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11\OneDrive\Desktop\cisleads-Scraping-data\"/>
    </mc:Choice>
  </mc:AlternateContent>
  <xr:revisionPtr revIDLastSave="0" documentId="13_ncr:1_{1592A203-34D6-457B-BBDF-444E1D22A9C2}" xr6:coauthVersionLast="47" xr6:coauthVersionMax="47" xr10:uidLastSave="{00000000-0000-0000-0000-000000000000}"/>
  <bookViews>
    <workbookView xWindow="9480" yWindow="1272" windowWidth="12516" windowHeight="7896" xr2:uid="{00000000-000D-0000-FFFF-FFFF00000000}"/>
  </bookViews>
  <sheets>
    <sheet name="Competitor Analysis" sheetId="1" r:id="rId1"/>
    <sheet name="ALL" sheetId="2" r:id="rId2"/>
    <sheet name="Sheet2" sheetId="3" r:id="rId3"/>
    <sheet name="2022" sheetId="4" r:id="rId4"/>
    <sheet name="2021" sheetId="5" r:id="rId5"/>
    <sheet name="2020" sheetId="6" r:id="rId6"/>
    <sheet name="2019" sheetId="7" r:id="rId7"/>
    <sheet name="2018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3" i="8" l="1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AK3" i="8"/>
  <c r="AK4" i="8" s="1"/>
  <c r="AJ3" i="8"/>
  <c r="AI3" i="8"/>
  <c r="AI4" i="8" s="1"/>
  <c r="AH3" i="8"/>
  <c r="AG3" i="8"/>
  <c r="AG4" i="8" s="1"/>
  <c r="AF3" i="8"/>
  <c r="AE3" i="8"/>
  <c r="AE4" i="8" s="1"/>
  <c r="AD3" i="8"/>
  <c r="AC3" i="8"/>
  <c r="AC4" i="8" s="1"/>
  <c r="AB3" i="8"/>
  <c r="AA3" i="8"/>
  <c r="AA4" i="8" s="1"/>
  <c r="Z3" i="8"/>
  <c r="Y3" i="8"/>
  <c r="Y4" i="8" s="1"/>
  <c r="X3" i="8"/>
  <c r="W3" i="8"/>
  <c r="W4" i="8" s="1"/>
  <c r="V3" i="8"/>
  <c r="U3" i="8"/>
  <c r="U4" i="8" s="1"/>
  <c r="T3" i="8"/>
  <c r="S3" i="8"/>
  <c r="S4" i="8" s="1"/>
  <c r="R3" i="8"/>
  <c r="Q3" i="8"/>
  <c r="Q4" i="8" s="1"/>
  <c r="P3" i="8"/>
  <c r="O3" i="8"/>
  <c r="O4" i="8" s="1"/>
  <c r="N3" i="8"/>
  <c r="M3" i="8"/>
  <c r="M4" i="8" s="1"/>
  <c r="L3" i="8"/>
  <c r="K3" i="8"/>
  <c r="K4" i="8" s="1"/>
  <c r="J3" i="8"/>
  <c r="AK422" i="7"/>
  <c r="AJ422" i="7"/>
  <c r="AI422" i="7"/>
  <c r="AH422" i="7"/>
  <c r="AG422" i="7"/>
  <c r="AF422" i="7"/>
  <c r="AE422" i="7"/>
  <c r="AD422" i="7"/>
  <c r="AC422" i="7"/>
  <c r="AB422" i="7"/>
  <c r="AA422" i="7"/>
  <c r="Z422" i="7"/>
  <c r="Y422" i="7"/>
  <c r="X422" i="7"/>
  <c r="W422" i="7"/>
  <c r="V422" i="7"/>
  <c r="U422" i="7"/>
  <c r="T422" i="7"/>
  <c r="S422" i="7"/>
  <c r="R422" i="7"/>
  <c r="Q422" i="7"/>
  <c r="P422" i="7"/>
  <c r="O422" i="7"/>
  <c r="N422" i="7"/>
  <c r="M422" i="7"/>
  <c r="L422" i="7"/>
  <c r="K422" i="7"/>
  <c r="J422" i="7"/>
  <c r="AK421" i="7"/>
  <c r="AJ421" i="7"/>
  <c r="AI421" i="7"/>
  <c r="AH421" i="7"/>
  <c r="AG421" i="7"/>
  <c r="AF421" i="7"/>
  <c r="AE421" i="7"/>
  <c r="AD421" i="7"/>
  <c r="AC421" i="7"/>
  <c r="AB421" i="7"/>
  <c r="AA421" i="7"/>
  <c r="Z421" i="7"/>
  <c r="Y421" i="7"/>
  <c r="X421" i="7"/>
  <c r="W421" i="7"/>
  <c r="V421" i="7"/>
  <c r="U421" i="7"/>
  <c r="T421" i="7"/>
  <c r="S421" i="7"/>
  <c r="R421" i="7"/>
  <c r="Q421" i="7"/>
  <c r="P421" i="7"/>
  <c r="O421" i="7"/>
  <c r="N421" i="7"/>
  <c r="M421" i="7"/>
  <c r="L421" i="7"/>
  <c r="K421" i="7"/>
  <c r="J421" i="7"/>
  <c r="AK420" i="7"/>
  <c r="AJ420" i="7"/>
  <c r="AI420" i="7"/>
  <c r="AH420" i="7"/>
  <c r="AG420" i="7"/>
  <c r="AF420" i="7"/>
  <c r="AE420" i="7"/>
  <c r="AD420" i="7"/>
  <c r="AC420" i="7"/>
  <c r="AB420" i="7"/>
  <c r="AA420" i="7"/>
  <c r="Z420" i="7"/>
  <c r="Y420" i="7"/>
  <c r="X420" i="7"/>
  <c r="W420" i="7"/>
  <c r="V420" i="7"/>
  <c r="U420" i="7"/>
  <c r="T420" i="7"/>
  <c r="S420" i="7"/>
  <c r="R420" i="7"/>
  <c r="Q420" i="7"/>
  <c r="P420" i="7"/>
  <c r="O420" i="7"/>
  <c r="N420" i="7"/>
  <c r="M420" i="7"/>
  <c r="L420" i="7"/>
  <c r="K420" i="7"/>
  <c r="J420" i="7"/>
  <c r="AK419" i="7"/>
  <c r="AJ419" i="7"/>
  <c r="AI419" i="7"/>
  <c r="AH419" i="7"/>
  <c r="AG419" i="7"/>
  <c r="AF419" i="7"/>
  <c r="AE419" i="7"/>
  <c r="AD419" i="7"/>
  <c r="AC419" i="7"/>
  <c r="AB419" i="7"/>
  <c r="AA419" i="7"/>
  <c r="Z419" i="7"/>
  <c r="Y419" i="7"/>
  <c r="X419" i="7"/>
  <c r="W419" i="7"/>
  <c r="V419" i="7"/>
  <c r="U419" i="7"/>
  <c r="T419" i="7"/>
  <c r="S419" i="7"/>
  <c r="R419" i="7"/>
  <c r="Q419" i="7"/>
  <c r="P419" i="7"/>
  <c r="O419" i="7"/>
  <c r="N419" i="7"/>
  <c r="M419" i="7"/>
  <c r="L419" i="7"/>
  <c r="K419" i="7"/>
  <c r="J419" i="7"/>
  <c r="AK418" i="7"/>
  <c r="AJ418" i="7"/>
  <c r="AI418" i="7"/>
  <c r="AH418" i="7"/>
  <c r="AG418" i="7"/>
  <c r="AF418" i="7"/>
  <c r="AE418" i="7"/>
  <c r="AD418" i="7"/>
  <c r="AC418" i="7"/>
  <c r="AB418" i="7"/>
  <c r="AA418" i="7"/>
  <c r="Z418" i="7"/>
  <c r="Y418" i="7"/>
  <c r="X418" i="7"/>
  <c r="W418" i="7"/>
  <c r="V418" i="7"/>
  <c r="U418" i="7"/>
  <c r="T418" i="7"/>
  <c r="S418" i="7"/>
  <c r="R418" i="7"/>
  <c r="Q418" i="7"/>
  <c r="P418" i="7"/>
  <c r="O418" i="7"/>
  <c r="N418" i="7"/>
  <c r="M418" i="7"/>
  <c r="L418" i="7"/>
  <c r="K418" i="7"/>
  <c r="J418" i="7"/>
  <c r="AK417" i="7"/>
  <c r="AJ417" i="7"/>
  <c r="AI417" i="7"/>
  <c r="AH417" i="7"/>
  <c r="AG417" i="7"/>
  <c r="AF417" i="7"/>
  <c r="AE417" i="7"/>
  <c r="AD417" i="7"/>
  <c r="AC417" i="7"/>
  <c r="AB417" i="7"/>
  <c r="AA417" i="7"/>
  <c r="Z417" i="7"/>
  <c r="Y417" i="7"/>
  <c r="X417" i="7"/>
  <c r="W417" i="7"/>
  <c r="V417" i="7"/>
  <c r="U417" i="7"/>
  <c r="T417" i="7"/>
  <c r="S417" i="7"/>
  <c r="R417" i="7"/>
  <c r="Q417" i="7"/>
  <c r="P417" i="7"/>
  <c r="O417" i="7"/>
  <c r="N417" i="7"/>
  <c r="M417" i="7"/>
  <c r="L417" i="7"/>
  <c r="K417" i="7"/>
  <c r="J417" i="7"/>
  <c r="AK416" i="7"/>
  <c r="AJ416" i="7"/>
  <c r="AI416" i="7"/>
  <c r="AH416" i="7"/>
  <c r="AG416" i="7"/>
  <c r="AF416" i="7"/>
  <c r="AE416" i="7"/>
  <c r="AD416" i="7"/>
  <c r="AC416" i="7"/>
  <c r="AB416" i="7"/>
  <c r="AA416" i="7"/>
  <c r="Z416" i="7"/>
  <c r="Y416" i="7"/>
  <c r="X416" i="7"/>
  <c r="W416" i="7"/>
  <c r="V416" i="7"/>
  <c r="U416" i="7"/>
  <c r="T416" i="7"/>
  <c r="S416" i="7"/>
  <c r="R416" i="7"/>
  <c r="Q416" i="7"/>
  <c r="P416" i="7"/>
  <c r="O416" i="7"/>
  <c r="N416" i="7"/>
  <c r="M416" i="7"/>
  <c r="L416" i="7"/>
  <c r="K416" i="7"/>
  <c r="J416" i="7"/>
  <c r="AK415" i="7"/>
  <c r="AJ415" i="7"/>
  <c r="AI415" i="7"/>
  <c r="AH415" i="7"/>
  <c r="AG415" i="7"/>
  <c r="AF415" i="7"/>
  <c r="AE415" i="7"/>
  <c r="AD415" i="7"/>
  <c r="AC415" i="7"/>
  <c r="AB415" i="7"/>
  <c r="AA415" i="7"/>
  <c r="Z415" i="7"/>
  <c r="Y415" i="7"/>
  <c r="X415" i="7"/>
  <c r="W415" i="7"/>
  <c r="V415" i="7"/>
  <c r="U415" i="7"/>
  <c r="T415" i="7"/>
  <c r="S415" i="7"/>
  <c r="R415" i="7"/>
  <c r="Q415" i="7"/>
  <c r="P415" i="7"/>
  <c r="O415" i="7"/>
  <c r="N415" i="7"/>
  <c r="M415" i="7"/>
  <c r="L415" i="7"/>
  <c r="K415" i="7"/>
  <c r="J415" i="7"/>
  <c r="AK414" i="7"/>
  <c r="AJ414" i="7"/>
  <c r="AI414" i="7"/>
  <c r="AH414" i="7"/>
  <c r="AG414" i="7"/>
  <c r="AF414" i="7"/>
  <c r="AE414" i="7"/>
  <c r="AD414" i="7"/>
  <c r="AC414" i="7"/>
  <c r="AB414" i="7"/>
  <c r="AA414" i="7"/>
  <c r="Z414" i="7"/>
  <c r="Y414" i="7"/>
  <c r="X414" i="7"/>
  <c r="W414" i="7"/>
  <c r="V414" i="7"/>
  <c r="U414" i="7"/>
  <c r="T414" i="7"/>
  <c r="S414" i="7"/>
  <c r="R414" i="7"/>
  <c r="Q414" i="7"/>
  <c r="P414" i="7"/>
  <c r="O414" i="7"/>
  <c r="N414" i="7"/>
  <c r="M414" i="7"/>
  <c r="L414" i="7"/>
  <c r="K414" i="7"/>
  <c r="J414" i="7"/>
  <c r="AK413" i="7"/>
  <c r="AJ413" i="7"/>
  <c r="AI413" i="7"/>
  <c r="AH413" i="7"/>
  <c r="AG413" i="7"/>
  <c r="AF413" i="7"/>
  <c r="AE413" i="7"/>
  <c r="AD413" i="7"/>
  <c r="AC413" i="7"/>
  <c r="AB413" i="7"/>
  <c r="AA413" i="7"/>
  <c r="Z413" i="7"/>
  <c r="Y413" i="7"/>
  <c r="X413" i="7"/>
  <c r="W413" i="7"/>
  <c r="V413" i="7"/>
  <c r="U413" i="7"/>
  <c r="T413" i="7"/>
  <c r="S413" i="7"/>
  <c r="R413" i="7"/>
  <c r="Q413" i="7"/>
  <c r="P413" i="7"/>
  <c r="O413" i="7"/>
  <c r="N413" i="7"/>
  <c r="M413" i="7"/>
  <c r="L413" i="7"/>
  <c r="K413" i="7"/>
  <c r="J413" i="7"/>
  <c r="AK412" i="7"/>
  <c r="AJ412" i="7"/>
  <c r="AI412" i="7"/>
  <c r="AH412" i="7"/>
  <c r="AG412" i="7"/>
  <c r="AF412" i="7"/>
  <c r="AE412" i="7"/>
  <c r="AD412" i="7"/>
  <c r="AC412" i="7"/>
  <c r="AB412" i="7"/>
  <c r="AA412" i="7"/>
  <c r="Z412" i="7"/>
  <c r="Y412" i="7"/>
  <c r="X412" i="7"/>
  <c r="W412" i="7"/>
  <c r="V412" i="7"/>
  <c r="U412" i="7"/>
  <c r="T412" i="7"/>
  <c r="S412" i="7"/>
  <c r="R412" i="7"/>
  <c r="Q412" i="7"/>
  <c r="P412" i="7"/>
  <c r="O412" i="7"/>
  <c r="N412" i="7"/>
  <c r="M412" i="7"/>
  <c r="L412" i="7"/>
  <c r="K412" i="7"/>
  <c r="J412" i="7"/>
  <c r="AK411" i="7"/>
  <c r="AJ411" i="7"/>
  <c r="AI411" i="7"/>
  <c r="AH411" i="7"/>
  <c r="AG411" i="7"/>
  <c r="AF411" i="7"/>
  <c r="AE411" i="7"/>
  <c r="AD411" i="7"/>
  <c r="AC411" i="7"/>
  <c r="AB411" i="7"/>
  <c r="AA411" i="7"/>
  <c r="Z411" i="7"/>
  <c r="Y411" i="7"/>
  <c r="X411" i="7"/>
  <c r="W411" i="7"/>
  <c r="V411" i="7"/>
  <c r="U411" i="7"/>
  <c r="T411" i="7"/>
  <c r="S411" i="7"/>
  <c r="R411" i="7"/>
  <c r="Q411" i="7"/>
  <c r="P411" i="7"/>
  <c r="O411" i="7"/>
  <c r="N411" i="7"/>
  <c r="M411" i="7"/>
  <c r="L411" i="7"/>
  <c r="K411" i="7"/>
  <c r="J411" i="7"/>
  <c r="AK410" i="7"/>
  <c r="AJ410" i="7"/>
  <c r="AI410" i="7"/>
  <c r="AH410" i="7"/>
  <c r="AG410" i="7"/>
  <c r="AF410" i="7"/>
  <c r="AE410" i="7"/>
  <c r="AD410" i="7"/>
  <c r="AC410" i="7"/>
  <c r="AB410" i="7"/>
  <c r="AA410" i="7"/>
  <c r="Z410" i="7"/>
  <c r="Y410" i="7"/>
  <c r="X410" i="7"/>
  <c r="W410" i="7"/>
  <c r="V410" i="7"/>
  <c r="U410" i="7"/>
  <c r="T410" i="7"/>
  <c r="S410" i="7"/>
  <c r="R410" i="7"/>
  <c r="Q410" i="7"/>
  <c r="P410" i="7"/>
  <c r="O410" i="7"/>
  <c r="N410" i="7"/>
  <c r="M410" i="7"/>
  <c r="L410" i="7"/>
  <c r="K410" i="7"/>
  <c r="J410" i="7"/>
  <c r="AK409" i="7"/>
  <c r="AJ409" i="7"/>
  <c r="AI409" i="7"/>
  <c r="AH409" i="7"/>
  <c r="AG409" i="7"/>
  <c r="AF409" i="7"/>
  <c r="AE409" i="7"/>
  <c r="AD409" i="7"/>
  <c r="AC409" i="7"/>
  <c r="AB409" i="7"/>
  <c r="AA409" i="7"/>
  <c r="Z409" i="7"/>
  <c r="Y409" i="7"/>
  <c r="X409" i="7"/>
  <c r="W409" i="7"/>
  <c r="V409" i="7"/>
  <c r="U409" i="7"/>
  <c r="T409" i="7"/>
  <c r="S409" i="7"/>
  <c r="R409" i="7"/>
  <c r="Q409" i="7"/>
  <c r="P409" i="7"/>
  <c r="O409" i="7"/>
  <c r="N409" i="7"/>
  <c r="M409" i="7"/>
  <c r="L409" i="7"/>
  <c r="K409" i="7"/>
  <c r="J409" i="7"/>
  <c r="AK408" i="7"/>
  <c r="AJ408" i="7"/>
  <c r="AI408" i="7"/>
  <c r="AH408" i="7"/>
  <c r="AG408" i="7"/>
  <c r="AF408" i="7"/>
  <c r="AE408" i="7"/>
  <c r="AD408" i="7"/>
  <c r="AC408" i="7"/>
  <c r="AB408" i="7"/>
  <c r="AA408" i="7"/>
  <c r="Z408" i="7"/>
  <c r="Y408" i="7"/>
  <c r="X408" i="7"/>
  <c r="W408" i="7"/>
  <c r="V408" i="7"/>
  <c r="U408" i="7"/>
  <c r="T408" i="7"/>
  <c r="S408" i="7"/>
  <c r="R408" i="7"/>
  <c r="Q408" i="7"/>
  <c r="P408" i="7"/>
  <c r="O408" i="7"/>
  <c r="N408" i="7"/>
  <c r="M408" i="7"/>
  <c r="L408" i="7"/>
  <c r="K408" i="7"/>
  <c r="J408" i="7"/>
  <c r="AK407" i="7"/>
  <c r="AJ407" i="7"/>
  <c r="AI407" i="7"/>
  <c r="AH407" i="7"/>
  <c r="AG407" i="7"/>
  <c r="AF407" i="7"/>
  <c r="AE407" i="7"/>
  <c r="AD407" i="7"/>
  <c r="AC407" i="7"/>
  <c r="AB407" i="7"/>
  <c r="AA407" i="7"/>
  <c r="Z407" i="7"/>
  <c r="Y407" i="7"/>
  <c r="X407" i="7"/>
  <c r="W407" i="7"/>
  <c r="V407" i="7"/>
  <c r="U407" i="7"/>
  <c r="T407" i="7"/>
  <c r="S407" i="7"/>
  <c r="R407" i="7"/>
  <c r="Q407" i="7"/>
  <c r="P407" i="7"/>
  <c r="O407" i="7"/>
  <c r="N407" i="7"/>
  <c r="M407" i="7"/>
  <c r="L407" i="7"/>
  <c r="K407" i="7"/>
  <c r="J407" i="7"/>
  <c r="AK406" i="7"/>
  <c r="AJ406" i="7"/>
  <c r="AI406" i="7"/>
  <c r="AH406" i="7"/>
  <c r="AG406" i="7"/>
  <c r="AF406" i="7"/>
  <c r="AE406" i="7"/>
  <c r="AD406" i="7"/>
  <c r="AC406" i="7"/>
  <c r="AB406" i="7"/>
  <c r="AA406" i="7"/>
  <c r="Z406" i="7"/>
  <c r="Y406" i="7"/>
  <c r="X406" i="7"/>
  <c r="W406" i="7"/>
  <c r="V406" i="7"/>
  <c r="U406" i="7"/>
  <c r="T406" i="7"/>
  <c r="S406" i="7"/>
  <c r="R406" i="7"/>
  <c r="Q406" i="7"/>
  <c r="P406" i="7"/>
  <c r="O406" i="7"/>
  <c r="N406" i="7"/>
  <c r="M406" i="7"/>
  <c r="L406" i="7"/>
  <c r="K406" i="7"/>
  <c r="J406" i="7"/>
  <c r="AK405" i="7"/>
  <c r="AJ405" i="7"/>
  <c r="AI405" i="7"/>
  <c r="AH405" i="7"/>
  <c r="AG405" i="7"/>
  <c r="AF405" i="7"/>
  <c r="AE405" i="7"/>
  <c r="AD405" i="7"/>
  <c r="AC405" i="7"/>
  <c r="AB405" i="7"/>
  <c r="AA405" i="7"/>
  <c r="Z405" i="7"/>
  <c r="Y405" i="7"/>
  <c r="X405" i="7"/>
  <c r="W405" i="7"/>
  <c r="V405" i="7"/>
  <c r="U405" i="7"/>
  <c r="T405" i="7"/>
  <c r="S405" i="7"/>
  <c r="R405" i="7"/>
  <c r="Q405" i="7"/>
  <c r="P405" i="7"/>
  <c r="O405" i="7"/>
  <c r="N405" i="7"/>
  <c r="M405" i="7"/>
  <c r="L405" i="7"/>
  <c r="K405" i="7"/>
  <c r="J405" i="7"/>
  <c r="AK404" i="7"/>
  <c r="AJ404" i="7"/>
  <c r="AI404" i="7"/>
  <c r="AH404" i="7"/>
  <c r="AG404" i="7"/>
  <c r="AF404" i="7"/>
  <c r="AE404" i="7"/>
  <c r="AD404" i="7"/>
  <c r="AC404" i="7"/>
  <c r="AB404" i="7"/>
  <c r="AA404" i="7"/>
  <c r="Z404" i="7"/>
  <c r="Y404" i="7"/>
  <c r="X404" i="7"/>
  <c r="W404" i="7"/>
  <c r="V404" i="7"/>
  <c r="U404" i="7"/>
  <c r="T404" i="7"/>
  <c r="S404" i="7"/>
  <c r="R404" i="7"/>
  <c r="Q404" i="7"/>
  <c r="P404" i="7"/>
  <c r="O404" i="7"/>
  <c r="N404" i="7"/>
  <c r="M404" i="7"/>
  <c r="L404" i="7"/>
  <c r="K404" i="7"/>
  <c r="J404" i="7"/>
  <c r="AK403" i="7"/>
  <c r="AJ403" i="7"/>
  <c r="AI403" i="7"/>
  <c r="AH403" i="7"/>
  <c r="AG403" i="7"/>
  <c r="AF403" i="7"/>
  <c r="AE403" i="7"/>
  <c r="AD403" i="7"/>
  <c r="AC403" i="7"/>
  <c r="AB403" i="7"/>
  <c r="AA403" i="7"/>
  <c r="Z403" i="7"/>
  <c r="Y403" i="7"/>
  <c r="X403" i="7"/>
  <c r="W403" i="7"/>
  <c r="V403" i="7"/>
  <c r="U403" i="7"/>
  <c r="T403" i="7"/>
  <c r="S403" i="7"/>
  <c r="R403" i="7"/>
  <c r="Q403" i="7"/>
  <c r="P403" i="7"/>
  <c r="O403" i="7"/>
  <c r="N403" i="7"/>
  <c r="M403" i="7"/>
  <c r="L403" i="7"/>
  <c r="K403" i="7"/>
  <c r="J403" i="7"/>
  <c r="AK402" i="7"/>
  <c r="AJ402" i="7"/>
  <c r="AI402" i="7"/>
  <c r="AH402" i="7"/>
  <c r="AG402" i="7"/>
  <c r="AF402" i="7"/>
  <c r="AE402" i="7"/>
  <c r="AD402" i="7"/>
  <c r="AC402" i="7"/>
  <c r="AB402" i="7"/>
  <c r="AA402" i="7"/>
  <c r="Z402" i="7"/>
  <c r="Y402" i="7"/>
  <c r="X402" i="7"/>
  <c r="W402" i="7"/>
  <c r="V402" i="7"/>
  <c r="U402" i="7"/>
  <c r="T402" i="7"/>
  <c r="S402" i="7"/>
  <c r="R402" i="7"/>
  <c r="Q402" i="7"/>
  <c r="P402" i="7"/>
  <c r="O402" i="7"/>
  <c r="N402" i="7"/>
  <c r="M402" i="7"/>
  <c r="L402" i="7"/>
  <c r="K402" i="7"/>
  <c r="J402" i="7"/>
  <c r="AK401" i="7"/>
  <c r="AJ401" i="7"/>
  <c r="AI401" i="7"/>
  <c r="AH401" i="7"/>
  <c r="AG401" i="7"/>
  <c r="AF401" i="7"/>
  <c r="AE401" i="7"/>
  <c r="AD401" i="7"/>
  <c r="AC401" i="7"/>
  <c r="AB401" i="7"/>
  <c r="AA401" i="7"/>
  <c r="Z401" i="7"/>
  <c r="Y401" i="7"/>
  <c r="X401" i="7"/>
  <c r="W401" i="7"/>
  <c r="V401" i="7"/>
  <c r="U401" i="7"/>
  <c r="T401" i="7"/>
  <c r="S401" i="7"/>
  <c r="R401" i="7"/>
  <c r="Q401" i="7"/>
  <c r="P401" i="7"/>
  <c r="O401" i="7"/>
  <c r="N401" i="7"/>
  <c r="M401" i="7"/>
  <c r="L401" i="7"/>
  <c r="K401" i="7"/>
  <c r="J401" i="7"/>
  <c r="AK400" i="7"/>
  <c r="AJ400" i="7"/>
  <c r="AI400" i="7"/>
  <c r="AH400" i="7"/>
  <c r="AG400" i="7"/>
  <c r="AF400" i="7"/>
  <c r="AE400" i="7"/>
  <c r="AD400" i="7"/>
  <c r="AC400" i="7"/>
  <c r="AB400" i="7"/>
  <c r="AA400" i="7"/>
  <c r="Z400" i="7"/>
  <c r="Y400" i="7"/>
  <c r="X400" i="7"/>
  <c r="W400" i="7"/>
  <c r="V400" i="7"/>
  <c r="U400" i="7"/>
  <c r="T400" i="7"/>
  <c r="S400" i="7"/>
  <c r="R400" i="7"/>
  <c r="Q400" i="7"/>
  <c r="P400" i="7"/>
  <c r="O400" i="7"/>
  <c r="N400" i="7"/>
  <c r="M400" i="7"/>
  <c r="L400" i="7"/>
  <c r="K400" i="7"/>
  <c r="J400" i="7"/>
  <c r="AK399" i="7"/>
  <c r="AJ399" i="7"/>
  <c r="AI399" i="7"/>
  <c r="AH399" i="7"/>
  <c r="AG399" i="7"/>
  <c r="AF399" i="7"/>
  <c r="AE399" i="7"/>
  <c r="AD399" i="7"/>
  <c r="AC399" i="7"/>
  <c r="AB399" i="7"/>
  <c r="AA399" i="7"/>
  <c r="Z399" i="7"/>
  <c r="Y399" i="7"/>
  <c r="X399" i="7"/>
  <c r="W399" i="7"/>
  <c r="V399" i="7"/>
  <c r="U399" i="7"/>
  <c r="T399" i="7"/>
  <c r="S399" i="7"/>
  <c r="R399" i="7"/>
  <c r="Q399" i="7"/>
  <c r="P399" i="7"/>
  <c r="O399" i="7"/>
  <c r="N399" i="7"/>
  <c r="M399" i="7"/>
  <c r="L399" i="7"/>
  <c r="K399" i="7"/>
  <c r="J399" i="7"/>
  <c r="AK398" i="7"/>
  <c r="AJ398" i="7"/>
  <c r="AI398" i="7"/>
  <c r="AH398" i="7"/>
  <c r="AG398" i="7"/>
  <c r="AF398" i="7"/>
  <c r="AE398" i="7"/>
  <c r="AD398" i="7"/>
  <c r="AC398" i="7"/>
  <c r="AB398" i="7"/>
  <c r="AA398" i="7"/>
  <c r="Z398" i="7"/>
  <c r="Y398" i="7"/>
  <c r="X398" i="7"/>
  <c r="W398" i="7"/>
  <c r="V398" i="7"/>
  <c r="U398" i="7"/>
  <c r="T398" i="7"/>
  <c r="S398" i="7"/>
  <c r="R398" i="7"/>
  <c r="Q398" i="7"/>
  <c r="P398" i="7"/>
  <c r="O398" i="7"/>
  <c r="N398" i="7"/>
  <c r="M398" i="7"/>
  <c r="L398" i="7"/>
  <c r="K398" i="7"/>
  <c r="J398" i="7"/>
  <c r="AK397" i="7"/>
  <c r="AJ397" i="7"/>
  <c r="AI397" i="7"/>
  <c r="AH397" i="7"/>
  <c r="AG397" i="7"/>
  <c r="AF397" i="7"/>
  <c r="AE397" i="7"/>
  <c r="AD397" i="7"/>
  <c r="AC397" i="7"/>
  <c r="AB397" i="7"/>
  <c r="AA397" i="7"/>
  <c r="Z397" i="7"/>
  <c r="Y397" i="7"/>
  <c r="X397" i="7"/>
  <c r="W397" i="7"/>
  <c r="V397" i="7"/>
  <c r="U397" i="7"/>
  <c r="T397" i="7"/>
  <c r="S397" i="7"/>
  <c r="R397" i="7"/>
  <c r="Q397" i="7"/>
  <c r="P397" i="7"/>
  <c r="O397" i="7"/>
  <c r="N397" i="7"/>
  <c r="M397" i="7"/>
  <c r="L397" i="7"/>
  <c r="K397" i="7"/>
  <c r="J397" i="7"/>
  <c r="AK396" i="7"/>
  <c r="AJ396" i="7"/>
  <c r="AI396" i="7"/>
  <c r="AH396" i="7"/>
  <c r="AG396" i="7"/>
  <c r="AF396" i="7"/>
  <c r="AE396" i="7"/>
  <c r="AD396" i="7"/>
  <c r="AC396" i="7"/>
  <c r="AB396" i="7"/>
  <c r="AA396" i="7"/>
  <c r="Z396" i="7"/>
  <c r="Y396" i="7"/>
  <c r="X396" i="7"/>
  <c r="W396" i="7"/>
  <c r="V396" i="7"/>
  <c r="U396" i="7"/>
  <c r="T396" i="7"/>
  <c r="S396" i="7"/>
  <c r="R396" i="7"/>
  <c r="Q396" i="7"/>
  <c r="P396" i="7"/>
  <c r="O396" i="7"/>
  <c r="N396" i="7"/>
  <c r="M396" i="7"/>
  <c r="L396" i="7"/>
  <c r="K396" i="7"/>
  <c r="J396" i="7"/>
  <c r="AK395" i="7"/>
  <c r="AJ395" i="7"/>
  <c r="AI395" i="7"/>
  <c r="AH395" i="7"/>
  <c r="AG395" i="7"/>
  <c r="AF395" i="7"/>
  <c r="AE395" i="7"/>
  <c r="AD395" i="7"/>
  <c r="AC395" i="7"/>
  <c r="AB395" i="7"/>
  <c r="AA395" i="7"/>
  <c r="Z395" i="7"/>
  <c r="Y395" i="7"/>
  <c r="X395" i="7"/>
  <c r="W395" i="7"/>
  <c r="V395" i="7"/>
  <c r="U395" i="7"/>
  <c r="T395" i="7"/>
  <c r="S395" i="7"/>
  <c r="R395" i="7"/>
  <c r="Q395" i="7"/>
  <c r="P395" i="7"/>
  <c r="O395" i="7"/>
  <c r="N395" i="7"/>
  <c r="M395" i="7"/>
  <c r="L395" i="7"/>
  <c r="K395" i="7"/>
  <c r="J395" i="7"/>
  <c r="AK394" i="7"/>
  <c r="AJ394" i="7"/>
  <c r="AI394" i="7"/>
  <c r="AH394" i="7"/>
  <c r="AG394" i="7"/>
  <c r="AF394" i="7"/>
  <c r="AE394" i="7"/>
  <c r="AD394" i="7"/>
  <c r="AC394" i="7"/>
  <c r="AB394" i="7"/>
  <c r="AA394" i="7"/>
  <c r="Z394" i="7"/>
  <c r="Y394" i="7"/>
  <c r="X394" i="7"/>
  <c r="W394" i="7"/>
  <c r="V394" i="7"/>
  <c r="U394" i="7"/>
  <c r="T394" i="7"/>
  <c r="S394" i="7"/>
  <c r="R394" i="7"/>
  <c r="Q394" i="7"/>
  <c r="P394" i="7"/>
  <c r="O394" i="7"/>
  <c r="N394" i="7"/>
  <c r="M394" i="7"/>
  <c r="L394" i="7"/>
  <c r="K394" i="7"/>
  <c r="J394" i="7"/>
  <c r="AK393" i="7"/>
  <c r="AJ393" i="7"/>
  <c r="AI393" i="7"/>
  <c r="AH393" i="7"/>
  <c r="AG393" i="7"/>
  <c r="AF393" i="7"/>
  <c r="AE393" i="7"/>
  <c r="AD393" i="7"/>
  <c r="AC393" i="7"/>
  <c r="AB393" i="7"/>
  <c r="AA393" i="7"/>
  <c r="Z393" i="7"/>
  <c r="Y393" i="7"/>
  <c r="X393" i="7"/>
  <c r="W393" i="7"/>
  <c r="V393" i="7"/>
  <c r="U393" i="7"/>
  <c r="T393" i="7"/>
  <c r="S393" i="7"/>
  <c r="R393" i="7"/>
  <c r="Q393" i="7"/>
  <c r="P393" i="7"/>
  <c r="O393" i="7"/>
  <c r="N393" i="7"/>
  <c r="M393" i="7"/>
  <c r="L393" i="7"/>
  <c r="K393" i="7"/>
  <c r="J393" i="7"/>
  <c r="AK392" i="7"/>
  <c r="AJ392" i="7"/>
  <c r="AI392" i="7"/>
  <c r="AH392" i="7"/>
  <c r="AG392" i="7"/>
  <c r="AF392" i="7"/>
  <c r="AE392" i="7"/>
  <c r="AD392" i="7"/>
  <c r="AC392" i="7"/>
  <c r="AB392" i="7"/>
  <c r="AA392" i="7"/>
  <c r="Z392" i="7"/>
  <c r="Y392" i="7"/>
  <c r="X392" i="7"/>
  <c r="W392" i="7"/>
  <c r="V392" i="7"/>
  <c r="U392" i="7"/>
  <c r="T392" i="7"/>
  <c r="S392" i="7"/>
  <c r="R392" i="7"/>
  <c r="Q392" i="7"/>
  <c r="P392" i="7"/>
  <c r="O392" i="7"/>
  <c r="N392" i="7"/>
  <c r="M392" i="7"/>
  <c r="L392" i="7"/>
  <c r="K392" i="7"/>
  <c r="J392" i="7"/>
  <c r="AK391" i="7"/>
  <c r="AJ391" i="7"/>
  <c r="AI391" i="7"/>
  <c r="AH391" i="7"/>
  <c r="AG391" i="7"/>
  <c r="AF391" i="7"/>
  <c r="AE391" i="7"/>
  <c r="AD391" i="7"/>
  <c r="AC391" i="7"/>
  <c r="AB391" i="7"/>
  <c r="AA391" i="7"/>
  <c r="Z391" i="7"/>
  <c r="Y391" i="7"/>
  <c r="X391" i="7"/>
  <c r="W391" i="7"/>
  <c r="V391" i="7"/>
  <c r="U391" i="7"/>
  <c r="T391" i="7"/>
  <c r="S391" i="7"/>
  <c r="R391" i="7"/>
  <c r="Q391" i="7"/>
  <c r="P391" i="7"/>
  <c r="O391" i="7"/>
  <c r="N391" i="7"/>
  <c r="M391" i="7"/>
  <c r="L391" i="7"/>
  <c r="K391" i="7"/>
  <c r="J391" i="7"/>
  <c r="AK390" i="7"/>
  <c r="AJ390" i="7"/>
  <c r="AI390" i="7"/>
  <c r="AH390" i="7"/>
  <c r="AG390" i="7"/>
  <c r="AF390" i="7"/>
  <c r="AE390" i="7"/>
  <c r="AD390" i="7"/>
  <c r="AC390" i="7"/>
  <c r="AB390" i="7"/>
  <c r="AA390" i="7"/>
  <c r="Z390" i="7"/>
  <c r="Y390" i="7"/>
  <c r="X390" i="7"/>
  <c r="W390" i="7"/>
  <c r="V390" i="7"/>
  <c r="U390" i="7"/>
  <c r="T390" i="7"/>
  <c r="S390" i="7"/>
  <c r="R390" i="7"/>
  <c r="Q390" i="7"/>
  <c r="P390" i="7"/>
  <c r="O390" i="7"/>
  <c r="N390" i="7"/>
  <c r="M390" i="7"/>
  <c r="L390" i="7"/>
  <c r="K390" i="7"/>
  <c r="J390" i="7"/>
  <c r="AK389" i="7"/>
  <c r="AJ389" i="7"/>
  <c r="AI389" i="7"/>
  <c r="AH389" i="7"/>
  <c r="AG389" i="7"/>
  <c r="AF389" i="7"/>
  <c r="AE389" i="7"/>
  <c r="AD389" i="7"/>
  <c r="AC389" i="7"/>
  <c r="AB389" i="7"/>
  <c r="AA389" i="7"/>
  <c r="Z389" i="7"/>
  <c r="Y389" i="7"/>
  <c r="X389" i="7"/>
  <c r="W389" i="7"/>
  <c r="V389" i="7"/>
  <c r="U389" i="7"/>
  <c r="T389" i="7"/>
  <c r="S389" i="7"/>
  <c r="R389" i="7"/>
  <c r="Q389" i="7"/>
  <c r="P389" i="7"/>
  <c r="O389" i="7"/>
  <c r="N389" i="7"/>
  <c r="M389" i="7"/>
  <c r="L389" i="7"/>
  <c r="K389" i="7"/>
  <c r="J389" i="7"/>
  <c r="AK388" i="7"/>
  <c r="AJ388" i="7"/>
  <c r="AI388" i="7"/>
  <c r="AH388" i="7"/>
  <c r="AG388" i="7"/>
  <c r="AF388" i="7"/>
  <c r="AE388" i="7"/>
  <c r="AD388" i="7"/>
  <c r="AC388" i="7"/>
  <c r="AB388" i="7"/>
  <c r="AA388" i="7"/>
  <c r="Z388" i="7"/>
  <c r="Y388" i="7"/>
  <c r="X388" i="7"/>
  <c r="W388" i="7"/>
  <c r="V388" i="7"/>
  <c r="U388" i="7"/>
  <c r="T388" i="7"/>
  <c r="S388" i="7"/>
  <c r="R388" i="7"/>
  <c r="Q388" i="7"/>
  <c r="P388" i="7"/>
  <c r="O388" i="7"/>
  <c r="N388" i="7"/>
  <c r="M388" i="7"/>
  <c r="L388" i="7"/>
  <c r="K388" i="7"/>
  <c r="J388" i="7"/>
  <c r="AK387" i="7"/>
  <c r="AJ387" i="7"/>
  <c r="AI387" i="7"/>
  <c r="AH387" i="7"/>
  <c r="AG387" i="7"/>
  <c r="AF387" i="7"/>
  <c r="AE387" i="7"/>
  <c r="AD387" i="7"/>
  <c r="AC387" i="7"/>
  <c r="AB387" i="7"/>
  <c r="AA387" i="7"/>
  <c r="Z387" i="7"/>
  <c r="Y387" i="7"/>
  <c r="X387" i="7"/>
  <c r="W387" i="7"/>
  <c r="V387" i="7"/>
  <c r="U387" i="7"/>
  <c r="T387" i="7"/>
  <c r="S387" i="7"/>
  <c r="R387" i="7"/>
  <c r="Q387" i="7"/>
  <c r="P387" i="7"/>
  <c r="O387" i="7"/>
  <c r="N387" i="7"/>
  <c r="M387" i="7"/>
  <c r="L387" i="7"/>
  <c r="K387" i="7"/>
  <c r="J387" i="7"/>
  <c r="AK386" i="7"/>
  <c r="AJ386" i="7"/>
  <c r="AI386" i="7"/>
  <c r="AH386" i="7"/>
  <c r="AG386" i="7"/>
  <c r="AF386" i="7"/>
  <c r="AE386" i="7"/>
  <c r="AD386" i="7"/>
  <c r="AC386" i="7"/>
  <c r="AB386" i="7"/>
  <c r="AA386" i="7"/>
  <c r="Z386" i="7"/>
  <c r="Y386" i="7"/>
  <c r="X386" i="7"/>
  <c r="W386" i="7"/>
  <c r="V386" i="7"/>
  <c r="U386" i="7"/>
  <c r="T386" i="7"/>
  <c r="S386" i="7"/>
  <c r="R386" i="7"/>
  <c r="Q386" i="7"/>
  <c r="P386" i="7"/>
  <c r="O386" i="7"/>
  <c r="N386" i="7"/>
  <c r="M386" i="7"/>
  <c r="L386" i="7"/>
  <c r="K386" i="7"/>
  <c r="J386" i="7"/>
  <c r="AK385" i="7"/>
  <c r="AJ385" i="7"/>
  <c r="AI385" i="7"/>
  <c r="AH385" i="7"/>
  <c r="AG385" i="7"/>
  <c r="AF385" i="7"/>
  <c r="AE385" i="7"/>
  <c r="AD385" i="7"/>
  <c r="AC385" i="7"/>
  <c r="AB385" i="7"/>
  <c r="AA385" i="7"/>
  <c r="Z385" i="7"/>
  <c r="Y385" i="7"/>
  <c r="X385" i="7"/>
  <c r="W385" i="7"/>
  <c r="V385" i="7"/>
  <c r="U385" i="7"/>
  <c r="T385" i="7"/>
  <c r="S385" i="7"/>
  <c r="R385" i="7"/>
  <c r="Q385" i="7"/>
  <c r="P385" i="7"/>
  <c r="O385" i="7"/>
  <c r="N385" i="7"/>
  <c r="M385" i="7"/>
  <c r="L385" i="7"/>
  <c r="K385" i="7"/>
  <c r="J385" i="7"/>
  <c r="AK384" i="7"/>
  <c r="AJ384" i="7"/>
  <c r="AI384" i="7"/>
  <c r="AH384" i="7"/>
  <c r="AG384" i="7"/>
  <c r="AF384" i="7"/>
  <c r="AE384" i="7"/>
  <c r="AD384" i="7"/>
  <c r="AC384" i="7"/>
  <c r="AB384" i="7"/>
  <c r="AA384" i="7"/>
  <c r="Z384" i="7"/>
  <c r="Y384" i="7"/>
  <c r="X384" i="7"/>
  <c r="W384" i="7"/>
  <c r="V384" i="7"/>
  <c r="U384" i="7"/>
  <c r="T384" i="7"/>
  <c r="S384" i="7"/>
  <c r="R384" i="7"/>
  <c r="Q384" i="7"/>
  <c r="P384" i="7"/>
  <c r="O384" i="7"/>
  <c r="N384" i="7"/>
  <c r="M384" i="7"/>
  <c r="L384" i="7"/>
  <c r="K384" i="7"/>
  <c r="J384" i="7"/>
  <c r="AK383" i="7"/>
  <c r="AJ383" i="7"/>
  <c r="AI383" i="7"/>
  <c r="AH383" i="7"/>
  <c r="AG383" i="7"/>
  <c r="AF383" i="7"/>
  <c r="AE383" i="7"/>
  <c r="AD383" i="7"/>
  <c r="AC383" i="7"/>
  <c r="AB383" i="7"/>
  <c r="AA383" i="7"/>
  <c r="Z383" i="7"/>
  <c r="Y383" i="7"/>
  <c r="X383" i="7"/>
  <c r="W383" i="7"/>
  <c r="V383" i="7"/>
  <c r="U383" i="7"/>
  <c r="T383" i="7"/>
  <c r="S383" i="7"/>
  <c r="R383" i="7"/>
  <c r="Q383" i="7"/>
  <c r="P383" i="7"/>
  <c r="O383" i="7"/>
  <c r="N383" i="7"/>
  <c r="M383" i="7"/>
  <c r="L383" i="7"/>
  <c r="K383" i="7"/>
  <c r="J383" i="7"/>
  <c r="AK382" i="7"/>
  <c r="AJ382" i="7"/>
  <c r="AI382" i="7"/>
  <c r="AH382" i="7"/>
  <c r="AG382" i="7"/>
  <c r="AF382" i="7"/>
  <c r="AE382" i="7"/>
  <c r="AD382" i="7"/>
  <c r="AC382" i="7"/>
  <c r="AB382" i="7"/>
  <c r="AA382" i="7"/>
  <c r="Z382" i="7"/>
  <c r="Y382" i="7"/>
  <c r="X382" i="7"/>
  <c r="W382" i="7"/>
  <c r="V382" i="7"/>
  <c r="U382" i="7"/>
  <c r="T382" i="7"/>
  <c r="S382" i="7"/>
  <c r="R382" i="7"/>
  <c r="Q382" i="7"/>
  <c r="P382" i="7"/>
  <c r="O382" i="7"/>
  <c r="N382" i="7"/>
  <c r="M382" i="7"/>
  <c r="L382" i="7"/>
  <c r="K382" i="7"/>
  <c r="J382" i="7"/>
  <c r="AK381" i="7"/>
  <c r="AJ381" i="7"/>
  <c r="AI381" i="7"/>
  <c r="AH381" i="7"/>
  <c r="AG381" i="7"/>
  <c r="AF381" i="7"/>
  <c r="AE381" i="7"/>
  <c r="AD381" i="7"/>
  <c r="AC381" i="7"/>
  <c r="AB381" i="7"/>
  <c r="AA381" i="7"/>
  <c r="Z381" i="7"/>
  <c r="Y381" i="7"/>
  <c r="X381" i="7"/>
  <c r="W381" i="7"/>
  <c r="V381" i="7"/>
  <c r="U381" i="7"/>
  <c r="T381" i="7"/>
  <c r="S381" i="7"/>
  <c r="R381" i="7"/>
  <c r="Q381" i="7"/>
  <c r="P381" i="7"/>
  <c r="O381" i="7"/>
  <c r="N381" i="7"/>
  <c r="M381" i="7"/>
  <c r="L381" i="7"/>
  <c r="K381" i="7"/>
  <c r="J381" i="7"/>
  <c r="AK380" i="7"/>
  <c r="AJ380" i="7"/>
  <c r="AI380" i="7"/>
  <c r="AH380" i="7"/>
  <c r="AG380" i="7"/>
  <c r="AF380" i="7"/>
  <c r="AE380" i="7"/>
  <c r="AD380" i="7"/>
  <c r="AC380" i="7"/>
  <c r="AB380" i="7"/>
  <c r="AA380" i="7"/>
  <c r="Z380" i="7"/>
  <c r="Y380" i="7"/>
  <c r="X380" i="7"/>
  <c r="W380" i="7"/>
  <c r="V380" i="7"/>
  <c r="U380" i="7"/>
  <c r="T380" i="7"/>
  <c r="S380" i="7"/>
  <c r="R380" i="7"/>
  <c r="Q380" i="7"/>
  <c r="P380" i="7"/>
  <c r="O380" i="7"/>
  <c r="N380" i="7"/>
  <c r="M380" i="7"/>
  <c r="L380" i="7"/>
  <c r="K380" i="7"/>
  <c r="J380" i="7"/>
  <c r="AK379" i="7"/>
  <c r="AJ379" i="7"/>
  <c r="AI379" i="7"/>
  <c r="AH379" i="7"/>
  <c r="AG379" i="7"/>
  <c r="AF379" i="7"/>
  <c r="AE379" i="7"/>
  <c r="AD379" i="7"/>
  <c r="AC379" i="7"/>
  <c r="AB379" i="7"/>
  <c r="AA379" i="7"/>
  <c r="Z379" i="7"/>
  <c r="Y379" i="7"/>
  <c r="X379" i="7"/>
  <c r="W379" i="7"/>
  <c r="V379" i="7"/>
  <c r="U379" i="7"/>
  <c r="T379" i="7"/>
  <c r="S379" i="7"/>
  <c r="R379" i="7"/>
  <c r="Q379" i="7"/>
  <c r="P379" i="7"/>
  <c r="O379" i="7"/>
  <c r="N379" i="7"/>
  <c r="M379" i="7"/>
  <c r="L379" i="7"/>
  <c r="K379" i="7"/>
  <c r="J379" i="7"/>
  <c r="AK378" i="7"/>
  <c r="AJ378" i="7"/>
  <c r="AI378" i="7"/>
  <c r="AH378" i="7"/>
  <c r="AG378" i="7"/>
  <c r="AF378" i="7"/>
  <c r="AE378" i="7"/>
  <c r="AD378" i="7"/>
  <c r="AC378" i="7"/>
  <c r="AB378" i="7"/>
  <c r="AA378" i="7"/>
  <c r="Z378" i="7"/>
  <c r="Y378" i="7"/>
  <c r="X378" i="7"/>
  <c r="W378" i="7"/>
  <c r="V378" i="7"/>
  <c r="U378" i="7"/>
  <c r="T378" i="7"/>
  <c r="S378" i="7"/>
  <c r="R378" i="7"/>
  <c r="Q378" i="7"/>
  <c r="P378" i="7"/>
  <c r="O378" i="7"/>
  <c r="N378" i="7"/>
  <c r="M378" i="7"/>
  <c r="L378" i="7"/>
  <c r="K378" i="7"/>
  <c r="J378" i="7"/>
  <c r="AK377" i="7"/>
  <c r="AJ377" i="7"/>
  <c r="AI377" i="7"/>
  <c r="AH377" i="7"/>
  <c r="AG377" i="7"/>
  <c r="AF377" i="7"/>
  <c r="AE377" i="7"/>
  <c r="AD377" i="7"/>
  <c r="AC377" i="7"/>
  <c r="AB377" i="7"/>
  <c r="AA377" i="7"/>
  <c r="Z377" i="7"/>
  <c r="Y377" i="7"/>
  <c r="X377" i="7"/>
  <c r="W377" i="7"/>
  <c r="V377" i="7"/>
  <c r="U377" i="7"/>
  <c r="T377" i="7"/>
  <c r="S377" i="7"/>
  <c r="R377" i="7"/>
  <c r="Q377" i="7"/>
  <c r="P377" i="7"/>
  <c r="O377" i="7"/>
  <c r="N377" i="7"/>
  <c r="M377" i="7"/>
  <c r="L377" i="7"/>
  <c r="K377" i="7"/>
  <c r="J377" i="7"/>
  <c r="AK376" i="7"/>
  <c r="AJ376" i="7"/>
  <c r="AI376" i="7"/>
  <c r="AH376" i="7"/>
  <c r="AG376" i="7"/>
  <c r="AF376" i="7"/>
  <c r="AE376" i="7"/>
  <c r="AD376" i="7"/>
  <c r="AC376" i="7"/>
  <c r="AB376" i="7"/>
  <c r="AA376" i="7"/>
  <c r="Z376" i="7"/>
  <c r="Y376" i="7"/>
  <c r="X376" i="7"/>
  <c r="W376" i="7"/>
  <c r="V376" i="7"/>
  <c r="U376" i="7"/>
  <c r="T376" i="7"/>
  <c r="S376" i="7"/>
  <c r="R376" i="7"/>
  <c r="Q376" i="7"/>
  <c r="P376" i="7"/>
  <c r="O376" i="7"/>
  <c r="N376" i="7"/>
  <c r="M376" i="7"/>
  <c r="L376" i="7"/>
  <c r="K376" i="7"/>
  <c r="J376" i="7"/>
  <c r="AK375" i="7"/>
  <c r="AJ375" i="7"/>
  <c r="AI375" i="7"/>
  <c r="AH375" i="7"/>
  <c r="AG375" i="7"/>
  <c r="AF375" i="7"/>
  <c r="AE375" i="7"/>
  <c r="AD375" i="7"/>
  <c r="AC375" i="7"/>
  <c r="AB375" i="7"/>
  <c r="AA375" i="7"/>
  <c r="Z375" i="7"/>
  <c r="Y375" i="7"/>
  <c r="X375" i="7"/>
  <c r="W375" i="7"/>
  <c r="V375" i="7"/>
  <c r="U375" i="7"/>
  <c r="T375" i="7"/>
  <c r="S375" i="7"/>
  <c r="R375" i="7"/>
  <c r="Q375" i="7"/>
  <c r="P375" i="7"/>
  <c r="O375" i="7"/>
  <c r="N375" i="7"/>
  <c r="M375" i="7"/>
  <c r="L375" i="7"/>
  <c r="K375" i="7"/>
  <c r="J375" i="7"/>
  <c r="AK374" i="7"/>
  <c r="AJ374" i="7"/>
  <c r="AI374" i="7"/>
  <c r="AH374" i="7"/>
  <c r="AG374" i="7"/>
  <c r="AF374" i="7"/>
  <c r="AE374" i="7"/>
  <c r="AD374" i="7"/>
  <c r="AC374" i="7"/>
  <c r="AB374" i="7"/>
  <c r="AA374" i="7"/>
  <c r="Z374" i="7"/>
  <c r="Y374" i="7"/>
  <c r="X374" i="7"/>
  <c r="W374" i="7"/>
  <c r="V374" i="7"/>
  <c r="U374" i="7"/>
  <c r="T374" i="7"/>
  <c r="S374" i="7"/>
  <c r="R374" i="7"/>
  <c r="Q374" i="7"/>
  <c r="P374" i="7"/>
  <c r="O374" i="7"/>
  <c r="N374" i="7"/>
  <c r="M374" i="7"/>
  <c r="L374" i="7"/>
  <c r="K374" i="7"/>
  <c r="J374" i="7"/>
  <c r="AK373" i="7"/>
  <c r="AJ373" i="7"/>
  <c r="AI373" i="7"/>
  <c r="AH373" i="7"/>
  <c r="AG373" i="7"/>
  <c r="AF373" i="7"/>
  <c r="AE373" i="7"/>
  <c r="AD373" i="7"/>
  <c r="AC373" i="7"/>
  <c r="AB373" i="7"/>
  <c r="AA373" i="7"/>
  <c r="Z373" i="7"/>
  <c r="Y373" i="7"/>
  <c r="X373" i="7"/>
  <c r="W373" i="7"/>
  <c r="V373" i="7"/>
  <c r="U373" i="7"/>
  <c r="T373" i="7"/>
  <c r="S373" i="7"/>
  <c r="R373" i="7"/>
  <c r="Q373" i="7"/>
  <c r="P373" i="7"/>
  <c r="O373" i="7"/>
  <c r="N373" i="7"/>
  <c r="M373" i="7"/>
  <c r="L373" i="7"/>
  <c r="K373" i="7"/>
  <c r="J373" i="7"/>
  <c r="AK372" i="7"/>
  <c r="AJ372" i="7"/>
  <c r="AI372" i="7"/>
  <c r="AH372" i="7"/>
  <c r="AG372" i="7"/>
  <c r="AF372" i="7"/>
  <c r="AE372" i="7"/>
  <c r="AD372" i="7"/>
  <c r="AC372" i="7"/>
  <c r="AB372" i="7"/>
  <c r="AA372" i="7"/>
  <c r="Z372" i="7"/>
  <c r="Y372" i="7"/>
  <c r="X372" i="7"/>
  <c r="W372" i="7"/>
  <c r="V372" i="7"/>
  <c r="U372" i="7"/>
  <c r="T372" i="7"/>
  <c r="S372" i="7"/>
  <c r="R372" i="7"/>
  <c r="Q372" i="7"/>
  <c r="P372" i="7"/>
  <c r="O372" i="7"/>
  <c r="N372" i="7"/>
  <c r="M372" i="7"/>
  <c r="L372" i="7"/>
  <c r="K372" i="7"/>
  <c r="J372" i="7"/>
  <c r="AK371" i="7"/>
  <c r="AJ371" i="7"/>
  <c r="AI371" i="7"/>
  <c r="AH371" i="7"/>
  <c r="AG371" i="7"/>
  <c r="AF371" i="7"/>
  <c r="AE371" i="7"/>
  <c r="AD371" i="7"/>
  <c r="AC371" i="7"/>
  <c r="AB371" i="7"/>
  <c r="AA371" i="7"/>
  <c r="Z371" i="7"/>
  <c r="Y371" i="7"/>
  <c r="X371" i="7"/>
  <c r="W371" i="7"/>
  <c r="V371" i="7"/>
  <c r="U371" i="7"/>
  <c r="T371" i="7"/>
  <c r="S371" i="7"/>
  <c r="R371" i="7"/>
  <c r="Q371" i="7"/>
  <c r="P371" i="7"/>
  <c r="O371" i="7"/>
  <c r="N371" i="7"/>
  <c r="M371" i="7"/>
  <c r="L371" i="7"/>
  <c r="K371" i="7"/>
  <c r="J371" i="7"/>
  <c r="AK370" i="7"/>
  <c r="AJ370" i="7"/>
  <c r="AI370" i="7"/>
  <c r="AH370" i="7"/>
  <c r="AG370" i="7"/>
  <c r="AF370" i="7"/>
  <c r="AE370" i="7"/>
  <c r="AD370" i="7"/>
  <c r="AC370" i="7"/>
  <c r="AB370" i="7"/>
  <c r="AA370" i="7"/>
  <c r="Z370" i="7"/>
  <c r="Y370" i="7"/>
  <c r="X370" i="7"/>
  <c r="W370" i="7"/>
  <c r="V370" i="7"/>
  <c r="U370" i="7"/>
  <c r="T370" i="7"/>
  <c r="S370" i="7"/>
  <c r="R370" i="7"/>
  <c r="Q370" i="7"/>
  <c r="P370" i="7"/>
  <c r="O370" i="7"/>
  <c r="N370" i="7"/>
  <c r="M370" i="7"/>
  <c r="L370" i="7"/>
  <c r="K370" i="7"/>
  <c r="J370" i="7"/>
  <c r="AK369" i="7"/>
  <c r="AJ369" i="7"/>
  <c r="AI369" i="7"/>
  <c r="AH369" i="7"/>
  <c r="AG369" i="7"/>
  <c r="AF369" i="7"/>
  <c r="AE369" i="7"/>
  <c r="AD369" i="7"/>
  <c r="AC369" i="7"/>
  <c r="AB369" i="7"/>
  <c r="AA369" i="7"/>
  <c r="Z369" i="7"/>
  <c r="Y369" i="7"/>
  <c r="X369" i="7"/>
  <c r="W369" i="7"/>
  <c r="V369" i="7"/>
  <c r="U369" i="7"/>
  <c r="T369" i="7"/>
  <c r="S369" i="7"/>
  <c r="R369" i="7"/>
  <c r="Q369" i="7"/>
  <c r="P369" i="7"/>
  <c r="O369" i="7"/>
  <c r="N369" i="7"/>
  <c r="M369" i="7"/>
  <c r="L369" i="7"/>
  <c r="K369" i="7"/>
  <c r="J369" i="7"/>
  <c r="AK368" i="7"/>
  <c r="AJ368" i="7"/>
  <c r="AI368" i="7"/>
  <c r="AH368" i="7"/>
  <c r="AG368" i="7"/>
  <c r="AF368" i="7"/>
  <c r="AE368" i="7"/>
  <c r="AD368" i="7"/>
  <c r="AC368" i="7"/>
  <c r="AB368" i="7"/>
  <c r="AA368" i="7"/>
  <c r="Z368" i="7"/>
  <c r="Y368" i="7"/>
  <c r="X368" i="7"/>
  <c r="W368" i="7"/>
  <c r="V368" i="7"/>
  <c r="U368" i="7"/>
  <c r="T368" i="7"/>
  <c r="S368" i="7"/>
  <c r="R368" i="7"/>
  <c r="Q368" i="7"/>
  <c r="P368" i="7"/>
  <c r="O368" i="7"/>
  <c r="N368" i="7"/>
  <c r="M368" i="7"/>
  <c r="L368" i="7"/>
  <c r="K368" i="7"/>
  <c r="J368" i="7"/>
  <c r="AK367" i="7"/>
  <c r="AJ367" i="7"/>
  <c r="AI367" i="7"/>
  <c r="AH367" i="7"/>
  <c r="AG367" i="7"/>
  <c r="AF367" i="7"/>
  <c r="AE367" i="7"/>
  <c r="AD367" i="7"/>
  <c r="AC367" i="7"/>
  <c r="AB367" i="7"/>
  <c r="AA367" i="7"/>
  <c r="Z367" i="7"/>
  <c r="Y367" i="7"/>
  <c r="X367" i="7"/>
  <c r="W367" i="7"/>
  <c r="V367" i="7"/>
  <c r="U367" i="7"/>
  <c r="T367" i="7"/>
  <c r="S367" i="7"/>
  <c r="R367" i="7"/>
  <c r="Q367" i="7"/>
  <c r="P367" i="7"/>
  <c r="O367" i="7"/>
  <c r="N367" i="7"/>
  <c r="M367" i="7"/>
  <c r="L367" i="7"/>
  <c r="K367" i="7"/>
  <c r="J367" i="7"/>
  <c r="AK366" i="7"/>
  <c r="AJ366" i="7"/>
  <c r="AI366" i="7"/>
  <c r="AH366" i="7"/>
  <c r="AG366" i="7"/>
  <c r="AF366" i="7"/>
  <c r="AE366" i="7"/>
  <c r="AD366" i="7"/>
  <c r="AC366" i="7"/>
  <c r="AB366" i="7"/>
  <c r="AA366" i="7"/>
  <c r="Z366" i="7"/>
  <c r="Y366" i="7"/>
  <c r="X366" i="7"/>
  <c r="W366" i="7"/>
  <c r="V366" i="7"/>
  <c r="U366" i="7"/>
  <c r="T366" i="7"/>
  <c r="S366" i="7"/>
  <c r="R366" i="7"/>
  <c r="Q366" i="7"/>
  <c r="P366" i="7"/>
  <c r="O366" i="7"/>
  <c r="N366" i="7"/>
  <c r="M366" i="7"/>
  <c r="L366" i="7"/>
  <c r="K366" i="7"/>
  <c r="J366" i="7"/>
  <c r="AK365" i="7"/>
  <c r="AJ365" i="7"/>
  <c r="AI365" i="7"/>
  <c r="AH365" i="7"/>
  <c r="AG365" i="7"/>
  <c r="AF365" i="7"/>
  <c r="AE365" i="7"/>
  <c r="AD365" i="7"/>
  <c r="AC365" i="7"/>
  <c r="AB365" i="7"/>
  <c r="AA365" i="7"/>
  <c r="Z365" i="7"/>
  <c r="Y365" i="7"/>
  <c r="X365" i="7"/>
  <c r="W365" i="7"/>
  <c r="V365" i="7"/>
  <c r="U365" i="7"/>
  <c r="T365" i="7"/>
  <c r="S365" i="7"/>
  <c r="R365" i="7"/>
  <c r="Q365" i="7"/>
  <c r="P365" i="7"/>
  <c r="O365" i="7"/>
  <c r="N365" i="7"/>
  <c r="M365" i="7"/>
  <c r="L365" i="7"/>
  <c r="K365" i="7"/>
  <c r="J365" i="7"/>
  <c r="AK364" i="7"/>
  <c r="AJ364" i="7"/>
  <c r="AI364" i="7"/>
  <c r="AH364" i="7"/>
  <c r="AG364" i="7"/>
  <c r="AF364" i="7"/>
  <c r="AE364" i="7"/>
  <c r="AD364" i="7"/>
  <c r="AC364" i="7"/>
  <c r="AB364" i="7"/>
  <c r="AA364" i="7"/>
  <c r="Z364" i="7"/>
  <c r="Y364" i="7"/>
  <c r="X364" i="7"/>
  <c r="W364" i="7"/>
  <c r="V364" i="7"/>
  <c r="U364" i="7"/>
  <c r="T364" i="7"/>
  <c r="S364" i="7"/>
  <c r="R364" i="7"/>
  <c r="Q364" i="7"/>
  <c r="P364" i="7"/>
  <c r="O364" i="7"/>
  <c r="N364" i="7"/>
  <c r="M364" i="7"/>
  <c r="L364" i="7"/>
  <c r="K364" i="7"/>
  <c r="J364" i="7"/>
  <c r="AK363" i="7"/>
  <c r="AJ363" i="7"/>
  <c r="AI363" i="7"/>
  <c r="AH363" i="7"/>
  <c r="AG363" i="7"/>
  <c r="AF363" i="7"/>
  <c r="AE363" i="7"/>
  <c r="AD363" i="7"/>
  <c r="AC363" i="7"/>
  <c r="AB363" i="7"/>
  <c r="AA363" i="7"/>
  <c r="Z363" i="7"/>
  <c r="Y363" i="7"/>
  <c r="X363" i="7"/>
  <c r="W363" i="7"/>
  <c r="V363" i="7"/>
  <c r="U363" i="7"/>
  <c r="T363" i="7"/>
  <c r="S363" i="7"/>
  <c r="R363" i="7"/>
  <c r="Q363" i="7"/>
  <c r="P363" i="7"/>
  <c r="O363" i="7"/>
  <c r="N363" i="7"/>
  <c r="M363" i="7"/>
  <c r="L363" i="7"/>
  <c r="K363" i="7"/>
  <c r="J363" i="7"/>
  <c r="AK362" i="7"/>
  <c r="AJ362" i="7"/>
  <c r="AI362" i="7"/>
  <c r="AH362" i="7"/>
  <c r="AG362" i="7"/>
  <c r="AF362" i="7"/>
  <c r="AE362" i="7"/>
  <c r="AD362" i="7"/>
  <c r="AC362" i="7"/>
  <c r="AB362" i="7"/>
  <c r="AA362" i="7"/>
  <c r="Z362" i="7"/>
  <c r="Y362" i="7"/>
  <c r="X362" i="7"/>
  <c r="W362" i="7"/>
  <c r="V362" i="7"/>
  <c r="U362" i="7"/>
  <c r="T362" i="7"/>
  <c r="S362" i="7"/>
  <c r="R362" i="7"/>
  <c r="Q362" i="7"/>
  <c r="P362" i="7"/>
  <c r="O362" i="7"/>
  <c r="N362" i="7"/>
  <c r="M362" i="7"/>
  <c r="L362" i="7"/>
  <c r="K362" i="7"/>
  <c r="J362" i="7"/>
  <c r="AK361" i="7"/>
  <c r="AJ361" i="7"/>
  <c r="AI361" i="7"/>
  <c r="AH361" i="7"/>
  <c r="AG361" i="7"/>
  <c r="AF361" i="7"/>
  <c r="AE361" i="7"/>
  <c r="AD361" i="7"/>
  <c r="AC361" i="7"/>
  <c r="AB361" i="7"/>
  <c r="AA361" i="7"/>
  <c r="Z361" i="7"/>
  <c r="Y361" i="7"/>
  <c r="X361" i="7"/>
  <c r="W361" i="7"/>
  <c r="V361" i="7"/>
  <c r="U361" i="7"/>
  <c r="T361" i="7"/>
  <c r="S361" i="7"/>
  <c r="R361" i="7"/>
  <c r="Q361" i="7"/>
  <c r="P361" i="7"/>
  <c r="O361" i="7"/>
  <c r="N361" i="7"/>
  <c r="M361" i="7"/>
  <c r="L361" i="7"/>
  <c r="K361" i="7"/>
  <c r="J361" i="7"/>
  <c r="AK360" i="7"/>
  <c r="AJ360" i="7"/>
  <c r="AI360" i="7"/>
  <c r="AH360" i="7"/>
  <c r="AG360" i="7"/>
  <c r="AF360" i="7"/>
  <c r="AE360" i="7"/>
  <c r="AD360" i="7"/>
  <c r="AC360" i="7"/>
  <c r="AB360" i="7"/>
  <c r="AA360" i="7"/>
  <c r="Z360" i="7"/>
  <c r="Y360" i="7"/>
  <c r="X360" i="7"/>
  <c r="W360" i="7"/>
  <c r="V360" i="7"/>
  <c r="U360" i="7"/>
  <c r="T360" i="7"/>
  <c r="S360" i="7"/>
  <c r="R360" i="7"/>
  <c r="Q360" i="7"/>
  <c r="P360" i="7"/>
  <c r="O360" i="7"/>
  <c r="N360" i="7"/>
  <c r="M360" i="7"/>
  <c r="L360" i="7"/>
  <c r="K360" i="7"/>
  <c r="J360" i="7"/>
  <c r="AK359" i="7"/>
  <c r="AJ359" i="7"/>
  <c r="AI359" i="7"/>
  <c r="AH359" i="7"/>
  <c r="AG359" i="7"/>
  <c r="AF359" i="7"/>
  <c r="AE359" i="7"/>
  <c r="AD359" i="7"/>
  <c r="AC359" i="7"/>
  <c r="AB359" i="7"/>
  <c r="AA359" i="7"/>
  <c r="Z359" i="7"/>
  <c r="Y359" i="7"/>
  <c r="X359" i="7"/>
  <c r="W359" i="7"/>
  <c r="V359" i="7"/>
  <c r="U359" i="7"/>
  <c r="T359" i="7"/>
  <c r="S359" i="7"/>
  <c r="R359" i="7"/>
  <c r="Q359" i="7"/>
  <c r="P359" i="7"/>
  <c r="O359" i="7"/>
  <c r="N359" i="7"/>
  <c r="M359" i="7"/>
  <c r="L359" i="7"/>
  <c r="K359" i="7"/>
  <c r="J359" i="7"/>
  <c r="AK358" i="7"/>
  <c r="AJ358" i="7"/>
  <c r="AI358" i="7"/>
  <c r="AH358" i="7"/>
  <c r="AG358" i="7"/>
  <c r="AF358" i="7"/>
  <c r="AE358" i="7"/>
  <c r="AD358" i="7"/>
  <c r="AC358" i="7"/>
  <c r="AB358" i="7"/>
  <c r="AA358" i="7"/>
  <c r="Z358" i="7"/>
  <c r="Y358" i="7"/>
  <c r="X358" i="7"/>
  <c r="W358" i="7"/>
  <c r="V358" i="7"/>
  <c r="U358" i="7"/>
  <c r="T358" i="7"/>
  <c r="S358" i="7"/>
  <c r="R358" i="7"/>
  <c r="Q358" i="7"/>
  <c r="P358" i="7"/>
  <c r="O358" i="7"/>
  <c r="N358" i="7"/>
  <c r="M358" i="7"/>
  <c r="L358" i="7"/>
  <c r="K358" i="7"/>
  <c r="J358" i="7"/>
  <c r="AK357" i="7"/>
  <c r="AJ357" i="7"/>
  <c r="AI357" i="7"/>
  <c r="AH357" i="7"/>
  <c r="AG357" i="7"/>
  <c r="AF357" i="7"/>
  <c r="AE357" i="7"/>
  <c r="AD357" i="7"/>
  <c r="AC357" i="7"/>
  <c r="AB357" i="7"/>
  <c r="AA357" i="7"/>
  <c r="Z357" i="7"/>
  <c r="Y357" i="7"/>
  <c r="X357" i="7"/>
  <c r="W357" i="7"/>
  <c r="V357" i="7"/>
  <c r="U357" i="7"/>
  <c r="T357" i="7"/>
  <c r="S357" i="7"/>
  <c r="R357" i="7"/>
  <c r="Q357" i="7"/>
  <c r="P357" i="7"/>
  <c r="O357" i="7"/>
  <c r="N357" i="7"/>
  <c r="M357" i="7"/>
  <c r="L357" i="7"/>
  <c r="K357" i="7"/>
  <c r="J357" i="7"/>
  <c r="AK356" i="7"/>
  <c r="AJ356" i="7"/>
  <c r="AI356" i="7"/>
  <c r="AH356" i="7"/>
  <c r="AG356" i="7"/>
  <c r="AF356" i="7"/>
  <c r="AE356" i="7"/>
  <c r="AD356" i="7"/>
  <c r="AC356" i="7"/>
  <c r="AB356" i="7"/>
  <c r="AA356" i="7"/>
  <c r="Z356" i="7"/>
  <c r="Y356" i="7"/>
  <c r="X356" i="7"/>
  <c r="W356" i="7"/>
  <c r="V356" i="7"/>
  <c r="U356" i="7"/>
  <c r="T356" i="7"/>
  <c r="S356" i="7"/>
  <c r="R356" i="7"/>
  <c r="Q356" i="7"/>
  <c r="P356" i="7"/>
  <c r="O356" i="7"/>
  <c r="N356" i="7"/>
  <c r="M356" i="7"/>
  <c r="L356" i="7"/>
  <c r="K356" i="7"/>
  <c r="J356" i="7"/>
  <c r="AK355" i="7"/>
  <c r="AJ355" i="7"/>
  <c r="AI355" i="7"/>
  <c r="AH355" i="7"/>
  <c r="AG355" i="7"/>
  <c r="AF355" i="7"/>
  <c r="AE355" i="7"/>
  <c r="AD355" i="7"/>
  <c r="AC355" i="7"/>
  <c r="AB355" i="7"/>
  <c r="AA355" i="7"/>
  <c r="Z355" i="7"/>
  <c r="Y355" i="7"/>
  <c r="X355" i="7"/>
  <c r="W355" i="7"/>
  <c r="V355" i="7"/>
  <c r="U355" i="7"/>
  <c r="T355" i="7"/>
  <c r="S355" i="7"/>
  <c r="R355" i="7"/>
  <c r="Q355" i="7"/>
  <c r="P355" i="7"/>
  <c r="O355" i="7"/>
  <c r="N355" i="7"/>
  <c r="M355" i="7"/>
  <c r="L355" i="7"/>
  <c r="K355" i="7"/>
  <c r="J355" i="7"/>
  <c r="AK354" i="7"/>
  <c r="AJ354" i="7"/>
  <c r="AI354" i="7"/>
  <c r="AH354" i="7"/>
  <c r="AG354" i="7"/>
  <c r="AF354" i="7"/>
  <c r="AE354" i="7"/>
  <c r="AD354" i="7"/>
  <c r="AC354" i="7"/>
  <c r="AB354" i="7"/>
  <c r="AA354" i="7"/>
  <c r="Z354" i="7"/>
  <c r="Y354" i="7"/>
  <c r="X354" i="7"/>
  <c r="W354" i="7"/>
  <c r="V354" i="7"/>
  <c r="U354" i="7"/>
  <c r="T354" i="7"/>
  <c r="S354" i="7"/>
  <c r="R354" i="7"/>
  <c r="Q354" i="7"/>
  <c r="P354" i="7"/>
  <c r="O354" i="7"/>
  <c r="N354" i="7"/>
  <c r="M354" i="7"/>
  <c r="L354" i="7"/>
  <c r="K354" i="7"/>
  <c r="J354" i="7"/>
  <c r="AK353" i="7"/>
  <c r="AJ353" i="7"/>
  <c r="AI353" i="7"/>
  <c r="AH353" i="7"/>
  <c r="AG353" i="7"/>
  <c r="AF353" i="7"/>
  <c r="AE353" i="7"/>
  <c r="AD353" i="7"/>
  <c r="AC353" i="7"/>
  <c r="AB353" i="7"/>
  <c r="AA353" i="7"/>
  <c r="Z353" i="7"/>
  <c r="Y353" i="7"/>
  <c r="X353" i="7"/>
  <c r="W353" i="7"/>
  <c r="V353" i="7"/>
  <c r="U353" i="7"/>
  <c r="T353" i="7"/>
  <c r="S353" i="7"/>
  <c r="R353" i="7"/>
  <c r="Q353" i="7"/>
  <c r="P353" i="7"/>
  <c r="O353" i="7"/>
  <c r="N353" i="7"/>
  <c r="M353" i="7"/>
  <c r="L353" i="7"/>
  <c r="K353" i="7"/>
  <c r="J353" i="7"/>
  <c r="AK352" i="7"/>
  <c r="AJ352" i="7"/>
  <c r="AI352" i="7"/>
  <c r="AH352" i="7"/>
  <c r="AG352" i="7"/>
  <c r="AF352" i="7"/>
  <c r="AE352" i="7"/>
  <c r="AD352" i="7"/>
  <c r="AC352" i="7"/>
  <c r="AB352" i="7"/>
  <c r="AA352" i="7"/>
  <c r="Z352" i="7"/>
  <c r="Y352" i="7"/>
  <c r="X352" i="7"/>
  <c r="W352" i="7"/>
  <c r="V352" i="7"/>
  <c r="U352" i="7"/>
  <c r="T352" i="7"/>
  <c r="S352" i="7"/>
  <c r="R352" i="7"/>
  <c r="Q352" i="7"/>
  <c r="P352" i="7"/>
  <c r="O352" i="7"/>
  <c r="N352" i="7"/>
  <c r="M352" i="7"/>
  <c r="L352" i="7"/>
  <c r="K352" i="7"/>
  <c r="J352" i="7"/>
  <c r="AK351" i="7"/>
  <c r="AJ351" i="7"/>
  <c r="AI351" i="7"/>
  <c r="AH351" i="7"/>
  <c r="AG351" i="7"/>
  <c r="AF351" i="7"/>
  <c r="AE351" i="7"/>
  <c r="AD351" i="7"/>
  <c r="AC351" i="7"/>
  <c r="AB351" i="7"/>
  <c r="AA351" i="7"/>
  <c r="Z351" i="7"/>
  <c r="Y351" i="7"/>
  <c r="X351" i="7"/>
  <c r="W351" i="7"/>
  <c r="V351" i="7"/>
  <c r="U351" i="7"/>
  <c r="T351" i="7"/>
  <c r="S351" i="7"/>
  <c r="R351" i="7"/>
  <c r="Q351" i="7"/>
  <c r="P351" i="7"/>
  <c r="O351" i="7"/>
  <c r="N351" i="7"/>
  <c r="M351" i="7"/>
  <c r="L351" i="7"/>
  <c r="K351" i="7"/>
  <c r="J351" i="7"/>
  <c r="AK350" i="7"/>
  <c r="AJ350" i="7"/>
  <c r="AI350" i="7"/>
  <c r="AH350" i="7"/>
  <c r="AG350" i="7"/>
  <c r="AF350" i="7"/>
  <c r="AE350" i="7"/>
  <c r="AD350" i="7"/>
  <c r="AC350" i="7"/>
  <c r="AB350" i="7"/>
  <c r="AA350" i="7"/>
  <c r="Z350" i="7"/>
  <c r="Y350" i="7"/>
  <c r="X350" i="7"/>
  <c r="W350" i="7"/>
  <c r="V350" i="7"/>
  <c r="U350" i="7"/>
  <c r="T350" i="7"/>
  <c r="S350" i="7"/>
  <c r="R350" i="7"/>
  <c r="Q350" i="7"/>
  <c r="P350" i="7"/>
  <c r="O350" i="7"/>
  <c r="N350" i="7"/>
  <c r="M350" i="7"/>
  <c r="L350" i="7"/>
  <c r="K350" i="7"/>
  <c r="J350" i="7"/>
  <c r="AK349" i="7"/>
  <c r="AJ349" i="7"/>
  <c r="AI349" i="7"/>
  <c r="AH349" i="7"/>
  <c r="AG349" i="7"/>
  <c r="AF349" i="7"/>
  <c r="AE349" i="7"/>
  <c r="AD349" i="7"/>
  <c r="AC349" i="7"/>
  <c r="AB349" i="7"/>
  <c r="AA349" i="7"/>
  <c r="Z349" i="7"/>
  <c r="Y349" i="7"/>
  <c r="X349" i="7"/>
  <c r="W349" i="7"/>
  <c r="V349" i="7"/>
  <c r="U349" i="7"/>
  <c r="T349" i="7"/>
  <c r="S349" i="7"/>
  <c r="R349" i="7"/>
  <c r="Q349" i="7"/>
  <c r="P349" i="7"/>
  <c r="O349" i="7"/>
  <c r="N349" i="7"/>
  <c r="M349" i="7"/>
  <c r="L349" i="7"/>
  <c r="K349" i="7"/>
  <c r="J349" i="7"/>
  <c r="AK348" i="7"/>
  <c r="AJ348" i="7"/>
  <c r="AI348" i="7"/>
  <c r="AH348" i="7"/>
  <c r="AG348" i="7"/>
  <c r="AF348" i="7"/>
  <c r="AE348" i="7"/>
  <c r="AD348" i="7"/>
  <c r="AC348" i="7"/>
  <c r="AB348" i="7"/>
  <c r="AA348" i="7"/>
  <c r="Z348" i="7"/>
  <c r="Y348" i="7"/>
  <c r="X348" i="7"/>
  <c r="W348" i="7"/>
  <c r="V348" i="7"/>
  <c r="U348" i="7"/>
  <c r="T348" i="7"/>
  <c r="S348" i="7"/>
  <c r="R348" i="7"/>
  <c r="Q348" i="7"/>
  <c r="P348" i="7"/>
  <c r="O348" i="7"/>
  <c r="N348" i="7"/>
  <c r="M348" i="7"/>
  <c r="L348" i="7"/>
  <c r="K348" i="7"/>
  <c r="J348" i="7"/>
  <c r="AK347" i="7"/>
  <c r="AJ347" i="7"/>
  <c r="AI347" i="7"/>
  <c r="AH347" i="7"/>
  <c r="AG347" i="7"/>
  <c r="AF347" i="7"/>
  <c r="AE347" i="7"/>
  <c r="AD347" i="7"/>
  <c r="AC347" i="7"/>
  <c r="AB347" i="7"/>
  <c r="AA347" i="7"/>
  <c r="Z347" i="7"/>
  <c r="Y347" i="7"/>
  <c r="X347" i="7"/>
  <c r="W347" i="7"/>
  <c r="V347" i="7"/>
  <c r="U347" i="7"/>
  <c r="T347" i="7"/>
  <c r="S347" i="7"/>
  <c r="R347" i="7"/>
  <c r="Q347" i="7"/>
  <c r="P347" i="7"/>
  <c r="O347" i="7"/>
  <c r="N347" i="7"/>
  <c r="M347" i="7"/>
  <c r="L347" i="7"/>
  <c r="K347" i="7"/>
  <c r="J347" i="7"/>
  <c r="AK346" i="7"/>
  <c r="AJ346" i="7"/>
  <c r="AI346" i="7"/>
  <c r="AH346" i="7"/>
  <c r="AG346" i="7"/>
  <c r="AF346" i="7"/>
  <c r="AE346" i="7"/>
  <c r="AD346" i="7"/>
  <c r="AC346" i="7"/>
  <c r="AB346" i="7"/>
  <c r="AA346" i="7"/>
  <c r="Z346" i="7"/>
  <c r="Y346" i="7"/>
  <c r="X346" i="7"/>
  <c r="W346" i="7"/>
  <c r="V346" i="7"/>
  <c r="U346" i="7"/>
  <c r="T346" i="7"/>
  <c r="S346" i="7"/>
  <c r="R346" i="7"/>
  <c r="Q346" i="7"/>
  <c r="P346" i="7"/>
  <c r="O346" i="7"/>
  <c r="N346" i="7"/>
  <c r="M346" i="7"/>
  <c r="L346" i="7"/>
  <c r="K346" i="7"/>
  <c r="J346" i="7"/>
  <c r="AK345" i="7"/>
  <c r="AJ345" i="7"/>
  <c r="AI345" i="7"/>
  <c r="AH345" i="7"/>
  <c r="AG345" i="7"/>
  <c r="AF345" i="7"/>
  <c r="AE345" i="7"/>
  <c r="AD345" i="7"/>
  <c r="AC345" i="7"/>
  <c r="AB345" i="7"/>
  <c r="AA345" i="7"/>
  <c r="Z345" i="7"/>
  <c r="Y345" i="7"/>
  <c r="X345" i="7"/>
  <c r="W345" i="7"/>
  <c r="V345" i="7"/>
  <c r="U345" i="7"/>
  <c r="T345" i="7"/>
  <c r="S345" i="7"/>
  <c r="R345" i="7"/>
  <c r="Q345" i="7"/>
  <c r="P345" i="7"/>
  <c r="O345" i="7"/>
  <c r="N345" i="7"/>
  <c r="M345" i="7"/>
  <c r="L345" i="7"/>
  <c r="K345" i="7"/>
  <c r="J345" i="7"/>
  <c r="AK344" i="7"/>
  <c r="AJ344" i="7"/>
  <c r="AI344" i="7"/>
  <c r="AH344" i="7"/>
  <c r="AG344" i="7"/>
  <c r="AF344" i="7"/>
  <c r="AE344" i="7"/>
  <c r="AD344" i="7"/>
  <c r="AC344" i="7"/>
  <c r="AB344" i="7"/>
  <c r="AA344" i="7"/>
  <c r="Z344" i="7"/>
  <c r="Y344" i="7"/>
  <c r="X344" i="7"/>
  <c r="W344" i="7"/>
  <c r="V344" i="7"/>
  <c r="U344" i="7"/>
  <c r="T344" i="7"/>
  <c r="S344" i="7"/>
  <c r="R344" i="7"/>
  <c r="Q344" i="7"/>
  <c r="P344" i="7"/>
  <c r="O344" i="7"/>
  <c r="N344" i="7"/>
  <c r="M344" i="7"/>
  <c r="L344" i="7"/>
  <c r="K344" i="7"/>
  <c r="J344" i="7"/>
  <c r="AK343" i="7"/>
  <c r="AJ343" i="7"/>
  <c r="AI343" i="7"/>
  <c r="AH343" i="7"/>
  <c r="AG343" i="7"/>
  <c r="AF343" i="7"/>
  <c r="AE343" i="7"/>
  <c r="AD343" i="7"/>
  <c r="AC343" i="7"/>
  <c r="AB343" i="7"/>
  <c r="AA343" i="7"/>
  <c r="Z343" i="7"/>
  <c r="Y343" i="7"/>
  <c r="X343" i="7"/>
  <c r="W343" i="7"/>
  <c r="V343" i="7"/>
  <c r="U343" i="7"/>
  <c r="T343" i="7"/>
  <c r="S343" i="7"/>
  <c r="R343" i="7"/>
  <c r="Q343" i="7"/>
  <c r="P343" i="7"/>
  <c r="O343" i="7"/>
  <c r="N343" i="7"/>
  <c r="M343" i="7"/>
  <c r="L343" i="7"/>
  <c r="K343" i="7"/>
  <c r="J343" i="7"/>
  <c r="AK342" i="7"/>
  <c r="AJ342" i="7"/>
  <c r="AI342" i="7"/>
  <c r="AH342" i="7"/>
  <c r="AG342" i="7"/>
  <c r="AF342" i="7"/>
  <c r="AE342" i="7"/>
  <c r="AD342" i="7"/>
  <c r="AC342" i="7"/>
  <c r="AB342" i="7"/>
  <c r="AA342" i="7"/>
  <c r="Z342" i="7"/>
  <c r="Y342" i="7"/>
  <c r="X342" i="7"/>
  <c r="W342" i="7"/>
  <c r="V342" i="7"/>
  <c r="U342" i="7"/>
  <c r="T342" i="7"/>
  <c r="S342" i="7"/>
  <c r="R342" i="7"/>
  <c r="Q342" i="7"/>
  <c r="P342" i="7"/>
  <c r="O342" i="7"/>
  <c r="N342" i="7"/>
  <c r="M342" i="7"/>
  <c r="L342" i="7"/>
  <c r="K342" i="7"/>
  <c r="J342" i="7"/>
  <c r="AK341" i="7"/>
  <c r="AJ341" i="7"/>
  <c r="AI341" i="7"/>
  <c r="AH341" i="7"/>
  <c r="AG341" i="7"/>
  <c r="AF341" i="7"/>
  <c r="AE341" i="7"/>
  <c r="AD341" i="7"/>
  <c r="AC341" i="7"/>
  <c r="AB341" i="7"/>
  <c r="AA341" i="7"/>
  <c r="Z341" i="7"/>
  <c r="Y341" i="7"/>
  <c r="X341" i="7"/>
  <c r="W341" i="7"/>
  <c r="V341" i="7"/>
  <c r="U341" i="7"/>
  <c r="T341" i="7"/>
  <c r="S341" i="7"/>
  <c r="R341" i="7"/>
  <c r="Q341" i="7"/>
  <c r="P341" i="7"/>
  <c r="O341" i="7"/>
  <c r="N341" i="7"/>
  <c r="M341" i="7"/>
  <c r="L341" i="7"/>
  <c r="K341" i="7"/>
  <c r="J341" i="7"/>
  <c r="AK340" i="7"/>
  <c r="AJ340" i="7"/>
  <c r="AI340" i="7"/>
  <c r="AH340" i="7"/>
  <c r="AG340" i="7"/>
  <c r="AF340" i="7"/>
  <c r="AE340" i="7"/>
  <c r="AD340" i="7"/>
  <c r="AC340" i="7"/>
  <c r="AB340" i="7"/>
  <c r="AA340" i="7"/>
  <c r="Z340" i="7"/>
  <c r="Y340" i="7"/>
  <c r="X340" i="7"/>
  <c r="W340" i="7"/>
  <c r="V340" i="7"/>
  <c r="U340" i="7"/>
  <c r="T340" i="7"/>
  <c r="S340" i="7"/>
  <c r="R340" i="7"/>
  <c r="Q340" i="7"/>
  <c r="P340" i="7"/>
  <c r="O340" i="7"/>
  <c r="N340" i="7"/>
  <c r="M340" i="7"/>
  <c r="L340" i="7"/>
  <c r="K340" i="7"/>
  <c r="J340" i="7"/>
  <c r="AK339" i="7"/>
  <c r="AJ339" i="7"/>
  <c r="AI339" i="7"/>
  <c r="AH339" i="7"/>
  <c r="AG339" i="7"/>
  <c r="AF339" i="7"/>
  <c r="AE339" i="7"/>
  <c r="AD339" i="7"/>
  <c r="AC339" i="7"/>
  <c r="AB339" i="7"/>
  <c r="AA339" i="7"/>
  <c r="Z339" i="7"/>
  <c r="Y339" i="7"/>
  <c r="X339" i="7"/>
  <c r="W339" i="7"/>
  <c r="V339" i="7"/>
  <c r="U339" i="7"/>
  <c r="T339" i="7"/>
  <c r="S339" i="7"/>
  <c r="R339" i="7"/>
  <c r="Q339" i="7"/>
  <c r="P339" i="7"/>
  <c r="O339" i="7"/>
  <c r="N339" i="7"/>
  <c r="M339" i="7"/>
  <c r="L339" i="7"/>
  <c r="K339" i="7"/>
  <c r="J339" i="7"/>
  <c r="AK338" i="7"/>
  <c r="AJ338" i="7"/>
  <c r="AI338" i="7"/>
  <c r="AH338" i="7"/>
  <c r="AG338" i="7"/>
  <c r="AF338" i="7"/>
  <c r="AE338" i="7"/>
  <c r="AD338" i="7"/>
  <c r="AC338" i="7"/>
  <c r="AB338" i="7"/>
  <c r="AA338" i="7"/>
  <c r="Z338" i="7"/>
  <c r="Y338" i="7"/>
  <c r="X338" i="7"/>
  <c r="W338" i="7"/>
  <c r="V338" i="7"/>
  <c r="U338" i="7"/>
  <c r="T338" i="7"/>
  <c r="S338" i="7"/>
  <c r="R338" i="7"/>
  <c r="Q338" i="7"/>
  <c r="P338" i="7"/>
  <c r="O338" i="7"/>
  <c r="N338" i="7"/>
  <c r="M338" i="7"/>
  <c r="L338" i="7"/>
  <c r="K338" i="7"/>
  <c r="J338" i="7"/>
  <c r="AK337" i="7"/>
  <c r="AJ337" i="7"/>
  <c r="AI337" i="7"/>
  <c r="AH337" i="7"/>
  <c r="AG337" i="7"/>
  <c r="AF337" i="7"/>
  <c r="AE337" i="7"/>
  <c r="AD337" i="7"/>
  <c r="AC337" i="7"/>
  <c r="AB337" i="7"/>
  <c r="AA337" i="7"/>
  <c r="Z337" i="7"/>
  <c r="Y337" i="7"/>
  <c r="X337" i="7"/>
  <c r="W337" i="7"/>
  <c r="V337" i="7"/>
  <c r="U337" i="7"/>
  <c r="T337" i="7"/>
  <c r="S337" i="7"/>
  <c r="R337" i="7"/>
  <c r="Q337" i="7"/>
  <c r="P337" i="7"/>
  <c r="O337" i="7"/>
  <c r="N337" i="7"/>
  <c r="M337" i="7"/>
  <c r="L337" i="7"/>
  <c r="K337" i="7"/>
  <c r="J337" i="7"/>
  <c r="AK336" i="7"/>
  <c r="AJ336" i="7"/>
  <c r="AI336" i="7"/>
  <c r="AH336" i="7"/>
  <c r="AG336" i="7"/>
  <c r="AF336" i="7"/>
  <c r="AE336" i="7"/>
  <c r="AD336" i="7"/>
  <c r="AC336" i="7"/>
  <c r="AB336" i="7"/>
  <c r="AA336" i="7"/>
  <c r="Z336" i="7"/>
  <c r="Y336" i="7"/>
  <c r="X336" i="7"/>
  <c r="W336" i="7"/>
  <c r="V336" i="7"/>
  <c r="U336" i="7"/>
  <c r="T336" i="7"/>
  <c r="S336" i="7"/>
  <c r="R336" i="7"/>
  <c r="Q336" i="7"/>
  <c r="P336" i="7"/>
  <c r="O336" i="7"/>
  <c r="N336" i="7"/>
  <c r="M336" i="7"/>
  <c r="L336" i="7"/>
  <c r="K336" i="7"/>
  <c r="J336" i="7"/>
  <c r="AK335" i="7"/>
  <c r="AJ335" i="7"/>
  <c r="AI335" i="7"/>
  <c r="AH335" i="7"/>
  <c r="AG335" i="7"/>
  <c r="AF335" i="7"/>
  <c r="AE335" i="7"/>
  <c r="AD335" i="7"/>
  <c r="AC335" i="7"/>
  <c r="AB335" i="7"/>
  <c r="AA335" i="7"/>
  <c r="Z335" i="7"/>
  <c r="Y335" i="7"/>
  <c r="X335" i="7"/>
  <c r="W335" i="7"/>
  <c r="V335" i="7"/>
  <c r="U335" i="7"/>
  <c r="T335" i="7"/>
  <c r="S335" i="7"/>
  <c r="R335" i="7"/>
  <c r="Q335" i="7"/>
  <c r="P335" i="7"/>
  <c r="O335" i="7"/>
  <c r="N335" i="7"/>
  <c r="M335" i="7"/>
  <c r="L335" i="7"/>
  <c r="K335" i="7"/>
  <c r="J335" i="7"/>
  <c r="AK334" i="7"/>
  <c r="AJ334" i="7"/>
  <c r="AI334" i="7"/>
  <c r="AH334" i="7"/>
  <c r="AG334" i="7"/>
  <c r="AF334" i="7"/>
  <c r="AE334" i="7"/>
  <c r="AD334" i="7"/>
  <c r="AC334" i="7"/>
  <c r="AB334" i="7"/>
  <c r="AA334" i="7"/>
  <c r="Z334" i="7"/>
  <c r="Y334" i="7"/>
  <c r="X334" i="7"/>
  <c r="W334" i="7"/>
  <c r="V334" i="7"/>
  <c r="U334" i="7"/>
  <c r="T334" i="7"/>
  <c r="S334" i="7"/>
  <c r="R334" i="7"/>
  <c r="Q334" i="7"/>
  <c r="P334" i="7"/>
  <c r="O334" i="7"/>
  <c r="N334" i="7"/>
  <c r="M334" i="7"/>
  <c r="L334" i="7"/>
  <c r="K334" i="7"/>
  <c r="J334" i="7"/>
  <c r="AK333" i="7"/>
  <c r="AJ333" i="7"/>
  <c r="AI333" i="7"/>
  <c r="AH333" i="7"/>
  <c r="AG333" i="7"/>
  <c r="AF333" i="7"/>
  <c r="AE333" i="7"/>
  <c r="AD333" i="7"/>
  <c r="AC333" i="7"/>
  <c r="AB333" i="7"/>
  <c r="AA333" i="7"/>
  <c r="Z333" i="7"/>
  <c r="Y333" i="7"/>
  <c r="X333" i="7"/>
  <c r="W333" i="7"/>
  <c r="V333" i="7"/>
  <c r="U333" i="7"/>
  <c r="T333" i="7"/>
  <c r="S333" i="7"/>
  <c r="R333" i="7"/>
  <c r="Q333" i="7"/>
  <c r="P333" i="7"/>
  <c r="O333" i="7"/>
  <c r="N333" i="7"/>
  <c r="M333" i="7"/>
  <c r="L333" i="7"/>
  <c r="K333" i="7"/>
  <c r="J333" i="7"/>
  <c r="AK332" i="7"/>
  <c r="AJ332" i="7"/>
  <c r="AI332" i="7"/>
  <c r="AH332" i="7"/>
  <c r="AG332" i="7"/>
  <c r="AF332" i="7"/>
  <c r="AE332" i="7"/>
  <c r="AD332" i="7"/>
  <c r="AC332" i="7"/>
  <c r="AB332" i="7"/>
  <c r="AA332" i="7"/>
  <c r="Z332" i="7"/>
  <c r="Y332" i="7"/>
  <c r="X332" i="7"/>
  <c r="W332" i="7"/>
  <c r="V332" i="7"/>
  <c r="U332" i="7"/>
  <c r="T332" i="7"/>
  <c r="S332" i="7"/>
  <c r="R332" i="7"/>
  <c r="Q332" i="7"/>
  <c r="P332" i="7"/>
  <c r="O332" i="7"/>
  <c r="N332" i="7"/>
  <c r="M332" i="7"/>
  <c r="L332" i="7"/>
  <c r="K332" i="7"/>
  <c r="J332" i="7"/>
  <c r="AK331" i="7"/>
  <c r="AJ331" i="7"/>
  <c r="AI331" i="7"/>
  <c r="AH331" i="7"/>
  <c r="AG331" i="7"/>
  <c r="AF331" i="7"/>
  <c r="AE331" i="7"/>
  <c r="AD331" i="7"/>
  <c r="AC331" i="7"/>
  <c r="AB331" i="7"/>
  <c r="AA331" i="7"/>
  <c r="Z331" i="7"/>
  <c r="Y331" i="7"/>
  <c r="X331" i="7"/>
  <c r="W331" i="7"/>
  <c r="V331" i="7"/>
  <c r="U331" i="7"/>
  <c r="T331" i="7"/>
  <c r="S331" i="7"/>
  <c r="R331" i="7"/>
  <c r="Q331" i="7"/>
  <c r="P331" i="7"/>
  <c r="O331" i="7"/>
  <c r="N331" i="7"/>
  <c r="M331" i="7"/>
  <c r="L331" i="7"/>
  <c r="K331" i="7"/>
  <c r="J331" i="7"/>
  <c r="AK330" i="7"/>
  <c r="AJ330" i="7"/>
  <c r="AI330" i="7"/>
  <c r="AH330" i="7"/>
  <c r="AG330" i="7"/>
  <c r="AF330" i="7"/>
  <c r="AE330" i="7"/>
  <c r="AD330" i="7"/>
  <c r="AC330" i="7"/>
  <c r="AB330" i="7"/>
  <c r="AA330" i="7"/>
  <c r="Z330" i="7"/>
  <c r="Y330" i="7"/>
  <c r="X330" i="7"/>
  <c r="W330" i="7"/>
  <c r="V330" i="7"/>
  <c r="U330" i="7"/>
  <c r="T330" i="7"/>
  <c r="S330" i="7"/>
  <c r="R330" i="7"/>
  <c r="Q330" i="7"/>
  <c r="P330" i="7"/>
  <c r="O330" i="7"/>
  <c r="N330" i="7"/>
  <c r="M330" i="7"/>
  <c r="L330" i="7"/>
  <c r="K330" i="7"/>
  <c r="J330" i="7"/>
  <c r="AK329" i="7"/>
  <c r="AJ329" i="7"/>
  <c r="AI329" i="7"/>
  <c r="AH329" i="7"/>
  <c r="AG329" i="7"/>
  <c r="AF329" i="7"/>
  <c r="AE329" i="7"/>
  <c r="AD329" i="7"/>
  <c r="AC329" i="7"/>
  <c r="AB329" i="7"/>
  <c r="AA329" i="7"/>
  <c r="Z329" i="7"/>
  <c r="Y329" i="7"/>
  <c r="X329" i="7"/>
  <c r="W329" i="7"/>
  <c r="V329" i="7"/>
  <c r="U329" i="7"/>
  <c r="T329" i="7"/>
  <c r="S329" i="7"/>
  <c r="R329" i="7"/>
  <c r="Q329" i="7"/>
  <c r="P329" i="7"/>
  <c r="O329" i="7"/>
  <c r="N329" i="7"/>
  <c r="M329" i="7"/>
  <c r="L329" i="7"/>
  <c r="K329" i="7"/>
  <c r="J329" i="7"/>
  <c r="AK328" i="7"/>
  <c r="AJ328" i="7"/>
  <c r="AI328" i="7"/>
  <c r="AH328" i="7"/>
  <c r="AG328" i="7"/>
  <c r="AF328" i="7"/>
  <c r="AE328" i="7"/>
  <c r="AD328" i="7"/>
  <c r="AC328" i="7"/>
  <c r="AB328" i="7"/>
  <c r="AA328" i="7"/>
  <c r="Z328" i="7"/>
  <c r="Y328" i="7"/>
  <c r="X328" i="7"/>
  <c r="W328" i="7"/>
  <c r="V328" i="7"/>
  <c r="U328" i="7"/>
  <c r="T328" i="7"/>
  <c r="S328" i="7"/>
  <c r="R328" i="7"/>
  <c r="Q328" i="7"/>
  <c r="P328" i="7"/>
  <c r="O328" i="7"/>
  <c r="N328" i="7"/>
  <c r="M328" i="7"/>
  <c r="L328" i="7"/>
  <c r="K328" i="7"/>
  <c r="J328" i="7"/>
  <c r="AK327" i="7"/>
  <c r="AJ327" i="7"/>
  <c r="AI327" i="7"/>
  <c r="AH327" i="7"/>
  <c r="AG327" i="7"/>
  <c r="AF327" i="7"/>
  <c r="AE327" i="7"/>
  <c r="AD327" i="7"/>
  <c r="AC327" i="7"/>
  <c r="AB327" i="7"/>
  <c r="AA327" i="7"/>
  <c r="Z327" i="7"/>
  <c r="Y327" i="7"/>
  <c r="X327" i="7"/>
  <c r="W327" i="7"/>
  <c r="V327" i="7"/>
  <c r="U327" i="7"/>
  <c r="T327" i="7"/>
  <c r="S327" i="7"/>
  <c r="R327" i="7"/>
  <c r="Q327" i="7"/>
  <c r="P327" i="7"/>
  <c r="O327" i="7"/>
  <c r="N327" i="7"/>
  <c r="M327" i="7"/>
  <c r="L327" i="7"/>
  <c r="K327" i="7"/>
  <c r="J327" i="7"/>
  <c r="AK326" i="7"/>
  <c r="AJ326" i="7"/>
  <c r="AI326" i="7"/>
  <c r="AH326" i="7"/>
  <c r="AG326" i="7"/>
  <c r="AF326" i="7"/>
  <c r="AE326" i="7"/>
  <c r="AD326" i="7"/>
  <c r="AC326" i="7"/>
  <c r="AB326" i="7"/>
  <c r="AA326" i="7"/>
  <c r="Z326" i="7"/>
  <c r="Y326" i="7"/>
  <c r="X326" i="7"/>
  <c r="W326" i="7"/>
  <c r="V326" i="7"/>
  <c r="U326" i="7"/>
  <c r="T326" i="7"/>
  <c r="S326" i="7"/>
  <c r="R326" i="7"/>
  <c r="Q326" i="7"/>
  <c r="P326" i="7"/>
  <c r="O326" i="7"/>
  <c r="N326" i="7"/>
  <c r="M326" i="7"/>
  <c r="L326" i="7"/>
  <c r="K326" i="7"/>
  <c r="J326" i="7"/>
  <c r="AK325" i="7"/>
  <c r="AJ325" i="7"/>
  <c r="AI325" i="7"/>
  <c r="AH325" i="7"/>
  <c r="AG325" i="7"/>
  <c r="AF325" i="7"/>
  <c r="AE325" i="7"/>
  <c r="AD325" i="7"/>
  <c r="AC325" i="7"/>
  <c r="AB325" i="7"/>
  <c r="AA325" i="7"/>
  <c r="Z325" i="7"/>
  <c r="Y325" i="7"/>
  <c r="X325" i="7"/>
  <c r="W325" i="7"/>
  <c r="V325" i="7"/>
  <c r="U325" i="7"/>
  <c r="T325" i="7"/>
  <c r="S325" i="7"/>
  <c r="R325" i="7"/>
  <c r="Q325" i="7"/>
  <c r="P325" i="7"/>
  <c r="O325" i="7"/>
  <c r="N325" i="7"/>
  <c r="M325" i="7"/>
  <c r="L325" i="7"/>
  <c r="K325" i="7"/>
  <c r="J325" i="7"/>
  <c r="AK324" i="7"/>
  <c r="AJ324" i="7"/>
  <c r="AI324" i="7"/>
  <c r="AH324" i="7"/>
  <c r="AG324" i="7"/>
  <c r="AF324" i="7"/>
  <c r="AE324" i="7"/>
  <c r="AD324" i="7"/>
  <c r="AC324" i="7"/>
  <c r="AB324" i="7"/>
  <c r="AA324" i="7"/>
  <c r="Z324" i="7"/>
  <c r="Y324" i="7"/>
  <c r="X324" i="7"/>
  <c r="W324" i="7"/>
  <c r="V324" i="7"/>
  <c r="U324" i="7"/>
  <c r="T324" i="7"/>
  <c r="S324" i="7"/>
  <c r="R324" i="7"/>
  <c r="Q324" i="7"/>
  <c r="P324" i="7"/>
  <c r="O324" i="7"/>
  <c r="N324" i="7"/>
  <c r="M324" i="7"/>
  <c r="L324" i="7"/>
  <c r="K324" i="7"/>
  <c r="J324" i="7"/>
  <c r="AK323" i="7"/>
  <c r="AJ323" i="7"/>
  <c r="AI323" i="7"/>
  <c r="AH323" i="7"/>
  <c r="AG323" i="7"/>
  <c r="AF323" i="7"/>
  <c r="AE323" i="7"/>
  <c r="AD323" i="7"/>
  <c r="AC323" i="7"/>
  <c r="AB323" i="7"/>
  <c r="AA323" i="7"/>
  <c r="Z323" i="7"/>
  <c r="Y323" i="7"/>
  <c r="X323" i="7"/>
  <c r="W323" i="7"/>
  <c r="V323" i="7"/>
  <c r="U323" i="7"/>
  <c r="T323" i="7"/>
  <c r="S323" i="7"/>
  <c r="R323" i="7"/>
  <c r="Q323" i="7"/>
  <c r="P323" i="7"/>
  <c r="O323" i="7"/>
  <c r="N323" i="7"/>
  <c r="M323" i="7"/>
  <c r="L323" i="7"/>
  <c r="K323" i="7"/>
  <c r="J323" i="7"/>
  <c r="AK322" i="7"/>
  <c r="AJ322" i="7"/>
  <c r="AI322" i="7"/>
  <c r="AH322" i="7"/>
  <c r="AG322" i="7"/>
  <c r="AF322" i="7"/>
  <c r="AE322" i="7"/>
  <c r="AD322" i="7"/>
  <c r="AC322" i="7"/>
  <c r="AB322" i="7"/>
  <c r="AA322" i="7"/>
  <c r="Z322" i="7"/>
  <c r="Y322" i="7"/>
  <c r="X322" i="7"/>
  <c r="W322" i="7"/>
  <c r="V322" i="7"/>
  <c r="U322" i="7"/>
  <c r="T322" i="7"/>
  <c r="S322" i="7"/>
  <c r="R322" i="7"/>
  <c r="Q322" i="7"/>
  <c r="P322" i="7"/>
  <c r="O322" i="7"/>
  <c r="N322" i="7"/>
  <c r="M322" i="7"/>
  <c r="L322" i="7"/>
  <c r="K322" i="7"/>
  <c r="J322" i="7"/>
  <c r="AK321" i="7"/>
  <c r="AJ321" i="7"/>
  <c r="AI321" i="7"/>
  <c r="AH321" i="7"/>
  <c r="AG321" i="7"/>
  <c r="AF321" i="7"/>
  <c r="AE321" i="7"/>
  <c r="AD321" i="7"/>
  <c r="AC321" i="7"/>
  <c r="AB321" i="7"/>
  <c r="AA321" i="7"/>
  <c r="Z321" i="7"/>
  <c r="Y321" i="7"/>
  <c r="X321" i="7"/>
  <c r="W321" i="7"/>
  <c r="V321" i="7"/>
  <c r="U321" i="7"/>
  <c r="T321" i="7"/>
  <c r="S321" i="7"/>
  <c r="R321" i="7"/>
  <c r="Q321" i="7"/>
  <c r="P321" i="7"/>
  <c r="O321" i="7"/>
  <c r="N321" i="7"/>
  <c r="M321" i="7"/>
  <c r="L321" i="7"/>
  <c r="K321" i="7"/>
  <c r="J321" i="7"/>
  <c r="AK320" i="7"/>
  <c r="AJ320" i="7"/>
  <c r="AI320" i="7"/>
  <c r="AH320" i="7"/>
  <c r="AG320" i="7"/>
  <c r="AF320" i="7"/>
  <c r="AE320" i="7"/>
  <c r="AD320" i="7"/>
  <c r="AC320" i="7"/>
  <c r="AB320" i="7"/>
  <c r="AA320" i="7"/>
  <c r="Z320" i="7"/>
  <c r="Y320" i="7"/>
  <c r="X320" i="7"/>
  <c r="W320" i="7"/>
  <c r="V320" i="7"/>
  <c r="U320" i="7"/>
  <c r="T320" i="7"/>
  <c r="S320" i="7"/>
  <c r="R320" i="7"/>
  <c r="Q320" i="7"/>
  <c r="P320" i="7"/>
  <c r="O320" i="7"/>
  <c r="N320" i="7"/>
  <c r="M320" i="7"/>
  <c r="L320" i="7"/>
  <c r="K320" i="7"/>
  <c r="J320" i="7"/>
  <c r="AK319" i="7"/>
  <c r="AJ319" i="7"/>
  <c r="AI319" i="7"/>
  <c r="AH319" i="7"/>
  <c r="AG319" i="7"/>
  <c r="AF319" i="7"/>
  <c r="AE319" i="7"/>
  <c r="AD319" i="7"/>
  <c r="AC319" i="7"/>
  <c r="AB319" i="7"/>
  <c r="AA319" i="7"/>
  <c r="Z319" i="7"/>
  <c r="Y319" i="7"/>
  <c r="X319" i="7"/>
  <c r="W319" i="7"/>
  <c r="V319" i="7"/>
  <c r="U319" i="7"/>
  <c r="T319" i="7"/>
  <c r="S319" i="7"/>
  <c r="R319" i="7"/>
  <c r="Q319" i="7"/>
  <c r="P319" i="7"/>
  <c r="O319" i="7"/>
  <c r="N319" i="7"/>
  <c r="M319" i="7"/>
  <c r="L319" i="7"/>
  <c r="K319" i="7"/>
  <c r="J319" i="7"/>
  <c r="AK318" i="7"/>
  <c r="AJ318" i="7"/>
  <c r="AI318" i="7"/>
  <c r="AH318" i="7"/>
  <c r="AG318" i="7"/>
  <c r="AF318" i="7"/>
  <c r="AE318" i="7"/>
  <c r="AD318" i="7"/>
  <c r="AC318" i="7"/>
  <c r="AB318" i="7"/>
  <c r="AA318" i="7"/>
  <c r="Z318" i="7"/>
  <c r="Y318" i="7"/>
  <c r="X318" i="7"/>
  <c r="W318" i="7"/>
  <c r="V318" i="7"/>
  <c r="U318" i="7"/>
  <c r="T318" i="7"/>
  <c r="S318" i="7"/>
  <c r="R318" i="7"/>
  <c r="Q318" i="7"/>
  <c r="P318" i="7"/>
  <c r="O318" i="7"/>
  <c r="N318" i="7"/>
  <c r="M318" i="7"/>
  <c r="L318" i="7"/>
  <c r="K318" i="7"/>
  <c r="J318" i="7"/>
  <c r="AK317" i="7"/>
  <c r="AJ317" i="7"/>
  <c r="AI317" i="7"/>
  <c r="AH317" i="7"/>
  <c r="AG317" i="7"/>
  <c r="AF317" i="7"/>
  <c r="AE317" i="7"/>
  <c r="AD317" i="7"/>
  <c r="AC317" i="7"/>
  <c r="AB317" i="7"/>
  <c r="AA317" i="7"/>
  <c r="Z317" i="7"/>
  <c r="Y317" i="7"/>
  <c r="X317" i="7"/>
  <c r="W317" i="7"/>
  <c r="V317" i="7"/>
  <c r="U317" i="7"/>
  <c r="T317" i="7"/>
  <c r="S317" i="7"/>
  <c r="R317" i="7"/>
  <c r="Q317" i="7"/>
  <c r="P317" i="7"/>
  <c r="O317" i="7"/>
  <c r="N317" i="7"/>
  <c r="M317" i="7"/>
  <c r="L317" i="7"/>
  <c r="K317" i="7"/>
  <c r="J317" i="7"/>
  <c r="AK316" i="7"/>
  <c r="AJ316" i="7"/>
  <c r="AI316" i="7"/>
  <c r="AH316" i="7"/>
  <c r="AG316" i="7"/>
  <c r="AF316" i="7"/>
  <c r="AE316" i="7"/>
  <c r="AD316" i="7"/>
  <c r="AC316" i="7"/>
  <c r="AB316" i="7"/>
  <c r="AA316" i="7"/>
  <c r="Z316" i="7"/>
  <c r="Y316" i="7"/>
  <c r="X316" i="7"/>
  <c r="W316" i="7"/>
  <c r="V316" i="7"/>
  <c r="U316" i="7"/>
  <c r="T316" i="7"/>
  <c r="S316" i="7"/>
  <c r="R316" i="7"/>
  <c r="Q316" i="7"/>
  <c r="P316" i="7"/>
  <c r="O316" i="7"/>
  <c r="N316" i="7"/>
  <c r="M316" i="7"/>
  <c r="L316" i="7"/>
  <c r="K316" i="7"/>
  <c r="J316" i="7"/>
  <c r="AK315" i="7"/>
  <c r="AJ315" i="7"/>
  <c r="AI315" i="7"/>
  <c r="AH315" i="7"/>
  <c r="AG315" i="7"/>
  <c r="AF315" i="7"/>
  <c r="AE315" i="7"/>
  <c r="AD315" i="7"/>
  <c r="AC315" i="7"/>
  <c r="AB315" i="7"/>
  <c r="AA315" i="7"/>
  <c r="Z315" i="7"/>
  <c r="Y315" i="7"/>
  <c r="X315" i="7"/>
  <c r="W315" i="7"/>
  <c r="V315" i="7"/>
  <c r="U315" i="7"/>
  <c r="T315" i="7"/>
  <c r="S315" i="7"/>
  <c r="R315" i="7"/>
  <c r="Q315" i="7"/>
  <c r="P315" i="7"/>
  <c r="O315" i="7"/>
  <c r="N315" i="7"/>
  <c r="M315" i="7"/>
  <c r="L315" i="7"/>
  <c r="K315" i="7"/>
  <c r="J315" i="7"/>
  <c r="AK314" i="7"/>
  <c r="AJ314" i="7"/>
  <c r="AI314" i="7"/>
  <c r="AH314" i="7"/>
  <c r="AG314" i="7"/>
  <c r="AF314" i="7"/>
  <c r="AE314" i="7"/>
  <c r="AD314" i="7"/>
  <c r="AC314" i="7"/>
  <c r="AB314" i="7"/>
  <c r="AA314" i="7"/>
  <c r="Z314" i="7"/>
  <c r="Y314" i="7"/>
  <c r="X314" i="7"/>
  <c r="W314" i="7"/>
  <c r="V314" i="7"/>
  <c r="U314" i="7"/>
  <c r="T314" i="7"/>
  <c r="S314" i="7"/>
  <c r="R314" i="7"/>
  <c r="Q314" i="7"/>
  <c r="P314" i="7"/>
  <c r="O314" i="7"/>
  <c r="N314" i="7"/>
  <c r="M314" i="7"/>
  <c r="L314" i="7"/>
  <c r="K314" i="7"/>
  <c r="J314" i="7"/>
  <c r="AK313" i="7"/>
  <c r="AJ313" i="7"/>
  <c r="AI313" i="7"/>
  <c r="AH313" i="7"/>
  <c r="AG313" i="7"/>
  <c r="AF313" i="7"/>
  <c r="AE313" i="7"/>
  <c r="AD313" i="7"/>
  <c r="AC313" i="7"/>
  <c r="AB313" i="7"/>
  <c r="AA313" i="7"/>
  <c r="Z313" i="7"/>
  <c r="Y313" i="7"/>
  <c r="X313" i="7"/>
  <c r="W313" i="7"/>
  <c r="V313" i="7"/>
  <c r="U313" i="7"/>
  <c r="T313" i="7"/>
  <c r="S313" i="7"/>
  <c r="R313" i="7"/>
  <c r="Q313" i="7"/>
  <c r="P313" i="7"/>
  <c r="O313" i="7"/>
  <c r="N313" i="7"/>
  <c r="M313" i="7"/>
  <c r="L313" i="7"/>
  <c r="K313" i="7"/>
  <c r="J313" i="7"/>
  <c r="AK312" i="7"/>
  <c r="AJ312" i="7"/>
  <c r="AI312" i="7"/>
  <c r="AH312" i="7"/>
  <c r="AG312" i="7"/>
  <c r="AF312" i="7"/>
  <c r="AE312" i="7"/>
  <c r="AD312" i="7"/>
  <c r="AC312" i="7"/>
  <c r="AB312" i="7"/>
  <c r="AA312" i="7"/>
  <c r="Z312" i="7"/>
  <c r="Y312" i="7"/>
  <c r="X312" i="7"/>
  <c r="W312" i="7"/>
  <c r="V312" i="7"/>
  <c r="U312" i="7"/>
  <c r="T312" i="7"/>
  <c r="S312" i="7"/>
  <c r="R312" i="7"/>
  <c r="Q312" i="7"/>
  <c r="P312" i="7"/>
  <c r="O312" i="7"/>
  <c r="N312" i="7"/>
  <c r="M312" i="7"/>
  <c r="L312" i="7"/>
  <c r="K312" i="7"/>
  <c r="J312" i="7"/>
  <c r="AK311" i="7"/>
  <c r="AJ311" i="7"/>
  <c r="AI311" i="7"/>
  <c r="AH311" i="7"/>
  <c r="AG311" i="7"/>
  <c r="AF311" i="7"/>
  <c r="AE311" i="7"/>
  <c r="AD311" i="7"/>
  <c r="AC311" i="7"/>
  <c r="AB311" i="7"/>
  <c r="AA311" i="7"/>
  <c r="Z311" i="7"/>
  <c r="Y311" i="7"/>
  <c r="X311" i="7"/>
  <c r="W311" i="7"/>
  <c r="V311" i="7"/>
  <c r="U311" i="7"/>
  <c r="T311" i="7"/>
  <c r="S311" i="7"/>
  <c r="R311" i="7"/>
  <c r="Q311" i="7"/>
  <c r="P311" i="7"/>
  <c r="O311" i="7"/>
  <c r="N311" i="7"/>
  <c r="M311" i="7"/>
  <c r="L311" i="7"/>
  <c r="K311" i="7"/>
  <c r="J311" i="7"/>
  <c r="AK310" i="7"/>
  <c r="AJ310" i="7"/>
  <c r="AI310" i="7"/>
  <c r="AH310" i="7"/>
  <c r="AG310" i="7"/>
  <c r="AF310" i="7"/>
  <c r="AE310" i="7"/>
  <c r="AD310" i="7"/>
  <c r="AC310" i="7"/>
  <c r="AB310" i="7"/>
  <c r="AA310" i="7"/>
  <c r="Z310" i="7"/>
  <c r="Y310" i="7"/>
  <c r="X310" i="7"/>
  <c r="W310" i="7"/>
  <c r="V310" i="7"/>
  <c r="U310" i="7"/>
  <c r="T310" i="7"/>
  <c r="S310" i="7"/>
  <c r="R310" i="7"/>
  <c r="Q310" i="7"/>
  <c r="P310" i="7"/>
  <c r="O310" i="7"/>
  <c r="N310" i="7"/>
  <c r="M310" i="7"/>
  <c r="L310" i="7"/>
  <c r="K310" i="7"/>
  <c r="J310" i="7"/>
  <c r="AK309" i="7"/>
  <c r="AJ309" i="7"/>
  <c r="AI309" i="7"/>
  <c r="AH309" i="7"/>
  <c r="AG309" i="7"/>
  <c r="AF309" i="7"/>
  <c r="AE309" i="7"/>
  <c r="AD309" i="7"/>
  <c r="AC309" i="7"/>
  <c r="AB309" i="7"/>
  <c r="AA309" i="7"/>
  <c r="Z309" i="7"/>
  <c r="Y309" i="7"/>
  <c r="X309" i="7"/>
  <c r="W309" i="7"/>
  <c r="V309" i="7"/>
  <c r="U309" i="7"/>
  <c r="T309" i="7"/>
  <c r="S309" i="7"/>
  <c r="R309" i="7"/>
  <c r="Q309" i="7"/>
  <c r="P309" i="7"/>
  <c r="O309" i="7"/>
  <c r="N309" i="7"/>
  <c r="M309" i="7"/>
  <c r="L309" i="7"/>
  <c r="K309" i="7"/>
  <c r="J309" i="7"/>
  <c r="AK308" i="7"/>
  <c r="AJ308" i="7"/>
  <c r="AI308" i="7"/>
  <c r="AH308" i="7"/>
  <c r="AG308" i="7"/>
  <c r="AF308" i="7"/>
  <c r="AE308" i="7"/>
  <c r="AD308" i="7"/>
  <c r="AC308" i="7"/>
  <c r="AB308" i="7"/>
  <c r="AA308" i="7"/>
  <c r="Z308" i="7"/>
  <c r="Y308" i="7"/>
  <c r="X308" i="7"/>
  <c r="W308" i="7"/>
  <c r="V308" i="7"/>
  <c r="U308" i="7"/>
  <c r="T308" i="7"/>
  <c r="S308" i="7"/>
  <c r="R308" i="7"/>
  <c r="Q308" i="7"/>
  <c r="P308" i="7"/>
  <c r="O308" i="7"/>
  <c r="N308" i="7"/>
  <c r="M308" i="7"/>
  <c r="L308" i="7"/>
  <c r="K308" i="7"/>
  <c r="J308" i="7"/>
  <c r="AK307" i="7"/>
  <c r="AJ307" i="7"/>
  <c r="AI307" i="7"/>
  <c r="AH307" i="7"/>
  <c r="AG307" i="7"/>
  <c r="AF307" i="7"/>
  <c r="AE307" i="7"/>
  <c r="AD307" i="7"/>
  <c r="AC307" i="7"/>
  <c r="AB307" i="7"/>
  <c r="AA307" i="7"/>
  <c r="Z307" i="7"/>
  <c r="Y307" i="7"/>
  <c r="X307" i="7"/>
  <c r="W307" i="7"/>
  <c r="V307" i="7"/>
  <c r="U307" i="7"/>
  <c r="T307" i="7"/>
  <c r="S307" i="7"/>
  <c r="R307" i="7"/>
  <c r="Q307" i="7"/>
  <c r="P307" i="7"/>
  <c r="O307" i="7"/>
  <c r="N307" i="7"/>
  <c r="M307" i="7"/>
  <c r="L307" i="7"/>
  <c r="K307" i="7"/>
  <c r="J307" i="7"/>
  <c r="AK306" i="7"/>
  <c r="AJ306" i="7"/>
  <c r="AI306" i="7"/>
  <c r="AH306" i="7"/>
  <c r="AG306" i="7"/>
  <c r="AF306" i="7"/>
  <c r="AE306" i="7"/>
  <c r="AD306" i="7"/>
  <c r="AC306" i="7"/>
  <c r="AB306" i="7"/>
  <c r="AA306" i="7"/>
  <c r="Z306" i="7"/>
  <c r="Y306" i="7"/>
  <c r="X306" i="7"/>
  <c r="W306" i="7"/>
  <c r="V306" i="7"/>
  <c r="U306" i="7"/>
  <c r="T306" i="7"/>
  <c r="S306" i="7"/>
  <c r="R306" i="7"/>
  <c r="Q306" i="7"/>
  <c r="P306" i="7"/>
  <c r="O306" i="7"/>
  <c r="N306" i="7"/>
  <c r="M306" i="7"/>
  <c r="L306" i="7"/>
  <c r="K306" i="7"/>
  <c r="J306" i="7"/>
  <c r="AK305" i="7"/>
  <c r="AJ305" i="7"/>
  <c r="AI305" i="7"/>
  <c r="AH305" i="7"/>
  <c r="AG305" i="7"/>
  <c r="AF305" i="7"/>
  <c r="AE305" i="7"/>
  <c r="AD305" i="7"/>
  <c r="AC305" i="7"/>
  <c r="AB305" i="7"/>
  <c r="AA305" i="7"/>
  <c r="Z305" i="7"/>
  <c r="Y305" i="7"/>
  <c r="X305" i="7"/>
  <c r="W305" i="7"/>
  <c r="V305" i="7"/>
  <c r="U305" i="7"/>
  <c r="T305" i="7"/>
  <c r="S305" i="7"/>
  <c r="R305" i="7"/>
  <c r="Q305" i="7"/>
  <c r="P305" i="7"/>
  <c r="O305" i="7"/>
  <c r="N305" i="7"/>
  <c r="M305" i="7"/>
  <c r="L305" i="7"/>
  <c r="K305" i="7"/>
  <c r="J305" i="7"/>
  <c r="AK304" i="7"/>
  <c r="AJ304" i="7"/>
  <c r="AI304" i="7"/>
  <c r="AH304" i="7"/>
  <c r="AG304" i="7"/>
  <c r="AF304" i="7"/>
  <c r="AE304" i="7"/>
  <c r="AD304" i="7"/>
  <c r="AC304" i="7"/>
  <c r="AB304" i="7"/>
  <c r="AA304" i="7"/>
  <c r="Z304" i="7"/>
  <c r="Y304" i="7"/>
  <c r="X304" i="7"/>
  <c r="W304" i="7"/>
  <c r="V304" i="7"/>
  <c r="U304" i="7"/>
  <c r="T304" i="7"/>
  <c r="S304" i="7"/>
  <c r="R304" i="7"/>
  <c r="Q304" i="7"/>
  <c r="P304" i="7"/>
  <c r="O304" i="7"/>
  <c r="N304" i="7"/>
  <c r="M304" i="7"/>
  <c r="L304" i="7"/>
  <c r="K304" i="7"/>
  <c r="J304" i="7"/>
  <c r="AK303" i="7"/>
  <c r="AJ303" i="7"/>
  <c r="AI303" i="7"/>
  <c r="AH303" i="7"/>
  <c r="AG303" i="7"/>
  <c r="AF303" i="7"/>
  <c r="AE303" i="7"/>
  <c r="AD303" i="7"/>
  <c r="AC303" i="7"/>
  <c r="AB303" i="7"/>
  <c r="AA303" i="7"/>
  <c r="Z303" i="7"/>
  <c r="Y303" i="7"/>
  <c r="X303" i="7"/>
  <c r="W303" i="7"/>
  <c r="V303" i="7"/>
  <c r="U303" i="7"/>
  <c r="T303" i="7"/>
  <c r="S303" i="7"/>
  <c r="R303" i="7"/>
  <c r="Q303" i="7"/>
  <c r="P303" i="7"/>
  <c r="O303" i="7"/>
  <c r="N303" i="7"/>
  <c r="M303" i="7"/>
  <c r="L303" i="7"/>
  <c r="K303" i="7"/>
  <c r="J303" i="7"/>
  <c r="AK302" i="7"/>
  <c r="AJ302" i="7"/>
  <c r="AI302" i="7"/>
  <c r="AH302" i="7"/>
  <c r="AG302" i="7"/>
  <c r="AF302" i="7"/>
  <c r="AE302" i="7"/>
  <c r="AD302" i="7"/>
  <c r="AC302" i="7"/>
  <c r="AB302" i="7"/>
  <c r="AA302" i="7"/>
  <c r="Z302" i="7"/>
  <c r="Y302" i="7"/>
  <c r="X302" i="7"/>
  <c r="W302" i="7"/>
  <c r="V302" i="7"/>
  <c r="U302" i="7"/>
  <c r="T302" i="7"/>
  <c r="S302" i="7"/>
  <c r="R302" i="7"/>
  <c r="Q302" i="7"/>
  <c r="P302" i="7"/>
  <c r="O302" i="7"/>
  <c r="N302" i="7"/>
  <c r="M302" i="7"/>
  <c r="L302" i="7"/>
  <c r="K302" i="7"/>
  <c r="J302" i="7"/>
  <c r="AK301" i="7"/>
  <c r="AJ301" i="7"/>
  <c r="AI301" i="7"/>
  <c r="AH301" i="7"/>
  <c r="AG301" i="7"/>
  <c r="AF301" i="7"/>
  <c r="AE301" i="7"/>
  <c r="AD301" i="7"/>
  <c r="AC301" i="7"/>
  <c r="AB301" i="7"/>
  <c r="AA301" i="7"/>
  <c r="Z301" i="7"/>
  <c r="Y301" i="7"/>
  <c r="X301" i="7"/>
  <c r="W301" i="7"/>
  <c r="V301" i="7"/>
  <c r="U301" i="7"/>
  <c r="T301" i="7"/>
  <c r="S301" i="7"/>
  <c r="R301" i="7"/>
  <c r="Q301" i="7"/>
  <c r="P301" i="7"/>
  <c r="O301" i="7"/>
  <c r="N301" i="7"/>
  <c r="M301" i="7"/>
  <c r="L301" i="7"/>
  <c r="K301" i="7"/>
  <c r="J301" i="7"/>
  <c r="AK300" i="7"/>
  <c r="AJ300" i="7"/>
  <c r="AI300" i="7"/>
  <c r="AH300" i="7"/>
  <c r="AG300" i="7"/>
  <c r="AF300" i="7"/>
  <c r="AE300" i="7"/>
  <c r="AD300" i="7"/>
  <c r="AC300" i="7"/>
  <c r="AB300" i="7"/>
  <c r="AA300" i="7"/>
  <c r="Z300" i="7"/>
  <c r="Y300" i="7"/>
  <c r="X300" i="7"/>
  <c r="W300" i="7"/>
  <c r="V300" i="7"/>
  <c r="U300" i="7"/>
  <c r="T300" i="7"/>
  <c r="S300" i="7"/>
  <c r="R300" i="7"/>
  <c r="Q300" i="7"/>
  <c r="P300" i="7"/>
  <c r="O300" i="7"/>
  <c r="N300" i="7"/>
  <c r="M300" i="7"/>
  <c r="L300" i="7"/>
  <c r="K300" i="7"/>
  <c r="J300" i="7"/>
  <c r="AK299" i="7"/>
  <c r="AJ299" i="7"/>
  <c r="AI299" i="7"/>
  <c r="AH299" i="7"/>
  <c r="AG299" i="7"/>
  <c r="AF299" i="7"/>
  <c r="AE299" i="7"/>
  <c r="AD299" i="7"/>
  <c r="AC299" i="7"/>
  <c r="AB299" i="7"/>
  <c r="AA299" i="7"/>
  <c r="Z299" i="7"/>
  <c r="Y299" i="7"/>
  <c r="X299" i="7"/>
  <c r="W299" i="7"/>
  <c r="V299" i="7"/>
  <c r="U299" i="7"/>
  <c r="T299" i="7"/>
  <c r="S299" i="7"/>
  <c r="R299" i="7"/>
  <c r="Q299" i="7"/>
  <c r="P299" i="7"/>
  <c r="O299" i="7"/>
  <c r="N299" i="7"/>
  <c r="M299" i="7"/>
  <c r="L299" i="7"/>
  <c r="K299" i="7"/>
  <c r="J299" i="7"/>
  <c r="AK298" i="7"/>
  <c r="AJ298" i="7"/>
  <c r="AI298" i="7"/>
  <c r="AH298" i="7"/>
  <c r="AG298" i="7"/>
  <c r="AF298" i="7"/>
  <c r="AE298" i="7"/>
  <c r="AD298" i="7"/>
  <c r="AC298" i="7"/>
  <c r="AB298" i="7"/>
  <c r="AA298" i="7"/>
  <c r="Z298" i="7"/>
  <c r="Y298" i="7"/>
  <c r="X298" i="7"/>
  <c r="W298" i="7"/>
  <c r="V298" i="7"/>
  <c r="U298" i="7"/>
  <c r="T298" i="7"/>
  <c r="S298" i="7"/>
  <c r="R298" i="7"/>
  <c r="Q298" i="7"/>
  <c r="P298" i="7"/>
  <c r="O298" i="7"/>
  <c r="N298" i="7"/>
  <c r="M298" i="7"/>
  <c r="L298" i="7"/>
  <c r="K298" i="7"/>
  <c r="J298" i="7"/>
  <c r="AK297" i="7"/>
  <c r="AJ297" i="7"/>
  <c r="AI297" i="7"/>
  <c r="AH297" i="7"/>
  <c r="AG297" i="7"/>
  <c r="AF297" i="7"/>
  <c r="AE297" i="7"/>
  <c r="AD297" i="7"/>
  <c r="AC297" i="7"/>
  <c r="AB297" i="7"/>
  <c r="AA297" i="7"/>
  <c r="Z297" i="7"/>
  <c r="Y297" i="7"/>
  <c r="X297" i="7"/>
  <c r="W297" i="7"/>
  <c r="V297" i="7"/>
  <c r="U297" i="7"/>
  <c r="T297" i="7"/>
  <c r="S297" i="7"/>
  <c r="R297" i="7"/>
  <c r="Q297" i="7"/>
  <c r="P297" i="7"/>
  <c r="O297" i="7"/>
  <c r="N297" i="7"/>
  <c r="M297" i="7"/>
  <c r="L297" i="7"/>
  <c r="K297" i="7"/>
  <c r="J297" i="7"/>
  <c r="AK296" i="7"/>
  <c r="AJ296" i="7"/>
  <c r="AI296" i="7"/>
  <c r="AH296" i="7"/>
  <c r="AG296" i="7"/>
  <c r="AF296" i="7"/>
  <c r="AE296" i="7"/>
  <c r="AD296" i="7"/>
  <c r="AC296" i="7"/>
  <c r="AB296" i="7"/>
  <c r="AA296" i="7"/>
  <c r="Z296" i="7"/>
  <c r="Y296" i="7"/>
  <c r="X296" i="7"/>
  <c r="W296" i="7"/>
  <c r="V296" i="7"/>
  <c r="U296" i="7"/>
  <c r="T296" i="7"/>
  <c r="S296" i="7"/>
  <c r="R296" i="7"/>
  <c r="Q296" i="7"/>
  <c r="P296" i="7"/>
  <c r="O296" i="7"/>
  <c r="N296" i="7"/>
  <c r="M296" i="7"/>
  <c r="L296" i="7"/>
  <c r="K296" i="7"/>
  <c r="J296" i="7"/>
  <c r="AK295" i="7"/>
  <c r="AJ295" i="7"/>
  <c r="AI295" i="7"/>
  <c r="AH295" i="7"/>
  <c r="AG295" i="7"/>
  <c r="AF295" i="7"/>
  <c r="AE295" i="7"/>
  <c r="AD295" i="7"/>
  <c r="AC295" i="7"/>
  <c r="AB295" i="7"/>
  <c r="AA295" i="7"/>
  <c r="Z295" i="7"/>
  <c r="Y295" i="7"/>
  <c r="X295" i="7"/>
  <c r="W295" i="7"/>
  <c r="V295" i="7"/>
  <c r="U295" i="7"/>
  <c r="T295" i="7"/>
  <c r="S295" i="7"/>
  <c r="R295" i="7"/>
  <c r="Q295" i="7"/>
  <c r="P295" i="7"/>
  <c r="O295" i="7"/>
  <c r="N295" i="7"/>
  <c r="M295" i="7"/>
  <c r="L295" i="7"/>
  <c r="K295" i="7"/>
  <c r="J295" i="7"/>
  <c r="AK294" i="7"/>
  <c r="AJ294" i="7"/>
  <c r="AI294" i="7"/>
  <c r="AH294" i="7"/>
  <c r="AG294" i="7"/>
  <c r="AF294" i="7"/>
  <c r="AE294" i="7"/>
  <c r="AD294" i="7"/>
  <c r="AC294" i="7"/>
  <c r="AB294" i="7"/>
  <c r="AA294" i="7"/>
  <c r="Z294" i="7"/>
  <c r="Y294" i="7"/>
  <c r="X294" i="7"/>
  <c r="W294" i="7"/>
  <c r="V294" i="7"/>
  <c r="U294" i="7"/>
  <c r="T294" i="7"/>
  <c r="S294" i="7"/>
  <c r="R294" i="7"/>
  <c r="Q294" i="7"/>
  <c r="P294" i="7"/>
  <c r="O294" i="7"/>
  <c r="N294" i="7"/>
  <c r="M294" i="7"/>
  <c r="L294" i="7"/>
  <c r="K294" i="7"/>
  <c r="J294" i="7"/>
  <c r="AK293" i="7"/>
  <c r="AJ293" i="7"/>
  <c r="AI293" i="7"/>
  <c r="AH293" i="7"/>
  <c r="AG293" i="7"/>
  <c r="AF293" i="7"/>
  <c r="AE293" i="7"/>
  <c r="AD293" i="7"/>
  <c r="AC293" i="7"/>
  <c r="AB293" i="7"/>
  <c r="AA293" i="7"/>
  <c r="Z293" i="7"/>
  <c r="Y293" i="7"/>
  <c r="X293" i="7"/>
  <c r="W293" i="7"/>
  <c r="V293" i="7"/>
  <c r="U293" i="7"/>
  <c r="T293" i="7"/>
  <c r="S293" i="7"/>
  <c r="R293" i="7"/>
  <c r="Q293" i="7"/>
  <c r="P293" i="7"/>
  <c r="O293" i="7"/>
  <c r="N293" i="7"/>
  <c r="M293" i="7"/>
  <c r="L293" i="7"/>
  <c r="K293" i="7"/>
  <c r="J293" i="7"/>
  <c r="AK292" i="7"/>
  <c r="AJ292" i="7"/>
  <c r="AI292" i="7"/>
  <c r="AH292" i="7"/>
  <c r="AG292" i="7"/>
  <c r="AF292" i="7"/>
  <c r="AE292" i="7"/>
  <c r="AD292" i="7"/>
  <c r="AC292" i="7"/>
  <c r="AB292" i="7"/>
  <c r="AA292" i="7"/>
  <c r="Z292" i="7"/>
  <c r="Y292" i="7"/>
  <c r="X292" i="7"/>
  <c r="W292" i="7"/>
  <c r="V292" i="7"/>
  <c r="U292" i="7"/>
  <c r="T292" i="7"/>
  <c r="S292" i="7"/>
  <c r="R292" i="7"/>
  <c r="Q292" i="7"/>
  <c r="P292" i="7"/>
  <c r="O292" i="7"/>
  <c r="N292" i="7"/>
  <c r="M292" i="7"/>
  <c r="L292" i="7"/>
  <c r="K292" i="7"/>
  <c r="J292" i="7"/>
  <c r="AK291" i="7"/>
  <c r="AJ291" i="7"/>
  <c r="AI291" i="7"/>
  <c r="AH291" i="7"/>
  <c r="AG291" i="7"/>
  <c r="AF291" i="7"/>
  <c r="AE291" i="7"/>
  <c r="AD291" i="7"/>
  <c r="AC291" i="7"/>
  <c r="AB291" i="7"/>
  <c r="AA291" i="7"/>
  <c r="Z291" i="7"/>
  <c r="Y291" i="7"/>
  <c r="X291" i="7"/>
  <c r="W291" i="7"/>
  <c r="V291" i="7"/>
  <c r="U291" i="7"/>
  <c r="T291" i="7"/>
  <c r="S291" i="7"/>
  <c r="R291" i="7"/>
  <c r="Q291" i="7"/>
  <c r="P291" i="7"/>
  <c r="O291" i="7"/>
  <c r="N291" i="7"/>
  <c r="M291" i="7"/>
  <c r="L291" i="7"/>
  <c r="K291" i="7"/>
  <c r="J291" i="7"/>
  <c r="AK290" i="7"/>
  <c r="AJ290" i="7"/>
  <c r="AI290" i="7"/>
  <c r="AH290" i="7"/>
  <c r="AG290" i="7"/>
  <c r="AF290" i="7"/>
  <c r="AE290" i="7"/>
  <c r="AD290" i="7"/>
  <c r="AC290" i="7"/>
  <c r="AB290" i="7"/>
  <c r="AA290" i="7"/>
  <c r="Z290" i="7"/>
  <c r="Y290" i="7"/>
  <c r="X290" i="7"/>
  <c r="W290" i="7"/>
  <c r="V290" i="7"/>
  <c r="U290" i="7"/>
  <c r="T290" i="7"/>
  <c r="S290" i="7"/>
  <c r="R290" i="7"/>
  <c r="Q290" i="7"/>
  <c r="P290" i="7"/>
  <c r="O290" i="7"/>
  <c r="N290" i="7"/>
  <c r="M290" i="7"/>
  <c r="L290" i="7"/>
  <c r="K290" i="7"/>
  <c r="J290" i="7"/>
  <c r="AK289" i="7"/>
  <c r="AJ289" i="7"/>
  <c r="AI289" i="7"/>
  <c r="AH289" i="7"/>
  <c r="AG289" i="7"/>
  <c r="AF289" i="7"/>
  <c r="AE289" i="7"/>
  <c r="AD289" i="7"/>
  <c r="AC289" i="7"/>
  <c r="AB289" i="7"/>
  <c r="AA289" i="7"/>
  <c r="Z289" i="7"/>
  <c r="Y289" i="7"/>
  <c r="X289" i="7"/>
  <c r="W289" i="7"/>
  <c r="V289" i="7"/>
  <c r="U289" i="7"/>
  <c r="T289" i="7"/>
  <c r="S289" i="7"/>
  <c r="R289" i="7"/>
  <c r="Q289" i="7"/>
  <c r="P289" i="7"/>
  <c r="O289" i="7"/>
  <c r="N289" i="7"/>
  <c r="M289" i="7"/>
  <c r="L289" i="7"/>
  <c r="K289" i="7"/>
  <c r="J289" i="7"/>
  <c r="AK288" i="7"/>
  <c r="AJ288" i="7"/>
  <c r="AI288" i="7"/>
  <c r="AH288" i="7"/>
  <c r="AG288" i="7"/>
  <c r="AF288" i="7"/>
  <c r="AE288" i="7"/>
  <c r="AD288" i="7"/>
  <c r="AC288" i="7"/>
  <c r="AB288" i="7"/>
  <c r="AA288" i="7"/>
  <c r="Z288" i="7"/>
  <c r="Y288" i="7"/>
  <c r="X288" i="7"/>
  <c r="W288" i="7"/>
  <c r="V288" i="7"/>
  <c r="U288" i="7"/>
  <c r="T288" i="7"/>
  <c r="S288" i="7"/>
  <c r="R288" i="7"/>
  <c r="Q288" i="7"/>
  <c r="P288" i="7"/>
  <c r="O288" i="7"/>
  <c r="N288" i="7"/>
  <c r="M288" i="7"/>
  <c r="L288" i="7"/>
  <c r="K288" i="7"/>
  <c r="J288" i="7"/>
  <c r="AK287" i="7"/>
  <c r="AJ287" i="7"/>
  <c r="AI287" i="7"/>
  <c r="AH287" i="7"/>
  <c r="AG287" i="7"/>
  <c r="AF287" i="7"/>
  <c r="AE287" i="7"/>
  <c r="AD287" i="7"/>
  <c r="AC287" i="7"/>
  <c r="AB287" i="7"/>
  <c r="AA287" i="7"/>
  <c r="Z287" i="7"/>
  <c r="Y287" i="7"/>
  <c r="X287" i="7"/>
  <c r="W287" i="7"/>
  <c r="V287" i="7"/>
  <c r="U287" i="7"/>
  <c r="T287" i="7"/>
  <c r="S287" i="7"/>
  <c r="R287" i="7"/>
  <c r="Q287" i="7"/>
  <c r="P287" i="7"/>
  <c r="O287" i="7"/>
  <c r="N287" i="7"/>
  <c r="M287" i="7"/>
  <c r="L287" i="7"/>
  <c r="K287" i="7"/>
  <c r="J287" i="7"/>
  <c r="AK286" i="7"/>
  <c r="AJ286" i="7"/>
  <c r="AI286" i="7"/>
  <c r="AH286" i="7"/>
  <c r="AG286" i="7"/>
  <c r="AF286" i="7"/>
  <c r="AE286" i="7"/>
  <c r="AD286" i="7"/>
  <c r="AC286" i="7"/>
  <c r="AB286" i="7"/>
  <c r="AA286" i="7"/>
  <c r="Z286" i="7"/>
  <c r="Y286" i="7"/>
  <c r="X286" i="7"/>
  <c r="W286" i="7"/>
  <c r="V286" i="7"/>
  <c r="U286" i="7"/>
  <c r="T286" i="7"/>
  <c r="S286" i="7"/>
  <c r="R286" i="7"/>
  <c r="Q286" i="7"/>
  <c r="P286" i="7"/>
  <c r="O286" i="7"/>
  <c r="N286" i="7"/>
  <c r="M286" i="7"/>
  <c r="L286" i="7"/>
  <c r="K286" i="7"/>
  <c r="J286" i="7"/>
  <c r="AK285" i="7"/>
  <c r="AJ285" i="7"/>
  <c r="AI285" i="7"/>
  <c r="AH285" i="7"/>
  <c r="AG285" i="7"/>
  <c r="AF285" i="7"/>
  <c r="AE285" i="7"/>
  <c r="AD285" i="7"/>
  <c r="AC285" i="7"/>
  <c r="AB285" i="7"/>
  <c r="AA285" i="7"/>
  <c r="Z285" i="7"/>
  <c r="Y285" i="7"/>
  <c r="X285" i="7"/>
  <c r="W285" i="7"/>
  <c r="V285" i="7"/>
  <c r="U285" i="7"/>
  <c r="T285" i="7"/>
  <c r="S285" i="7"/>
  <c r="R285" i="7"/>
  <c r="Q285" i="7"/>
  <c r="P285" i="7"/>
  <c r="O285" i="7"/>
  <c r="N285" i="7"/>
  <c r="M285" i="7"/>
  <c r="L285" i="7"/>
  <c r="K285" i="7"/>
  <c r="J285" i="7"/>
  <c r="AK284" i="7"/>
  <c r="AJ284" i="7"/>
  <c r="AI284" i="7"/>
  <c r="AH284" i="7"/>
  <c r="AG284" i="7"/>
  <c r="AF284" i="7"/>
  <c r="AE284" i="7"/>
  <c r="AD284" i="7"/>
  <c r="AC284" i="7"/>
  <c r="AB284" i="7"/>
  <c r="AA284" i="7"/>
  <c r="Z284" i="7"/>
  <c r="Y284" i="7"/>
  <c r="X284" i="7"/>
  <c r="W284" i="7"/>
  <c r="V284" i="7"/>
  <c r="U284" i="7"/>
  <c r="T284" i="7"/>
  <c r="S284" i="7"/>
  <c r="R284" i="7"/>
  <c r="Q284" i="7"/>
  <c r="P284" i="7"/>
  <c r="O284" i="7"/>
  <c r="N284" i="7"/>
  <c r="M284" i="7"/>
  <c r="L284" i="7"/>
  <c r="K284" i="7"/>
  <c r="J284" i="7"/>
  <c r="AK283" i="7"/>
  <c r="AJ283" i="7"/>
  <c r="AI283" i="7"/>
  <c r="AH283" i="7"/>
  <c r="AG283" i="7"/>
  <c r="AF283" i="7"/>
  <c r="AE283" i="7"/>
  <c r="AD283" i="7"/>
  <c r="AC283" i="7"/>
  <c r="AB283" i="7"/>
  <c r="AA283" i="7"/>
  <c r="Z283" i="7"/>
  <c r="Y283" i="7"/>
  <c r="X283" i="7"/>
  <c r="W283" i="7"/>
  <c r="V283" i="7"/>
  <c r="U283" i="7"/>
  <c r="T283" i="7"/>
  <c r="S283" i="7"/>
  <c r="R283" i="7"/>
  <c r="Q283" i="7"/>
  <c r="P283" i="7"/>
  <c r="O283" i="7"/>
  <c r="N283" i="7"/>
  <c r="M283" i="7"/>
  <c r="L283" i="7"/>
  <c r="K283" i="7"/>
  <c r="J283" i="7"/>
  <c r="AK282" i="7"/>
  <c r="AJ282" i="7"/>
  <c r="AI282" i="7"/>
  <c r="AH282" i="7"/>
  <c r="AG282" i="7"/>
  <c r="AF282" i="7"/>
  <c r="AE282" i="7"/>
  <c r="AD282" i="7"/>
  <c r="AC282" i="7"/>
  <c r="AB282" i="7"/>
  <c r="AA282" i="7"/>
  <c r="Z282" i="7"/>
  <c r="Y282" i="7"/>
  <c r="X282" i="7"/>
  <c r="W282" i="7"/>
  <c r="V282" i="7"/>
  <c r="U282" i="7"/>
  <c r="T282" i="7"/>
  <c r="S282" i="7"/>
  <c r="R282" i="7"/>
  <c r="Q282" i="7"/>
  <c r="P282" i="7"/>
  <c r="O282" i="7"/>
  <c r="N282" i="7"/>
  <c r="M282" i="7"/>
  <c r="L282" i="7"/>
  <c r="K282" i="7"/>
  <c r="J282" i="7"/>
  <c r="AK281" i="7"/>
  <c r="AJ281" i="7"/>
  <c r="AI281" i="7"/>
  <c r="AH281" i="7"/>
  <c r="AG281" i="7"/>
  <c r="AF281" i="7"/>
  <c r="AE281" i="7"/>
  <c r="AD281" i="7"/>
  <c r="AC281" i="7"/>
  <c r="AB281" i="7"/>
  <c r="AA281" i="7"/>
  <c r="Z281" i="7"/>
  <c r="Y281" i="7"/>
  <c r="X281" i="7"/>
  <c r="W281" i="7"/>
  <c r="V281" i="7"/>
  <c r="U281" i="7"/>
  <c r="T281" i="7"/>
  <c r="S281" i="7"/>
  <c r="R281" i="7"/>
  <c r="Q281" i="7"/>
  <c r="P281" i="7"/>
  <c r="O281" i="7"/>
  <c r="N281" i="7"/>
  <c r="M281" i="7"/>
  <c r="L281" i="7"/>
  <c r="K281" i="7"/>
  <c r="J281" i="7"/>
  <c r="AK280" i="7"/>
  <c r="AJ280" i="7"/>
  <c r="AI280" i="7"/>
  <c r="AH280" i="7"/>
  <c r="AG280" i="7"/>
  <c r="AF280" i="7"/>
  <c r="AE280" i="7"/>
  <c r="AD280" i="7"/>
  <c r="AC280" i="7"/>
  <c r="AB280" i="7"/>
  <c r="AA280" i="7"/>
  <c r="Z280" i="7"/>
  <c r="Y280" i="7"/>
  <c r="X280" i="7"/>
  <c r="W280" i="7"/>
  <c r="V280" i="7"/>
  <c r="U280" i="7"/>
  <c r="T280" i="7"/>
  <c r="S280" i="7"/>
  <c r="R280" i="7"/>
  <c r="Q280" i="7"/>
  <c r="P280" i="7"/>
  <c r="O280" i="7"/>
  <c r="N280" i="7"/>
  <c r="M280" i="7"/>
  <c r="L280" i="7"/>
  <c r="K280" i="7"/>
  <c r="J280" i="7"/>
  <c r="AK279" i="7"/>
  <c r="AJ279" i="7"/>
  <c r="AI279" i="7"/>
  <c r="AH279" i="7"/>
  <c r="AG279" i="7"/>
  <c r="AF279" i="7"/>
  <c r="AE279" i="7"/>
  <c r="AD279" i="7"/>
  <c r="AC279" i="7"/>
  <c r="AB279" i="7"/>
  <c r="AA279" i="7"/>
  <c r="Z279" i="7"/>
  <c r="Y279" i="7"/>
  <c r="X279" i="7"/>
  <c r="W279" i="7"/>
  <c r="V279" i="7"/>
  <c r="U279" i="7"/>
  <c r="T279" i="7"/>
  <c r="S279" i="7"/>
  <c r="R279" i="7"/>
  <c r="Q279" i="7"/>
  <c r="P279" i="7"/>
  <c r="O279" i="7"/>
  <c r="N279" i="7"/>
  <c r="M279" i="7"/>
  <c r="L279" i="7"/>
  <c r="K279" i="7"/>
  <c r="J279" i="7"/>
  <c r="AK278" i="7"/>
  <c r="AJ278" i="7"/>
  <c r="AI278" i="7"/>
  <c r="AH278" i="7"/>
  <c r="AG278" i="7"/>
  <c r="AF278" i="7"/>
  <c r="AE278" i="7"/>
  <c r="AD278" i="7"/>
  <c r="AC278" i="7"/>
  <c r="AB278" i="7"/>
  <c r="AA278" i="7"/>
  <c r="Z278" i="7"/>
  <c r="Y278" i="7"/>
  <c r="X278" i="7"/>
  <c r="W278" i="7"/>
  <c r="V278" i="7"/>
  <c r="U278" i="7"/>
  <c r="T278" i="7"/>
  <c r="S278" i="7"/>
  <c r="R278" i="7"/>
  <c r="Q278" i="7"/>
  <c r="P278" i="7"/>
  <c r="O278" i="7"/>
  <c r="N278" i="7"/>
  <c r="M278" i="7"/>
  <c r="L278" i="7"/>
  <c r="K278" i="7"/>
  <c r="J278" i="7"/>
  <c r="AK277" i="7"/>
  <c r="AJ277" i="7"/>
  <c r="AI277" i="7"/>
  <c r="AH277" i="7"/>
  <c r="AG277" i="7"/>
  <c r="AF277" i="7"/>
  <c r="AE277" i="7"/>
  <c r="AD277" i="7"/>
  <c r="AC277" i="7"/>
  <c r="AB277" i="7"/>
  <c r="AA277" i="7"/>
  <c r="Z277" i="7"/>
  <c r="Y277" i="7"/>
  <c r="X277" i="7"/>
  <c r="W277" i="7"/>
  <c r="V277" i="7"/>
  <c r="U277" i="7"/>
  <c r="T277" i="7"/>
  <c r="S277" i="7"/>
  <c r="R277" i="7"/>
  <c r="Q277" i="7"/>
  <c r="P277" i="7"/>
  <c r="O277" i="7"/>
  <c r="N277" i="7"/>
  <c r="M277" i="7"/>
  <c r="L277" i="7"/>
  <c r="K277" i="7"/>
  <c r="J277" i="7"/>
  <c r="AK276" i="7"/>
  <c r="AJ276" i="7"/>
  <c r="AI276" i="7"/>
  <c r="AH276" i="7"/>
  <c r="AG276" i="7"/>
  <c r="AF276" i="7"/>
  <c r="AE276" i="7"/>
  <c r="AD276" i="7"/>
  <c r="AC276" i="7"/>
  <c r="AB276" i="7"/>
  <c r="AA276" i="7"/>
  <c r="Z276" i="7"/>
  <c r="Y276" i="7"/>
  <c r="X276" i="7"/>
  <c r="W276" i="7"/>
  <c r="V276" i="7"/>
  <c r="U276" i="7"/>
  <c r="T276" i="7"/>
  <c r="S276" i="7"/>
  <c r="R276" i="7"/>
  <c r="Q276" i="7"/>
  <c r="P276" i="7"/>
  <c r="O276" i="7"/>
  <c r="N276" i="7"/>
  <c r="M276" i="7"/>
  <c r="L276" i="7"/>
  <c r="K276" i="7"/>
  <c r="J276" i="7"/>
  <c r="AK275" i="7"/>
  <c r="AJ275" i="7"/>
  <c r="AI275" i="7"/>
  <c r="AH275" i="7"/>
  <c r="AG275" i="7"/>
  <c r="AF275" i="7"/>
  <c r="AE275" i="7"/>
  <c r="AD275" i="7"/>
  <c r="AC275" i="7"/>
  <c r="AB275" i="7"/>
  <c r="AA275" i="7"/>
  <c r="Z275" i="7"/>
  <c r="Y275" i="7"/>
  <c r="X275" i="7"/>
  <c r="W275" i="7"/>
  <c r="V275" i="7"/>
  <c r="U275" i="7"/>
  <c r="T275" i="7"/>
  <c r="S275" i="7"/>
  <c r="R275" i="7"/>
  <c r="Q275" i="7"/>
  <c r="P275" i="7"/>
  <c r="O275" i="7"/>
  <c r="N275" i="7"/>
  <c r="M275" i="7"/>
  <c r="L275" i="7"/>
  <c r="K275" i="7"/>
  <c r="J275" i="7"/>
  <c r="AK274" i="7"/>
  <c r="AJ274" i="7"/>
  <c r="AI274" i="7"/>
  <c r="AH274" i="7"/>
  <c r="AG274" i="7"/>
  <c r="AF274" i="7"/>
  <c r="AE274" i="7"/>
  <c r="AD274" i="7"/>
  <c r="AC274" i="7"/>
  <c r="AB274" i="7"/>
  <c r="AA274" i="7"/>
  <c r="Z274" i="7"/>
  <c r="Y274" i="7"/>
  <c r="X274" i="7"/>
  <c r="W274" i="7"/>
  <c r="V274" i="7"/>
  <c r="U274" i="7"/>
  <c r="T274" i="7"/>
  <c r="S274" i="7"/>
  <c r="R274" i="7"/>
  <c r="Q274" i="7"/>
  <c r="P274" i="7"/>
  <c r="O274" i="7"/>
  <c r="N274" i="7"/>
  <c r="M274" i="7"/>
  <c r="L274" i="7"/>
  <c r="K274" i="7"/>
  <c r="J274" i="7"/>
  <c r="AK273" i="7"/>
  <c r="AJ273" i="7"/>
  <c r="AI273" i="7"/>
  <c r="AH273" i="7"/>
  <c r="AG273" i="7"/>
  <c r="AF273" i="7"/>
  <c r="AE273" i="7"/>
  <c r="AD273" i="7"/>
  <c r="AC273" i="7"/>
  <c r="AB273" i="7"/>
  <c r="AA273" i="7"/>
  <c r="Z273" i="7"/>
  <c r="Y273" i="7"/>
  <c r="X273" i="7"/>
  <c r="W273" i="7"/>
  <c r="V273" i="7"/>
  <c r="U273" i="7"/>
  <c r="T273" i="7"/>
  <c r="S273" i="7"/>
  <c r="R273" i="7"/>
  <c r="Q273" i="7"/>
  <c r="P273" i="7"/>
  <c r="O273" i="7"/>
  <c r="N273" i="7"/>
  <c r="M273" i="7"/>
  <c r="L273" i="7"/>
  <c r="K273" i="7"/>
  <c r="J273" i="7"/>
  <c r="AK272" i="7"/>
  <c r="AJ272" i="7"/>
  <c r="AI272" i="7"/>
  <c r="AH272" i="7"/>
  <c r="AG272" i="7"/>
  <c r="AF272" i="7"/>
  <c r="AE272" i="7"/>
  <c r="AD272" i="7"/>
  <c r="AC272" i="7"/>
  <c r="AB272" i="7"/>
  <c r="AA272" i="7"/>
  <c r="Z272" i="7"/>
  <c r="Y272" i="7"/>
  <c r="X272" i="7"/>
  <c r="W272" i="7"/>
  <c r="V272" i="7"/>
  <c r="U272" i="7"/>
  <c r="T272" i="7"/>
  <c r="S272" i="7"/>
  <c r="R272" i="7"/>
  <c r="Q272" i="7"/>
  <c r="P272" i="7"/>
  <c r="O272" i="7"/>
  <c r="N272" i="7"/>
  <c r="M272" i="7"/>
  <c r="L272" i="7"/>
  <c r="K272" i="7"/>
  <c r="J272" i="7"/>
  <c r="AK271" i="7"/>
  <c r="AJ271" i="7"/>
  <c r="AI271" i="7"/>
  <c r="AH271" i="7"/>
  <c r="AG271" i="7"/>
  <c r="AF271" i="7"/>
  <c r="AE271" i="7"/>
  <c r="AD271" i="7"/>
  <c r="AC271" i="7"/>
  <c r="AB271" i="7"/>
  <c r="AA271" i="7"/>
  <c r="Z271" i="7"/>
  <c r="Y271" i="7"/>
  <c r="X271" i="7"/>
  <c r="W271" i="7"/>
  <c r="V271" i="7"/>
  <c r="U271" i="7"/>
  <c r="T271" i="7"/>
  <c r="S271" i="7"/>
  <c r="R271" i="7"/>
  <c r="Q271" i="7"/>
  <c r="P271" i="7"/>
  <c r="O271" i="7"/>
  <c r="N271" i="7"/>
  <c r="M271" i="7"/>
  <c r="L271" i="7"/>
  <c r="K271" i="7"/>
  <c r="J271" i="7"/>
  <c r="AK270" i="7"/>
  <c r="AJ270" i="7"/>
  <c r="AI270" i="7"/>
  <c r="AH270" i="7"/>
  <c r="AG270" i="7"/>
  <c r="AF270" i="7"/>
  <c r="AE270" i="7"/>
  <c r="AD270" i="7"/>
  <c r="AC270" i="7"/>
  <c r="AB270" i="7"/>
  <c r="AA270" i="7"/>
  <c r="Z270" i="7"/>
  <c r="Y270" i="7"/>
  <c r="X270" i="7"/>
  <c r="W270" i="7"/>
  <c r="V270" i="7"/>
  <c r="U270" i="7"/>
  <c r="T270" i="7"/>
  <c r="S270" i="7"/>
  <c r="R270" i="7"/>
  <c r="Q270" i="7"/>
  <c r="P270" i="7"/>
  <c r="O270" i="7"/>
  <c r="N270" i="7"/>
  <c r="M270" i="7"/>
  <c r="L270" i="7"/>
  <c r="K270" i="7"/>
  <c r="J270" i="7"/>
  <c r="AK269" i="7"/>
  <c r="AJ269" i="7"/>
  <c r="AI269" i="7"/>
  <c r="AH269" i="7"/>
  <c r="AG269" i="7"/>
  <c r="AF269" i="7"/>
  <c r="AE269" i="7"/>
  <c r="AD269" i="7"/>
  <c r="AC269" i="7"/>
  <c r="AB269" i="7"/>
  <c r="AA269" i="7"/>
  <c r="Z269" i="7"/>
  <c r="Y269" i="7"/>
  <c r="X269" i="7"/>
  <c r="W269" i="7"/>
  <c r="V269" i="7"/>
  <c r="U269" i="7"/>
  <c r="T269" i="7"/>
  <c r="S269" i="7"/>
  <c r="R269" i="7"/>
  <c r="Q269" i="7"/>
  <c r="P269" i="7"/>
  <c r="O269" i="7"/>
  <c r="N269" i="7"/>
  <c r="M269" i="7"/>
  <c r="L269" i="7"/>
  <c r="K269" i="7"/>
  <c r="J269" i="7"/>
  <c r="AK268" i="7"/>
  <c r="AJ268" i="7"/>
  <c r="AI268" i="7"/>
  <c r="AH268" i="7"/>
  <c r="AG268" i="7"/>
  <c r="AF268" i="7"/>
  <c r="AE268" i="7"/>
  <c r="AD268" i="7"/>
  <c r="AC268" i="7"/>
  <c r="AB268" i="7"/>
  <c r="AA268" i="7"/>
  <c r="Z268" i="7"/>
  <c r="Y268" i="7"/>
  <c r="X268" i="7"/>
  <c r="W268" i="7"/>
  <c r="V268" i="7"/>
  <c r="U268" i="7"/>
  <c r="T268" i="7"/>
  <c r="S268" i="7"/>
  <c r="R268" i="7"/>
  <c r="Q268" i="7"/>
  <c r="P268" i="7"/>
  <c r="O268" i="7"/>
  <c r="N268" i="7"/>
  <c r="M268" i="7"/>
  <c r="L268" i="7"/>
  <c r="K268" i="7"/>
  <c r="J268" i="7"/>
  <c r="AK267" i="7"/>
  <c r="AJ267" i="7"/>
  <c r="AI267" i="7"/>
  <c r="AH267" i="7"/>
  <c r="AG267" i="7"/>
  <c r="AF267" i="7"/>
  <c r="AE267" i="7"/>
  <c r="AD267" i="7"/>
  <c r="AC267" i="7"/>
  <c r="AB267" i="7"/>
  <c r="AA267" i="7"/>
  <c r="Z267" i="7"/>
  <c r="Y267" i="7"/>
  <c r="X267" i="7"/>
  <c r="W267" i="7"/>
  <c r="V267" i="7"/>
  <c r="U267" i="7"/>
  <c r="T267" i="7"/>
  <c r="S267" i="7"/>
  <c r="R267" i="7"/>
  <c r="Q267" i="7"/>
  <c r="P267" i="7"/>
  <c r="O267" i="7"/>
  <c r="N267" i="7"/>
  <c r="M267" i="7"/>
  <c r="L267" i="7"/>
  <c r="K267" i="7"/>
  <c r="J267" i="7"/>
  <c r="AK266" i="7"/>
  <c r="AJ266" i="7"/>
  <c r="AI266" i="7"/>
  <c r="AH266" i="7"/>
  <c r="AG266" i="7"/>
  <c r="AF266" i="7"/>
  <c r="AE266" i="7"/>
  <c r="AD266" i="7"/>
  <c r="AC266" i="7"/>
  <c r="AB266" i="7"/>
  <c r="AA266" i="7"/>
  <c r="Z266" i="7"/>
  <c r="Y266" i="7"/>
  <c r="X266" i="7"/>
  <c r="W266" i="7"/>
  <c r="V266" i="7"/>
  <c r="U266" i="7"/>
  <c r="T266" i="7"/>
  <c r="S266" i="7"/>
  <c r="R266" i="7"/>
  <c r="Q266" i="7"/>
  <c r="P266" i="7"/>
  <c r="O266" i="7"/>
  <c r="N266" i="7"/>
  <c r="M266" i="7"/>
  <c r="L266" i="7"/>
  <c r="K266" i="7"/>
  <c r="J266" i="7"/>
  <c r="AK265" i="7"/>
  <c r="AJ265" i="7"/>
  <c r="AI265" i="7"/>
  <c r="AH265" i="7"/>
  <c r="AG265" i="7"/>
  <c r="AF265" i="7"/>
  <c r="AE265" i="7"/>
  <c r="AD265" i="7"/>
  <c r="AC265" i="7"/>
  <c r="AB265" i="7"/>
  <c r="AA265" i="7"/>
  <c r="Z265" i="7"/>
  <c r="Y265" i="7"/>
  <c r="X265" i="7"/>
  <c r="W265" i="7"/>
  <c r="V265" i="7"/>
  <c r="U265" i="7"/>
  <c r="T265" i="7"/>
  <c r="S265" i="7"/>
  <c r="R265" i="7"/>
  <c r="Q265" i="7"/>
  <c r="P265" i="7"/>
  <c r="O265" i="7"/>
  <c r="N265" i="7"/>
  <c r="M265" i="7"/>
  <c r="L265" i="7"/>
  <c r="K265" i="7"/>
  <c r="J265" i="7"/>
  <c r="AK264" i="7"/>
  <c r="AJ264" i="7"/>
  <c r="AI264" i="7"/>
  <c r="AH264" i="7"/>
  <c r="AG264" i="7"/>
  <c r="AF264" i="7"/>
  <c r="AE264" i="7"/>
  <c r="AD264" i="7"/>
  <c r="AC264" i="7"/>
  <c r="AB264" i="7"/>
  <c r="AA264" i="7"/>
  <c r="Z264" i="7"/>
  <c r="Y264" i="7"/>
  <c r="X264" i="7"/>
  <c r="W264" i="7"/>
  <c r="V264" i="7"/>
  <c r="U264" i="7"/>
  <c r="T264" i="7"/>
  <c r="S264" i="7"/>
  <c r="R264" i="7"/>
  <c r="Q264" i="7"/>
  <c r="P264" i="7"/>
  <c r="O264" i="7"/>
  <c r="N264" i="7"/>
  <c r="M264" i="7"/>
  <c r="L264" i="7"/>
  <c r="K264" i="7"/>
  <c r="J264" i="7"/>
  <c r="AK263" i="7"/>
  <c r="AJ263" i="7"/>
  <c r="AI263" i="7"/>
  <c r="AH263" i="7"/>
  <c r="AG263" i="7"/>
  <c r="AF263" i="7"/>
  <c r="AE263" i="7"/>
  <c r="AD263" i="7"/>
  <c r="AC263" i="7"/>
  <c r="AB263" i="7"/>
  <c r="AA263" i="7"/>
  <c r="Z263" i="7"/>
  <c r="Y263" i="7"/>
  <c r="X263" i="7"/>
  <c r="W263" i="7"/>
  <c r="V263" i="7"/>
  <c r="U263" i="7"/>
  <c r="T263" i="7"/>
  <c r="S263" i="7"/>
  <c r="R263" i="7"/>
  <c r="Q263" i="7"/>
  <c r="P263" i="7"/>
  <c r="O263" i="7"/>
  <c r="N263" i="7"/>
  <c r="M263" i="7"/>
  <c r="L263" i="7"/>
  <c r="K263" i="7"/>
  <c r="J263" i="7"/>
  <c r="AK262" i="7"/>
  <c r="AJ262" i="7"/>
  <c r="AI262" i="7"/>
  <c r="AH262" i="7"/>
  <c r="AG262" i="7"/>
  <c r="AF262" i="7"/>
  <c r="AE262" i="7"/>
  <c r="AD262" i="7"/>
  <c r="AC262" i="7"/>
  <c r="AB262" i="7"/>
  <c r="AA262" i="7"/>
  <c r="Z262" i="7"/>
  <c r="Y262" i="7"/>
  <c r="X262" i="7"/>
  <c r="W262" i="7"/>
  <c r="V262" i="7"/>
  <c r="U262" i="7"/>
  <c r="T262" i="7"/>
  <c r="S262" i="7"/>
  <c r="R262" i="7"/>
  <c r="Q262" i="7"/>
  <c r="P262" i="7"/>
  <c r="O262" i="7"/>
  <c r="N262" i="7"/>
  <c r="M262" i="7"/>
  <c r="L262" i="7"/>
  <c r="K262" i="7"/>
  <c r="J262" i="7"/>
  <c r="AK261" i="7"/>
  <c r="AJ261" i="7"/>
  <c r="AI261" i="7"/>
  <c r="AH261" i="7"/>
  <c r="AG261" i="7"/>
  <c r="AF261" i="7"/>
  <c r="AE261" i="7"/>
  <c r="AD261" i="7"/>
  <c r="AC261" i="7"/>
  <c r="AB261" i="7"/>
  <c r="AA261" i="7"/>
  <c r="Z261" i="7"/>
  <c r="Y261" i="7"/>
  <c r="X261" i="7"/>
  <c r="W261" i="7"/>
  <c r="V261" i="7"/>
  <c r="U261" i="7"/>
  <c r="T261" i="7"/>
  <c r="S261" i="7"/>
  <c r="R261" i="7"/>
  <c r="Q261" i="7"/>
  <c r="P261" i="7"/>
  <c r="O261" i="7"/>
  <c r="N261" i="7"/>
  <c r="M261" i="7"/>
  <c r="L261" i="7"/>
  <c r="K261" i="7"/>
  <c r="J261" i="7"/>
  <c r="AK260" i="7"/>
  <c r="AJ260" i="7"/>
  <c r="AI260" i="7"/>
  <c r="AH260" i="7"/>
  <c r="AG260" i="7"/>
  <c r="AF260" i="7"/>
  <c r="AE260" i="7"/>
  <c r="AD260" i="7"/>
  <c r="AC260" i="7"/>
  <c r="AB260" i="7"/>
  <c r="AA260" i="7"/>
  <c r="Z260" i="7"/>
  <c r="Y260" i="7"/>
  <c r="X260" i="7"/>
  <c r="W260" i="7"/>
  <c r="V260" i="7"/>
  <c r="U260" i="7"/>
  <c r="T260" i="7"/>
  <c r="S260" i="7"/>
  <c r="R260" i="7"/>
  <c r="Q260" i="7"/>
  <c r="P260" i="7"/>
  <c r="O260" i="7"/>
  <c r="N260" i="7"/>
  <c r="M260" i="7"/>
  <c r="L260" i="7"/>
  <c r="K260" i="7"/>
  <c r="J260" i="7"/>
  <c r="AK259" i="7"/>
  <c r="AJ259" i="7"/>
  <c r="AI259" i="7"/>
  <c r="AH259" i="7"/>
  <c r="AG259" i="7"/>
  <c r="AF259" i="7"/>
  <c r="AE259" i="7"/>
  <c r="AD259" i="7"/>
  <c r="AC259" i="7"/>
  <c r="AB259" i="7"/>
  <c r="AA259" i="7"/>
  <c r="Z259" i="7"/>
  <c r="Y259" i="7"/>
  <c r="X259" i="7"/>
  <c r="W259" i="7"/>
  <c r="V259" i="7"/>
  <c r="U259" i="7"/>
  <c r="T259" i="7"/>
  <c r="S259" i="7"/>
  <c r="R259" i="7"/>
  <c r="Q259" i="7"/>
  <c r="P259" i="7"/>
  <c r="O259" i="7"/>
  <c r="N259" i="7"/>
  <c r="M259" i="7"/>
  <c r="L259" i="7"/>
  <c r="K259" i="7"/>
  <c r="J259" i="7"/>
  <c r="AK258" i="7"/>
  <c r="AJ258" i="7"/>
  <c r="AI258" i="7"/>
  <c r="AH258" i="7"/>
  <c r="AG258" i="7"/>
  <c r="AF258" i="7"/>
  <c r="AE258" i="7"/>
  <c r="AD258" i="7"/>
  <c r="AC258" i="7"/>
  <c r="AB258" i="7"/>
  <c r="AA258" i="7"/>
  <c r="Z258" i="7"/>
  <c r="Y258" i="7"/>
  <c r="X258" i="7"/>
  <c r="W258" i="7"/>
  <c r="V258" i="7"/>
  <c r="U258" i="7"/>
  <c r="T258" i="7"/>
  <c r="S258" i="7"/>
  <c r="R258" i="7"/>
  <c r="Q258" i="7"/>
  <c r="P258" i="7"/>
  <c r="O258" i="7"/>
  <c r="N258" i="7"/>
  <c r="M258" i="7"/>
  <c r="L258" i="7"/>
  <c r="K258" i="7"/>
  <c r="J258" i="7"/>
  <c r="AK257" i="7"/>
  <c r="AJ257" i="7"/>
  <c r="AI257" i="7"/>
  <c r="AH257" i="7"/>
  <c r="AG257" i="7"/>
  <c r="AF257" i="7"/>
  <c r="AE257" i="7"/>
  <c r="AD257" i="7"/>
  <c r="AC257" i="7"/>
  <c r="AB257" i="7"/>
  <c r="AA257" i="7"/>
  <c r="Z257" i="7"/>
  <c r="Y257" i="7"/>
  <c r="X257" i="7"/>
  <c r="W257" i="7"/>
  <c r="V257" i="7"/>
  <c r="U257" i="7"/>
  <c r="T257" i="7"/>
  <c r="S257" i="7"/>
  <c r="R257" i="7"/>
  <c r="Q257" i="7"/>
  <c r="P257" i="7"/>
  <c r="O257" i="7"/>
  <c r="N257" i="7"/>
  <c r="M257" i="7"/>
  <c r="L257" i="7"/>
  <c r="K257" i="7"/>
  <c r="J257" i="7"/>
  <c r="AK256" i="7"/>
  <c r="AJ256" i="7"/>
  <c r="AI256" i="7"/>
  <c r="AH256" i="7"/>
  <c r="AG256" i="7"/>
  <c r="AF256" i="7"/>
  <c r="AE256" i="7"/>
  <c r="AD256" i="7"/>
  <c r="AC256" i="7"/>
  <c r="AB256" i="7"/>
  <c r="AA256" i="7"/>
  <c r="Z256" i="7"/>
  <c r="Y256" i="7"/>
  <c r="X256" i="7"/>
  <c r="W256" i="7"/>
  <c r="V256" i="7"/>
  <c r="U256" i="7"/>
  <c r="T256" i="7"/>
  <c r="S256" i="7"/>
  <c r="R256" i="7"/>
  <c r="Q256" i="7"/>
  <c r="P256" i="7"/>
  <c r="O256" i="7"/>
  <c r="N256" i="7"/>
  <c r="M256" i="7"/>
  <c r="L256" i="7"/>
  <c r="K256" i="7"/>
  <c r="J256" i="7"/>
  <c r="AK255" i="7"/>
  <c r="AJ255" i="7"/>
  <c r="AI255" i="7"/>
  <c r="AH255" i="7"/>
  <c r="AG255" i="7"/>
  <c r="AF255" i="7"/>
  <c r="AE255" i="7"/>
  <c r="AD255" i="7"/>
  <c r="AC255" i="7"/>
  <c r="AB255" i="7"/>
  <c r="AA255" i="7"/>
  <c r="Z255" i="7"/>
  <c r="Y255" i="7"/>
  <c r="X255" i="7"/>
  <c r="W255" i="7"/>
  <c r="V255" i="7"/>
  <c r="U255" i="7"/>
  <c r="T255" i="7"/>
  <c r="S255" i="7"/>
  <c r="R255" i="7"/>
  <c r="Q255" i="7"/>
  <c r="P255" i="7"/>
  <c r="O255" i="7"/>
  <c r="N255" i="7"/>
  <c r="M255" i="7"/>
  <c r="L255" i="7"/>
  <c r="K255" i="7"/>
  <c r="J255" i="7"/>
  <c r="AK254" i="7"/>
  <c r="AJ254" i="7"/>
  <c r="AI254" i="7"/>
  <c r="AH254" i="7"/>
  <c r="AG254" i="7"/>
  <c r="AF254" i="7"/>
  <c r="AE254" i="7"/>
  <c r="AD254" i="7"/>
  <c r="AC254" i="7"/>
  <c r="AB254" i="7"/>
  <c r="AA254" i="7"/>
  <c r="Z254" i="7"/>
  <c r="Y254" i="7"/>
  <c r="X254" i="7"/>
  <c r="W254" i="7"/>
  <c r="V254" i="7"/>
  <c r="U254" i="7"/>
  <c r="T254" i="7"/>
  <c r="S254" i="7"/>
  <c r="R254" i="7"/>
  <c r="Q254" i="7"/>
  <c r="P254" i="7"/>
  <c r="O254" i="7"/>
  <c r="N254" i="7"/>
  <c r="M254" i="7"/>
  <c r="L254" i="7"/>
  <c r="K254" i="7"/>
  <c r="J254" i="7"/>
  <c r="AK253" i="7"/>
  <c r="AJ253" i="7"/>
  <c r="AI253" i="7"/>
  <c r="AH253" i="7"/>
  <c r="AG253" i="7"/>
  <c r="AF253" i="7"/>
  <c r="AE253" i="7"/>
  <c r="AD253" i="7"/>
  <c r="AC253" i="7"/>
  <c r="AB253" i="7"/>
  <c r="AA253" i="7"/>
  <c r="Z253" i="7"/>
  <c r="Y253" i="7"/>
  <c r="X253" i="7"/>
  <c r="W253" i="7"/>
  <c r="V253" i="7"/>
  <c r="U253" i="7"/>
  <c r="T253" i="7"/>
  <c r="S253" i="7"/>
  <c r="R253" i="7"/>
  <c r="Q253" i="7"/>
  <c r="P253" i="7"/>
  <c r="O253" i="7"/>
  <c r="N253" i="7"/>
  <c r="M253" i="7"/>
  <c r="L253" i="7"/>
  <c r="K253" i="7"/>
  <c r="J253" i="7"/>
  <c r="AK252" i="7"/>
  <c r="AJ252" i="7"/>
  <c r="AI252" i="7"/>
  <c r="AH252" i="7"/>
  <c r="AG252" i="7"/>
  <c r="AF252" i="7"/>
  <c r="AE252" i="7"/>
  <c r="AD252" i="7"/>
  <c r="AC252" i="7"/>
  <c r="AB252" i="7"/>
  <c r="AA252" i="7"/>
  <c r="Z252" i="7"/>
  <c r="Y252" i="7"/>
  <c r="X252" i="7"/>
  <c r="W252" i="7"/>
  <c r="V252" i="7"/>
  <c r="U252" i="7"/>
  <c r="T252" i="7"/>
  <c r="S252" i="7"/>
  <c r="R252" i="7"/>
  <c r="Q252" i="7"/>
  <c r="P252" i="7"/>
  <c r="O252" i="7"/>
  <c r="N252" i="7"/>
  <c r="M252" i="7"/>
  <c r="L252" i="7"/>
  <c r="K252" i="7"/>
  <c r="J252" i="7"/>
  <c r="AK251" i="7"/>
  <c r="AJ251" i="7"/>
  <c r="AI251" i="7"/>
  <c r="AH251" i="7"/>
  <c r="AG251" i="7"/>
  <c r="AF251" i="7"/>
  <c r="AE251" i="7"/>
  <c r="AD251" i="7"/>
  <c r="AC251" i="7"/>
  <c r="AB251" i="7"/>
  <c r="AA251" i="7"/>
  <c r="Z251" i="7"/>
  <c r="Y251" i="7"/>
  <c r="X251" i="7"/>
  <c r="W251" i="7"/>
  <c r="V251" i="7"/>
  <c r="U251" i="7"/>
  <c r="T251" i="7"/>
  <c r="S251" i="7"/>
  <c r="R251" i="7"/>
  <c r="Q251" i="7"/>
  <c r="P251" i="7"/>
  <c r="O251" i="7"/>
  <c r="N251" i="7"/>
  <c r="M251" i="7"/>
  <c r="L251" i="7"/>
  <c r="K251" i="7"/>
  <c r="J251" i="7"/>
  <c r="AK250" i="7"/>
  <c r="AJ250" i="7"/>
  <c r="AI250" i="7"/>
  <c r="AH250" i="7"/>
  <c r="AG250" i="7"/>
  <c r="AF250" i="7"/>
  <c r="AE250" i="7"/>
  <c r="AD250" i="7"/>
  <c r="AC250" i="7"/>
  <c r="AB250" i="7"/>
  <c r="AA250" i="7"/>
  <c r="Z250" i="7"/>
  <c r="Y250" i="7"/>
  <c r="X250" i="7"/>
  <c r="W250" i="7"/>
  <c r="V250" i="7"/>
  <c r="U250" i="7"/>
  <c r="T250" i="7"/>
  <c r="S250" i="7"/>
  <c r="R250" i="7"/>
  <c r="Q250" i="7"/>
  <c r="P250" i="7"/>
  <c r="O250" i="7"/>
  <c r="N250" i="7"/>
  <c r="M250" i="7"/>
  <c r="L250" i="7"/>
  <c r="K250" i="7"/>
  <c r="J250" i="7"/>
  <c r="AK249" i="7"/>
  <c r="AJ249" i="7"/>
  <c r="AI249" i="7"/>
  <c r="AH249" i="7"/>
  <c r="AG249" i="7"/>
  <c r="AF249" i="7"/>
  <c r="AE249" i="7"/>
  <c r="AD249" i="7"/>
  <c r="AC249" i="7"/>
  <c r="AB249" i="7"/>
  <c r="AA249" i="7"/>
  <c r="Z249" i="7"/>
  <c r="Y249" i="7"/>
  <c r="X249" i="7"/>
  <c r="W249" i="7"/>
  <c r="V249" i="7"/>
  <c r="U249" i="7"/>
  <c r="T249" i="7"/>
  <c r="S249" i="7"/>
  <c r="R249" i="7"/>
  <c r="Q249" i="7"/>
  <c r="P249" i="7"/>
  <c r="O249" i="7"/>
  <c r="N249" i="7"/>
  <c r="M249" i="7"/>
  <c r="L249" i="7"/>
  <c r="K249" i="7"/>
  <c r="J249" i="7"/>
  <c r="AK248" i="7"/>
  <c r="AJ248" i="7"/>
  <c r="AI248" i="7"/>
  <c r="AH248" i="7"/>
  <c r="AG248" i="7"/>
  <c r="AF248" i="7"/>
  <c r="AE248" i="7"/>
  <c r="AD248" i="7"/>
  <c r="AC248" i="7"/>
  <c r="AB248" i="7"/>
  <c r="AA248" i="7"/>
  <c r="Z248" i="7"/>
  <c r="Y248" i="7"/>
  <c r="X248" i="7"/>
  <c r="W248" i="7"/>
  <c r="V248" i="7"/>
  <c r="U248" i="7"/>
  <c r="T248" i="7"/>
  <c r="S248" i="7"/>
  <c r="R248" i="7"/>
  <c r="Q248" i="7"/>
  <c r="P248" i="7"/>
  <c r="O248" i="7"/>
  <c r="N248" i="7"/>
  <c r="M248" i="7"/>
  <c r="L248" i="7"/>
  <c r="K248" i="7"/>
  <c r="J248" i="7"/>
  <c r="AK247" i="7"/>
  <c r="AJ247" i="7"/>
  <c r="AI247" i="7"/>
  <c r="AH247" i="7"/>
  <c r="AG247" i="7"/>
  <c r="AF247" i="7"/>
  <c r="AE247" i="7"/>
  <c r="AD247" i="7"/>
  <c r="AC247" i="7"/>
  <c r="AB247" i="7"/>
  <c r="AA247" i="7"/>
  <c r="Z247" i="7"/>
  <c r="Y247" i="7"/>
  <c r="X247" i="7"/>
  <c r="W247" i="7"/>
  <c r="V247" i="7"/>
  <c r="U247" i="7"/>
  <c r="T247" i="7"/>
  <c r="S247" i="7"/>
  <c r="R247" i="7"/>
  <c r="Q247" i="7"/>
  <c r="P247" i="7"/>
  <c r="O247" i="7"/>
  <c r="N247" i="7"/>
  <c r="M247" i="7"/>
  <c r="L247" i="7"/>
  <c r="K247" i="7"/>
  <c r="J247" i="7"/>
  <c r="AK246" i="7"/>
  <c r="AJ246" i="7"/>
  <c r="AI246" i="7"/>
  <c r="AH246" i="7"/>
  <c r="AG246" i="7"/>
  <c r="AF246" i="7"/>
  <c r="AE246" i="7"/>
  <c r="AD246" i="7"/>
  <c r="AC246" i="7"/>
  <c r="AB246" i="7"/>
  <c r="AA246" i="7"/>
  <c r="Z246" i="7"/>
  <c r="Y246" i="7"/>
  <c r="X246" i="7"/>
  <c r="W246" i="7"/>
  <c r="V246" i="7"/>
  <c r="U246" i="7"/>
  <c r="T246" i="7"/>
  <c r="S246" i="7"/>
  <c r="R246" i="7"/>
  <c r="Q246" i="7"/>
  <c r="P246" i="7"/>
  <c r="O246" i="7"/>
  <c r="N246" i="7"/>
  <c r="M246" i="7"/>
  <c r="L246" i="7"/>
  <c r="K246" i="7"/>
  <c r="J246" i="7"/>
  <c r="AK245" i="7"/>
  <c r="AJ245" i="7"/>
  <c r="AI245" i="7"/>
  <c r="AH245" i="7"/>
  <c r="AG245" i="7"/>
  <c r="AF245" i="7"/>
  <c r="AE245" i="7"/>
  <c r="AD245" i="7"/>
  <c r="AC245" i="7"/>
  <c r="AB245" i="7"/>
  <c r="AA245" i="7"/>
  <c r="Z245" i="7"/>
  <c r="Y245" i="7"/>
  <c r="X245" i="7"/>
  <c r="W245" i="7"/>
  <c r="V245" i="7"/>
  <c r="U245" i="7"/>
  <c r="T245" i="7"/>
  <c r="S245" i="7"/>
  <c r="R245" i="7"/>
  <c r="Q245" i="7"/>
  <c r="P245" i="7"/>
  <c r="O245" i="7"/>
  <c r="N245" i="7"/>
  <c r="M245" i="7"/>
  <c r="L245" i="7"/>
  <c r="K245" i="7"/>
  <c r="J245" i="7"/>
  <c r="AK244" i="7"/>
  <c r="AJ244" i="7"/>
  <c r="AI244" i="7"/>
  <c r="AH244" i="7"/>
  <c r="AG244" i="7"/>
  <c r="AF244" i="7"/>
  <c r="AE244" i="7"/>
  <c r="AD244" i="7"/>
  <c r="AC244" i="7"/>
  <c r="AB244" i="7"/>
  <c r="AA244" i="7"/>
  <c r="Z244" i="7"/>
  <c r="Y244" i="7"/>
  <c r="X244" i="7"/>
  <c r="W244" i="7"/>
  <c r="V244" i="7"/>
  <c r="U244" i="7"/>
  <c r="T244" i="7"/>
  <c r="S244" i="7"/>
  <c r="R244" i="7"/>
  <c r="Q244" i="7"/>
  <c r="P244" i="7"/>
  <c r="O244" i="7"/>
  <c r="N244" i="7"/>
  <c r="M244" i="7"/>
  <c r="L244" i="7"/>
  <c r="K244" i="7"/>
  <c r="J244" i="7"/>
  <c r="AK243" i="7"/>
  <c r="AJ243" i="7"/>
  <c r="AI243" i="7"/>
  <c r="AH243" i="7"/>
  <c r="AG243" i="7"/>
  <c r="AF243" i="7"/>
  <c r="AE243" i="7"/>
  <c r="AD243" i="7"/>
  <c r="AC243" i="7"/>
  <c r="AB243" i="7"/>
  <c r="AA243" i="7"/>
  <c r="Z243" i="7"/>
  <c r="Y243" i="7"/>
  <c r="X243" i="7"/>
  <c r="W243" i="7"/>
  <c r="V243" i="7"/>
  <c r="U243" i="7"/>
  <c r="T243" i="7"/>
  <c r="S243" i="7"/>
  <c r="R243" i="7"/>
  <c r="Q243" i="7"/>
  <c r="P243" i="7"/>
  <c r="O243" i="7"/>
  <c r="N243" i="7"/>
  <c r="M243" i="7"/>
  <c r="L243" i="7"/>
  <c r="K243" i="7"/>
  <c r="J243" i="7"/>
  <c r="AK242" i="7"/>
  <c r="AJ242" i="7"/>
  <c r="AI242" i="7"/>
  <c r="AH242" i="7"/>
  <c r="AG242" i="7"/>
  <c r="AF242" i="7"/>
  <c r="AE242" i="7"/>
  <c r="AD242" i="7"/>
  <c r="AC242" i="7"/>
  <c r="AB242" i="7"/>
  <c r="AA242" i="7"/>
  <c r="Z242" i="7"/>
  <c r="Y242" i="7"/>
  <c r="X242" i="7"/>
  <c r="W242" i="7"/>
  <c r="V242" i="7"/>
  <c r="U242" i="7"/>
  <c r="T242" i="7"/>
  <c r="S242" i="7"/>
  <c r="R242" i="7"/>
  <c r="Q242" i="7"/>
  <c r="P242" i="7"/>
  <c r="O242" i="7"/>
  <c r="N242" i="7"/>
  <c r="M242" i="7"/>
  <c r="L242" i="7"/>
  <c r="K242" i="7"/>
  <c r="J242" i="7"/>
  <c r="AK241" i="7"/>
  <c r="AJ241" i="7"/>
  <c r="AI241" i="7"/>
  <c r="AH241" i="7"/>
  <c r="AG241" i="7"/>
  <c r="AF241" i="7"/>
  <c r="AE241" i="7"/>
  <c r="AD241" i="7"/>
  <c r="AC241" i="7"/>
  <c r="AB241" i="7"/>
  <c r="AA241" i="7"/>
  <c r="Z241" i="7"/>
  <c r="Y241" i="7"/>
  <c r="X241" i="7"/>
  <c r="W241" i="7"/>
  <c r="V241" i="7"/>
  <c r="U241" i="7"/>
  <c r="T241" i="7"/>
  <c r="S241" i="7"/>
  <c r="R241" i="7"/>
  <c r="Q241" i="7"/>
  <c r="P241" i="7"/>
  <c r="O241" i="7"/>
  <c r="N241" i="7"/>
  <c r="M241" i="7"/>
  <c r="L241" i="7"/>
  <c r="K241" i="7"/>
  <c r="J241" i="7"/>
  <c r="AK240" i="7"/>
  <c r="AJ240" i="7"/>
  <c r="AI240" i="7"/>
  <c r="AH240" i="7"/>
  <c r="AG240" i="7"/>
  <c r="AF240" i="7"/>
  <c r="AE240" i="7"/>
  <c r="AD240" i="7"/>
  <c r="AC240" i="7"/>
  <c r="AB240" i="7"/>
  <c r="AA240" i="7"/>
  <c r="Z240" i="7"/>
  <c r="Y240" i="7"/>
  <c r="X240" i="7"/>
  <c r="W240" i="7"/>
  <c r="V240" i="7"/>
  <c r="U240" i="7"/>
  <c r="T240" i="7"/>
  <c r="S240" i="7"/>
  <c r="R240" i="7"/>
  <c r="Q240" i="7"/>
  <c r="P240" i="7"/>
  <c r="O240" i="7"/>
  <c r="N240" i="7"/>
  <c r="M240" i="7"/>
  <c r="L240" i="7"/>
  <c r="K240" i="7"/>
  <c r="J240" i="7"/>
  <c r="AK239" i="7"/>
  <c r="AJ239" i="7"/>
  <c r="AI239" i="7"/>
  <c r="AH239" i="7"/>
  <c r="AG239" i="7"/>
  <c r="AF239" i="7"/>
  <c r="AE239" i="7"/>
  <c r="AD239" i="7"/>
  <c r="AC239" i="7"/>
  <c r="AB239" i="7"/>
  <c r="AA239" i="7"/>
  <c r="Z239" i="7"/>
  <c r="Y239" i="7"/>
  <c r="X239" i="7"/>
  <c r="W239" i="7"/>
  <c r="V239" i="7"/>
  <c r="U239" i="7"/>
  <c r="T239" i="7"/>
  <c r="S239" i="7"/>
  <c r="R239" i="7"/>
  <c r="Q239" i="7"/>
  <c r="P239" i="7"/>
  <c r="O239" i="7"/>
  <c r="N239" i="7"/>
  <c r="M239" i="7"/>
  <c r="L239" i="7"/>
  <c r="K239" i="7"/>
  <c r="J239" i="7"/>
  <c r="AK238" i="7"/>
  <c r="AJ238" i="7"/>
  <c r="AI238" i="7"/>
  <c r="AH238" i="7"/>
  <c r="AG238" i="7"/>
  <c r="AF238" i="7"/>
  <c r="AE238" i="7"/>
  <c r="AD238" i="7"/>
  <c r="AC238" i="7"/>
  <c r="AB238" i="7"/>
  <c r="AA238" i="7"/>
  <c r="Z238" i="7"/>
  <c r="Y238" i="7"/>
  <c r="X238" i="7"/>
  <c r="W238" i="7"/>
  <c r="V238" i="7"/>
  <c r="U238" i="7"/>
  <c r="T238" i="7"/>
  <c r="S238" i="7"/>
  <c r="R238" i="7"/>
  <c r="Q238" i="7"/>
  <c r="P238" i="7"/>
  <c r="O238" i="7"/>
  <c r="N238" i="7"/>
  <c r="M238" i="7"/>
  <c r="L238" i="7"/>
  <c r="K238" i="7"/>
  <c r="J238" i="7"/>
  <c r="AK237" i="7"/>
  <c r="AJ237" i="7"/>
  <c r="AI237" i="7"/>
  <c r="AH237" i="7"/>
  <c r="AG237" i="7"/>
  <c r="AF237" i="7"/>
  <c r="AE237" i="7"/>
  <c r="AD237" i="7"/>
  <c r="AC237" i="7"/>
  <c r="AB237" i="7"/>
  <c r="AA237" i="7"/>
  <c r="Z237" i="7"/>
  <c r="Y237" i="7"/>
  <c r="X237" i="7"/>
  <c r="W237" i="7"/>
  <c r="V237" i="7"/>
  <c r="U237" i="7"/>
  <c r="T237" i="7"/>
  <c r="S237" i="7"/>
  <c r="R237" i="7"/>
  <c r="Q237" i="7"/>
  <c r="P237" i="7"/>
  <c r="O237" i="7"/>
  <c r="N237" i="7"/>
  <c r="M237" i="7"/>
  <c r="L237" i="7"/>
  <c r="K237" i="7"/>
  <c r="J237" i="7"/>
  <c r="AK236" i="7"/>
  <c r="AJ236" i="7"/>
  <c r="AI236" i="7"/>
  <c r="AH236" i="7"/>
  <c r="AG236" i="7"/>
  <c r="AF236" i="7"/>
  <c r="AE236" i="7"/>
  <c r="AD236" i="7"/>
  <c r="AC236" i="7"/>
  <c r="AB236" i="7"/>
  <c r="AA236" i="7"/>
  <c r="Z236" i="7"/>
  <c r="Y236" i="7"/>
  <c r="X236" i="7"/>
  <c r="W236" i="7"/>
  <c r="V236" i="7"/>
  <c r="U236" i="7"/>
  <c r="T236" i="7"/>
  <c r="S236" i="7"/>
  <c r="R236" i="7"/>
  <c r="Q236" i="7"/>
  <c r="P236" i="7"/>
  <c r="O236" i="7"/>
  <c r="N236" i="7"/>
  <c r="M236" i="7"/>
  <c r="L236" i="7"/>
  <c r="K236" i="7"/>
  <c r="J236" i="7"/>
  <c r="AK235" i="7"/>
  <c r="AJ235" i="7"/>
  <c r="AI235" i="7"/>
  <c r="AH235" i="7"/>
  <c r="AG235" i="7"/>
  <c r="AF235" i="7"/>
  <c r="AE235" i="7"/>
  <c r="AD235" i="7"/>
  <c r="AC235" i="7"/>
  <c r="AB235" i="7"/>
  <c r="AA235" i="7"/>
  <c r="Z235" i="7"/>
  <c r="Y235" i="7"/>
  <c r="X235" i="7"/>
  <c r="W235" i="7"/>
  <c r="V235" i="7"/>
  <c r="U235" i="7"/>
  <c r="T235" i="7"/>
  <c r="S235" i="7"/>
  <c r="R235" i="7"/>
  <c r="Q235" i="7"/>
  <c r="P235" i="7"/>
  <c r="O235" i="7"/>
  <c r="N235" i="7"/>
  <c r="M235" i="7"/>
  <c r="L235" i="7"/>
  <c r="K235" i="7"/>
  <c r="J235" i="7"/>
  <c r="AK234" i="7"/>
  <c r="AJ234" i="7"/>
  <c r="AI234" i="7"/>
  <c r="AH234" i="7"/>
  <c r="AG234" i="7"/>
  <c r="AF234" i="7"/>
  <c r="AE234" i="7"/>
  <c r="AD234" i="7"/>
  <c r="AC234" i="7"/>
  <c r="AB234" i="7"/>
  <c r="AA234" i="7"/>
  <c r="Z234" i="7"/>
  <c r="Y234" i="7"/>
  <c r="X234" i="7"/>
  <c r="W234" i="7"/>
  <c r="V234" i="7"/>
  <c r="U234" i="7"/>
  <c r="T234" i="7"/>
  <c r="S234" i="7"/>
  <c r="R234" i="7"/>
  <c r="Q234" i="7"/>
  <c r="P234" i="7"/>
  <c r="O234" i="7"/>
  <c r="N234" i="7"/>
  <c r="M234" i="7"/>
  <c r="L234" i="7"/>
  <c r="K234" i="7"/>
  <c r="J234" i="7"/>
  <c r="AK233" i="7"/>
  <c r="AJ233" i="7"/>
  <c r="AI233" i="7"/>
  <c r="AH233" i="7"/>
  <c r="AG233" i="7"/>
  <c r="AF233" i="7"/>
  <c r="AE233" i="7"/>
  <c r="AD233" i="7"/>
  <c r="AC233" i="7"/>
  <c r="AB233" i="7"/>
  <c r="AA233" i="7"/>
  <c r="Z233" i="7"/>
  <c r="Y233" i="7"/>
  <c r="X233" i="7"/>
  <c r="W233" i="7"/>
  <c r="V233" i="7"/>
  <c r="U233" i="7"/>
  <c r="T233" i="7"/>
  <c r="S233" i="7"/>
  <c r="R233" i="7"/>
  <c r="Q233" i="7"/>
  <c r="P233" i="7"/>
  <c r="O233" i="7"/>
  <c r="N233" i="7"/>
  <c r="M233" i="7"/>
  <c r="L233" i="7"/>
  <c r="K233" i="7"/>
  <c r="J233" i="7"/>
  <c r="AK232" i="7"/>
  <c r="AJ232" i="7"/>
  <c r="AI232" i="7"/>
  <c r="AH232" i="7"/>
  <c r="AG232" i="7"/>
  <c r="AF232" i="7"/>
  <c r="AE232" i="7"/>
  <c r="AD232" i="7"/>
  <c r="AC232" i="7"/>
  <c r="AB232" i="7"/>
  <c r="AA232" i="7"/>
  <c r="Z232" i="7"/>
  <c r="Y232" i="7"/>
  <c r="X232" i="7"/>
  <c r="W232" i="7"/>
  <c r="V232" i="7"/>
  <c r="U232" i="7"/>
  <c r="T232" i="7"/>
  <c r="S232" i="7"/>
  <c r="R232" i="7"/>
  <c r="Q232" i="7"/>
  <c r="P232" i="7"/>
  <c r="O232" i="7"/>
  <c r="N232" i="7"/>
  <c r="M232" i="7"/>
  <c r="L232" i="7"/>
  <c r="K232" i="7"/>
  <c r="J232" i="7"/>
  <c r="AK231" i="7"/>
  <c r="AJ231" i="7"/>
  <c r="AI231" i="7"/>
  <c r="AH231" i="7"/>
  <c r="AG231" i="7"/>
  <c r="AF231" i="7"/>
  <c r="AE231" i="7"/>
  <c r="AD231" i="7"/>
  <c r="AC231" i="7"/>
  <c r="AB231" i="7"/>
  <c r="AA231" i="7"/>
  <c r="Z231" i="7"/>
  <c r="Y231" i="7"/>
  <c r="X231" i="7"/>
  <c r="W231" i="7"/>
  <c r="V231" i="7"/>
  <c r="U231" i="7"/>
  <c r="T231" i="7"/>
  <c r="S231" i="7"/>
  <c r="R231" i="7"/>
  <c r="Q231" i="7"/>
  <c r="P231" i="7"/>
  <c r="O231" i="7"/>
  <c r="N231" i="7"/>
  <c r="M231" i="7"/>
  <c r="L231" i="7"/>
  <c r="K231" i="7"/>
  <c r="J231" i="7"/>
  <c r="AK230" i="7"/>
  <c r="AJ230" i="7"/>
  <c r="AI230" i="7"/>
  <c r="AH230" i="7"/>
  <c r="AG230" i="7"/>
  <c r="AF230" i="7"/>
  <c r="AE230" i="7"/>
  <c r="AD230" i="7"/>
  <c r="AC230" i="7"/>
  <c r="AB230" i="7"/>
  <c r="AA230" i="7"/>
  <c r="Z230" i="7"/>
  <c r="Y230" i="7"/>
  <c r="X230" i="7"/>
  <c r="W230" i="7"/>
  <c r="V230" i="7"/>
  <c r="U230" i="7"/>
  <c r="T230" i="7"/>
  <c r="S230" i="7"/>
  <c r="R230" i="7"/>
  <c r="Q230" i="7"/>
  <c r="P230" i="7"/>
  <c r="O230" i="7"/>
  <c r="N230" i="7"/>
  <c r="M230" i="7"/>
  <c r="L230" i="7"/>
  <c r="K230" i="7"/>
  <c r="J230" i="7"/>
  <c r="AK229" i="7"/>
  <c r="AJ229" i="7"/>
  <c r="AI229" i="7"/>
  <c r="AH229" i="7"/>
  <c r="AG229" i="7"/>
  <c r="AF229" i="7"/>
  <c r="AE229" i="7"/>
  <c r="AD229" i="7"/>
  <c r="AC229" i="7"/>
  <c r="AB229" i="7"/>
  <c r="AA229" i="7"/>
  <c r="Z229" i="7"/>
  <c r="Y229" i="7"/>
  <c r="X229" i="7"/>
  <c r="W229" i="7"/>
  <c r="V229" i="7"/>
  <c r="U229" i="7"/>
  <c r="T229" i="7"/>
  <c r="S229" i="7"/>
  <c r="R229" i="7"/>
  <c r="Q229" i="7"/>
  <c r="P229" i="7"/>
  <c r="O229" i="7"/>
  <c r="N229" i="7"/>
  <c r="M229" i="7"/>
  <c r="L229" i="7"/>
  <c r="K229" i="7"/>
  <c r="J229" i="7"/>
  <c r="AK228" i="7"/>
  <c r="AJ228" i="7"/>
  <c r="AI228" i="7"/>
  <c r="AH228" i="7"/>
  <c r="AG228" i="7"/>
  <c r="AF228" i="7"/>
  <c r="AE228" i="7"/>
  <c r="AD228" i="7"/>
  <c r="AC228" i="7"/>
  <c r="AB228" i="7"/>
  <c r="AA228" i="7"/>
  <c r="Z228" i="7"/>
  <c r="Y228" i="7"/>
  <c r="X228" i="7"/>
  <c r="W228" i="7"/>
  <c r="V228" i="7"/>
  <c r="U228" i="7"/>
  <c r="T228" i="7"/>
  <c r="S228" i="7"/>
  <c r="R228" i="7"/>
  <c r="Q228" i="7"/>
  <c r="P228" i="7"/>
  <c r="O228" i="7"/>
  <c r="N228" i="7"/>
  <c r="M228" i="7"/>
  <c r="L228" i="7"/>
  <c r="K228" i="7"/>
  <c r="J228" i="7"/>
  <c r="AK227" i="7"/>
  <c r="AJ227" i="7"/>
  <c r="AI227" i="7"/>
  <c r="AH227" i="7"/>
  <c r="AG227" i="7"/>
  <c r="AF227" i="7"/>
  <c r="AE227" i="7"/>
  <c r="AD227" i="7"/>
  <c r="AC227" i="7"/>
  <c r="AB227" i="7"/>
  <c r="AA227" i="7"/>
  <c r="Z227" i="7"/>
  <c r="Y227" i="7"/>
  <c r="X227" i="7"/>
  <c r="W227" i="7"/>
  <c r="V227" i="7"/>
  <c r="U227" i="7"/>
  <c r="T227" i="7"/>
  <c r="S227" i="7"/>
  <c r="R227" i="7"/>
  <c r="Q227" i="7"/>
  <c r="P227" i="7"/>
  <c r="O227" i="7"/>
  <c r="N227" i="7"/>
  <c r="M227" i="7"/>
  <c r="L227" i="7"/>
  <c r="K227" i="7"/>
  <c r="J227" i="7"/>
  <c r="AK226" i="7"/>
  <c r="AJ226" i="7"/>
  <c r="AI226" i="7"/>
  <c r="AH226" i="7"/>
  <c r="AG226" i="7"/>
  <c r="AF226" i="7"/>
  <c r="AE226" i="7"/>
  <c r="AD226" i="7"/>
  <c r="AC226" i="7"/>
  <c r="AB226" i="7"/>
  <c r="AA226" i="7"/>
  <c r="Z226" i="7"/>
  <c r="Y226" i="7"/>
  <c r="X226" i="7"/>
  <c r="W226" i="7"/>
  <c r="V226" i="7"/>
  <c r="U226" i="7"/>
  <c r="T226" i="7"/>
  <c r="S226" i="7"/>
  <c r="R226" i="7"/>
  <c r="Q226" i="7"/>
  <c r="P226" i="7"/>
  <c r="O226" i="7"/>
  <c r="N226" i="7"/>
  <c r="M226" i="7"/>
  <c r="L226" i="7"/>
  <c r="K226" i="7"/>
  <c r="J226" i="7"/>
  <c r="AK225" i="7"/>
  <c r="AJ225" i="7"/>
  <c r="AI225" i="7"/>
  <c r="AH225" i="7"/>
  <c r="AG225" i="7"/>
  <c r="AF225" i="7"/>
  <c r="AE225" i="7"/>
  <c r="AD225" i="7"/>
  <c r="AC225" i="7"/>
  <c r="AB225" i="7"/>
  <c r="AA225" i="7"/>
  <c r="Z225" i="7"/>
  <c r="Y225" i="7"/>
  <c r="X225" i="7"/>
  <c r="W225" i="7"/>
  <c r="V225" i="7"/>
  <c r="U225" i="7"/>
  <c r="T225" i="7"/>
  <c r="S225" i="7"/>
  <c r="R225" i="7"/>
  <c r="Q225" i="7"/>
  <c r="P225" i="7"/>
  <c r="O225" i="7"/>
  <c r="N225" i="7"/>
  <c r="M225" i="7"/>
  <c r="L225" i="7"/>
  <c r="K225" i="7"/>
  <c r="J225" i="7"/>
  <c r="AK224" i="7"/>
  <c r="AJ224" i="7"/>
  <c r="AI224" i="7"/>
  <c r="AH224" i="7"/>
  <c r="AG224" i="7"/>
  <c r="AF224" i="7"/>
  <c r="AE224" i="7"/>
  <c r="AD224" i="7"/>
  <c r="AC224" i="7"/>
  <c r="AB224" i="7"/>
  <c r="AA224" i="7"/>
  <c r="Z224" i="7"/>
  <c r="Y224" i="7"/>
  <c r="X224" i="7"/>
  <c r="W224" i="7"/>
  <c r="V224" i="7"/>
  <c r="U224" i="7"/>
  <c r="T224" i="7"/>
  <c r="S224" i="7"/>
  <c r="R224" i="7"/>
  <c r="Q224" i="7"/>
  <c r="P224" i="7"/>
  <c r="O224" i="7"/>
  <c r="N224" i="7"/>
  <c r="M224" i="7"/>
  <c r="L224" i="7"/>
  <c r="K224" i="7"/>
  <c r="J224" i="7"/>
  <c r="AK223" i="7"/>
  <c r="AJ223" i="7"/>
  <c r="AI223" i="7"/>
  <c r="AH223" i="7"/>
  <c r="AG223" i="7"/>
  <c r="AF223" i="7"/>
  <c r="AE223" i="7"/>
  <c r="AD223" i="7"/>
  <c r="AC223" i="7"/>
  <c r="AB223" i="7"/>
  <c r="AA223" i="7"/>
  <c r="Z223" i="7"/>
  <c r="Y223" i="7"/>
  <c r="X223" i="7"/>
  <c r="W223" i="7"/>
  <c r="V223" i="7"/>
  <c r="U223" i="7"/>
  <c r="T223" i="7"/>
  <c r="S223" i="7"/>
  <c r="R223" i="7"/>
  <c r="Q223" i="7"/>
  <c r="P223" i="7"/>
  <c r="O223" i="7"/>
  <c r="N223" i="7"/>
  <c r="M223" i="7"/>
  <c r="L223" i="7"/>
  <c r="K223" i="7"/>
  <c r="J223" i="7"/>
  <c r="AK222" i="7"/>
  <c r="AJ222" i="7"/>
  <c r="AI222" i="7"/>
  <c r="AH222" i="7"/>
  <c r="AG222" i="7"/>
  <c r="AF222" i="7"/>
  <c r="AE222" i="7"/>
  <c r="AD222" i="7"/>
  <c r="AC222" i="7"/>
  <c r="AB222" i="7"/>
  <c r="AA222" i="7"/>
  <c r="Z222" i="7"/>
  <c r="Y222" i="7"/>
  <c r="X222" i="7"/>
  <c r="W222" i="7"/>
  <c r="V222" i="7"/>
  <c r="U222" i="7"/>
  <c r="T222" i="7"/>
  <c r="S222" i="7"/>
  <c r="R222" i="7"/>
  <c r="Q222" i="7"/>
  <c r="P222" i="7"/>
  <c r="O222" i="7"/>
  <c r="N222" i="7"/>
  <c r="M222" i="7"/>
  <c r="L222" i="7"/>
  <c r="K222" i="7"/>
  <c r="J222" i="7"/>
  <c r="AK221" i="7"/>
  <c r="AJ221" i="7"/>
  <c r="AI221" i="7"/>
  <c r="AH221" i="7"/>
  <c r="AG221" i="7"/>
  <c r="AF221" i="7"/>
  <c r="AE221" i="7"/>
  <c r="AD221" i="7"/>
  <c r="AC221" i="7"/>
  <c r="AB221" i="7"/>
  <c r="AA221" i="7"/>
  <c r="Z221" i="7"/>
  <c r="Y221" i="7"/>
  <c r="X221" i="7"/>
  <c r="W221" i="7"/>
  <c r="V221" i="7"/>
  <c r="U221" i="7"/>
  <c r="T221" i="7"/>
  <c r="S221" i="7"/>
  <c r="R221" i="7"/>
  <c r="Q221" i="7"/>
  <c r="P221" i="7"/>
  <c r="O221" i="7"/>
  <c r="N221" i="7"/>
  <c r="M221" i="7"/>
  <c r="L221" i="7"/>
  <c r="K221" i="7"/>
  <c r="J221" i="7"/>
  <c r="AK220" i="7"/>
  <c r="AJ220" i="7"/>
  <c r="AI220" i="7"/>
  <c r="AH220" i="7"/>
  <c r="AG220" i="7"/>
  <c r="AF220" i="7"/>
  <c r="AE220" i="7"/>
  <c r="AD220" i="7"/>
  <c r="AC220" i="7"/>
  <c r="AB220" i="7"/>
  <c r="AA220" i="7"/>
  <c r="Z220" i="7"/>
  <c r="Y220" i="7"/>
  <c r="X220" i="7"/>
  <c r="W220" i="7"/>
  <c r="V220" i="7"/>
  <c r="U220" i="7"/>
  <c r="T220" i="7"/>
  <c r="S220" i="7"/>
  <c r="R220" i="7"/>
  <c r="Q220" i="7"/>
  <c r="P220" i="7"/>
  <c r="O220" i="7"/>
  <c r="N220" i="7"/>
  <c r="M220" i="7"/>
  <c r="L220" i="7"/>
  <c r="K220" i="7"/>
  <c r="J220" i="7"/>
  <c r="AK219" i="7"/>
  <c r="AJ219" i="7"/>
  <c r="AI219" i="7"/>
  <c r="AH219" i="7"/>
  <c r="AG219" i="7"/>
  <c r="AF219" i="7"/>
  <c r="AE219" i="7"/>
  <c r="AD219" i="7"/>
  <c r="AC219" i="7"/>
  <c r="AB219" i="7"/>
  <c r="AA219" i="7"/>
  <c r="Z219" i="7"/>
  <c r="Y219" i="7"/>
  <c r="X219" i="7"/>
  <c r="W219" i="7"/>
  <c r="V219" i="7"/>
  <c r="U219" i="7"/>
  <c r="T219" i="7"/>
  <c r="S219" i="7"/>
  <c r="R219" i="7"/>
  <c r="Q219" i="7"/>
  <c r="P219" i="7"/>
  <c r="O219" i="7"/>
  <c r="N219" i="7"/>
  <c r="M219" i="7"/>
  <c r="L219" i="7"/>
  <c r="K219" i="7"/>
  <c r="J219" i="7"/>
  <c r="AK218" i="7"/>
  <c r="AJ218" i="7"/>
  <c r="AI218" i="7"/>
  <c r="AH218" i="7"/>
  <c r="AG218" i="7"/>
  <c r="AF218" i="7"/>
  <c r="AE218" i="7"/>
  <c r="AD218" i="7"/>
  <c r="AC218" i="7"/>
  <c r="AB218" i="7"/>
  <c r="AA218" i="7"/>
  <c r="Z218" i="7"/>
  <c r="Y218" i="7"/>
  <c r="X218" i="7"/>
  <c r="W218" i="7"/>
  <c r="V218" i="7"/>
  <c r="U218" i="7"/>
  <c r="T218" i="7"/>
  <c r="S218" i="7"/>
  <c r="R218" i="7"/>
  <c r="Q218" i="7"/>
  <c r="P218" i="7"/>
  <c r="O218" i="7"/>
  <c r="N218" i="7"/>
  <c r="M218" i="7"/>
  <c r="L218" i="7"/>
  <c r="K218" i="7"/>
  <c r="J218" i="7"/>
  <c r="AK217" i="7"/>
  <c r="AJ217" i="7"/>
  <c r="AI217" i="7"/>
  <c r="AH217" i="7"/>
  <c r="AG217" i="7"/>
  <c r="AF217" i="7"/>
  <c r="AE217" i="7"/>
  <c r="AD217" i="7"/>
  <c r="AC217" i="7"/>
  <c r="AB217" i="7"/>
  <c r="AA217" i="7"/>
  <c r="Z217" i="7"/>
  <c r="Y217" i="7"/>
  <c r="X217" i="7"/>
  <c r="W217" i="7"/>
  <c r="V217" i="7"/>
  <c r="U217" i="7"/>
  <c r="T217" i="7"/>
  <c r="S217" i="7"/>
  <c r="R217" i="7"/>
  <c r="Q217" i="7"/>
  <c r="P217" i="7"/>
  <c r="O217" i="7"/>
  <c r="N217" i="7"/>
  <c r="M217" i="7"/>
  <c r="L217" i="7"/>
  <c r="K217" i="7"/>
  <c r="J217" i="7"/>
  <c r="AK216" i="7"/>
  <c r="AJ216" i="7"/>
  <c r="AI216" i="7"/>
  <c r="AH216" i="7"/>
  <c r="AG216" i="7"/>
  <c r="AF216" i="7"/>
  <c r="AE216" i="7"/>
  <c r="AD216" i="7"/>
  <c r="AC216" i="7"/>
  <c r="AB216" i="7"/>
  <c r="AA216" i="7"/>
  <c r="Z216" i="7"/>
  <c r="Y216" i="7"/>
  <c r="X216" i="7"/>
  <c r="W216" i="7"/>
  <c r="V216" i="7"/>
  <c r="U216" i="7"/>
  <c r="T216" i="7"/>
  <c r="S216" i="7"/>
  <c r="R216" i="7"/>
  <c r="Q216" i="7"/>
  <c r="P216" i="7"/>
  <c r="O216" i="7"/>
  <c r="N216" i="7"/>
  <c r="M216" i="7"/>
  <c r="L216" i="7"/>
  <c r="K216" i="7"/>
  <c r="J216" i="7"/>
  <c r="AK215" i="7"/>
  <c r="AJ215" i="7"/>
  <c r="AI215" i="7"/>
  <c r="AH215" i="7"/>
  <c r="AG215" i="7"/>
  <c r="AF215" i="7"/>
  <c r="AE215" i="7"/>
  <c r="AD215" i="7"/>
  <c r="AC215" i="7"/>
  <c r="AB215" i="7"/>
  <c r="AA215" i="7"/>
  <c r="Z215" i="7"/>
  <c r="Y215" i="7"/>
  <c r="X215" i="7"/>
  <c r="W215" i="7"/>
  <c r="V215" i="7"/>
  <c r="U215" i="7"/>
  <c r="T215" i="7"/>
  <c r="S215" i="7"/>
  <c r="R215" i="7"/>
  <c r="Q215" i="7"/>
  <c r="P215" i="7"/>
  <c r="O215" i="7"/>
  <c r="N215" i="7"/>
  <c r="M215" i="7"/>
  <c r="L215" i="7"/>
  <c r="K215" i="7"/>
  <c r="J215" i="7"/>
  <c r="AK214" i="7"/>
  <c r="AJ214" i="7"/>
  <c r="AI214" i="7"/>
  <c r="AH214" i="7"/>
  <c r="AG214" i="7"/>
  <c r="AF214" i="7"/>
  <c r="AE214" i="7"/>
  <c r="AD214" i="7"/>
  <c r="AC214" i="7"/>
  <c r="AB214" i="7"/>
  <c r="AA214" i="7"/>
  <c r="Z214" i="7"/>
  <c r="Y214" i="7"/>
  <c r="X214" i="7"/>
  <c r="W214" i="7"/>
  <c r="V214" i="7"/>
  <c r="U214" i="7"/>
  <c r="T214" i="7"/>
  <c r="S214" i="7"/>
  <c r="R214" i="7"/>
  <c r="Q214" i="7"/>
  <c r="P214" i="7"/>
  <c r="O214" i="7"/>
  <c r="N214" i="7"/>
  <c r="M214" i="7"/>
  <c r="L214" i="7"/>
  <c r="K214" i="7"/>
  <c r="J214" i="7"/>
  <c r="AK213" i="7"/>
  <c r="AJ213" i="7"/>
  <c r="AI213" i="7"/>
  <c r="AH213" i="7"/>
  <c r="AG213" i="7"/>
  <c r="AF213" i="7"/>
  <c r="AE213" i="7"/>
  <c r="AD213" i="7"/>
  <c r="AC213" i="7"/>
  <c r="AB213" i="7"/>
  <c r="AA213" i="7"/>
  <c r="Z213" i="7"/>
  <c r="Y213" i="7"/>
  <c r="X213" i="7"/>
  <c r="W213" i="7"/>
  <c r="V213" i="7"/>
  <c r="U213" i="7"/>
  <c r="T213" i="7"/>
  <c r="S213" i="7"/>
  <c r="R213" i="7"/>
  <c r="Q213" i="7"/>
  <c r="P213" i="7"/>
  <c r="O213" i="7"/>
  <c r="N213" i="7"/>
  <c r="M213" i="7"/>
  <c r="L213" i="7"/>
  <c r="K213" i="7"/>
  <c r="J213" i="7"/>
  <c r="AK212" i="7"/>
  <c r="AJ212" i="7"/>
  <c r="AI212" i="7"/>
  <c r="AH212" i="7"/>
  <c r="AG212" i="7"/>
  <c r="AF212" i="7"/>
  <c r="AE212" i="7"/>
  <c r="AD212" i="7"/>
  <c r="AC212" i="7"/>
  <c r="AB212" i="7"/>
  <c r="AA212" i="7"/>
  <c r="Z212" i="7"/>
  <c r="Y212" i="7"/>
  <c r="X212" i="7"/>
  <c r="W212" i="7"/>
  <c r="V212" i="7"/>
  <c r="U212" i="7"/>
  <c r="T212" i="7"/>
  <c r="S212" i="7"/>
  <c r="R212" i="7"/>
  <c r="Q212" i="7"/>
  <c r="P212" i="7"/>
  <c r="O212" i="7"/>
  <c r="N212" i="7"/>
  <c r="M212" i="7"/>
  <c r="L212" i="7"/>
  <c r="K212" i="7"/>
  <c r="J212" i="7"/>
  <c r="AK211" i="7"/>
  <c r="AJ211" i="7"/>
  <c r="AI211" i="7"/>
  <c r="AH211" i="7"/>
  <c r="AG211" i="7"/>
  <c r="AF211" i="7"/>
  <c r="AE211" i="7"/>
  <c r="AD211" i="7"/>
  <c r="AC211" i="7"/>
  <c r="AB211" i="7"/>
  <c r="AA211" i="7"/>
  <c r="Z211" i="7"/>
  <c r="Y211" i="7"/>
  <c r="X211" i="7"/>
  <c r="W211" i="7"/>
  <c r="V211" i="7"/>
  <c r="U211" i="7"/>
  <c r="T211" i="7"/>
  <c r="S211" i="7"/>
  <c r="R211" i="7"/>
  <c r="Q211" i="7"/>
  <c r="P211" i="7"/>
  <c r="O211" i="7"/>
  <c r="N211" i="7"/>
  <c r="M211" i="7"/>
  <c r="L211" i="7"/>
  <c r="K211" i="7"/>
  <c r="J211" i="7"/>
  <c r="AK210" i="7"/>
  <c r="AJ210" i="7"/>
  <c r="AI210" i="7"/>
  <c r="AH210" i="7"/>
  <c r="AG210" i="7"/>
  <c r="AF210" i="7"/>
  <c r="AE210" i="7"/>
  <c r="AD210" i="7"/>
  <c r="AC210" i="7"/>
  <c r="AB210" i="7"/>
  <c r="AA210" i="7"/>
  <c r="Z210" i="7"/>
  <c r="Y210" i="7"/>
  <c r="X210" i="7"/>
  <c r="W210" i="7"/>
  <c r="V210" i="7"/>
  <c r="U210" i="7"/>
  <c r="T210" i="7"/>
  <c r="S210" i="7"/>
  <c r="R210" i="7"/>
  <c r="Q210" i="7"/>
  <c r="P210" i="7"/>
  <c r="O210" i="7"/>
  <c r="N210" i="7"/>
  <c r="M210" i="7"/>
  <c r="L210" i="7"/>
  <c r="K210" i="7"/>
  <c r="J210" i="7"/>
  <c r="AK209" i="7"/>
  <c r="AJ209" i="7"/>
  <c r="AI209" i="7"/>
  <c r="AH209" i="7"/>
  <c r="AG209" i="7"/>
  <c r="AF209" i="7"/>
  <c r="AE209" i="7"/>
  <c r="AD209" i="7"/>
  <c r="AC209" i="7"/>
  <c r="AB209" i="7"/>
  <c r="AA209" i="7"/>
  <c r="Z209" i="7"/>
  <c r="Y209" i="7"/>
  <c r="X209" i="7"/>
  <c r="W209" i="7"/>
  <c r="V209" i="7"/>
  <c r="U209" i="7"/>
  <c r="T209" i="7"/>
  <c r="S209" i="7"/>
  <c r="R209" i="7"/>
  <c r="Q209" i="7"/>
  <c r="P209" i="7"/>
  <c r="O209" i="7"/>
  <c r="N209" i="7"/>
  <c r="M209" i="7"/>
  <c r="L209" i="7"/>
  <c r="K209" i="7"/>
  <c r="J209" i="7"/>
  <c r="AK208" i="7"/>
  <c r="AJ208" i="7"/>
  <c r="AI208" i="7"/>
  <c r="AH208" i="7"/>
  <c r="AG208" i="7"/>
  <c r="AF208" i="7"/>
  <c r="AE208" i="7"/>
  <c r="AD208" i="7"/>
  <c r="AC208" i="7"/>
  <c r="AB208" i="7"/>
  <c r="AA208" i="7"/>
  <c r="Z208" i="7"/>
  <c r="Y208" i="7"/>
  <c r="X208" i="7"/>
  <c r="W208" i="7"/>
  <c r="V208" i="7"/>
  <c r="U208" i="7"/>
  <c r="T208" i="7"/>
  <c r="S208" i="7"/>
  <c r="R208" i="7"/>
  <c r="Q208" i="7"/>
  <c r="P208" i="7"/>
  <c r="O208" i="7"/>
  <c r="N208" i="7"/>
  <c r="M208" i="7"/>
  <c r="L208" i="7"/>
  <c r="K208" i="7"/>
  <c r="J208" i="7"/>
  <c r="AK207" i="7"/>
  <c r="AJ207" i="7"/>
  <c r="AI207" i="7"/>
  <c r="AH207" i="7"/>
  <c r="AG207" i="7"/>
  <c r="AF207" i="7"/>
  <c r="AE207" i="7"/>
  <c r="AD207" i="7"/>
  <c r="AC207" i="7"/>
  <c r="AB207" i="7"/>
  <c r="AA207" i="7"/>
  <c r="Z207" i="7"/>
  <c r="Y207" i="7"/>
  <c r="X207" i="7"/>
  <c r="W207" i="7"/>
  <c r="V207" i="7"/>
  <c r="U207" i="7"/>
  <c r="T207" i="7"/>
  <c r="S207" i="7"/>
  <c r="R207" i="7"/>
  <c r="Q207" i="7"/>
  <c r="P207" i="7"/>
  <c r="O207" i="7"/>
  <c r="N207" i="7"/>
  <c r="M207" i="7"/>
  <c r="L207" i="7"/>
  <c r="K207" i="7"/>
  <c r="J207" i="7"/>
  <c r="AK206" i="7"/>
  <c r="AJ206" i="7"/>
  <c r="AI206" i="7"/>
  <c r="AH206" i="7"/>
  <c r="AG206" i="7"/>
  <c r="AF206" i="7"/>
  <c r="AE206" i="7"/>
  <c r="AD206" i="7"/>
  <c r="AC206" i="7"/>
  <c r="AB206" i="7"/>
  <c r="AA206" i="7"/>
  <c r="Z206" i="7"/>
  <c r="Y206" i="7"/>
  <c r="X206" i="7"/>
  <c r="W206" i="7"/>
  <c r="V206" i="7"/>
  <c r="U206" i="7"/>
  <c r="T206" i="7"/>
  <c r="S206" i="7"/>
  <c r="R206" i="7"/>
  <c r="Q206" i="7"/>
  <c r="P206" i="7"/>
  <c r="O206" i="7"/>
  <c r="N206" i="7"/>
  <c r="M206" i="7"/>
  <c r="L206" i="7"/>
  <c r="K206" i="7"/>
  <c r="J206" i="7"/>
  <c r="AK205" i="7"/>
  <c r="AJ205" i="7"/>
  <c r="AI205" i="7"/>
  <c r="AH205" i="7"/>
  <c r="AG205" i="7"/>
  <c r="AF205" i="7"/>
  <c r="AE205" i="7"/>
  <c r="AD205" i="7"/>
  <c r="AC205" i="7"/>
  <c r="AB205" i="7"/>
  <c r="AA205" i="7"/>
  <c r="Z205" i="7"/>
  <c r="Y205" i="7"/>
  <c r="X205" i="7"/>
  <c r="W205" i="7"/>
  <c r="V205" i="7"/>
  <c r="U205" i="7"/>
  <c r="T205" i="7"/>
  <c r="S205" i="7"/>
  <c r="R205" i="7"/>
  <c r="Q205" i="7"/>
  <c r="P205" i="7"/>
  <c r="O205" i="7"/>
  <c r="N205" i="7"/>
  <c r="M205" i="7"/>
  <c r="L205" i="7"/>
  <c r="K205" i="7"/>
  <c r="J205" i="7"/>
  <c r="AK204" i="7"/>
  <c r="AJ204" i="7"/>
  <c r="AI204" i="7"/>
  <c r="AH204" i="7"/>
  <c r="AG204" i="7"/>
  <c r="AF204" i="7"/>
  <c r="AE204" i="7"/>
  <c r="AD204" i="7"/>
  <c r="AC204" i="7"/>
  <c r="AB204" i="7"/>
  <c r="AA204" i="7"/>
  <c r="Z204" i="7"/>
  <c r="Y204" i="7"/>
  <c r="X204" i="7"/>
  <c r="W204" i="7"/>
  <c r="V204" i="7"/>
  <c r="U204" i="7"/>
  <c r="T204" i="7"/>
  <c r="S204" i="7"/>
  <c r="R204" i="7"/>
  <c r="Q204" i="7"/>
  <c r="P204" i="7"/>
  <c r="O204" i="7"/>
  <c r="N204" i="7"/>
  <c r="M204" i="7"/>
  <c r="L204" i="7"/>
  <c r="K204" i="7"/>
  <c r="J204" i="7"/>
  <c r="AK203" i="7"/>
  <c r="AJ203" i="7"/>
  <c r="AI203" i="7"/>
  <c r="AH203" i="7"/>
  <c r="AG203" i="7"/>
  <c r="AF203" i="7"/>
  <c r="AE203" i="7"/>
  <c r="AD203" i="7"/>
  <c r="AC203" i="7"/>
  <c r="AB203" i="7"/>
  <c r="AA203" i="7"/>
  <c r="Z203" i="7"/>
  <c r="Y203" i="7"/>
  <c r="X203" i="7"/>
  <c r="W203" i="7"/>
  <c r="V203" i="7"/>
  <c r="U203" i="7"/>
  <c r="T203" i="7"/>
  <c r="S203" i="7"/>
  <c r="R203" i="7"/>
  <c r="Q203" i="7"/>
  <c r="P203" i="7"/>
  <c r="O203" i="7"/>
  <c r="N203" i="7"/>
  <c r="M203" i="7"/>
  <c r="L203" i="7"/>
  <c r="K203" i="7"/>
  <c r="J203" i="7"/>
  <c r="AK202" i="7"/>
  <c r="AJ202" i="7"/>
  <c r="AI202" i="7"/>
  <c r="AH202" i="7"/>
  <c r="AG202" i="7"/>
  <c r="AF202" i="7"/>
  <c r="AE202" i="7"/>
  <c r="AD202" i="7"/>
  <c r="AC202" i="7"/>
  <c r="AB202" i="7"/>
  <c r="AA202" i="7"/>
  <c r="Z202" i="7"/>
  <c r="Y202" i="7"/>
  <c r="X202" i="7"/>
  <c r="W202" i="7"/>
  <c r="V202" i="7"/>
  <c r="U202" i="7"/>
  <c r="T202" i="7"/>
  <c r="S202" i="7"/>
  <c r="R202" i="7"/>
  <c r="Q202" i="7"/>
  <c r="P202" i="7"/>
  <c r="O202" i="7"/>
  <c r="N202" i="7"/>
  <c r="M202" i="7"/>
  <c r="L202" i="7"/>
  <c r="K202" i="7"/>
  <c r="J202" i="7"/>
  <c r="AK201" i="7"/>
  <c r="AJ201" i="7"/>
  <c r="AI201" i="7"/>
  <c r="AH201" i="7"/>
  <c r="AG201" i="7"/>
  <c r="AF201" i="7"/>
  <c r="AE201" i="7"/>
  <c r="AD201" i="7"/>
  <c r="AC201" i="7"/>
  <c r="AB201" i="7"/>
  <c r="AA201" i="7"/>
  <c r="Z201" i="7"/>
  <c r="Y201" i="7"/>
  <c r="X201" i="7"/>
  <c r="W201" i="7"/>
  <c r="V201" i="7"/>
  <c r="U201" i="7"/>
  <c r="T201" i="7"/>
  <c r="S201" i="7"/>
  <c r="R201" i="7"/>
  <c r="Q201" i="7"/>
  <c r="P201" i="7"/>
  <c r="O201" i="7"/>
  <c r="N201" i="7"/>
  <c r="M201" i="7"/>
  <c r="L201" i="7"/>
  <c r="K201" i="7"/>
  <c r="J201" i="7"/>
  <c r="AK200" i="7"/>
  <c r="AJ200" i="7"/>
  <c r="AI200" i="7"/>
  <c r="AH200" i="7"/>
  <c r="AG200" i="7"/>
  <c r="AF200" i="7"/>
  <c r="AE200" i="7"/>
  <c r="AD200" i="7"/>
  <c r="AC200" i="7"/>
  <c r="AB200" i="7"/>
  <c r="AA200" i="7"/>
  <c r="Z200" i="7"/>
  <c r="Y200" i="7"/>
  <c r="X200" i="7"/>
  <c r="W200" i="7"/>
  <c r="V200" i="7"/>
  <c r="U200" i="7"/>
  <c r="T200" i="7"/>
  <c r="S200" i="7"/>
  <c r="R200" i="7"/>
  <c r="Q200" i="7"/>
  <c r="P200" i="7"/>
  <c r="O200" i="7"/>
  <c r="N200" i="7"/>
  <c r="M200" i="7"/>
  <c r="L200" i="7"/>
  <c r="K200" i="7"/>
  <c r="J200" i="7"/>
  <c r="AK199" i="7"/>
  <c r="AJ199" i="7"/>
  <c r="AI199" i="7"/>
  <c r="AH199" i="7"/>
  <c r="AG199" i="7"/>
  <c r="AF199" i="7"/>
  <c r="AE199" i="7"/>
  <c r="AD199" i="7"/>
  <c r="AC199" i="7"/>
  <c r="AB199" i="7"/>
  <c r="AA199" i="7"/>
  <c r="Z199" i="7"/>
  <c r="Y199" i="7"/>
  <c r="X199" i="7"/>
  <c r="W199" i="7"/>
  <c r="V199" i="7"/>
  <c r="U199" i="7"/>
  <c r="T199" i="7"/>
  <c r="S199" i="7"/>
  <c r="R199" i="7"/>
  <c r="Q199" i="7"/>
  <c r="P199" i="7"/>
  <c r="O199" i="7"/>
  <c r="N199" i="7"/>
  <c r="M199" i="7"/>
  <c r="L199" i="7"/>
  <c r="K199" i="7"/>
  <c r="J199" i="7"/>
  <c r="AK198" i="7"/>
  <c r="AJ198" i="7"/>
  <c r="AI198" i="7"/>
  <c r="AH198" i="7"/>
  <c r="AG198" i="7"/>
  <c r="AF198" i="7"/>
  <c r="AE198" i="7"/>
  <c r="AD198" i="7"/>
  <c r="AC198" i="7"/>
  <c r="AB198" i="7"/>
  <c r="AA198" i="7"/>
  <c r="Z198" i="7"/>
  <c r="Y198" i="7"/>
  <c r="X198" i="7"/>
  <c r="W198" i="7"/>
  <c r="V198" i="7"/>
  <c r="U198" i="7"/>
  <c r="T198" i="7"/>
  <c r="S198" i="7"/>
  <c r="R198" i="7"/>
  <c r="Q198" i="7"/>
  <c r="P198" i="7"/>
  <c r="O198" i="7"/>
  <c r="N198" i="7"/>
  <c r="M198" i="7"/>
  <c r="L198" i="7"/>
  <c r="K198" i="7"/>
  <c r="J198" i="7"/>
  <c r="AK197" i="7"/>
  <c r="AJ197" i="7"/>
  <c r="AI197" i="7"/>
  <c r="AH197" i="7"/>
  <c r="AG197" i="7"/>
  <c r="AF197" i="7"/>
  <c r="AE197" i="7"/>
  <c r="AD197" i="7"/>
  <c r="AC197" i="7"/>
  <c r="AB197" i="7"/>
  <c r="AA197" i="7"/>
  <c r="Z197" i="7"/>
  <c r="Y197" i="7"/>
  <c r="X197" i="7"/>
  <c r="W197" i="7"/>
  <c r="V197" i="7"/>
  <c r="U197" i="7"/>
  <c r="T197" i="7"/>
  <c r="S197" i="7"/>
  <c r="R197" i="7"/>
  <c r="Q197" i="7"/>
  <c r="P197" i="7"/>
  <c r="O197" i="7"/>
  <c r="N197" i="7"/>
  <c r="M197" i="7"/>
  <c r="L197" i="7"/>
  <c r="K197" i="7"/>
  <c r="J197" i="7"/>
  <c r="AK196" i="7"/>
  <c r="AJ196" i="7"/>
  <c r="AI196" i="7"/>
  <c r="AH196" i="7"/>
  <c r="AG196" i="7"/>
  <c r="AF196" i="7"/>
  <c r="AE196" i="7"/>
  <c r="AD196" i="7"/>
  <c r="AC196" i="7"/>
  <c r="AB196" i="7"/>
  <c r="AA196" i="7"/>
  <c r="Z196" i="7"/>
  <c r="Y196" i="7"/>
  <c r="X196" i="7"/>
  <c r="W196" i="7"/>
  <c r="V196" i="7"/>
  <c r="U196" i="7"/>
  <c r="T196" i="7"/>
  <c r="S196" i="7"/>
  <c r="R196" i="7"/>
  <c r="Q196" i="7"/>
  <c r="P196" i="7"/>
  <c r="O196" i="7"/>
  <c r="N196" i="7"/>
  <c r="M196" i="7"/>
  <c r="L196" i="7"/>
  <c r="K196" i="7"/>
  <c r="J196" i="7"/>
  <c r="AK195" i="7"/>
  <c r="AJ195" i="7"/>
  <c r="AI195" i="7"/>
  <c r="AH195" i="7"/>
  <c r="AG195" i="7"/>
  <c r="AF195" i="7"/>
  <c r="AE195" i="7"/>
  <c r="AD195" i="7"/>
  <c r="AC195" i="7"/>
  <c r="AB195" i="7"/>
  <c r="AA195" i="7"/>
  <c r="Z195" i="7"/>
  <c r="Y195" i="7"/>
  <c r="X195" i="7"/>
  <c r="W195" i="7"/>
  <c r="V195" i="7"/>
  <c r="U195" i="7"/>
  <c r="T195" i="7"/>
  <c r="S195" i="7"/>
  <c r="R195" i="7"/>
  <c r="Q195" i="7"/>
  <c r="P195" i="7"/>
  <c r="O195" i="7"/>
  <c r="N195" i="7"/>
  <c r="M195" i="7"/>
  <c r="L195" i="7"/>
  <c r="K195" i="7"/>
  <c r="J195" i="7"/>
  <c r="AK194" i="7"/>
  <c r="AJ194" i="7"/>
  <c r="AI194" i="7"/>
  <c r="AH194" i="7"/>
  <c r="AG194" i="7"/>
  <c r="AF194" i="7"/>
  <c r="AE194" i="7"/>
  <c r="AD194" i="7"/>
  <c r="AC194" i="7"/>
  <c r="AB194" i="7"/>
  <c r="AA194" i="7"/>
  <c r="Z194" i="7"/>
  <c r="Y194" i="7"/>
  <c r="X194" i="7"/>
  <c r="W194" i="7"/>
  <c r="V194" i="7"/>
  <c r="U194" i="7"/>
  <c r="T194" i="7"/>
  <c r="S194" i="7"/>
  <c r="R194" i="7"/>
  <c r="Q194" i="7"/>
  <c r="P194" i="7"/>
  <c r="O194" i="7"/>
  <c r="N194" i="7"/>
  <c r="M194" i="7"/>
  <c r="L194" i="7"/>
  <c r="K194" i="7"/>
  <c r="J194" i="7"/>
  <c r="AK193" i="7"/>
  <c r="AJ193" i="7"/>
  <c r="AI193" i="7"/>
  <c r="AH193" i="7"/>
  <c r="AG193" i="7"/>
  <c r="AF193" i="7"/>
  <c r="AE193" i="7"/>
  <c r="AD193" i="7"/>
  <c r="AC193" i="7"/>
  <c r="AB193" i="7"/>
  <c r="AA193" i="7"/>
  <c r="Z193" i="7"/>
  <c r="Y193" i="7"/>
  <c r="X193" i="7"/>
  <c r="W193" i="7"/>
  <c r="V193" i="7"/>
  <c r="U193" i="7"/>
  <c r="T193" i="7"/>
  <c r="S193" i="7"/>
  <c r="R193" i="7"/>
  <c r="Q193" i="7"/>
  <c r="P193" i="7"/>
  <c r="O193" i="7"/>
  <c r="N193" i="7"/>
  <c r="M193" i="7"/>
  <c r="L193" i="7"/>
  <c r="K193" i="7"/>
  <c r="J193" i="7"/>
  <c r="AK192" i="7"/>
  <c r="AJ192" i="7"/>
  <c r="AI192" i="7"/>
  <c r="AH192" i="7"/>
  <c r="AG192" i="7"/>
  <c r="AF192" i="7"/>
  <c r="AE192" i="7"/>
  <c r="AD192" i="7"/>
  <c r="AC192" i="7"/>
  <c r="AB192" i="7"/>
  <c r="AA192" i="7"/>
  <c r="Z192" i="7"/>
  <c r="Y192" i="7"/>
  <c r="X192" i="7"/>
  <c r="W192" i="7"/>
  <c r="V192" i="7"/>
  <c r="U192" i="7"/>
  <c r="T192" i="7"/>
  <c r="S192" i="7"/>
  <c r="R192" i="7"/>
  <c r="Q192" i="7"/>
  <c r="P192" i="7"/>
  <c r="O192" i="7"/>
  <c r="N192" i="7"/>
  <c r="M192" i="7"/>
  <c r="L192" i="7"/>
  <c r="K192" i="7"/>
  <c r="J192" i="7"/>
  <c r="AK191" i="7"/>
  <c r="AJ191" i="7"/>
  <c r="AI191" i="7"/>
  <c r="AH191" i="7"/>
  <c r="AG191" i="7"/>
  <c r="AF191" i="7"/>
  <c r="AE191" i="7"/>
  <c r="AD191" i="7"/>
  <c r="AC191" i="7"/>
  <c r="AB191" i="7"/>
  <c r="AA191" i="7"/>
  <c r="Z191" i="7"/>
  <c r="Y191" i="7"/>
  <c r="X191" i="7"/>
  <c r="W191" i="7"/>
  <c r="V191" i="7"/>
  <c r="U191" i="7"/>
  <c r="T191" i="7"/>
  <c r="S191" i="7"/>
  <c r="R191" i="7"/>
  <c r="Q191" i="7"/>
  <c r="P191" i="7"/>
  <c r="O191" i="7"/>
  <c r="N191" i="7"/>
  <c r="M191" i="7"/>
  <c r="L191" i="7"/>
  <c r="K191" i="7"/>
  <c r="J191" i="7"/>
  <c r="AK190" i="7"/>
  <c r="AJ190" i="7"/>
  <c r="AI190" i="7"/>
  <c r="AH190" i="7"/>
  <c r="AG190" i="7"/>
  <c r="AF190" i="7"/>
  <c r="AE190" i="7"/>
  <c r="AD190" i="7"/>
  <c r="AC190" i="7"/>
  <c r="AB190" i="7"/>
  <c r="AA190" i="7"/>
  <c r="Z190" i="7"/>
  <c r="Y190" i="7"/>
  <c r="X190" i="7"/>
  <c r="W190" i="7"/>
  <c r="V190" i="7"/>
  <c r="U190" i="7"/>
  <c r="T190" i="7"/>
  <c r="S190" i="7"/>
  <c r="R190" i="7"/>
  <c r="Q190" i="7"/>
  <c r="P190" i="7"/>
  <c r="O190" i="7"/>
  <c r="N190" i="7"/>
  <c r="M190" i="7"/>
  <c r="L190" i="7"/>
  <c r="K190" i="7"/>
  <c r="J190" i="7"/>
  <c r="AK189" i="7"/>
  <c r="AJ189" i="7"/>
  <c r="AI189" i="7"/>
  <c r="AH189" i="7"/>
  <c r="AG189" i="7"/>
  <c r="AF189" i="7"/>
  <c r="AE189" i="7"/>
  <c r="AD189" i="7"/>
  <c r="AC189" i="7"/>
  <c r="AB189" i="7"/>
  <c r="AA189" i="7"/>
  <c r="Z189" i="7"/>
  <c r="Y189" i="7"/>
  <c r="X189" i="7"/>
  <c r="W189" i="7"/>
  <c r="V189" i="7"/>
  <c r="U189" i="7"/>
  <c r="T189" i="7"/>
  <c r="S189" i="7"/>
  <c r="R189" i="7"/>
  <c r="Q189" i="7"/>
  <c r="P189" i="7"/>
  <c r="O189" i="7"/>
  <c r="N189" i="7"/>
  <c r="M189" i="7"/>
  <c r="L189" i="7"/>
  <c r="K189" i="7"/>
  <c r="J189" i="7"/>
  <c r="AK188" i="7"/>
  <c r="AJ188" i="7"/>
  <c r="AI188" i="7"/>
  <c r="AH188" i="7"/>
  <c r="AG188" i="7"/>
  <c r="AF188" i="7"/>
  <c r="AE188" i="7"/>
  <c r="AD188" i="7"/>
  <c r="AC188" i="7"/>
  <c r="AB188" i="7"/>
  <c r="AA188" i="7"/>
  <c r="Z188" i="7"/>
  <c r="Y188" i="7"/>
  <c r="X188" i="7"/>
  <c r="W188" i="7"/>
  <c r="V188" i="7"/>
  <c r="U188" i="7"/>
  <c r="T188" i="7"/>
  <c r="S188" i="7"/>
  <c r="R188" i="7"/>
  <c r="Q188" i="7"/>
  <c r="P188" i="7"/>
  <c r="O188" i="7"/>
  <c r="N188" i="7"/>
  <c r="M188" i="7"/>
  <c r="L188" i="7"/>
  <c r="K188" i="7"/>
  <c r="J188" i="7"/>
  <c r="AK187" i="7"/>
  <c r="AJ187" i="7"/>
  <c r="AI187" i="7"/>
  <c r="AH187" i="7"/>
  <c r="AG187" i="7"/>
  <c r="AF187" i="7"/>
  <c r="AE187" i="7"/>
  <c r="AD187" i="7"/>
  <c r="AC187" i="7"/>
  <c r="AB187" i="7"/>
  <c r="AA187" i="7"/>
  <c r="Z187" i="7"/>
  <c r="Y187" i="7"/>
  <c r="X187" i="7"/>
  <c r="W187" i="7"/>
  <c r="V187" i="7"/>
  <c r="U187" i="7"/>
  <c r="T187" i="7"/>
  <c r="S187" i="7"/>
  <c r="R187" i="7"/>
  <c r="Q187" i="7"/>
  <c r="P187" i="7"/>
  <c r="O187" i="7"/>
  <c r="N187" i="7"/>
  <c r="M187" i="7"/>
  <c r="L187" i="7"/>
  <c r="K187" i="7"/>
  <c r="J187" i="7"/>
  <c r="AK186" i="7"/>
  <c r="AJ186" i="7"/>
  <c r="AI186" i="7"/>
  <c r="AH186" i="7"/>
  <c r="AG186" i="7"/>
  <c r="AF186" i="7"/>
  <c r="AE186" i="7"/>
  <c r="AD186" i="7"/>
  <c r="AC186" i="7"/>
  <c r="AB186" i="7"/>
  <c r="AA186" i="7"/>
  <c r="Z186" i="7"/>
  <c r="Y186" i="7"/>
  <c r="X186" i="7"/>
  <c r="W186" i="7"/>
  <c r="V186" i="7"/>
  <c r="U186" i="7"/>
  <c r="T186" i="7"/>
  <c r="S186" i="7"/>
  <c r="R186" i="7"/>
  <c r="Q186" i="7"/>
  <c r="P186" i="7"/>
  <c r="O186" i="7"/>
  <c r="N186" i="7"/>
  <c r="M186" i="7"/>
  <c r="L186" i="7"/>
  <c r="K186" i="7"/>
  <c r="J186" i="7"/>
  <c r="AK185" i="7"/>
  <c r="AJ185" i="7"/>
  <c r="AI185" i="7"/>
  <c r="AH185" i="7"/>
  <c r="AG185" i="7"/>
  <c r="AF185" i="7"/>
  <c r="AE185" i="7"/>
  <c r="AD185" i="7"/>
  <c r="AC185" i="7"/>
  <c r="AB185" i="7"/>
  <c r="AA185" i="7"/>
  <c r="Z185" i="7"/>
  <c r="Y185" i="7"/>
  <c r="X185" i="7"/>
  <c r="W185" i="7"/>
  <c r="V185" i="7"/>
  <c r="U185" i="7"/>
  <c r="T185" i="7"/>
  <c r="S185" i="7"/>
  <c r="R185" i="7"/>
  <c r="Q185" i="7"/>
  <c r="P185" i="7"/>
  <c r="O185" i="7"/>
  <c r="N185" i="7"/>
  <c r="M185" i="7"/>
  <c r="L185" i="7"/>
  <c r="K185" i="7"/>
  <c r="J185" i="7"/>
  <c r="AK184" i="7"/>
  <c r="AJ184" i="7"/>
  <c r="AI184" i="7"/>
  <c r="AH184" i="7"/>
  <c r="AG184" i="7"/>
  <c r="AF184" i="7"/>
  <c r="AE184" i="7"/>
  <c r="AD184" i="7"/>
  <c r="AC184" i="7"/>
  <c r="AB184" i="7"/>
  <c r="AA184" i="7"/>
  <c r="Z184" i="7"/>
  <c r="Y184" i="7"/>
  <c r="X184" i="7"/>
  <c r="W184" i="7"/>
  <c r="V184" i="7"/>
  <c r="U184" i="7"/>
  <c r="T184" i="7"/>
  <c r="S184" i="7"/>
  <c r="R184" i="7"/>
  <c r="Q184" i="7"/>
  <c r="P184" i="7"/>
  <c r="O184" i="7"/>
  <c r="N184" i="7"/>
  <c r="M184" i="7"/>
  <c r="L184" i="7"/>
  <c r="K184" i="7"/>
  <c r="J184" i="7"/>
  <c r="AK183" i="7"/>
  <c r="AJ183" i="7"/>
  <c r="AI183" i="7"/>
  <c r="AH183" i="7"/>
  <c r="AG183" i="7"/>
  <c r="AF183" i="7"/>
  <c r="AE183" i="7"/>
  <c r="AD183" i="7"/>
  <c r="AC183" i="7"/>
  <c r="AB183" i="7"/>
  <c r="AA183" i="7"/>
  <c r="Z183" i="7"/>
  <c r="Y183" i="7"/>
  <c r="X183" i="7"/>
  <c r="W183" i="7"/>
  <c r="V183" i="7"/>
  <c r="U183" i="7"/>
  <c r="T183" i="7"/>
  <c r="S183" i="7"/>
  <c r="R183" i="7"/>
  <c r="Q183" i="7"/>
  <c r="P183" i="7"/>
  <c r="O183" i="7"/>
  <c r="N183" i="7"/>
  <c r="M183" i="7"/>
  <c r="L183" i="7"/>
  <c r="K183" i="7"/>
  <c r="J183" i="7"/>
  <c r="AK182" i="7"/>
  <c r="AJ182" i="7"/>
  <c r="AI182" i="7"/>
  <c r="AH182" i="7"/>
  <c r="AG182" i="7"/>
  <c r="AF182" i="7"/>
  <c r="AE182" i="7"/>
  <c r="AD182" i="7"/>
  <c r="AC182" i="7"/>
  <c r="AB182" i="7"/>
  <c r="AA182" i="7"/>
  <c r="Z182" i="7"/>
  <c r="Y182" i="7"/>
  <c r="X182" i="7"/>
  <c r="W182" i="7"/>
  <c r="V182" i="7"/>
  <c r="U182" i="7"/>
  <c r="T182" i="7"/>
  <c r="S182" i="7"/>
  <c r="R182" i="7"/>
  <c r="Q182" i="7"/>
  <c r="P182" i="7"/>
  <c r="O182" i="7"/>
  <c r="N182" i="7"/>
  <c r="M182" i="7"/>
  <c r="L182" i="7"/>
  <c r="K182" i="7"/>
  <c r="J182" i="7"/>
  <c r="AK181" i="7"/>
  <c r="AJ181" i="7"/>
  <c r="AI181" i="7"/>
  <c r="AH181" i="7"/>
  <c r="AG181" i="7"/>
  <c r="AF181" i="7"/>
  <c r="AE181" i="7"/>
  <c r="AD181" i="7"/>
  <c r="AC181" i="7"/>
  <c r="AB181" i="7"/>
  <c r="AA181" i="7"/>
  <c r="Z181" i="7"/>
  <c r="Y181" i="7"/>
  <c r="X181" i="7"/>
  <c r="W181" i="7"/>
  <c r="V181" i="7"/>
  <c r="U181" i="7"/>
  <c r="T181" i="7"/>
  <c r="S181" i="7"/>
  <c r="R181" i="7"/>
  <c r="Q181" i="7"/>
  <c r="P181" i="7"/>
  <c r="O181" i="7"/>
  <c r="N181" i="7"/>
  <c r="M181" i="7"/>
  <c r="L181" i="7"/>
  <c r="K181" i="7"/>
  <c r="J181" i="7"/>
  <c r="AK180" i="7"/>
  <c r="AJ180" i="7"/>
  <c r="AI180" i="7"/>
  <c r="AH180" i="7"/>
  <c r="AG180" i="7"/>
  <c r="AF180" i="7"/>
  <c r="AE180" i="7"/>
  <c r="AD180" i="7"/>
  <c r="AC180" i="7"/>
  <c r="AB180" i="7"/>
  <c r="AA180" i="7"/>
  <c r="Z180" i="7"/>
  <c r="Y180" i="7"/>
  <c r="X180" i="7"/>
  <c r="W180" i="7"/>
  <c r="V180" i="7"/>
  <c r="U180" i="7"/>
  <c r="T180" i="7"/>
  <c r="S180" i="7"/>
  <c r="R180" i="7"/>
  <c r="Q180" i="7"/>
  <c r="P180" i="7"/>
  <c r="O180" i="7"/>
  <c r="N180" i="7"/>
  <c r="M180" i="7"/>
  <c r="L180" i="7"/>
  <c r="K180" i="7"/>
  <c r="J180" i="7"/>
  <c r="AK179" i="7"/>
  <c r="AJ179" i="7"/>
  <c r="AI179" i="7"/>
  <c r="AH179" i="7"/>
  <c r="AG179" i="7"/>
  <c r="AF179" i="7"/>
  <c r="AE179" i="7"/>
  <c r="AD179" i="7"/>
  <c r="AC179" i="7"/>
  <c r="AB179" i="7"/>
  <c r="AA179" i="7"/>
  <c r="Z179" i="7"/>
  <c r="Y179" i="7"/>
  <c r="X179" i="7"/>
  <c r="W179" i="7"/>
  <c r="V179" i="7"/>
  <c r="U179" i="7"/>
  <c r="T179" i="7"/>
  <c r="S179" i="7"/>
  <c r="R179" i="7"/>
  <c r="Q179" i="7"/>
  <c r="P179" i="7"/>
  <c r="O179" i="7"/>
  <c r="N179" i="7"/>
  <c r="M179" i="7"/>
  <c r="L179" i="7"/>
  <c r="K179" i="7"/>
  <c r="J179" i="7"/>
  <c r="AK178" i="7"/>
  <c r="AJ178" i="7"/>
  <c r="AI178" i="7"/>
  <c r="AH178" i="7"/>
  <c r="AG178" i="7"/>
  <c r="AF178" i="7"/>
  <c r="AE178" i="7"/>
  <c r="AD178" i="7"/>
  <c r="AC178" i="7"/>
  <c r="AB178" i="7"/>
  <c r="AA178" i="7"/>
  <c r="Z178" i="7"/>
  <c r="Y178" i="7"/>
  <c r="X178" i="7"/>
  <c r="W178" i="7"/>
  <c r="V178" i="7"/>
  <c r="U178" i="7"/>
  <c r="T178" i="7"/>
  <c r="S178" i="7"/>
  <c r="R178" i="7"/>
  <c r="Q178" i="7"/>
  <c r="P178" i="7"/>
  <c r="O178" i="7"/>
  <c r="N178" i="7"/>
  <c r="M178" i="7"/>
  <c r="L178" i="7"/>
  <c r="K178" i="7"/>
  <c r="J178" i="7"/>
  <c r="AK177" i="7"/>
  <c r="AJ177" i="7"/>
  <c r="AI177" i="7"/>
  <c r="AH177" i="7"/>
  <c r="AG177" i="7"/>
  <c r="AF177" i="7"/>
  <c r="AE177" i="7"/>
  <c r="AD177" i="7"/>
  <c r="AC177" i="7"/>
  <c r="AB177" i="7"/>
  <c r="AA177" i="7"/>
  <c r="Z177" i="7"/>
  <c r="Y177" i="7"/>
  <c r="X177" i="7"/>
  <c r="W177" i="7"/>
  <c r="V177" i="7"/>
  <c r="U177" i="7"/>
  <c r="T177" i="7"/>
  <c r="S177" i="7"/>
  <c r="R177" i="7"/>
  <c r="Q177" i="7"/>
  <c r="P177" i="7"/>
  <c r="O177" i="7"/>
  <c r="N177" i="7"/>
  <c r="M177" i="7"/>
  <c r="L177" i="7"/>
  <c r="K177" i="7"/>
  <c r="J177" i="7"/>
  <c r="AK176" i="7"/>
  <c r="AJ176" i="7"/>
  <c r="AI176" i="7"/>
  <c r="AH176" i="7"/>
  <c r="AG176" i="7"/>
  <c r="AF176" i="7"/>
  <c r="AE176" i="7"/>
  <c r="AD176" i="7"/>
  <c r="AC176" i="7"/>
  <c r="AB176" i="7"/>
  <c r="AA176" i="7"/>
  <c r="Z176" i="7"/>
  <c r="Y176" i="7"/>
  <c r="X176" i="7"/>
  <c r="W176" i="7"/>
  <c r="V176" i="7"/>
  <c r="U176" i="7"/>
  <c r="T176" i="7"/>
  <c r="S176" i="7"/>
  <c r="R176" i="7"/>
  <c r="Q176" i="7"/>
  <c r="P176" i="7"/>
  <c r="O176" i="7"/>
  <c r="N176" i="7"/>
  <c r="M176" i="7"/>
  <c r="L176" i="7"/>
  <c r="K176" i="7"/>
  <c r="J176" i="7"/>
  <c r="AK175" i="7"/>
  <c r="AJ175" i="7"/>
  <c r="AI175" i="7"/>
  <c r="AH175" i="7"/>
  <c r="AG175" i="7"/>
  <c r="AF175" i="7"/>
  <c r="AE175" i="7"/>
  <c r="AD175" i="7"/>
  <c r="AC175" i="7"/>
  <c r="AB175" i="7"/>
  <c r="AA175" i="7"/>
  <c r="Z175" i="7"/>
  <c r="Y175" i="7"/>
  <c r="X175" i="7"/>
  <c r="W175" i="7"/>
  <c r="V175" i="7"/>
  <c r="U175" i="7"/>
  <c r="T175" i="7"/>
  <c r="S175" i="7"/>
  <c r="R175" i="7"/>
  <c r="Q175" i="7"/>
  <c r="P175" i="7"/>
  <c r="O175" i="7"/>
  <c r="N175" i="7"/>
  <c r="M175" i="7"/>
  <c r="L175" i="7"/>
  <c r="K175" i="7"/>
  <c r="J175" i="7"/>
  <c r="AK174" i="7"/>
  <c r="AJ174" i="7"/>
  <c r="AI174" i="7"/>
  <c r="AH174" i="7"/>
  <c r="AG174" i="7"/>
  <c r="AF174" i="7"/>
  <c r="AE174" i="7"/>
  <c r="AD174" i="7"/>
  <c r="AC174" i="7"/>
  <c r="AB174" i="7"/>
  <c r="AA174" i="7"/>
  <c r="Z174" i="7"/>
  <c r="Y174" i="7"/>
  <c r="X174" i="7"/>
  <c r="W174" i="7"/>
  <c r="V174" i="7"/>
  <c r="U174" i="7"/>
  <c r="T174" i="7"/>
  <c r="S174" i="7"/>
  <c r="R174" i="7"/>
  <c r="Q174" i="7"/>
  <c r="P174" i="7"/>
  <c r="O174" i="7"/>
  <c r="N174" i="7"/>
  <c r="M174" i="7"/>
  <c r="L174" i="7"/>
  <c r="K174" i="7"/>
  <c r="J174" i="7"/>
  <c r="AK173" i="7"/>
  <c r="AJ173" i="7"/>
  <c r="AI173" i="7"/>
  <c r="AH173" i="7"/>
  <c r="AG173" i="7"/>
  <c r="AF173" i="7"/>
  <c r="AE173" i="7"/>
  <c r="AD173" i="7"/>
  <c r="AC173" i="7"/>
  <c r="AB173" i="7"/>
  <c r="AA173" i="7"/>
  <c r="Z173" i="7"/>
  <c r="Y173" i="7"/>
  <c r="X173" i="7"/>
  <c r="W173" i="7"/>
  <c r="V173" i="7"/>
  <c r="U173" i="7"/>
  <c r="T173" i="7"/>
  <c r="S173" i="7"/>
  <c r="R173" i="7"/>
  <c r="Q173" i="7"/>
  <c r="P173" i="7"/>
  <c r="O173" i="7"/>
  <c r="N173" i="7"/>
  <c r="M173" i="7"/>
  <c r="L173" i="7"/>
  <c r="K173" i="7"/>
  <c r="J173" i="7"/>
  <c r="AK172" i="7"/>
  <c r="AJ172" i="7"/>
  <c r="AI172" i="7"/>
  <c r="AH172" i="7"/>
  <c r="AG172" i="7"/>
  <c r="AF172" i="7"/>
  <c r="AE172" i="7"/>
  <c r="AD172" i="7"/>
  <c r="AC172" i="7"/>
  <c r="AB172" i="7"/>
  <c r="AA172" i="7"/>
  <c r="Z172" i="7"/>
  <c r="Y172" i="7"/>
  <c r="X172" i="7"/>
  <c r="W172" i="7"/>
  <c r="V172" i="7"/>
  <c r="U172" i="7"/>
  <c r="T172" i="7"/>
  <c r="S172" i="7"/>
  <c r="R172" i="7"/>
  <c r="Q172" i="7"/>
  <c r="P172" i="7"/>
  <c r="O172" i="7"/>
  <c r="N172" i="7"/>
  <c r="M172" i="7"/>
  <c r="L172" i="7"/>
  <c r="K172" i="7"/>
  <c r="J172" i="7"/>
  <c r="AK171" i="7"/>
  <c r="AJ171" i="7"/>
  <c r="AI171" i="7"/>
  <c r="AH171" i="7"/>
  <c r="AG171" i="7"/>
  <c r="AF171" i="7"/>
  <c r="AE171" i="7"/>
  <c r="AD171" i="7"/>
  <c r="AC171" i="7"/>
  <c r="AB171" i="7"/>
  <c r="AA171" i="7"/>
  <c r="Z171" i="7"/>
  <c r="Y171" i="7"/>
  <c r="X171" i="7"/>
  <c r="W171" i="7"/>
  <c r="V171" i="7"/>
  <c r="U171" i="7"/>
  <c r="T171" i="7"/>
  <c r="S171" i="7"/>
  <c r="R171" i="7"/>
  <c r="Q171" i="7"/>
  <c r="P171" i="7"/>
  <c r="O171" i="7"/>
  <c r="N171" i="7"/>
  <c r="M171" i="7"/>
  <c r="L171" i="7"/>
  <c r="K171" i="7"/>
  <c r="J171" i="7"/>
  <c r="AK170" i="7"/>
  <c r="AJ170" i="7"/>
  <c r="AI170" i="7"/>
  <c r="AH170" i="7"/>
  <c r="AG170" i="7"/>
  <c r="AF170" i="7"/>
  <c r="AE170" i="7"/>
  <c r="AD170" i="7"/>
  <c r="AC170" i="7"/>
  <c r="AB170" i="7"/>
  <c r="AA170" i="7"/>
  <c r="Z170" i="7"/>
  <c r="Y170" i="7"/>
  <c r="X170" i="7"/>
  <c r="W170" i="7"/>
  <c r="V170" i="7"/>
  <c r="U170" i="7"/>
  <c r="T170" i="7"/>
  <c r="S170" i="7"/>
  <c r="R170" i="7"/>
  <c r="Q170" i="7"/>
  <c r="P170" i="7"/>
  <c r="O170" i="7"/>
  <c r="N170" i="7"/>
  <c r="M170" i="7"/>
  <c r="L170" i="7"/>
  <c r="K170" i="7"/>
  <c r="J170" i="7"/>
  <c r="AK169" i="7"/>
  <c r="AJ169" i="7"/>
  <c r="AI169" i="7"/>
  <c r="AH169" i="7"/>
  <c r="AG169" i="7"/>
  <c r="AF169" i="7"/>
  <c r="AE169" i="7"/>
  <c r="AD169" i="7"/>
  <c r="AC169" i="7"/>
  <c r="AB169" i="7"/>
  <c r="AA169" i="7"/>
  <c r="Z169" i="7"/>
  <c r="Y169" i="7"/>
  <c r="X169" i="7"/>
  <c r="W169" i="7"/>
  <c r="V169" i="7"/>
  <c r="U169" i="7"/>
  <c r="T169" i="7"/>
  <c r="S169" i="7"/>
  <c r="R169" i="7"/>
  <c r="Q169" i="7"/>
  <c r="P169" i="7"/>
  <c r="O169" i="7"/>
  <c r="N169" i="7"/>
  <c r="M169" i="7"/>
  <c r="L169" i="7"/>
  <c r="K169" i="7"/>
  <c r="J169" i="7"/>
  <c r="AK168" i="7"/>
  <c r="AJ168" i="7"/>
  <c r="AI168" i="7"/>
  <c r="AH168" i="7"/>
  <c r="AG168" i="7"/>
  <c r="AF168" i="7"/>
  <c r="AE168" i="7"/>
  <c r="AD168" i="7"/>
  <c r="AC168" i="7"/>
  <c r="AB168" i="7"/>
  <c r="AA168" i="7"/>
  <c r="Z168" i="7"/>
  <c r="Y168" i="7"/>
  <c r="X168" i="7"/>
  <c r="W168" i="7"/>
  <c r="V168" i="7"/>
  <c r="U168" i="7"/>
  <c r="T168" i="7"/>
  <c r="S168" i="7"/>
  <c r="R168" i="7"/>
  <c r="Q168" i="7"/>
  <c r="P168" i="7"/>
  <c r="O168" i="7"/>
  <c r="N168" i="7"/>
  <c r="M168" i="7"/>
  <c r="L168" i="7"/>
  <c r="K168" i="7"/>
  <c r="J168" i="7"/>
  <c r="AK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X167" i="7"/>
  <c r="W167" i="7"/>
  <c r="V167" i="7"/>
  <c r="U167" i="7"/>
  <c r="T167" i="7"/>
  <c r="S167" i="7"/>
  <c r="R167" i="7"/>
  <c r="Q167" i="7"/>
  <c r="P167" i="7"/>
  <c r="O167" i="7"/>
  <c r="N167" i="7"/>
  <c r="M167" i="7"/>
  <c r="L167" i="7"/>
  <c r="K167" i="7"/>
  <c r="J167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X166" i="7"/>
  <c r="W166" i="7"/>
  <c r="V166" i="7"/>
  <c r="U166" i="7"/>
  <c r="T166" i="7"/>
  <c r="S166" i="7"/>
  <c r="R166" i="7"/>
  <c r="Q166" i="7"/>
  <c r="P166" i="7"/>
  <c r="O166" i="7"/>
  <c r="N166" i="7"/>
  <c r="M166" i="7"/>
  <c r="L166" i="7"/>
  <c r="K166" i="7"/>
  <c r="J166" i="7"/>
  <c r="AK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X165" i="7"/>
  <c r="W165" i="7"/>
  <c r="V165" i="7"/>
  <c r="U165" i="7"/>
  <c r="T165" i="7"/>
  <c r="S165" i="7"/>
  <c r="R165" i="7"/>
  <c r="Q165" i="7"/>
  <c r="P165" i="7"/>
  <c r="O165" i="7"/>
  <c r="N165" i="7"/>
  <c r="M165" i="7"/>
  <c r="L165" i="7"/>
  <c r="K165" i="7"/>
  <c r="J165" i="7"/>
  <c r="AK164" i="7"/>
  <c r="AJ164" i="7"/>
  <c r="AI164" i="7"/>
  <c r="AH164" i="7"/>
  <c r="AG164" i="7"/>
  <c r="AF164" i="7"/>
  <c r="AE164" i="7"/>
  <c r="AD164" i="7"/>
  <c r="AC164" i="7"/>
  <c r="AB164" i="7"/>
  <c r="AA164" i="7"/>
  <c r="Z164" i="7"/>
  <c r="Y164" i="7"/>
  <c r="X164" i="7"/>
  <c r="W164" i="7"/>
  <c r="V164" i="7"/>
  <c r="U164" i="7"/>
  <c r="T164" i="7"/>
  <c r="S164" i="7"/>
  <c r="R164" i="7"/>
  <c r="Q164" i="7"/>
  <c r="P164" i="7"/>
  <c r="O164" i="7"/>
  <c r="N164" i="7"/>
  <c r="M164" i="7"/>
  <c r="L164" i="7"/>
  <c r="K164" i="7"/>
  <c r="J164" i="7"/>
  <c r="AK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X163" i="7"/>
  <c r="W163" i="7"/>
  <c r="V163" i="7"/>
  <c r="U163" i="7"/>
  <c r="T163" i="7"/>
  <c r="S163" i="7"/>
  <c r="R163" i="7"/>
  <c r="Q163" i="7"/>
  <c r="P163" i="7"/>
  <c r="O163" i="7"/>
  <c r="N163" i="7"/>
  <c r="M163" i="7"/>
  <c r="L163" i="7"/>
  <c r="K163" i="7"/>
  <c r="J163" i="7"/>
  <c r="AK162" i="7"/>
  <c r="AJ162" i="7"/>
  <c r="AI162" i="7"/>
  <c r="AH162" i="7"/>
  <c r="AG162" i="7"/>
  <c r="AF162" i="7"/>
  <c r="AE162" i="7"/>
  <c r="AD162" i="7"/>
  <c r="AC162" i="7"/>
  <c r="AB162" i="7"/>
  <c r="AA162" i="7"/>
  <c r="Z162" i="7"/>
  <c r="Y162" i="7"/>
  <c r="X162" i="7"/>
  <c r="W162" i="7"/>
  <c r="V162" i="7"/>
  <c r="U162" i="7"/>
  <c r="T162" i="7"/>
  <c r="S162" i="7"/>
  <c r="R162" i="7"/>
  <c r="Q162" i="7"/>
  <c r="P162" i="7"/>
  <c r="O162" i="7"/>
  <c r="N162" i="7"/>
  <c r="M162" i="7"/>
  <c r="L162" i="7"/>
  <c r="K162" i="7"/>
  <c r="J162" i="7"/>
  <c r="AK161" i="7"/>
  <c r="AJ161" i="7"/>
  <c r="AI161" i="7"/>
  <c r="AH161" i="7"/>
  <c r="AG161" i="7"/>
  <c r="AF161" i="7"/>
  <c r="AE161" i="7"/>
  <c r="AD161" i="7"/>
  <c r="AC161" i="7"/>
  <c r="AB161" i="7"/>
  <c r="AA161" i="7"/>
  <c r="Z161" i="7"/>
  <c r="Y161" i="7"/>
  <c r="X161" i="7"/>
  <c r="W161" i="7"/>
  <c r="V161" i="7"/>
  <c r="U161" i="7"/>
  <c r="T161" i="7"/>
  <c r="S161" i="7"/>
  <c r="R161" i="7"/>
  <c r="Q161" i="7"/>
  <c r="P161" i="7"/>
  <c r="O161" i="7"/>
  <c r="N161" i="7"/>
  <c r="M161" i="7"/>
  <c r="L161" i="7"/>
  <c r="K161" i="7"/>
  <c r="J161" i="7"/>
  <c r="AK160" i="7"/>
  <c r="AJ160" i="7"/>
  <c r="AI160" i="7"/>
  <c r="AH160" i="7"/>
  <c r="AG160" i="7"/>
  <c r="AF160" i="7"/>
  <c r="AE160" i="7"/>
  <c r="AD160" i="7"/>
  <c r="AC160" i="7"/>
  <c r="AB160" i="7"/>
  <c r="AA160" i="7"/>
  <c r="Z160" i="7"/>
  <c r="Y160" i="7"/>
  <c r="X160" i="7"/>
  <c r="W160" i="7"/>
  <c r="V160" i="7"/>
  <c r="U160" i="7"/>
  <c r="T160" i="7"/>
  <c r="S160" i="7"/>
  <c r="R160" i="7"/>
  <c r="Q160" i="7"/>
  <c r="P160" i="7"/>
  <c r="O160" i="7"/>
  <c r="N160" i="7"/>
  <c r="M160" i="7"/>
  <c r="L160" i="7"/>
  <c r="K160" i="7"/>
  <c r="J160" i="7"/>
  <c r="AK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X159" i="7"/>
  <c r="W159" i="7"/>
  <c r="V159" i="7"/>
  <c r="U159" i="7"/>
  <c r="T159" i="7"/>
  <c r="S159" i="7"/>
  <c r="R159" i="7"/>
  <c r="Q159" i="7"/>
  <c r="P159" i="7"/>
  <c r="O159" i="7"/>
  <c r="N159" i="7"/>
  <c r="M159" i="7"/>
  <c r="L159" i="7"/>
  <c r="K159" i="7"/>
  <c r="J159" i="7"/>
  <c r="AK158" i="7"/>
  <c r="AJ158" i="7"/>
  <c r="AI158" i="7"/>
  <c r="AH158" i="7"/>
  <c r="AG158" i="7"/>
  <c r="AF158" i="7"/>
  <c r="AE158" i="7"/>
  <c r="AD158" i="7"/>
  <c r="AC158" i="7"/>
  <c r="AB158" i="7"/>
  <c r="AA158" i="7"/>
  <c r="Z158" i="7"/>
  <c r="Y158" i="7"/>
  <c r="X158" i="7"/>
  <c r="W158" i="7"/>
  <c r="V158" i="7"/>
  <c r="U158" i="7"/>
  <c r="T158" i="7"/>
  <c r="S158" i="7"/>
  <c r="R158" i="7"/>
  <c r="Q158" i="7"/>
  <c r="P158" i="7"/>
  <c r="O158" i="7"/>
  <c r="N158" i="7"/>
  <c r="M158" i="7"/>
  <c r="L158" i="7"/>
  <c r="K158" i="7"/>
  <c r="J158" i="7"/>
  <c r="AK157" i="7"/>
  <c r="AJ157" i="7"/>
  <c r="AI157" i="7"/>
  <c r="AH157" i="7"/>
  <c r="AG157" i="7"/>
  <c r="AF157" i="7"/>
  <c r="AE157" i="7"/>
  <c r="AD157" i="7"/>
  <c r="AC157" i="7"/>
  <c r="AB157" i="7"/>
  <c r="AA157" i="7"/>
  <c r="Z157" i="7"/>
  <c r="Y157" i="7"/>
  <c r="X157" i="7"/>
  <c r="W157" i="7"/>
  <c r="V157" i="7"/>
  <c r="U157" i="7"/>
  <c r="T157" i="7"/>
  <c r="S157" i="7"/>
  <c r="R157" i="7"/>
  <c r="Q157" i="7"/>
  <c r="P157" i="7"/>
  <c r="O157" i="7"/>
  <c r="N157" i="7"/>
  <c r="M157" i="7"/>
  <c r="L157" i="7"/>
  <c r="K157" i="7"/>
  <c r="J157" i="7"/>
  <c r="AK156" i="7"/>
  <c r="AJ156" i="7"/>
  <c r="AI156" i="7"/>
  <c r="AH156" i="7"/>
  <c r="AG156" i="7"/>
  <c r="AF156" i="7"/>
  <c r="AE156" i="7"/>
  <c r="AD156" i="7"/>
  <c r="AC156" i="7"/>
  <c r="AB156" i="7"/>
  <c r="AA156" i="7"/>
  <c r="Z156" i="7"/>
  <c r="Y156" i="7"/>
  <c r="X156" i="7"/>
  <c r="W156" i="7"/>
  <c r="V156" i="7"/>
  <c r="U156" i="7"/>
  <c r="T156" i="7"/>
  <c r="S156" i="7"/>
  <c r="R156" i="7"/>
  <c r="Q156" i="7"/>
  <c r="P156" i="7"/>
  <c r="O156" i="7"/>
  <c r="N156" i="7"/>
  <c r="M156" i="7"/>
  <c r="L156" i="7"/>
  <c r="K156" i="7"/>
  <c r="J156" i="7"/>
  <c r="AK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X155" i="7"/>
  <c r="W155" i="7"/>
  <c r="V155" i="7"/>
  <c r="U155" i="7"/>
  <c r="T155" i="7"/>
  <c r="S155" i="7"/>
  <c r="R155" i="7"/>
  <c r="Q155" i="7"/>
  <c r="P155" i="7"/>
  <c r="O155" i="7"/>
  <c r="N155" i="7"/>
  <c r="M155" i="7"/>
  <c r="L155" i="7"/>
  <c r="K155" i="7"/>
  <c r="J155" i="7"/>
  <c r="AK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O154" i="7"/>
  <c r="N154" i="7"/>
  <c r="M154" i="7"/>
  <c r="L154" i="7"/>
  <c r="K154" i="7"/>
  <c r="J154" i="7"/>
  <c r="AK153" i="7"/>
  <c r="AJ153" i="7"/>
  <c r="AI153" i="7"/>
  <c r="AH153" i="7"/>
  <c r="AG153" i="7"/>
  <c r="AF153" i="7"/>
  <c r="AE153" i="7"/>
  <c r="AD153" i="7"/>
  <c r="AC153" i="7"/>
  <c r="AB153" i="7"/>
  <c r="AA153" i="7"/>
  <c r="Z153" i="7"/>
  <c r="Y153" i="7"/>
  <c r="X153" i="7"/>
  <c r="W153" i="7"/>
  <c r="V153" i="7"/>
  <c r="U153" i="7"/>
  <c r="T153" i="7"/>
  <c r="S153" i="7"/>
  <c r="R153" i="7"/>
  <c r="Q153" i="7"/>
  <c r="P153" i="7"/>
  <c r="O153" i="7"/>
  <c r="N153" i="7"/>
  <c r="M153" i="7"/>
  <c r="L153" i="7"/>
  <c r="K153" i="7"/>
  <c r="J153" i="7"/>
  <c r="AK152" i="7"/>
  <c r="AJ152" i="7"/>
  <c r="AI152" i="7"/>
  <c r="AH152" i="7"/>
  <c r="AG152" i="7"/>
  <c r="AF152" i="7"/>
  <c r="AE152" i="7"/>
  <c r="AD152" i="7"/>
  <c r="AC152" i="7"/>
  <c r="AB152" i="7"/>
  <c r="AA152" i="7"/>
  <c r="Z152" i="7"/>
  <c r="Y152" i="7"/>
  <c r="X152" i="7"/>
  <c r="W152" i="7"/>
  <c r="V152" i="7"/>
  <c r="U152" i="7"/>
  <c r="T152" i="7"/>
  <c r="S152" i="7"/>
  <c r="R152" i="7"/>
  <c r="Q152" i="7"/>
  <c r="P152" i="7"/>
  <c r="O152" i="7"/>
  <c r="N152" i="7"/>
  <c r="M152" i="7"/>
  <c r="L152" i="7"/>
  <c r="K152" i="7"/>
  <c r="J152" i="7"/>
  <c r="AK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X151" i="7"/>
  <c r="W151" i="7"/>
  <c r="V151" i="7"/>
  <c r="U151" i="7"/>
  <c r="T151" i="7"/>
  <c r="S151" i="7"/>
  <c r="R151" i="7"/>
  <c r="Q151" i="7"/>
  <c r="P151" i="7"/>
  <c r="O151" i="7"/>
  <c r="N151" i="7"/>
  <c r="M151" i="7"/>
  <c r="L151" i="7"/>
  <c r="K151" i="7"/>
  <c r="J151" i="7"/>
  <c r="AK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X150" i="7"/>
  <c r="W150" i="7"/>
  <c r="V150" i="7"/>
  <c r="U150" i="7"/>
  <c r="T150" i="7"/>
  <c r="S150" i="7"/>
  <c r="R150" i="7"/>
  <c r="Q150" i="7"/>
  <c r="P150" i="7"/>
  <c r="O150" i="7"/>
  <c r="N150" i="7"/>
  <c r="M150" i="7"/>
  <c r="L150" i="7"/>
  <c r="K150" i="7"/>
  <c r="J150" i="7"/>
  <c r="AK149" i="7"/>
  <c r="AJ149" i="7"/>
  <c r="AI149" i="7"/>
  <c r="AH149" i="7"/>
  <c r="AG149" i="7"/>
  <c r="AF149" i="7"/>
  <c r="AE149" i="7"/>
  <c r="AD149" i="7"/>
  <c r="AC149" i="7"/>
  <c r="AB149" i="7"/>
  <c r="AA149" i="7"/>
  <c r="Z149" i="7"/>
  <c r="Y149" i="7"/>
  <c r="X149" i="7"/>
  <c r="W149" i="7"/>
  <c r="V149" i="7"/>
  <c r="U149" i="7"/>
  <c r="T149" i="7"/>
  <c r="S149" i="7"/>
  <c r="R149" i="7"/>
  <c r="Q149" i="7"/>
  <c r="P149" i="7"/>
  <c r="O149" i="7"/>
  <c r="N149" i="7"/>
  <c r="M149" i="7"/>
  <c r="L149" i="7"/>
  <c r="K149" i="7"/>
  <c r="J149" i="7"/>
  <c r="AK148" i="7"/>
  <c r="AJ148" i="7"/>
  <c r="AI148" i="7"/>
  <c r="AH148" i="7"/>
  <c r="AG148" i="7"/>
  <c r="AF148" i="7"/>
  <c r="AE148" i="7"/>
  <c r="AD148" i="7"/>
  <c r="AC148" i="7"/>
  <c r="AB148" i="7"/>
  <c r="AA148" i="7"/>
  <c r="Z148" i="7"/>
  <c r="Y148" i="7"/>
  <c r="X148" i="7"/>
  <c r="W148" i="7"/>
  <c r="V148" i="7"/>
  <c r="U148" i="7"/>
  <c r="T148" i="7"/>
  <c r="S148" i="7"/>
  <c r="R148" i="7"/>
  <c r="Q148" i="7"/>
  <c r="P148" i="7"/>
  <c r="O148" i="7"/>
  <c r="N148" i="7"/>
  <c r="M148" i="7"/>
  <c r="L148" i="7"/>
  <c r="K148" i="7"/>
  <c r="J148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X147" i="7"/>
  <c r="W147" i="7"/>
  <c r="V147" i="7"/>
  <c r="U147" i="7"/>
  <c r="T147" i="7"/>
  <c r="S147" i="7"/>
  <c r="R147" i="7"/>
  <c r="Q147" i="7"/>
  <c r="P147" i="7"/>
  <c r="O147" i="7"/>
  <c r="N147" i="7"/>
  <c r="M147" i="7"/>
  <c r="L147" i="7"/>
  <c r="K147" i="7"/>
  <c r="J147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X146" i="7"/>
  <c r="W146" i="7"/>
  <c r="V146" i="7"/>
  <c r="U146" i="7"/>
  <c r="T146" i="7"/>
  <c r="S146" i="7"/>
  <c r="R146" i="7"/>
  <c r="Q146" i="7"/>
  <c r="P146" i="7"/>
  <c r="O146" i="7"/>
  <c r="N146" i="7"/>
  <c r="M146" i="7"/>
  <c r="L146" i="7"/>
  <c r="K146" i="7"/>
  <c r="J146" i="7"/>
  <c r="AK145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X145" i="7"/>
  <c r="W145" i="7"/>
  <c r="V145" i="7"/>
  <c r="U145" i="7"/>
  <c r="T145" i="7"/>
  <c r="S145" i="7"/>
  <c r="R145" i="7"/>
  <c r="Q145" i="7"/>
  <c r="P145" i="7"/>
  <c r="O145" i="7"/>
  <c r="N145" i="7"/>
  <c r="M145" i="7"/>
  <c r="L145" i="7"/>
  <c r="K145" i="7"/>
  <c r="J145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X144" i="7"/>
  <c r="W144" i="7"/>
  <c r="V144" i="7"/>
  <c r="U144" i="7"/>
  <c r="T144" i="7"/>
  <c r="S144" i="7"/>
  <c r="R144" i="7"/>
  <c r="Q144" i="7"/>
  <c r="P144" i="7"/>
  <c r="O144" i="7"/>
  <c r="N144" i="7"/>
  <c r="M144" i="7"/>
  <c r="L144" i="7"/>
  <c r="K144" i="7"/>
  <c r="J144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X143" i="7"/>
  <c r="W143" i="7"/>
  <c r="V143" i="7"/>
  <c r="U143" i="7"/>
  <c r="T143" i="7"/>
  <c r="S143" i="7"/>
  <c r="R143" i="7"/>
  <c r="Q143" i="7"/>
  <c r="P143" i="7"/>
  <c r="O143" i="7"/>
  <c r="N143" i="7"/>
  <c r="M143" i="7"/>
  <c r="L143" i="7"/>
  <c r="K143" i="7"/>
  <c r="J143" i="7"/>
  <c r="AK142" i="7"/>
  <c r="AJ142" i="7"/>
  <c r="AI142" i="7"/>
  <c r="AH142" i="7"/>
  <c r="AG142" i="7"/>
  <c r="AF142" i="7"/>
  <c r="AE142" i="7"/>
  <c r="AD142" i="7"/>
  <c r="AC142" i="7"/>
  <c r="AB142" i="7"/>
  <c r="AA142" i="7"/>
  <c r="Z142" i="7"/>
  <c r="Y142" i="7"/>
  <c r="X142" i="7"/>
  <c r="W142" i="7"/>
  <c r="V142" i="7"/>
  <c r="U142" i="7"/>
  <c r="T142" i="7"/>
  <c r="S142" i="7"/>
  <c r="R142" i="7"/>
  <c r="Q142" i="7"/>
  <c r="P142" i="7"/>
  <c r="O142" i="7"/>
  <c r="N142" i="7"/>
  <c r="M142" i="7"/>
  <c r="L142" i="7"/>
  <c r="K142" i="7"/>
  <c r="J142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W141" i="7"/>
  <c r="V141" i="7"/>
  <c r="U141" i="7"/>
  <c r="T141" i="7"/>
  <c r="S141" i="7"/>
  <c r="R141" i="7"/>
  <c r="Q141" i="7"/>
  <c r="P141" i="7"/>
  <c r="O141" i="7"/>
  <c r="N141" i="7"/>
  <c r="M141" i="7"/>
  <c r="L141" i="7"/>
  <c r="K141" i="7"/>
  <c r="J141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X140" i="7"/>
  <c r="W140" i="7"/>
  <c r="V140" i="7"/>
  <c r="U140" i="7"/>
  <c r="T140" i="7"/>
  <c r="S140" i="7"/>
  <c r="R140" i="7"/>
  <c r="Q140" i="7"/>
  <c r="P140" i="7"/>
  <c r="O140" i="7"/>
  <c r="N140" i="7"/>
  <c r="M140" i="7"/>
  <c r="L140" i="7"/>
  <c r="K140" i="7"/>
  <c r="J140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W139" i="7"/>
  <c r="V139" i="7"/>
  <c r="U139" i="7"/>
  <c r="T139" i="7"/>
  <c r="S139" i="7"/>
  <c r="R139" i="7"/>
  <c r="Q139" i="7"/>
  <c r="P139" i="7"/>
  <c r="O139" i="7"/>
  <c r="N139" i="7"/>
  <c r="M139" i="7"/>
  <c r="L139" i="7"/>
  <c r="K139" i="7"/>
  <c r="J139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W138" i="7"/>
  <c r="V138" i="7"/>
  <c r="U138" i="7"/>
  <c r="T138" i="7"/>
  <c r="S138" i="7"/>
  <c r="R138" i="7"/>
  <c r="Q138" i="7"/>
  <c r="P138" i="7"/>
  <c r="O138" i="7"/>
  <c r="N138" i="7"/>
  <c r="M138" i="7"/>
  <c r="L138" i="7"/>
  <c r="K138" i="7"/>
  <c r="J138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W132" i="7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W130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AK7" i="7"/>
  <c r="AK3" i="7" s="1"/>
  <c r="AK4" i="7" s="1"/>
  <c r="AJ7" i="7"/>
  <c r="AJ3" i="7" s="1"/>
  <c r="AI7" i="7"/>
  <c r="AH7" i="7"/>
  <c r="AG7" i="7"/>
  <c r="AG3" i="7" s="1"/>
  <c r="AF7" i="7"/>
  <c r="AF3" i="7" s="1"/>
  <c r="AE7" i="7"/>
  <c r="AE3" i="7" s="1"/>
  <c r="AE4" i="7" s="1"/>
  <c r="AD7" i="7"/>
  <c r="AC7" i="7"/>
  <c r="AC3" i="7" s="1"/>
  <c r="AC4" i="7" s="1"/>
  <c r="AB7" i="7"/>
  <c r="AB3" i="7" s="1"/>
  <c r="AA7" i="7"/>
  <c r="Z7" i="7"/>
  <c r="Y7" i="7"/>
  <c r="Y3" i="7" s="1"/>
  <c r="X7" i="7"/>
  <c r="X3" i="7" s="1"/>
  <c r="W7" i="7"/>
  <c r="W3" i="7" s="1"/>
  <c r="W4" i="7" s="1"/>
  <c r="V7" i="7"/>
  <c r="U7" i="7"/>
  <c r="U3" i="7" s="1"/>
  <c r="U4" i="7" s="1"/>
  <c r="T7" i="7"/>
  <c r="T3" i="7" s="1"/>
  <c r="S7" i="7"/>
  <c r="R7" i="7"/>
  <c r="Q7" i="7"/>
  <c r="Q3" i="7" s="1"/>
  <c r="Q4" i="7" s="1"/>
  <c r="P7" i="7"/>
  <c r="P3" i="7" s="1"/>
  <c r="O7" i="7"/>
  <c r="O3" i="7" s="1"/>
  <c r="O4" i="7" s="1"/>
  <c r="N7" i="7"/>
  <c r="M7" i="7"/>
  <c r="M3" i="7" s="1"/>
  <c r="M4" i="7" s="1"/>
  <c r="L7" i="7"/>
  <c r="L3" i="7" s="1"/>
  <c r="K7" i="7"/>
  <c r="J7" i="7"/>
  <c r="AI3" i="7"/>
  <c r="AI4" i="7" s="1"/>
  <c r="AH3" i="7"/>
  <c r="AD3" i="7"/>
  <c r="AA3" i="7"/>
  <c r="AA4" i="7" s="1"/>
  <c r="Z3" i="7"/>
  <c r="V3" i="7"/>
  <c r="S3" i="7"/>
  <c r="S4" i="7" s="1"/>
  <c r="R3" i="7"/>
  <c r="N3" i="7"/>
  <c r="K3" i="7"/>
  <c r="K4" i="7" s="1"/>
  <c r="J3" i="7"/>
  <c r="AK241" i="6"/>
  <c r="AJ241" i="6"/>
  <c r="AI241" i="6"/>
  <c r="AH241" i="6"/>
  <c r="AG241" i="6"/>
  <c r="AF241" i="6"/>
  <c r="AE241" i="6"/>
  <c r="AD241" i="6"/>
  <c r="AC241" i="6"/>
  <c r="AB241" i="6"/>
  <c r="AA241" i="6"/>
  <c r="Z241" i="6"/>
  <c r="Y241" i="6"/>
  <c r="X241" i="6"/>
  <c r="W241" i="6"/>
  <c r="V241" i="6"/>
  <c r="U241" i="6"/>
  <c r="T241" i="6"/>
  <c r="S241" i="6"/>
  <c r="R241" i="6"/>
  <c r="Q241" i="6"/>
  <c r="P241" i="6"/>
  <c r="O241" i="6"/>
  <c r="N241" i="6"/>
  <c r="M241" i="6"/>
  <c r="L241" i="6"/>
  <c r="K241" i="6"/>
  <c r="J241" i="6"/>
  <c r="AK240" i="6"/>
  <c r="AJ240" i="6"/>
  <c r="AI240" i="6"/>
  <c r="AH240" i="6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U240" i="6"/>
  <c r="T240" i="6"/>
  <c r="S240" i="6"/>
  <c r="R240" i="6"/>
  <c r="Q240" i="6"/>
  <c r="P240" i="6"/>
  <c r="O240" i="6"/>
  <c r="N240" i="6"/>
  <c r="M240" i="6"/>
  <c r="L240" i="6"/>
  <c r="K240" i="6"/>
  <c r="J240" i="6"/>
  <c r="AK239" i="6"/>
  <c r="AJ239" i="6"/>
  <c r="AI239" i="6"/>
  <c r="AH239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U239" i="6"/>
  <c r="T239" i="6"/>
  <c r="S239" i="6"/>
  <c r="R239" i="6"/>
  <c r="Q239" i="6"/>
  <c r="P239" i="6"/>
  <c r="O239" i="6"/>
  <c r="N239" i="6"/>
  <c r="M239" i="6"/>
  <c r="L239" i="6"/>
  <c r="K239" i="6"/>
  <c r="J239" i="6"/>
  <c r="AK238" i="6"/>
  <c r="AJ238" i="6"/>
  <c r="AI238" i="6"/>
  <c r="AH238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U238" i="6"/>
  <c r="T238" i="6"/>
  <c r="S238" i="6"/>
  <c r="R238" i="6"/>
  <c r="Q238" i="6"/>
  <c r="P238" i="6"/>
  <c r="O238" i="6"/>
  <c r="N238" i="6"/>
  <c r="M238" i="6"/>
  <c r="L238" i="6"/>
  <c r="K238" i="6"/>
  <c r="J238" i="6"/>
  <c r="AK237" i="6"/>
  <c r="AJ237" i="6"/>
  <c r="AI237" i="6"/>
  <c r="AH237" i="6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U237" i="6"/>
  <c r="T237" i="6"/>
  <c r="S237" i="6"/>
  <c r="R237" i="6"/>
  <c r="Q237" i="6"/>
  <c r="P237" i="6"/>
  <c r="O237" i="6"/>
  <c r="N237" i="6"/>
  <c r="M237" i="6"/>
  <c r="L237" i="6"/>
  <c r="K237" i="6"/>
  <c r="J237" i="6"/>
  <c r="AK236" i="6"/>
  <c r="AJ236" i="6"/>
  <c r="AI236" i="6"/>
  <c r="AH236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U236" i="6"/>
  <c r="T236" i="6"/>
  <c r="S236" i="6"/>
  <c r="R236" i="6"/>
  <c r="Q236" i="6"/>
  <c r="P236" i="6"/>
  <c r="O236" i="6"/>
  <c r="N236" i="6"/>
  <c r="M236" i="6"/>
  <c r="L236" i="6"/>
  <c r="K236" i="6"/>
  <c r="J236" i="6"/>
  <c r="AK235" i="6"/>
  <c r="AJ235" i="6"/>
  <c r="AI235" i="6"/>
  <c r="AH235" i="6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U235" i="6"/>
  <c r="T235" i="6"/>
  <c r="S235" i="6"/>
  <c r="R235" i="6"/>
  <c r="Q235" i="6"/>
  <c r="P235" i="6"/>
  <c r="O235" i="6"/>
  <c r="N235" i="6"/>
  <c r="M235" i="6"/>
  <c r="L235" i="6"/>
  <c r="K235" i="6"/>
  <c r="J235" i="6"/>
  <c r="AK234" i="6"/>
  <c r="AJ234" i="6"/>
  <c r="AI234" i="6"/>
  <c r="AH234" i="6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U234" i="6"/>
  <c r="T234" i="6"/>
  <c r="S234" i="6"/>
  <c r="R234" i="6"/>
  <c r="Q234" i="6"/>
  <c r="P234" i="6"/>
  <c r="O234" i="6"/>
  <c r="N234" i="6"/>
  <c r="M234" i="6"/>
  <c r="L234" i="6"/>
  <c r="K234" i="6"/>
  <c r="J234" i="6"/>
  <c r="AK233" i="6"/>
  <c r="AJ233" i="6"/>
  <c r="AI233" i="6"/>
  <c r="AH233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U233" i="6"/>
  <c r="T233" i="6"/>
  <c r="S233" i="6"/>
  <c r="R233" i="6"/>
  <c r="Q233" i="6"/>
  <c r="P233" i="6"/>
  <c r="O233" i="6"/>
  <c r="N233" i="6"/>
  <c r="M233" i="6"/>
  <c r="L233" i="6"/>
  <c r="K233" i="6"/>
  <c r="J233" i="6"/>
  <c r="AK232" i="6"/>
  <c r="AJ232" i="6"/>
  <c r="AI232" i="6"/>
  <c r="AH232" i="6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U232" i="6"/>
  <c r="T232" i="6"/>
  <c r="S232" i="6"/>
  <c r="R232" i="6"/>
  <c r="Q232" i="6"/>
  <c r="P232" i="6"/>
  <c r="O232" i="6"/>
  <c r="N232" i="6"/>
  <c r="M232" i="6"/>
  <c r="L232" i="6"/>
  <c r="K232" i="6"/>
  <c r="J232" i="6"/>
  <c r="AK231" i="6"/>
  <c r="AJ231" i="6"/>
  <c r="AI231" i="6"/>
  <c r="AH231" i="6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U231" i="6"/>
  <c r="T231" i="6"/>
  <c r="S231" i="6"/>
  <c r="R231" i="6"/>
  <c r="Q231" i="6"/>
  <c r="P231" i="6"/>
  <c r="O231" i="6"/>
  <c r="N231" i="6"/>
  <c r="M231" i="6"/>
  <c r="L231" i="6"/>
  <c r="K231" i="6"/>
  <c r="J231" i="6"/>
  <c r="AK230" i="6"/>
  <c r="AJ230" i="6"/>
  <c r="AI230" i="6"/>
  <c r="AH230" i="6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U230" i="6"/>
  <c r="T230" i="6"/>
  <c r="S230" i="6"/>
  <c r="R230" i="6"/>
  <c r="Q230" i="6"/>
  <c r="P230" i="6"/>
  <c r="O230" i="6"/>
  <c r="N230" i="6"/>
  <c r="M230" i="6"/>
  <c r="L230" i="6"/>
  <c r="K230" i="6"/>
  <c r="J230" i="6"/>
  <c r="AK229" i="6"/>
  <c r="AJ229" i="6"/>
  <c r="AI229" i="6"/>
  <c r="AH229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U229" i="6"/>
  <c r="T229" i="6"/>
  <c r="S229" i="6"/>
  <c r="R229" i="6"/>
  <c r="Q229" i="6"/>
  <c r="P229" i="6"/>
  <c r="O229" i="6"/>
  <c r="N229" i="6"/>
  <c r="M229" i="6"/>
  <c r="L229" i="6"/>
  <c r="K229" i="6"/>
  <c r="J229" i="6"/>
  <c r="AK228" i="6"/>
  <c r="AJ228" i="6"/>
  <c r="AI228" i="6"/>
  <c r="AH228" i="6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U228" i="6"/>
  <c r="T228" i="6"/>
  <c r="S228" i="6"/>
  <c r="R228" i="6"/>
  <c r="Q228" i="6"/>
  <c r="P228" i="6"/>
  <c r="O228" i="6"/>
  <c r="N228" i="6"/>
  <c r="M228" i="6"/>
  <c r="L228" i="6"/>
  <c r="K228" i="6"/>
  <c r="J228" i="6"/>
  <c r="AK227" i="6"/>
  <c r="AJ227" i="6"/>
  <c r="AI227" i="6"/>
  <c r="AH227" i="6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U227" i="6"/>
  <c r="T227" i="6"/>
  <c r="S227" i="6"/>
  <c r="R227" i="6"/>
  <c r="Q227" i="6"/>
  <c r="P227" i="6"/>
  <c r="O227" i="6"/>
  <c r="N227" i="6"/>
  <c r="M227" i="6"/>
  <c r="L227" i="6"/>
  <c r="K227" i="6"/>
  <c r="J227" i="6"/>
  <c r="AK226" i="6"/>
  <c r="AJ226" i="6"/>
  <c r="AI226" i="6"/>
  <c r="AH226" i="6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U226" i="6"/>
  <c r="T226" i="6"/>
  <c r="S226" i="6"/>
  <c r="R226" i="6"/>
  <c r="Q226" i="6"/>
  <c r="P226" i="6"/>
  <c r="O226" i="6"/>
  <c r="N226" i="6"/>
  <c r="M226" i="6"/>
  <c r="L226" i="6"/>
  <c r="K226" i="6"/>
  <c r="J226" i="6"/>
  <c r="AK225" i="6"/>
  <c r="AJ225" i="6"/>
  <c r="AI225" i="6"/>
  <c r="AH225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U225" i="6"/>
  <c r="T225" i="6"/>
  <c r="S225" i="6"/>
  <c r="R225" i="6"/>
  <c r="Q225" i="6"/>
  <c r="P225" i="6"/>
  <c r="O225" i="6"/>
  <c r="N225" i="6"/>
  <c r="M225" i="6"/>
  <c r="L225" i="6"/>
  <c r="K225" i="6"/>
  <c r="J225" i="6"/>
  <c r="AK224" i="6"/>
  <c r="AJ224" i="6"/>
  <c r="AI224" i="6"/>
  <c r="AH224" i="6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U224" i="6"/>
  <c r="T224" i="6"/>
  <c r="S224" i="6"/>
  <c r="R224" i="6"/>
  <c r="Q224" i="6"/>
  <c r="P224" i="6"/>
  <c r="O224" i="6"/>
  <c r="N224" i="6"/>
  <c r="M224" i="6"/>
  <c r="L224" i="6"/>
  <c r="K224" i="6"/>
  <c r="J224" i="6"/>
  <c r="AK223" i="6"/>
  <c r="AJ223" i="6"/>
  <c r="AI223" i="6"/>
  <c r="AH223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U223" i="6"/>
  <c r="T223" i="6"/>
  <c r="S223" i="6"/>
  <c r="R223" i="6"/>
  <c r="Q223" i="6"/>
  <c r="P223" i="6"/>
  <c r="O223" i="6"/>
  <c r="N223" i="6"/>
  <c r="M223" i="6"/>
  <c r="L223" i="6"/>
  <c r="K223" i="6"/>
  <c r="J223" i="6"/>
  <c r="AK222" i="6"/>
  <c r="AJ222" i="6"/>
  <c r="AI222" i="6"/>
  <c r="AH222" i="6"/>
  <c r="AG222" i="6"/>
  <c r="AF222" i="6"/>
  <c r="AE222" i="6"/>
  <c r="AD222" i="6"/>
  <c r="AC222" i="6"/>
  <c r="AB222" i="6"/>
  <c r="AA222" i="6"/>
  <c r="Z222" i="6"/>
  <c r="Y222" i="6"/>
  <c r="X222" i="6"/>
  <c r="W222" i="6"/>
  <c r="V222" i="6"/>
  <c r="U222" i="6"/>
  <c r="T222" i="6"/>
  <c r="S222" i="6"/>
  <c r="R222" i="6"/>
  <c r="Q222" i="6"/>
  <c r="P222" i="6"/>
  <c r="O222" i="6"/>
  <c r="N222" i="6"/>
  <c r="M222" i="6"/>
  <c r="L222" i="6"/>
  <c r="K222" i="6"/>
  <c r="J222" i="6"/>
  <c r="AK221" i="6"/>
  <c r="AJ221" i="6"/>
  <c r="AI221" i="6"/>
  <c r="AH221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U221" i="6"/>
  <c r="T221" i="6"/>
  <c r="S221" i="6"/>
  <c r="R221" i="6"/>
  <c r="Q221" i="6"/>
  <c r="P221" i="6"/>
  <c r="O221" i="6"/>
  <c r="N221" i="6"/>
  <c r="M221" i="6"/>
  <c r="L221" i="6"/>
  <c r="K221" i="6"/>
  <c r="J221" i="6"/>
  <c r="AK220" i="6"/>
  <c r="AJ220" i="6"/>
  <c r="AI220" i="6"/>
  <c r="AH220" i="6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U220" i="6"/>
  <c r="T220" i="6"/>
  <c r="S220" i="6"/>
  <c r="R220" i="6"/>
  <c r="Q220" i="6"/>
  <c r="P220" i="6"/>
  <c r="O220" i="6"/>
  <c r="N220" i="6"/>
  <c r="M220" i="6"/>
  <c r="L220" i="6"/>
  <c r="K220" i="6"/>
  <c r="J220" i="6"/>
  <c r="AK219" i="6"/>
  <c r="AJ219" i="6"/>
  <c r="AI219" i="6"/>
  <c r="AH219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U219" i="6"/>
  <c r="T219" i="6"/>
  <c r="S219" i="6"/>
  <c r="R219" i="6"/>
  <c r="Q219" i="6"/>
  <c r="P219" i="6"/>
  <c r="O219" i="6"/>
  <c r="N219" i="6"/>
  <c r="M219" i="6"/>
  <c r="L219" i="6"/>
  <c r="K219" i="6"/>
  <c r="J219" i="6"/>
  <c r="AK218" i="6"/>
  <c r="AJ218" i="6"/>
  <c r="AI218" i="6"/>
  <c r="AH218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U218" i="6"/>
  <c r="T218" i="6"/>
  <c r="S218" i="6"/>
  <c r="R218" i="6"/>
  <c r="Q218" i="6"/>
  <c r="P218" i="6"/>
  <c r="O218" i="6"/>
  <c r="N218" i="6"/>
  <c r="M218" i="6"/>
  <c r="L218" i="6"/>
  <c r="K218" i="6"/>
  <c r="J218" i="6"/>
  <c r="AK217" i="6"/>
  <c r="AJ217" i="6"/>
  <c r="AI217" i="6"/>
  <c r="AH217" i="6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U217" i="6"/>
  <c r="T217" i="6"/>
  <c r="S217" i="6"/>
  <c r="R217" i="6"/>
  <c r="Q217" i="6"/>
  <c r="P217" i="6"/>
  <c r="O217" i="6"/>
  <c r="N217" i="6"/>
  <c r="M217" i="6"/>
  <c r="L217" i="6"/>
  <c r="K217" i="6"/>
  <c r="J217" i="6"/>
  <c r="AK216" i="6"/>
  <c r="AJ216" i="6"/>
  <c r="AI216" i="6"/>
  <c r="AH216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U216" i="6"/>
  <c r="T216" i="6"/>
  <c r="S216" i="6"/>
  <c r="R216" i="6"/>
  <c r="Q216" i="6"/>
  <c r="P216" i="6"/>
  <c r="O216" i="6"/>
  <c r="N216" i="6"/>
  <c r="M216" i="6"/>
  <c r="L216" i="6"/>
  <c r="K216" i="6"/>
  <c r="J216" i="6"/>
  <c r="AK215" i="6"/>
  <c r="AJ215" i="6"/>
  <c r="AI215" i="6"/>
  <c r="AH215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U215" i="6"/>
  <c r="T215" i="6"/>
  <c r="S215" i="6"/>
  <c r="R215" i="6"/>
  <c r="Q215" i="6"/>
  <c r="P215" i="6"/>
  <c r="O215" i="6"/>
  <c r="N215" i="6"/>
  <c r="M215" i="6"/>
  <c r="L215" i="6"/>
  <c r="K215" i="6"/>
  <c r="J215" i="6"/>
  <c r="AK214" i="6"/>
  <c r="AJ214" i="6"/>
  <c r="AI214" i="6"/>
  <c r="AH214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U214" i="6"/>
  <c r="T214" i="6"/>
  <c r="S214" i="6"/>
  <c r="R214" i="6"/>
  <c r="Q214" i="6"/>
  <c r="P214" i="6"/>
  <c r="O214" i="6"/>
  <c r="N214" i="6"/>
  <c r="M214" i="6"/>
  <c r="L214" i="6"/>
  <c r="K214" i="6"/>
  <c r="J214" i="6"/>
  <c r="AK213" i="6"/>
  <c r="AJ213" i="6"/>
  <c r="AI213" i="6"/>
  <c r="AH213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U213" i="6"/>
  <c r="T213" i="6"/>
  <c r="S213" i="6"/>
  <c r="R213" i="6"/>
  <c r="Q213" i="6"/>
  <c r="P213" i="6"/>
  <c r="O213" i="6"/>
  <c r="N213" i="6"/>
  <c r="M213" i="6"/>
  <c r="L213" i="6"/>
  <c r="K213" i="6"/>
  <c r="J213" i="6"/>
  <c r="AK212" i="6"/>
  <c r="AJ212" i="6"/>
  <c r="AI212" i="6"/>
  <c r="AH212" i="6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U212" i="6"/>
  <c r="T212" i="6"/>
  <c r="S212" i="6"/>
  <c r="R212" i="6"/>
  <c r="Q212" i="6"/>
  <c r="P212" i="6"/>
  <c r="O212" i="6"/>
  <c r="N212" i="6"/>
  <c r="M212" i="6"/>
  <c r="L212" i="6"/>
  <c r="K212" i="6"/>
  <c r="J212" i="6"/>
  <c r="AK211" i="6"/>
  <c r="AJ211" i="6"/>
  <c r="AI211" i="6"/>
  <c r="AH211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U211" i="6"/>
  <c r="T211" i="6"/>
  <c r="S211" i="6"/>
  <c r="R211" i="6"/>
  <c r="Q211" i="6"/>
  <c r="P211" i="6"/>
  <c r="O211" i="6"/>
  <c r="N211" i="6"/>
  <c r="M211" i="6"/>
  <c r="L211" i="6"/>
  <c r="K211" i="6"/>
  <c r="J211" i="6"/>
  <c r="AK210" i="6"/>
  <c r="AJ210" i="6"/>
  <c r="AI210" i="6"/>
  <c r="AH210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U210" i="6"/>
  <c r="T210" i="6"/>
  <c r="S210" i="6"/>
  <c r="R210" i="6"/>
  <c r="Q210" i="6"/>
  <c r="P210" i="6"/>
  <c r="O210" i="6"/>
  <c r="N210" i="6"/>
  <c r="M210" i="6"/>
  <c r="L210" i="6"/>
  <c r="K210" i="6"/>
  <c r="J210" i="6"/>
  <c r="AK209" i="6"/>
  <c r="AJ209" i="6"/>
  <c r="AI209" i="6"/>
  <c r="AH209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U209" i="6"/>
  <c r="T209" i="6"/>
  <c r="S209" i="6"/>
  <c r="R209" i="6"/>
  <c r="Q209" i="6"/>
  <c r="P209" i="6"/>
  <c r="O209" i="6"/>
  <c r="N209" i="6"/>
  <c r="M209" i="6"/>
  <c r="L209" i="6"/>
  <c r="K209" i="6"/>
  <c r="J209" i="6"/>
  <c r="AK208" i="6"/>
  <c r="AJ208" i="6"/>
  <c r="AI208" i="6"/>
  <c r="AH208" i="6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U208" i="6"/>
  <c r="T208" i="6"/>
  <c r="S208" i="6"/>
  <c r="R208" i="6"/>
  <c r="Q208" i="6"/>
  <c r="P208" i="6"/>
  <c r="O208" i="6"/>
  <c r="N208" i="6"/>
  <c r="M208" i="6"/>
  <c r="L208" i="6"/>
  <c r="K208" i="6"/>
  <c r="J208" i="6"/>
  <c r="AK207" i="6"/>
  <c r="AJ207" i="6"/>
  <c r="AI207" i="6"/>
  <c r="AH207" i="6"/>
  <c r="AG207" i="6"/>
  <c r="AF207" i="6"/>
  <c r="AE207" i="6"/>
  <c r="AD207" i="6"/>
  <c r="AC207" i="6"/>
  <c r="AB207" i="6"/>
  <c r="AA207" i="6"/>
  <c r="Z207" i="6"/>
  <c r="Y207" i="6"/>
  <c r="X207" i="6"/>
  <c r="W207" i="6"/>
  <c r="V207" i="6"/>
  <c r="U207" i="6"/>
  <c r="T207" i="6"/>
  <c r="S207" i="6"/>
  <c r="R207" i="6"/>
  <c r="Q207" i="6"/>
  <c r="P207" i="6"/>
  <c r="O207" i="6"/>
  <c r="N207" i="6"/>
  <c r="M207" i="6"/>
  <c r="L207" i="6"/>
  <c r="K207" i="6"/>
  <c r="J207" i="6"/>
  <c r="AK206" i="6"/>
  <c r="AJ206" i="6"/>
  <c r="AI206" i="6"/>
  <c r="AH206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U206" i="6"/>
  <c r="T206" i="6"/>
  <c r="S206" i="6"/>
  <c r="R206" i="6"/>
  <c r="Q206" i="6"/>
  <c r="P206" i="6"/>
  <c r="O206" i="6"/>
  <c r="N206" i="6"/>
  <c r="M206" i="6"/>
  <c r="L206" i="6"/>
  <c r="K206" i="6"/>
  <c r="J206" i="6"/>
  <c r="AK205" i="6"/>
  <c r="AJ205" i="6"/>
  <c r="AI205" i="6"/>
  <c r="AH205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U205" i="6"/>
  <c r="T205" i="6"/>
  <c r="S205" i="6"/>
  <c r="R205" i="6"/>
  <c r="Q205" i="6"/>
  <c r="P205" i="6"/>
  <c r="O205" i="6"/>
  <c r="N205" i="6"/>
  <c r="M205" i="6"/>
  <c r="L205" i="6"/>
  <c r="K205" i="6"/>
  <c r="J205" i="6"/>
  <c r="AK204" i="6"/>
  <c r="AJ204" i="6"/>
  <c r="AI204" i="6"/>
  <c r="AH204" i="6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U204" i="6"/>
  <c r="T204" i="6"/>
  <c r="S204" i="6"/>
  <c r="R204" i="6"/>
  <c r="Q204" i="6"/>
  <c r="P204" i="6"/>
  <c r="O204" i="6"/>
  <c r="N204" i="6"/>
  <c r="M204" i="6"/>
  <c r="L204" i="6"/>
  <c r="K204" i="6"/>
  <c r="J204" i="6"/>
  <c r="AK203" i="6"/>
  <c r="AJ203" i="6"/>
  <c r="AI203" i="6"/>
  <c r="AH203" i="6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U203" i="6"/>
  <c r="T203" i="6"/>
  <c r="S203" i="6"/>
  <c r="R203" i="6"/>
  <c r="Q203" i="6"/>
  <c r="P203" i="6"/>
  <c r="O203" i="6"/>
  <c r="N203" i="6"/>
  <c r="M203" i="6"/>
  <c r="L203" i="6"/>
  <c r="K203" i="6"/>
  <c r="J203" i="6"/>
  <c r="AK202" i="6"/>
  <c r="AJ202" i="6"/>
  <c r="AI202" i="6"/>
  <c r="AH202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U202" i="6"/>
  <c r="T202" i="6"/>
  <c r="S202" i="6"/>
  <c r="R202" i="6"/>
  <c r="Q202" i="6"/>
  <c r="P202" i="6"/>
  <c r="O202" i="6"/>
  <c r="N202" i="6"/>
  <c r="M202" i="6"/>
  <c r="L202" i="6"/>
  <c r="K202" i="6"/>
  <c r="J202" i="6"/>
  <c r="AK201" i="6"/>
  <c r="AJ201" i="6"/>
  <c r="AI201" i="6"/>
  <c r="AH201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U201" i="6"/>
  <c r="T201" i="6"/>
  <c r="S201" i="6"/>
  <c r="R201" i="6"/>
  <c r="Q201" i="6"/>
  <c r="P201" i="6"/>
  <c r="O201" i="6"/>
  <c r="N201" i="6"/>
  <c r="M201" i="6"/>
  <c r="L201" i="6"/>
  <c r="K201" i="6"/>
  <c r="J201" i="6"/>
  <c r="AK200" i="6"/>
  <c r="AJ200" i="6"/>
  <c r="AI200" i="6"/>
  <c r="AH200" i="6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U200" i="6"/>
  <c r="T200" i="6"/>
  <c r="S200" i="6"/>
  <c r="R200" i="6"/>
  <c r="Q200" i="6"/>
  <c r="P200" i="6"/>
  <c r="O200" i="6"/>
  <c r="N200" i="6"/>
  <c r="M200" i="6"/>
  <c r="L200" i="6"/>
  <c r="K200" i="6"/>
  <c r="J200" i="6"/>
  <c r="AK199" i="6"/>
  <c r="AJ199" i="6"/>
  <c r="AI199" i="6"/>
  <c r="AH199" i="6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U199" i="6"/>
  <c r="T199" i="6"/>
  <c r="S199" i="6"/>
  <c r="R199" i="6"/>
  <c r="Q199" i="6"/>
  <c r="P199" i="6"/>
  <c r="O199" i="6"/>
  <c r="N199" i="6"/>
  <c r="M199" i="6"/>
  <c r="L199" i="6"/>
  <c r="K199" i="6"/>
  <c r="J199" i="6"/>
  <c r="AK198" i="6"/>
  <c r="AJ198" i="6"/>
  <c r="AI198" i="6"/>
  <c r="AH198" i="6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U198" i="6"/>
  <c r="T198" i="6"/>
  <c r="S198" i="6"/>
  <c r="R198" i="6"/>
  <c r="Q198" i="6"/>
  <c r="P198" i="6"/>
  <c r="O198" i="6"/>
  <c r="N198" i="6"/>
  <c r="M198" i="6"/>
  <c r="L198" i="6"/>
  <c r="K198" i="6"/>
  <c r="J198" i="6"/>
  <c r="AK197" i="6"/>
  <c r="AJ197" i="6"/>
  <c r="AI197" i="6"/>
  <c r="AH197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U197" i="6"/>
  <c r="T197" i="6"/>
  <c r="S197" i="6"/>
  <c r="R197" i="6"/>
  <c r="Q197" i="6"/>
  <c r="P197" i="6"/>
  <c r="O197" i="6"/>
  <c r="N197" i="6"/>
  <c r="M197" i="6"/>
  <c r="L197" i="6"/>
  <c r="K197" i="6"/>
  <c r="J197" i="6"/>
  <c r="AK196" i="6"/>
  <c r="AJ196" i="6"/>
  <c r="AI196" i="6"/>
  <c r="AH196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U196" i="6"/>
  <c r="T196" i="6"/>
  <c r="S196" i="6"/>
  <c r="R196" i="6"/>
  <c r="Q196" i="6"/>
  <c r="P196" i="6"/>
  <c r="O196" i="6"/>
  <c r="N196" i="6"/>
  <c r="M196" i="6"/>
  <c r="L196" i="6"/>
  <c r="K196" i="6"/>
  <c r="J196" i="6"/>
  <c r="AK195" i="6"/>
  <c r="AJ195" i="6"/>
  <c r="AI195" i="6"/>
  <c r="AH195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U195" i="6"/>
  <c r="T195" i="6"/>
  <c r="S195" i="6"/>
  <c r="R195" i="6"/>
  <c r="Q195" i="6"/>
  <c r="P195" i="6"/>
  <c r="O195" i="6"/>
  <c r="N195" i="6"/>
  <c r="M195" i="6"/>
  <c r="L195" i="6"/>
  <c r="K195" i="6"/>
  <c r="J195" i="6"/>
  <c r="AK194" i="6"/>
  <c r="AJ194" i="6"/>
  <c r="AI194" i="6"/>
  <c r="AH194" i="6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U194" i="6"/>
  <c r="T194" i="6"/>
  <c r="S194" i="6"/>
  <c r="R194" i="6"/>
  <c r="Q194" i="6"/>
  <c r="P194" i="6"/>
  <c r="O194" i="6"/>
  <c r="N194" i="6"/>
  <c r="M194" i="6"/>
  <c r="L194" i="6"/>
  <c r="K194" i="6"/>
  <c r="J194" i="6"/>
  <c r="AK193" i="6"/>
  <c r="AJ193" i="6"/>
  <c r="AI193" i="6"/>
  <c r="AH193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U193" i="6"/>
  <c r="T193" i="6"/>
  <c r="S193" i="6"/>
  <c r="R193" i="6"/>
  <c r="Q193" i="6"/>
  <c r="P193" i="6"/>
  <c r="O193" i="6"/>
  <c r="N193" i="6"/>
  <c r="M193" i="6"/>
  <c r="L193" i="6"/>
  <c r="K193" i="6"/>
  <c r="J193" i="6"/>
  <c r="AK192" i="6"/>
  <c r="AJ192" i="6"/>
  <c r="AI192" i="6"/>
  <c r="AH192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U192" i="6"/>
  <c r="T192" i="6"/>
  <c r="S192" i="6"/>
  <c r="R192" i="6"/>
  <c r="Q192" i="6"/>
  <c r="P192" i="6"/>
  <c r="O192" i="6"/>
  <c r="N192" i="6"/>
  <c r="M192" i="6"/>
  <c r="L192" i="6"/>
  <c r="K192" i="6"/>
  <c r="J192" i="6"/>
  <c r="AK191" i="6"/>
  <c r="AJ191" i="6"/>
  <c r="AI191" i="6"/>
  <c r="AH191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U191" i="6"/>
  <c r="T191" i="6"/>
  <c r="S191" i="6"/>
  <c r="R191" i="6"/>
  <c r="Q191" i="6"/>
  <c r="P191" i="6"/>
  <c r="O191" i="6"/>
  <c r="N191" i="6"/>
  <c r="M191" i="6"/>
  <c r="L191" i="6"/>
  <c r="K191" i="6"/>
  <c r="J191" i="6"/>
  <c r="AK190" i="6"/>
  <c r="AJ190" i="6"/>
  <c r="AI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U190" i="6"/>
  <c r="T190" i="6"/>
  <c r="S190" i="6"/>
  <c r="R190" i="6"/>
  <c r="Q190" i="6"/>
  <c r="P190" i="6"/>
  <c r="O190" i="6"/>
  <c r="N190" i="6"/>
  <c r="M190" i="6"/>
  <c r="L190" i="6"/>
  <c r="K190" i="6"/>
  <c r="J190" i="6"/>
  <c r="AK189" i="6"/>
  <c r="AJ189" i="6"/>
  <c r="AI189" i="6"/>
  <c r="AH189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U189" i="6"/>
  <c r="T189" i="6"/>
  <c r="S189" i="6"/>
  <c r="R189" i="6"/>
  <c r="Q189" i="6"/>
  <c r="P189" i="6"/>
  <c r="O189" i="6"/>
  <c r="N189" i="6"/>
  <c r="M189" i="6"/>
  <c r="L189" i="6"/>
  <c r="K189" i="6"/>
  <c r="J189" i="6"/>
  <c r="AK188" i="6"/>
  <c r="AJ188" i="6"/>
  <c r="AI188" i="6"/>
  <c r="AH188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U188" i="6"/>
  <c r="T188" i="6"/>
  <c r="S188" i="6"/>
  <c r="R188" i="6"/>
  <c r="Q188" i="6"/>
  <c r="P188" i="6"/>
  <c r="O188" i="6"/>
  <c r="N188" i="6"/>
  <c r="M188" i="6"/>
  <c r="L188" i="6"/>
  <c r="K188" i="6"/>
  <c r="J188" i="6"/>
  <c r="AK187" i="6"/>
  <c r="AJ187" i="6"/>
  <c r="AI187" i="6"/>
  <c r="AH187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U187" i="6"/>
  <c r="T187" i="6"/>
  <c r="S187" i="6"/>
  <c r="R187" i="6"/>
  <c r="Q187" i="6"/>
  <c r="P187" i="6"/>
  <c r="O187" i="6"/>
  <c r="N187" i="6"/>
  <c r="M187" i="6"/>
  <c r="L187" i="6"/>
  <c r="K187" i="6"/>
  <c r="J187" i="6"/>
  <c r="AK186" i="6"/>
  <c r="AJ186" i="6"/>
  <c r="AI186" i="6"/>
  <c r="AH186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U186" i="6"/>
  <c r="T186" i="6"/>
  <c r="S186" i="6"/>
  <c r="R186" i="6"/>
  <c r="Q186" i="6"/>
  <c r="P186" i="6"/>
  <c r="O186" i="6"/>
  <c r="N186" i="6"/>
  <c r="M186" i="6"/>
  <c r="L186" i="6"/>
  <c r="K186" i="6"/>
  <c r="J186" i="6"/>
  <c r="AK185" i="6"/>
  <c r="AJ185" i="6"/>
  <c r="AI185" i="6"/>
  <c r="AH185" i="6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U185" i="6"/>
  <c r="T185" i="6"/>
  <c r="S185" i="6"/>
  <c r="R185" i="6"/>
  <c r="Q185" i="6"/>
  <c r="P185" i="6"/>
  <c r="O185" i="6"/>
  <c r="N185" i="6"/>
  <c r="M185" i="6"/>
  <c r="L185" i="6"/>
  <c r="K185" i="6"/>
  <c r="J185" i="6"/>
  <c r="AK184" i="6"/>
  <c r="AJ184" i="6"/>
  <c r="AI184" i="6"/>
  <c r="AH184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U184" i="6"/>
  <c r="T184" i="6"/>
  <c r="S184" i="6"/>
  <c r="R184" i="6"/>
  <c r="Q184" i="6"/>
  <c r="P184" i="6"/>
  <c r="O184" i="6"/>
  <c r="N184" i="6"/>
  <c r="M184" i="6"/>
  <c r="L184" i="6"/>
  <c r="K184" i="6"/>
  <c r="J184" i="6"/>
  <c r="AK183" i="6"/>
  <c r="AJ183" i="6"/>
  <c r="AI183" i="6"/>
  <c r="AH183" i="6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U183" i="6"/>
  <c r="T183" i="6"/>
  <c r="S183" i="6"/>
  <c r="R183" i="6"/>
  <c r="Q183" i="6"/>
  <c r="P183" i="6"/>
  <c r="O183" i="6"/>
  <c r="N183" i="6"/>
  <c r="M183" i="6"/>
  <c r="L183" i="6"/>
  <c r="K183" i="6"/>
  <c r="J183" i="6"/>
  <c r="AK182" i="6"/>
  <c r="AJ182" i="6"/>
  <c r="AI182" i="6"/>
  <c r="AH182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U182" i="6"/>
  <c r="T182" i="6"/>
  <c r="S182" i="6"/>
  <c r="R182" i="6"/>
  <c r="Q182" i="6"/>
  <c r="P182" i="6"/>
  <c r="O182" i="6"/>
  <c r="N182" i="6"/>
  <c r="M182" i="6"/>
  <c r="L182" i="6"/>
  <c r="K182" i="6"/>
  <c r="J182" i="6"/>
  <c r="AK181" i="6"/>
  <c r="AJ181" i="6"/>
  <c r="AI181" i="6"/>
  <c r="AH181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U181" i="6"/>
  <c r="T181" i="6"/>
  <c r="S181" i="6"/>
  <c r="R181" i="6"/>
  <c r="Q181" i="6"/>
  <c r="P181" i="6"/>
  <c r="O181" i="6"/>
  <c r="N181" i="6"/>
  <c r="M181" i="6"/>
  <c r="L181" i="6"/>
  <c r="K181" i="6"/>
  <c r="J181" i="6"/>
  <c r="AK180" i="6"/>
  <c r="AJ180" i="6"/>
  <c r="AI180" i="6"/>
  <c r="AH18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U180" i="6"/>
  <c r="T180" i="6"/>
  <c r="S180" i="6"/>
  <c r="R180" i="6"/>
  <c r="Q180" i="6"/>
  <c r="P180" i="6"/>
  <c r="O180" i="6"/>
  <c r="N180" i="6"/>
  <c r="M180" i="6"/>
  <c r="L180" i="6"/>
  <c r="K180" i="6"/>
  <c r="J180" i="6"/>
  <c r="AK179" i="6"/>
  <c r="AJ179" i="6"/>
  <c r="AI179" i="6"/>
  <c r="AH179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U179" i="6"/>
  <c r="T179" i="6"/>
  <c r="S179" i="6"/>
  <c r="R179" i="6"/>
  <c r="Q179" i="6"/>
  <c r="P179" i="6"/>
  <c r="O179" i="6"/>
  <c r="N179" i="6"/>
  <c r="M179" i="6"/>
  <c r="L179" i="6"/>
  <c r="K179" i="6"/>
  <c r="J179" i="6"/>
  <c r="AK178" i="6"/>
  <c r="AJ178" i="6"/>
  <c r="AI178" i="6"/>
  <c r="AH178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U178" i="6"/>
  <c r="T178" i="6"/>
  <c r="S178" i="6"/>
  <c r="R178" i="6"/>
  <c r="Q178" i="6"/>
  <c r="P178" i="6"/>
  <c r="O178" i="6"/>
  <c r="N178" i="6"/>
  <c r="M178" i="6"/>
  <c r="L178" i="6"/>
  <c r="K178" i="6"/>
  <c r="J178" i="6"/>
  <c r="AK177" i="6"/>
  <c r="AJ177" i="6"/>
  <c r="AI177" i="6"/>
  <c r="AH177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U177" i="6"/>
  <c r="T177" i="6"/>
  <c r="S177" i="6"/>
  <c r="R177" i="6"/>
  <c r="Q177" i="6"/>
  <c r="P177" i="6"/>
  <c r="O177" i="6"/>
  <c r="N177" i="6"/>
  <c r="M177" i="6"/>
  <c r="L177" i="6"/>
  <c r="K177" i="6"/>
  <c r="J177" i="6"/>
  <c r="AK176" i="6"/>
  <c r="AJ176" i="6"/>
  <c r="AI176" i="6"/>
  <c r="AH176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U176" i="6"/>
  <c r="T176" i="6"/>
  <c r="S176" i="6"/>
  <c r="R176" i="6"/>
  <c r="Q176" i="6"/>
  <c r="P176" i="6"/>
  <c r="O176" i="6"/>
  <c r="N176" i="6"/>
  <c r="M176" i="6"/>
  <c r="L176" i="6"/>
  <c r="K176" i="6"/>
  <c r="J176" i="6"/>
  <c r="AK175" i="6"/>
  <c r="AJ175" i="6"/>
  <c r="AI175" i="6"/>
  <c r="AH175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U175" i="6"/>
  <c r="T175" i="6"/>
  <c r="S175" i="6"/>
  <c r="R175" i="6"/>
  <c r="Q175" i="6"/>
  <c r="P175" i="6"/>
  <c r="O175" i="6"/>
  <c r="N175" i="6"/>
  <c r="M175" i="6"/>
  <c r="L175" i="6"/>
  <c r="K175" i="6"/>
  <c r="J175" i="6"/>
  <c r="AK174" i="6"/>
  <c r="AJ174" i="6"/>
  <c r="AI174" i="6"/>
  <c r="AH174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U174" i="6"/>
  <c r="T174" i="6"/>
  <c r="S174" i="6"/>
  <c r="R174" i="6"/>
  <c r="Q174" i="6"/>
  <c r="P174" i="6"/>
  <c r="O174" i="6"/>
  <c r="N174" i="6"/>
  <c r="M174" i="6"/>
  <c r="L174" i="6"/>
  <c r="K174" i="6"/>
  <c r="J174" i="6"/>
  <c r="AK173" i="6"/>
  <c r="AJ173" i="6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AK172" i="6"/>
  <c r="AJ172" i="6"/>
  <c r="AI172" i="6"/>
  <c r="AH172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U172" i="6"/>
  <c r="T172" i="6"/>
  <c r="S172" i="6"/>
  <c r="R172" i="6"/>
  <c r="Q172" i="6"/>
  <c r="P172" i="6"/>
  <c r="O172" i="6"/>
  <c r="N172" i="6"/>
  <c r="M172" i="6"/>
  <c r="L172" i="6"/>
  <c r="K172" i="6"/>
  <c r="J172" i="6"/>
  <c r="AK171" i="6"/>
  <c r="AJ171" i="6"/>
  <c r="AI171" i="6"/>
  <c r="AH171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U171" i="6"/>
  <c r="T171" i="6"/>
  <c r="S171" i="6"/>
  <c r="R171" i="6"/>
  <c r="Q171" i="6"/>
  <c r="P171" i="6"/>
  <c r="O171" i="6"/>
  <c r="N171" i="6"/>
  <c r="M171" i="6"/>
  <c r="L171" i="6"/>
  <c r="K171" i="6"/>
  <c r="J171" i="6"/>
  <c r="AK170" i="6"/>
  <c r="AJ170" i="6"/>
  <c r="AI170" i="6"/>
  <c r="AH170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U170" i="6"/>
  <c r="T170" i="6"/>
  <c r="S170" i="6"/>
  <c r="R170" i="6"/>
  <c r="Q170" i="6"/>
  <c r="P170" i="6"/>
  <c r="O170" i="6"/>
  <c r="N170" i="6"/>
  <c r="M170" i="6"/>
  <c r="L170" i="6"/>
  <c r="K170" i="6"/>
  <c r="J170" i="6"/>
  <c r="AK169" i="6"/>
  <c r="AJ169" i="6"/>
  <c r="AI169" i="6"/>
  <c r="AH169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U169" i="6"/>
  <c r="T169" i="6"/>
  <c r="S169" i="6"/>
  <c r="R169" i="6"/>
  <c r="Q169" i="6"/>
  <c r="P169" i="6"/>
  <c r="O169" i="6"/>
  <c r="N169" i="6"/>
  <c r="M169" i="6"/>
  <c r="L169" i="6"/>
  <c r="K169" i="6"/>
  <c r="J169" i="6"/>
  <c r="AK168" i="6"/>
  <c r="AJ168" i="6"/>
  <c r="AI168" i="6"/>
  <c r="AH168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U168" i="6"/>
  <c r="T168" i="6"/>
  <c r="S168" i="6"/>
  <c r="R168" i="6"/>
  <c r="Q168" i="6"/>
  <c r="P168" i="6"/>
  <c r="O168" i="6"/>
  <c r="N168" i="6"/>
  <c r="M168" i="6"/>
  <c r="L168" i="6"/>
  <c r="K168" i="6"/>
  <c r="J168" i="6"/>
  <c r="AK167" i="6"/>
  <c r="AJ167" i="6"/>
  <c r="AI167" i="6"/>
  <c r="AH167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U167" i="6"/>
  <c r="T167" i="6"/>
  <c r="S167" i="6"/>
  <c r="R167" i="6"/>
  <c r="Q167" i="6"/>
  <c r="P167" i="6"/>
  <c r="O167" i="6"/>
  <c r="N167" i="6"/>
  <c r="M167" i="6"/>
  <c r="L167" i="6"/>
  <c r="K167" i="6"/>
  <c r="J167" i="6"/>
  <c r="AK166" i="6"/>
  <c r="AJ166" i="6"/>
  <c r="AI166" i="6"/>
  <c r="AH166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U166" i="6"/>
  <c r="T166" i="6"/>
  <c r="S166" i="6"/>
  <c r="R166" i="6"/>
  <c r="Q166" i="6"/>
  <c r="P166" i="6"/>
  <c r="O166" i="6"/>
  <c r="N166" i="6"/>
  <c r="M166" i="6"/>
  <c r="L166" i="6"/>
  <c r="K166" i="6"/>
  <c r="J166" i="6"/>
  <c r="AK165" i="6"/>
  <c r="AJ165" i="6"/>
  <c r="AI165" i="6"/>
  <c r="AH165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U165" i="6"/>
  <c r="T165" i="6"/>
  <c r="S165" i="6"/>
  <c r="R165" i="6"/>
  <c r="Q165" i="6"/>
  <c r="P165" i="6"/>
  <c r="O165" i="6"/>
  <c r="N165" i="6"/>
  <c r="M165" i="6"/>
  <c r="L165" i="6"/>
  <c r="K165" i="6"/>
  <c r="J165" i="6"/>
  <c r="AK164" i="6"/>
  <c r="AJ164" i="6"/>
  <c r="AI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K164" i="6"/>
  <c r="J164" i="6"/>
  <c r="AK163" i="6"/>
  <c r="AJ163" i="6"/>
  <c r="AI163" i="6"/>
  <c r="AH163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U163" i="6"/>
  <c r="T163" i="6"/>
  <c r="S163" i="6"/>
  <c r="R163" i="6"/>
  <c r="Q163" i="6"/>
  <c r="P163" i="6"/>
  <c r="O163" i="6"/>
  <c r="N163" i="6"/>
  <c r="M163" i="6"/>
  <c r="L163" i="6"/>
  <c r="K163" i="6"/>
  <c r="J163" i="6"/>
  <c r="AK162" i="6"/>
  <c r="AJ162" i="6"/>
  <c r="AI162" i="6"/>
  <c r="AH162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U162" i="6"/>
  <c r="T162" i="6"/>
  <c r="S162" i="6"/>
  <c r="R162" i="6"/>
  <c r="Q162" i="6"/>
  <c r="P162" i="6"/>
  <c r="O162" i="6"/>
  <c r="N162" i="6"/>
  <c r="M162" i="6"/>
  <c r="L162" i="6"/>
  <c r="K162" i="6"/>
  <c r="J162" i="6"/>
  <c r="AK161" i="6"/>
  <c r="AJ161" i="6"/>
  <c r="AI161" i="6"/>
  <c r="AH161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U161" i="6"/>
  <c r="T161" i="6"/>
  <c r="S161" i="6"/>
  <c r="R161" i="6"/>
  <c r="Q161" i="6"/>
  <c r="P161" i="6"/>
  <c r="O161" i="6"/>
  <c r="N161" i="6"/>
  <c r="M161" i="6"/>
  <c r="L161" i="6"/>
  <c r="K161" i="6"/>
  <c r="J161" i="6"/>
  <c r="AK160" i="6"/>
  <c r="AJ160" i="6"/>
  <c r="AI160" i="6"/>
  <c r="AH160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U160" i="6"/>
  <c r="T160" i="6"/>
  <c r="S160" i="6"/>
  <c r="R160" i="6"/>
  <c r="Q160" i="6"/>
  <c r="P160" i="6"/>
  <c r="O160" i="6"/>
  <c r="N160" i="6"/>
  <c r="M160" i="6"/>
  <c r="L160" i="6"/>
  <c r="K160" i="6"/>
  <c r="J160" i="6"/>
  <c r="AK159" i="6"/>
  <c r="AJ159" i="6"/>
  <c r="AI159" i="6"/>
  <c r="AH159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U159" i="6"/>
  <c r="T159" i="6"/>
  <c r="S159" i="6"/>
  <c r="R159" i="6"/>
  <c r="Q159" i="6"/>
  <c r="P159" i="6"/>
  <c r="O159" i="6"/>
  <c r="N159" i="6"/>
  <c r="M159" i="6"/>
  <c r="L159" i="6"/>
  <c r="K159" i="6"/>
  <c r="J159" i="6"/>
  <c r="AK158" i="6"/>
  <c r="AJ158" i="6"/>
  <c r="AI158" i="6"/>
  <c r="AH158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U158" i="6"/>
  <c r="T158" i="6"/>
  <c r="S158" i="6"/>
  <c r="R158" i="6"/>
  <c r="Q158" i="6"/>
  <c r="P158" i="6"/>
  <c r="O158" i="6"/>
  <c r="N158" i="6"/>
  <c r="M158" i="6"/>
  <c r="L158" i="6"/>
  <c r="K158" i="6"/>
  <c r="J158" i="6"/>
  <c r="AK157" i="6"/>
  <c r="AJ157" i="6"/>
  <c r="AI157" i="6"/>
  <c r="AH157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U157" i="6"/>
  <c r="T157" i="6"/>
  <c r="S157" i="6"/>
  <c r="R157" i="6"/>
  <c r="Q157" i="6"/>
  <c r="P157" i="6"/>
  <c r="O157" i="6"/>
  <c r="N157" i="6"/>
  <c r="M157" i="6"/>
  <c r="L157" i="6"/>
  <c r="K157" i="6"/>
  <c r="J157" i="6"/>
  <c r="AK156" i="6"/>
  <c r="AJ156" i="6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O156" i="6"/>
  <c r="N156" i="6"/>
  <c r="M156" i="6"/>
  <c r="L156" i="6"/>
  <c r="K156" i="6"/>
  <c r="J156" i="6"/>
  <c r="AK155" i="6"/>
  <c r="AJ155" i="6"/>
  <c r="AI155" i="6"/>
  <c r="AH155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AK154" i="6"/>
  <c r="AJ154" i="6"/>
  <c r="AI154" i="6"/>
  <c r="AH154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U154" i="6"/>
  <c r="T154" i="6"/>
  <c r="S154" i="6"/>
  <c r="R154" i="6"/>
  <c r="Q154" i="6"/>
  <c r="P154" i="6"/>
  <c r="O154" i="6"/>
  <c r="N154" i="6"/>
  <c r="M154" i="6"/>
  <c r="L154" i="6"/>
  <c r="K154" i="6"/>
  <c r="J154" i="6"/>
  <c r="AK153" i="6"/>
  <c r="AJ153" i="6"/>
  <c r="AI153" i="6"/>
  <c r="AH153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U153" i="6"/>
  <c r="T153" i="6"/>
  <c r="S153" i="6"/>
  <c r="R153" i="6"/>
  <c r="Q153" i="6"/>
  <c r="P153" i="6"/>
  <c r="O153" i="6"/>
  <c r="N153" i="6"/>
  <c r="M153" i="6"/>
  <c r="L153" i="6"/>
  <c r="K153" i="6"/>
  <c r="J153" i="6"/>
  <c r="AK152" i="6"/>
  <c r="AJ152" i="6"/>
  <c r="AI152" i="6"/>
  <c r="AH152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U152" i="6"/>
  <c r="T152" i="6"/>
  <c r="S152" i="6"/>
  <c r="R152" i="6"/>
  <c r="Q152" i="6"/>
  <c r="P152" i="6"/>
  <c r="O152" i="6"/>
  <c r="N152" i="6"/>
  <c r="M152" i="6"/>
  <c r="L152" i="6"/>
  <c r="K152" i="6"/>
  <c r="J152" i="6"/>
  <c r="AK151" i="6"/>
  <c r="AJ151" i="6"/>
  <c r="AI151" i="6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U151" i="6"/>
  <c r="T151" i="6"/>
  <c r="S151" i="6"/>
  <c r="R151" i="6"/>
  <c r="Q151" i="6"/>
  <c r="P151" i="6"/>
  <c r="O151" i="6"/>
  <c r="N151" i="6"/>
  <c r="M151" i="6"/>
  <c r="L151" i="6"/>
  <c r="K151" i="6"/>
  <c r="J151" i="6"/>
  <c r="AK150" i="6"/>
  <c r="AJ150" i="6"/>
  <c r="AI150" i="6"/>
  <c r="AH150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U150" i="6"/>
  <c r="T150" i="6"/>
  <c r="S150" i="6"/>
  <c r="R150" i="6"/>
  <c r="Q150" i="6"/>
  <c r="P150" i="6"/>
  <c r="O150" i="6"/>
  <c r="N150" i="6"/>
  <c r="M150" i="6"/>
  <c r="L150" i="6"/>
  <c r="K150" i="6"/>
  <c r="J150" i="6"/>
  <c r="AK149" i="6"/>
  <c r="AJ149" i="6"/>
  <c r="AI149" i="6"/>
  <c r="AH149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U149" i="6"/>
  <c r="T149" i="6"/>
  <c r="S149" i="6"/>
  <c r="R149" i="6"/>
  <c r="Q149" i="6"/>
  <c r="P149" i="6"/>
  <c r="O149" i="6"/>
  <c r="N149" i="6"/>
  <c r="M149" i="6"/>
  <c r="L149" i="6"/>
  <c r="K149" i="6"/>
  <c r="J149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AK146" i="6"/>
  <c r="AJ146" i="6"/>
  <c r="AI146" i="6"/>
  <c r="AH146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U146" i="6"/>
  <c r="T146" i="6"/>
  <c r="S146" i="6"/>
  <c r="R146" i="6"/>
  <c r="Q146" i="6"/>
  <c r="P146" i="6"/>
  <c r="O146" i="6"/>
  <c r="N146" i="6"/>
  <c r="M146" i="6"/>
  <c r="L146" i="6"/>
  <c r="K146" i="6"/>
  <c r="J146" i="6"/>
  <c r="AK145" i="6"/>
  <c r="AJ145" i="6"/>
  <c r="AI145" i="6"/>
  <c r="AH145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U145" i="6"/>
  <c r="T145" i="6"/>
  <c r="S145" i="6"/>
  <c r="R145" i="6"/>
  <c r="Q145" i="6"/>
  <c r="P145" i="6"/>
  <c r="O145" i="6"/>
  <c r="N145" i="6"/>
  <c r="M145" i="6"/>
  <c r="L145" i="6"/>
  <c r="K145" i="6"/>
  <c r="J145" i="6"/>
  <c r="AK144" i="6"/>
  <c r="AJ144" i="6"/>
  <c r="AI144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U144" i="6"/>
  <c r="T144" i="6"/>
  <c r="S144" i="6"/>
  <c r="R144" i="6"/>
  <c r="Q144" i="6"/>
  <c r="P144" i="6"/>
  <c r="O144" i="6"/>
  <c r="N144" i="6"/>
  <c r="M144" i="6"/>
  <c r="L144" i="6"/>
  <c r="K144" i="6"/>
  <c r="J144" i="6"/>
  <c r="AK143" i="6"/>
  <c r="AJ143" i="6"/>
  <c r="AI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U143" i="6"/>
  <c r="T143" i="6"/>
  <c r="S143" i="6"/>
  <c r="R143" i="6"/>
  <c r="Q143" i="6"/>
  <c r="P143" i="6"/>
  <c r="O143" i="6"/>
  <c r="N143" i="6"/>
  <c r="M143" i="6"/>
  <c r="L143" i="6"/>
  <c r="K143" i="6"/>
  <c r="J143" i="6"/>
  <c r="AK142" i="6"/>
  <c r="AJ142" i="6"/>
  <c r="AI142" i="6"/>
  <c r="AH142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U142" i="6"/>
  <c r="T142" i="6"/>
  <c r="S142" i="6"/>
  <c r="R142" i="6"/>
  <c r="Q142" i="6"/>
  <c r="P142" i="6"/>
  <c r="O142" i="6"/>
  <c r="N142" i="6"/>
  <c r="M142" i="6"/>
  <c r="L142" i="6"/>
  <c r="K142" i="6"/>
  <c r="J142" i="6"/>
  <c r="AK141" i="6"/>
  <c r="AJ141" i="6"/>
  <c r="AI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U141" i="6"/>
  <c r="T141" i="6"/>
  <c r="S141" i="6"/>
  <c r="R141" i="6"/>
  <c r="Q141" i="6"/>
  <c r="P141" i="6"/>
  <c r="O141" i="6"/>
  <c r="N141" i="6"/>
  <c r="M141" i="6"/>
  <c r="L141" i="6"/>
  <c r="K141" i="6"/>
  <c r="J141" i="6"/>
  <c r="AK140" i="6"/>
  <c r="AJ140" i="6"/>
  <c r="AI140" i="6"/>
  <c r="AH140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U140" i="6"/>
  <c r="T140" i="6"/>
  <c r="S140" i="6"/>
  <c r="R140" i="6"/>
  <c r="Q140" i="6"/>
  <c r="P140" i="6"/>
  <c r="O140" i="6"/>
  <c r="N140" i="6"/>
  <c r="M140" i="6"/>
  <c r="L140" i="6"/>
  <c r="K140" i="6"/>
  <c r="J140" i="6"/>
  <c r="AK139" i="6"/>
  <c r="AJ139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AK138" i="6"/>
  <c r="AJ138" i="6"/>
  <c r="AI138" i="6"/>
  <c r="AH138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U138" i="6"/>
  <c r="T138" i="6"/>
  <c r="S138" i="6"/>
  <c r="R138" i="6"/>
  <c r="Q138" i="6"/>
  <c r="P138" i="6"/>
  <c r="O138" i="6"/>
  <c r="N138" i="6"/>
  <c r="M138" i="6"/>
  <c r="L138" i="6"/>
  <c r="K138" i="6"/>
  <c r="J138" i="6"/>
  <c r="AK137" i="6"/>
  <c r="AJ137" i="6"/>
  <c r="AI137" i="6"/>
  <c r="AH137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U137" i="6"/>
  <c r="T137" i="6"/>
  <c r="S137" i="6"/>
  <c r="R137" i="6"/>
  <c r="Q137" i="6"/>
  <c r="P137" i="6"/>
  <c r="O137" i="6"/>
  <c r="N137" i="6"/>
  <c r="M137" i="6"/>
  <c r="L137" i="6"/>
  <c r="K137" i="6"/>
  <c r="J137" i="6"/>
  <c r="AK136" i="6"/>
  <c r="AJ136" i="6"/>
  <c r="AI136" i="6"/>
  <c r="AH136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U136" i="6"/>
  <c r="T136" i="6"/>
  <c r="S136" i="6"/>
  <c r="R136" i="6"/>
  <c r="Q136" i="6"/>
  <c r="P136" i="6"/>
  <c r="O136" i="6"/>
  <c r="N136" i="6"/>
  <c r="M136" i="6"/>
  <c r="L136" i="6"/>
  <c r="K136" i="6"/>
  <c r="J136" i="6"/>
  <c r="AK135" i="6"/>
  <c r="AJ135" i="6"/>
  <c r="AI135" i="6"/>
  <c r="AH135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U135" i="6"/>
  <c r="T135" i="6"/>
  <c r="S135" i="6"/>
  <c r="R135" i="6"/>
  <c r="Q135" i="6"/>
  <c r="P135" i="6"/>
  <c r="O135" i="6"/>
  <c r="N135" i="6"/>
  <c r="M135" i="6"/>
  <c r="L135" i="6"/>
  <c r="K135" i="6"/>
  <c r="J135" i="6"/>
  <c r="AK134" i="6"/>
  <c r="AJ134" i="6"/>
  <c r="AI134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U134" i="6"/>
  <c r="T134" i="6"/>
  <c r="S134" i="6"/>
  <c r="R134" i="6"/>
  <c r="Q134" i="6"/>
  <c r="P134" i="6"/>
  <c r="O134" i="6"/>
  <c r="N134" i="6"/>
  <c r="M134" i="6"/>
  <c r="L134" i="6"/>
  <c r="K134" i="6"/>
  <c r="J134" i="6"/>
  <c r="AK133" i="6"/>
  <c r="AJ133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AK132" i="6"/>
  <c r="AJ132" i="6"/>
  <c r="AI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U132" i="6"/>
  <c r="T132" i="6"/>
  <c r="S132" i="6"/>
  <c r="R132" i="6"/>
  <c r="Q132" i="6"/>
  <c r="P132" i="6"/>
  <c r="O132" i="6"/>
  <c r="N132" i="6"/>
  <c r="M132" i="6"/>
  <c r="L132" i="6"/>
  <c r="K132" i="6"/>
  <c r="J132" i="6"/>
  <c r="AK131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K131" i="6"/>
  <c r="J131" i="6"/>
  <c r="AK130" i="6"/>
  <c r="AJ130" i="6"/>
  <c r="AI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K130" i="6"/>
  <c r="J130" i="6"/>
  <c r="AK129" i="6"/>
  <c r="AJ129" i="6"/>
  <c r="AI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AK128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N128" i="6"/>
  <c r="M128" i="6"/>
  <c r="L128" i="6"/>
  <c r="K128" i="6"/>
  <c r="J128" i="6"/>
  <c r="AK127" i="6"/>
  <c r="AJ127" i="6"/>
  <c r="AI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K127" i="6"/>
  <c r="J127" i="6"/>
  <c r="AK126" i="6"/>
  <c r="AJ126" i="6"/>
  <c r="AI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U126" i="6"/>
  <c r="T126" i="6"/>
  <c r="S126" i="6"/>
  <c r="R126" i="6"/>
  <c r="Q126" i="6"/>
  <c r="P126" i="6"/>
  <c r="O126" i="6"/>
  <c r="N126" i="6"/>
  <c r="M126" i="6"/>
  <c r="L126" i="6"/>
  <c r="K126" i="6"/>
  <c r="J126" i="6"/>
  <c r="AK125" i="6"/>
  <c r="AJ125" i="6"/>
  <c r="AI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U125" i="6"/>
  <c r="T125" i="6"/>
  <c r="S125" i="6"/>
  <c r="R125" i="6"/>
  <c r="Q125" i="6"/>
  <c r="P125" i="6"/>
  <c r="O125" i="6"/>
  <c r="N125" i="6"/>
  <c r="M125" i="6"/>
  <c r="L125" i="6"/>
  <c r="K125" i="6"/>
  <c r="J125" i="6"/>
  <c r="AK124" i="6"/>
  <c r="AJ124" i="6"/>
  <c r="AI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U124" i="6"/>
  <c r="T124" i="6"/>
  <c r="S124" i="6"/>
  <c r="R124" i="6"/>
  <c r="Q124" i="6"/>
  <c r="P124" i="6"/>
  <c r="O124" i="6"/>
  <c r="N124" i="6"/>
  <c r="M124" i="6"/>
  <c r="L124" i="6"/>
  <c r="K124" i="6"/>
  <c r="J124" i="6"/>
  <c r="AK123" i="6"/>
  <c r="AJ123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U123" i="6"/>
  <c r="T123" i="6"/>
  <c r="S123" i="6"/>
  <c r="R123" i="6"/>
  <c r="Q123" i="6"/>
  <c r="P123" i="6"/>
  <c r="O123" i="6"/>
  <c r="N123" i="6"/>
  <c r="M123" i="6"/>
  <c r="L123" i="6"/>
  <c r="K123" i="6"/>
  <c r="J123" i="6"/>
  <c r="AK122" i="6"/>
  <c r="AJ122" i="6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AK121" i="6"/>
  <c r="AJ121" i="6"/>
  <c r="AI121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AK120" i="6"/>
  <c r="AJ120" i="6"/>
  <c r="AI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AK119" i="6"/>
  <c r="AJ119" i="6"/>
  <c r="AI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AK118" i="6"/>
  <c r="AJ118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AK117" i="6"/>
  <c r="AJ117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AK116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AK111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AK110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AK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AK7" i="6"/>
  <c r="AK3" i="6" s="1"/>
  <c r="AK4" i="6" s="1"/>
  <c r="AJ7" i="6"/>
  <c r="AI7" i="6"/>
  <c r="AI3" i="6" s="1"/>
  <c r="AI4" i="6" s="1"/>
  <c r="AH7" i="6"/>
  <c r="AH3" i="6" s="1"/>
  <c r="AG7" i="6"/>
  <c r="AF7" i="6"/>
  <c r="AE7" i="6"/>
  <c r="AE3" i="6" s="1"/>
  <c r="AE4" i="6" s="1"/>
  <c r="AD7" i="6"/>
  <c r="AD3" i="6" s="1"/>
  <c r="AC7" i="6"/>
  <c r="AC3" i="6" s="1"/>
  <c r="AC4" i="6" s="1"/>
  <c r="AB7" i="6"/>
  <c r="AA7" i="6"/>
  <c r="AA3" i="6" s="1"/>
  <c r="AA4" i="6" s="1"/>
  <c r="Z7" i="6"/>
  <c r="Z3" i="6" s="1"/>
  <c r="Y7" i="6"/>
  <c r="X7" i="6"/>
  <c r="W7" i="6"/>
  <c r="W3" i="6" s="1"/>
  <c r="W4" i="6" s="1"/>
  <c r="V7" i="6"/>
  <c r="V3" i="6" s="1"/>
  <c r="U7" i="6"/>
  <c r="U3" i="6" s="1"/>
  <c r="U4" i="6" s="1"/>
  <c r="T7" i="6"/>
  <c r="S7" i="6"/>
  <c r="S3" i="6" s="1"/>
  <c r="S4" i="6" s="1"/>
  <c r="R7" i="6"/>
  <c r="R3" i="6" s="1"/>
  <c r="Q7" i="6"/>
  <c r="P7" i="6"/>
  <c r="O7" i="6"/>
  <c r="O3" i="6" s="1"/>
  <c r="O4" i="6" s="1"/>
  <c r="N7" i="6"/>
  <c r="N3" i="6" s="1"/>
  <c r="M7" i="6"/>
  <c r="M3" i="6" s="1"/>
  <c r="M4" i="6" s="1"/>
  <c r="L7" i="6"/>
  <c r="K7" i="6"/>
  <c r="K3" i="6" s="1"/>
  <c r="K4" i="6" s="1"/>
  <c r="J7" i="6"/>
  <c r="J3" i="6" s="1"/>
  <c r="AJ3" i="6"/>
  <c r="AG3" i="6"/>
  <c r="AG4" i="6" s="1"/>
  <c r="AF3" i="6"/>
  <c r="AB3" i="6"/>
  <c r="Y3" i="6"/>
  <c r="Y4" i="6" s="1"/>
  <c r="X3" i="6"/>
  <c r="T3" i="6"/>
  <c r="Q3" i="6"/>
  <c r="Q4" i="6" s="1"/>
  <c r="P3" i="6"/>
  <c r="L3" i="6"/>
  <c r="AK320" i="5"/>
  <c r="AJ320" i="5"/>
  <c r="AI320" i="5"/>
  <c r="AH320" i="5"/>
  <c r="AG320" i="5"/>
  <c r="AF320" i="5"/>
  <c r="AE320" i="5"/>
  <c r="AD320" i="5"/>
  <c r="AC320" i="5"/>
  <c r="AB320" i="5"/>
  <c r="AA320" i="5"/>
  <c r="Z320" i="5"/>
  <c r="Y320" i="5"/>
  <c r="X320" i="5"/>
  <c r="W320" i="5"/>
  <c r="V320" i="5"/>
  <c r="U320" i="5"/>
  <c r="T320" i="5"/>
  <c r="S320" i="5"/>
  <c r="R320" i="5"/>
  <c r="Q320" i="5"/>
  <c r="P320" i="5"/>
  <c r="O320" i="5"/>
  <c r="N320" i="5"/>
  <c r="M320" i="5"/>
  <c r="L320" i="5"/>
  <c r="K320" i="5"/>
  <c r="J320" i="5"/>
  <c r="AK319" i="5"/>
  <c r="AJ319" i="5"/>
  <c r="AI319" i="5"/>
  <c r="AH319" i="5"/>
  <c r="AG319" i="5"/>
  <c r="AF319" i="5"/>
  <c r="AE319" i="5"/>
  <c r="AD319" i="5"/>
  <c r="AC319" i="5"/>
  <c r="AB319" i="5"/>
  <c r="AA319" i="5"/>
  <c r="Z319" i="5"/>
  <c r="Y319" i="5"/>
  <c r="X319" i="5"/>
  <c r="W319" i="5"/>
  <c r="V319" i="5"/>
  <c r="U319" i="5"/>
  <c r="T319" i="5"/>
  <c r="S319" i="5"/>
  <c r="R319" i="5"/>
  <c r="Q319" i="5"/>
  <c r="P319" i="5"/>
  <c r="O319" i="5"/>
  <c r="N319" i="5"/>
  <c r="M319" i="5"/>
  <c r="L319" i="5"/>
  <c r="K319" i="5"/>
  <c r="J319" i="5"/>
  <c r="AK318" i="5"/>
  <c r="AJ318" i="5"/>
  <c r="AI318" i="5"/>
  <c r="AH318" i="5"/>
  <c r="AG318" i="5"/>
  <c r="AF318" i="5"/>
  <c r="AE318" i="5"/>
  <c r="AD318" i="5"/>
  <c r="AC318" i="5"/>
  <c r="AB318" i="5"/>
  <c r="AA318" i="5"/>
  <c r="Z318" i="5"/>
  <c r="Y318" i="5"/>
  <c r="X318" i="5"/>
  <c r="W318" i="5"/>
  <c r="V318" i="5"/>
  <c r="U318" i="5"/>
  <c r="T318" i="5"/>
  <c r="S318" i="5"/>
  <c r="R318" i="5"/>
  <c r="Q318" i="5"/>
  <c r="P318" i="5"/>
  <c r="O318" i="5"/>
  <c r="N318" i="5"/>
  <c r="M318" i="5"/>
  <c r="L318" i="5"/>
  <c r="K318" i="5"/>
  <c r="J318" i="5"/>
  <c r="AK317" i="5"/>
  <c r="AJ317" i="5"/>
  <c r="AI317" i="5"/>
  <c r="AH317" i="5"/>
  <c r="AG317" i="5"/>
  <c r="AF317" i="5"/>
  <c r="AE317" i="5"/>
  <c r="AD317" i="5"/>
  <c r="AC317" i="5"/>
  <c r="AB317" i="5"/>
  <c r="AA317" i="5"/>
  <c r="Z317" i="5"/>
  <c r="Y317" i="5"/>
  <c r="X317" i="5"/>
  <c r="W317" i="5"/>
  <c r="V317" i="5"/>
  <c r="U317" i="5"/>
  <c r="T317" i="5"/>
  <c r="S317" i="5"/>
  <c r="R317" i="5"/>
  <c r="Q317" i="5"/>
  <c r="P317" i="5"/>
  <c r="O317" i="5"/>
  <c r="N317" i="5"/>
  <c r="M317" i="5"/>
  <c r="L317" i="5"/>
  <c r="K317" i="5"/>
  <c r="J317" i="5"/>
  <c r="AK316" i="5"/>
  <c r="AJ316" i="5"/>
  <c r="AI316" i="5"/>
  <c r="AH316" i="5"/>
  <c r="AG316" i="5"/>
  <c r="AF316" i="5"/>
  <c r="AE316" i="5"/>
  <c r="AD316" i="5"/>
  <c r="AC316" i="5"/>
  <c r="AB316" i="5"/>
  <c r="AA316" i="5"/>
  <c r="Z316" i="5"/>
  <c r="Y316" i="5"/>
  <c r="X316" i="5"/>
  <c r="W316" i="5"/>
  <c r="V316" i="5"/>
  <c r="U316" i="5"/>
  <c r="T316" i="5"/>
  <c r="S316" i="5"/>
  <c r="R316" i="5"/>
  <c r="Q316" i="5"/>
  <c r="P316" i="5"/>
  <c r="O316" i="5"/>
  <c r="N316" i="5"/>
  <c r="M316" i="5"/>
  <c r="L316" i="5"/>
  <c r="K316" i="5"/>
  <c r="J316" i="5"/>
  <c r="AK315" i="5"/>
  <c r="AJ315" i="5"/>
  <c r="AI315" i="5"/>
  <c r="AH315" i="5"/>
  <c r="AG315" i="5"/>
  <c r="AF315" i="5"/>
  <c r="AE315" i="5"/>
  <c r="AD315" i="5"/>
  <c r="AC315" i="5"/>
  <c r="AB315" i="5"/>
  <c r="AA315" i="5"/>
  <c r="Z315" i="5"/>
  <c r="Y315" i="5"/>
  <c r="X315" i="5"/>
  <c r="W315" i="5"/>
  <c r="V315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AK314" i="5"/>
  <c r="AJ314" i="5"/>
  <c r="AI314" i="5"/>
  <c r="AH314" i="5"/>
  <c r="AG314" i="5"/>
  <c r="AF314" i="5"/>
  <c r="AE314" i="5"/>
  <c r="AD314" i="5"/>
  <c r="AC314" i="5"/>
  <c r="AB314" i="5"/>
  <c r="AA314" i="5"/>
  <c r="Z314" i="5"/>
  <c r="Y314" i="5"/>
  <c r="X314" i="5"/>
  <c r="W314" i="5"/>
  <c r="V314" i="5"/>
  <c r="U314" i="5"/>
  <c r="T314" i="5"/>
  <c r="S314" i="5"/>
  <c r="R314" i="5"/>
  <c r="Q314" i="5"/>
  <c r="P314" i="5"/>
  <c r="O314" i="5"/>
  <c r="N314" i="5"/>
  <c r="M314" i="5"/>
  <c r="L314" i="5"/>
  <c r="K314" i="5"/>
  <c r="J314" i="5"/>
  <c r="AK313" i="5"/>
  <c r="AJ313" i="5"/>
  <c r="AI313" i="5"/>
  <c r="AH313" i="5"/>
  <c r="AG313" i="5"/>
  <c r="AF313" i="5"/>
  <c r="AE313" i="5"/>
  <c r="AD313" i="5"/>
  <c r="AC313" i="5"/>
  <c r="AB313" i="5"/>
  <c r="AA313" i="5"/>
  <c r="Z313" i="5"/>
  <c r="Y313" i="5"/>
  <c r="X313" i="5"/>
  <c r="W313" i="5"/>
  <c r="V313" i="5"/>
  <c r="U313" i="5"/>
  <c r="T313" i="5"/>
  <c r="S313" i="5"/>
  <c r="R313" i="5"/>
  <c r="Q313" i="5"/>
  <c r="P313" i="5"/>
  <c r="O313" i="5"/>
  <c r="N313" i="5"/>
  <c r="M313" i="5"/>
  <c r="L313" i="5"/>
  <c r="K313" i="5"/>
  <c r="J313" i="5"/>
  <c r="AK312" i="5"/>
  <c r="AJ312" i="5"/>
  <c r="AI312" i="5"/>
  <c r="AH312" i="5"/>
  <c r="AG312" i="5"/>
  <c r="AF312" i="5"/>
  <c r="AE312" i="5"/>
  <c r="AD312" i="5"/>
  <c r="AC312" i="5"/>
  <c r="AB312" i="5"/>
  <c r="AA312" i="5"/>
  <c r="Z312" i="5"/>
  <c r="Y312" i="5"/>
  <c r="X312" i="5"/>
  <c r="W312" i="5"/>
  <c r="V312" i="5"/>
  <c r="U312" i="5"/>
  <c r="T312" i="5"/>
  <c r="S312" i="5"/>
  <c r="R312" i="5"/>
  <c r="Q312" i="5"/>
  <c r="P312" i="5"/>
  <c r="O312" i="5"/>
  <c r="N312" i="5"/>
  <c r="M312" i="5"/>
  <c r="L312" i="5"/>
  <c r="K312" i="5"/>
  <c r="J312" i="5"/>
  <c r="AK311" i="5"/>
  <c r="AJ311" i="5"/>
  <c r="AI311" i="5"/>
  <c r="AH311" i="5"/>
  <c r="AG311" i="5"/>
  <c r="AF311" i="5"/>
  <c r="AE311" i="5"/>
  <c r="AD311" i="5"/>
  <c r="AC311" i="5"/>
  <c r="AB311" i="5"/>
  <c r="AA311" i="5"/>
  <c r="Z311" i="5"/>
  <c r="Y311" i="5"/>
  <c r="X311" i="5"/>
  <c r="W311" i="5"/>
  <c r="V311" i="5"/>
  <c r="U311" i="5"/>
  <c r="T311" i="5"/>
  <c r="S311" i="5"/>
  <c r="R311" i="5"/>
  <c r="Q311" i="5"/>
  <c r="P311" i="5"/>
  <c r="O311" i="5"/>
  <c r="N311" i="5"/>
  <c r="M311" i="5"/>
  <c r="L311" i="5"/>
  <c r="K311" i="5"/>
  <c r="J311" i="5"/>
  <c r="AK310" i="5"/>
  <c r="AJ310" i="5"/>
  <c r="AI310" i="5"/>
  <c r="AH310" i="5"/>
  <c r="AG310" i="5"/>
  <c r="AF310" i="5"/>
  <c r="AE310" i="5"/>
  <c r="AD310" i="5"/>
  <c r="AC310" i="5"/>
  <c r="AB310" i="5"/>
  <c r="AA310" i="5"/>
  <c r="Z310" i="5"/>
  <c r="Y310" i="5"/>
  <c r="X310" i="5"/>
  <c r="W310" i="5"/>
  <c r="V310" i="5"/>
  <c r="U310" i="5"/>
  <c r="T310" i="5"/>
  <c r="S310" i="5"/>
  <c r="R310" i="5"/>
  <c r="Q310" i="5"/>
  <c r="P310" i="5"/>
  <c r="O310" i="5"/>
  <c r="N310" i="5"/>
  <c r="M310" i="5"/>
  <c r="L310" i="5"/>
  <c r="K310" i="5"/>
  <c r="J310" i="5"/>
  <c r="AK309" i="5"/>
  <c r="AJ309" i="5"/>
  <c r="AI309" i="5"/>
  <c r="AH309" i="5"/>
  <c r="AG309" i="5"/>
  <c r="AF309" i="5"/>
  <c r="AE309" i="5"/>
  <c r="AD309" i="5"/>
  <c r="AC309" i="5"/>
  <c r="AB309" i="5"/>
  <c r="AA309" i="5"/>
  <c r="Z309" i="5"/>
  <c r="Y309" i="5"/>
  <c r="X309" i="5"/>
  <c r="W309" i="5"/>
  <c r="V309" i="5"/>
  <c r="U309" i="5"/>
  <c r="T309" i="5"/>
  <c r="S309" i="5"/>
  <c r="R309" i="5"/>
  <c r="Q309" i="5"/>
  <c r="P309" i="5"/>
  <c r="O309" i="5"/>
  <c r="N309" i="5"/>
  <c r="M309" i="5"/>
  <c r="L309" i="5"/>
  <c r="K309" i="5"/>
  <c r="J309" i="5"/>
  <c r="AK308" i="5"/>
  <c r="AJ308" i="5"/>
  <c r="AI308" i="5"/>
  <c r="AH308" i="5"/>
  <c r="AG308" i="5"/>
  <c r="AF308" i="5"/>
  <c r="AE308" i="5"/>
  <c r="AD308" i="5"/>
  <c r="AC308" i="5"/>
  <c r="AB308" i="5"/>
  <c r="AA308" i="5"/>
  <c r="Z308" i="5"/>
  <c r="Y308" i="5"/>
  <c r="X308" i="5"/>
  <c r="W308" i="5"/>
  <c r="V308" i="5"/>
  <c r="U308" i="5"/>
  <c r="T308" i="5"/>
  <c r="S308" i="5"/>
  <c r="R308" i="5"/>
  <c r="Q308" i="5"/>
  <c r="P308" i="5"/>
  <c r="O308" i="5"/>
  <c r="N308" i="5"/>
  <c r="M308" i="5"/>
  <c r="L308" i="5"/>
  <c r="K308" i="5"/>
  <c r="J308" i="5"/>
  <c r="AK307" i="5"/>
  <c r="AJ307" i="5"/>
  <c r="AI307" i="5"/>
  <c r="AH307" i="5"/>
  <c r="AG307" i="5"/>
  <c r="AF307" i="5"/>
  <c r="AE307" i="5"/>
  <c r="AD307" i="5"/>
  <c r="AC307" i="5"/>
  <c r="AB307" i="5"/>
  <c r="AA307" i="5"/>
  <c r="Z307" i="5"/>
  <c r="Y307" i="5"/>
  <c r="X307" i="5"/>
  <c r="W307" i="5"/>
  <c r="V307" i="5"/>
  <c r="U307" i="5"/>
  <c r="T307" i="5"/>
  <c r="S307" i="5"/>
  <c r="R307" i="5"/>
  <c r="Q307" i="5"/>
  <c r="P307" i="5"/>
  <c r="O307" i="5"/>
  <c r="N307" i="5"/>
  <c r="M307" i="5"/>
  <c r="L307" i="5"/>
  <c r="K307" i="5"/>
  <c r="J307" i="5"/>
  <c r="AK306" i="5"/>
  <c r="AJ306" i="5"/>
  <c r="AI306" i="5"/>
  <c r="AH306" i="5"/>
  <c r="AG306" i="5"/>
  <c r="AF306" i="5"/>
  <c r="AE306" i="5"/>
  <c r="AD306" i="5"/>
  <c r="AC306" i="5"/>
  <c r="AB306" i="5"/>
  <c r="AA306" i="5"/>
  <c r="Z306" i="5"/>
  <c r="Y306" i="5"/>
  <c r="X306" i="5"/>
  <c r="W306" i="5"/>
  <c r="V306" i="5"/>
  <c r="U306" i="5"/>
  <c r="T306" i="5"/>
  <c r="S306" i="5"/>
  <c r="R306" i="5"/>
  <c r="Q306" i="5"/>
  <c r="P306" i="5"/>
  <c r="O306" i="5"/>
  <c r="N306" i="5"/>
  <c r="M306" i="5"/>
  <c r="L306" i="5"/>
  <c r="K306" i="5"/>
  <c r="J306" i="5"/>
  <c r="AK305" i="5"/>
  <c r="AJ305" i="5"/>
  <c r="AI305" i="5"/>
  <c r="AH305" i="5"/>
  <c r="AG305" i="5"/>
  <c r="AF305" i="5"/>
  <c r="AE305" i="5"/>
  <c r="AD305" i="5"/>
  <c r="AC305" i="5"/>
  <c r="AB305" i="5"/>
  <c r="AA305" i="5"/>
  <c r="Z305" i="5"/>
  <c r="Y305" i="5"/>
  <c r="X305" i="5"/>
  <c r="W305" i="5"/>
  <c r="V305" i="5"/>
  <c r="U305" i="5"/>
  <c r="T305" i="5"/>
  <c r="S305" i="5"/>
  <c r="R305" i="5"/>
  <c r="Q305" i="5"/>
  <c r="P305" i="5"/>
  <c r="O305" i="5"/>
  <c r="N305" i="5"/>
  <c r="M305" i="5"/>
  <c r="L305" i="5"/>
  <c r="K305" i="5"/>
  <c r="J305" i="5"/>
  <c r="AK304" i="5"/>
  <c r="AJ304" i="5"/>
  <c r="AI304" i="5"/>
  <c r="AH304" i="5"/>
  <c r="AG304" i="5"/>
  <c r="AF304" i="5"/>
  <c r="AE304" i="5"/>
  <c r="AD304" i="5"/>
  <c r="AC304" i="5"/>
  <c r="AB304" i="5"/>
  <c r="AA304" i="5"/>
  <c r="Z304" i="5"/>
  <c r="Y304" i="5"/>
  <c r="X304" i="5"/>
  <c r="W304" i="5"/>
  <c r="V304" i="5"/>
  <c r="U304" i="5"/>
  <c r="T304" i="5"/>
  <c r="S304" i="5"/>
  <c r="R304" i="5"/>
  <c r="Q304" i="5"/>
  <c r="P304" i="5"/>
  <c r="O304" i="5"/>
  <c r="N304" i="5"/>
  <c r="M304" i="5"/>
  <c r="L304" i="5"/>
  <c r="K304" i="5"/>
  <c r="J304" i="5"/>
  <c r="AK303" i="5"/>
  <c r="AJ303" i="5"/>
  <c r="AI303" i="5"/>
  <c r="AH303" i="5"/>
  <c r="AG303" i="5"/>
  <c r="AF303" i="5"/>
  <c r="AE303" i="5"/>
  <c r="AD303" i="5"/>
  <c r="AC303" i="5"/>
  <c r="AB303" i="5"/>
  <c r="AA303" i="5"/>
  <c r="Z303" i="5"/>
  <c r="Y303" i="5"/>
  <c r="X303" i="5"/>
  <c r="W303" i="5"/>
  <c r="V303" i="5"/>
  <c r="U303" i="5"/>
  <c r="T303" i="5"/>
  <c r="S303" i="5"/>
  <c r="R303" i="5"/>
  <c r="Q303" i="5"/>
  <c r="P303" i="5"/>
  <c r="O303" i="5"/>
  <c r="N303" i="5"/>
  <c r="M303" i="5"/>
  <c r="L303" i="5"/>
  <c r="K303" i="5"/>
  <c r="J303" i="5"/>
  <c r="AK302" i="5"/>
  <c r="AJ302" i="5"/>
  <c r="AI302" i="5"/>
  <c r="AH302" i="5"/>
  <c r="AG302" i="5"/>
  <c r="AF302" i="5"/>
  <c r="AE302" i="5"/>
  <c r="AD302" i="5"/>
  <c r="AC302" i="5"/>
  <c r="AB302" i="5"/>
  <c r="AA302" i="5"/>
  <c r="Z302" i="5"/>
  <c r="Y302" i="5"/>
  <c r="X302" i="5"/>
  <c r="W302" i="5"/>
  <c r="V302" i="5"/>
  <c r="U302" i="5"/>
  <c r="T302" i="5"/>
  <c r="S302" i="5"/>
  <c r="R302" i="5"/>
  <c r="Q302" i="5"/>
  <c r="P302" i="5"/>
  <c r="O302" i="5"/>
  <c r="N302" i="5"/>
  <c r="M302" i="5"/>
  <c r="L302" i="5"/>
  <c r="K302" i="5"/>
  <c r="J302" i="5"/>
  <c r="AK301" i="5"/>
  <c r="AJ301" i="5"/>
  <c r="AI301" i="5"/>
  <c r="AH301" i="5"/>
  <c r="AG301" i="5"/>
  <c r="AF301" i="5"/>
  <c r="AE301" i="5"/>
  <c r="AD301" i="5"/>
  <c r="AC301" i="5"/>
  <c r="AB301" i="5"/>
  <c r="AA301" i="5"/>
  <c r="Z301" i="5"/>
  <c r="Y301" i="5"/>
  <c r="X301" i="5"/>
  <c r="W301" i="5"/>
  <c r="V301" i="5"/>
  <c r="U301" i="5"/>
  <c r="T301" i="5"/>
  <c r="S301" i="5"/>
  <c r="R301" i="5"/>
  <c r="Q301" i="5"/>
  <c r="P301" i="5"/>
  <c r="O301" i="5"/>
  <c r="N301" i="5"/>
  <c r="M301" i="5"/>
  <c r="L301" i="5"/>
  <c r="K301" i="5"/>
  <c r="J301" i="5"/>
  <c r="AK300" i="5"/>
  <c r="AJ300" i="5"/>
  <c r="AI300" i="5"/>
  <c r="AH300" i="5"/>
  <c r="AG300" i="5"/>
  <c r="AF300" i="5"/>
  <c r="AE300" i="5"/>
  <c r="AD300" i="5"/>
  <c r="AC300" i="5"/>
  <c r="AB300" i="5"/>
  <c r="AA300" i="5"/>
  <c r="Z300" i="5"/>
  <c r="Y300" i="5"/>
  <c r="X300" i="5"/>
  <c r="W300" i="5"/>
  <c r="V300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AK299" i="5"/>
  <c r="AJ299" i="5"/>
  <c r="AI299" i="5"/>
  <c r="AH299" i="5"/>
  <c r="AG299" i="5"/>
  <c r="AF299" i="5"/>
  <c r="AE299" i="5"/>
  <c r="AD299" i="5"/>
  <c r="AC299" i="5"/>
  <c r="AB299" i="5"/>
  <c r="AA299" i="5"/>
  <c r="Z299" i="5"/>
  <c r="Y299" i="5"/>
  <c r="X299" i="5"/>
  <c r="W299" i="5"/>
  <c r="V299" i="5"/>
  <c r="U299" i="5"/>
  <c r="T299" i="5"/>
  <c r="S299" i="5"/>
  <c r="R299" i="5"/>
  <c r="Q299" i="5"/>
  <c r="P299" i="5"/>
  <c r="O299" i="5"/>
  <c r="N299" i="5"/>
  <c r="M299" i="5"/>
  <c r="L299" i="5"/>
  <c r="K299" i="5"/>
  <c r="J299" i="5"/>
  <c r="AK298" i="5"/>
  <c r="AJ298" i="5"/>
  <c r="AI298" i="5"/>
  <c r="AH298" i="5"/>
  <c r="AG298" i="5"/>
  <c r="AF298" i="5"/>
  <c r="AE298" i="5"/>
  <c r="AD298" i="5"/>
  <c r="AC298" i="5"/>
  <c r="AB298" i="5"/>
  <c r="AA298" i="5"/>
  <c r="Z298" i="5"/>
  <c r="Y298" i="5"/>
  <c r="X298" i="5"/>
  <c r="W298" i="5"/>
  <c r="V298" i="5"/>
  <c r="U298" i="5"/>
  <c r="T298" i="5"/>
  <c r="S298" i="5"/>
  <c r="R298" i="5"/>
  <c r="Q298" i="5"/>
  <c r="P298" i="5"/>
  <c r="O298" i="5"/>
  <c r="N298" i="5"/>
  <c r="M298" i="5"/>
  <c r="L298" i="5"/>
  <c r="K298" i="5"/>
  <c r="J298" i="5"/>
  <c r="AK297" i="5"/>
  <c r="AJ297" i="5"/>
  <c r="AI297" i="5"/>
  <c r="AH297" i="5"/>
  <c r="AG297" i="5"/>
  <c r="AF297" i="5"/>
  <c r="AE297" i="5"/>
  <c r="AD297" i="5"/>
  <c r="AC297" i="5"/>
  <c r="AB297" i="5"/>
  <c r="AA297" i="5"/>
  <c r="Z297" i="5"/>
  <c r="Y297" i="5"/>
  <c r="X297" i="5"/>
  <c r="W297" i="5"/>
  <c r="V297" i="5"/>
  <c r="U297" i="5"/>
  <c r="T297" i="5"/>
  <c r="S297" i="5"/>
  <c r="R297" i="5"/>
  <c r="Q297" i="5"/>
  <c r="P297" i="5"/>
  <c r="O297" i="5"/>
  <c r="N297" i="5"/>
  <c r="M297" i="5"/>
  <c r="L297" i="5"/>
  <c r="K297" i="5"/>
  <c r="J297" i="5"/>
  <c r="AK296" i="5"/>
  <c r="AJ296" i="5"/>
  <c r="AI296" i="5"/>
  <c r="AH296" i="5"/>
  <c r="AG296" i="5"/>
  <c r="AF296" i="5"/>
  <c r="AE296" i="5"/>
  <c r="AD296" i="5"/>
  <c r="AC296" i="5"/>
  <c r="AB296" i="5"/>
  <c r="AA296" i="5"/>
  <c r="Z296" i="5"/>
  <c r="Y296" i="5"/>
  <c r="X296" i="5"/>
  <c r="W296" i="5"/>
  <c r="V296" i="5"/>
  <c r="U296" i="5"/>
  <c r="T296" i="5"/>
  <c r="S296" i="5"/>
  <c r="R296" i="5"/>
  <c r="Q296" i="5"/>
  <c r="P296" i="5"/>
  <c r="O296" i="5"/>
  <c r="N296" i="5"/>
  <c r="M296" i="5"/>
  <c r="L296" i="5"/>
  <c r="K296" i="5"/>
  <c r="J296" i="5"/>
  <c r="AK295" i="5"/>
  <c r="AJ295" i="5"/>
  <c r="AI295" i="5"/>
  <c r="AH295" i="5"/>
  <c r="AG295" i="5"/>
  <c r="AF295" i="5"/>
  <c r="AE295" i="5"/>
  <c r="AD295" i="5"/>
  <c r="AC295" i="5"/>
  <c r="AB295" i="5"/>
  <c r="AA295" i="5"/>
  <c r="Z295" i="5"/>
  <c r="Y295" i="5"/>
  <c r="X295" i="5"/>
  <c r="W295" i="5"/>
  <c r="V295" i="5"/>
  <c r="U295" i="5"/>
  <c r="T295" i="5"/>
  <c r="S295" i="5"/>
  <c r="R295" i="5"/>
  <c r="Q295" i="5"/>
  <c r="P295" i="5"/>
  <c r="O295" i="5"/>
  <c r="N295" i="5"/>
  <c r="M295" i="5"/>
  <c r="L295" i="5"/>
  <c r="K295" i="5"/>
  <c r="J295" i="5"/>
  <c r="AK294" i="5"/>
  <c r="AJ294" i="5"/>
  <c r="AI294" i="5"/>
  <c r="AH294" i="5"/>
  <c r="AG294" i="5"/>
  <c r="AF294" i="5"/>
  <c r="AE294" i="5"/>
  <c r="AD294" i="5"/>
  <c r="AC294" i="5"/>
  <c r="AB294" i="5"/>
  <c r="AA294" i="5"/>
  <c r="Z294" i="5"/>
  <c r="Y294" i="5"/>
  <c r="X294" i="5"/>
  <c r="W294" i="5"/>
  <c r="V294" i="5"/>
  <c r="U294" i="5"/>
  <c r="T294" i="5"/>
  <c r="S294" i="5"/>
  <c r="R294" i="5"/>
  <c r="Q294" i="5"/>
  <c r="P294" i="5"/>
  <c r="O294" i="5"/>
  <c r="N294" i="5"/>
  <c r="M294" i="5"/>
  <c r="L294" i="5"/>
  <c r="K294" i="5"/>
  <c r="J294" i="5"/>
  <c r="AK293" i="5"/>
  <c r="AJ293" i="5"/>
  <c r="AI293" i="5"/>
  <c r="AH293" i="5"/>
  <c r="AG293" i="5"/>
  <c r="AF293" i="5"/>
  <c r="AE293" i="5"/>
  <c r="AD293" i="5"/>
  <c r="AC293" i="5"/>
  <c r="AB293" i="5"/>
  <c r="AA293" i="5"/>
  <c r="Z293" i="5"/>
  <c r="Y293" i="5"/>
  <c r="X293" i="5"/>
  <c r="W293" i="5"/>
  <c r="V293" i="5"/>
  <c r="U293" i="5"/>
  <c r="T293" i="5"/>
  <c r="S293" i="5"/>
  <c r="R293" i="5"/>
  <c r="Q293" i="5"/>
  <c r="P293" i="5"/>
  <c r="O293" i="5"/>
  <c r="N293" i="5"/>
  <c r="M293" i="5"/>
  <c r="L293" i="5"/>
  <c r="K293" i="5"/>
  <c r="J293" i="5"/>
  <c r="AK292" i="5"/>
  <c r="AJ292" i="5"/>
  <c r="AI292" i="5"/>
  <c r="AH292" i="5"/>
  <c r="AG292" i="5"/>
  <c r="AF292" i="5"/>
  <c r="AE292" i="5"/>
  <c r="AD292" i="5"/>
  <c r="AC292" i="5"/>
  <c r="AB292" i="5"/>
  <c r="AA292" i="5"/>
  <c r="Z292" i="5"/>
  <c r="Y292" i="5"/>
  <c r="X292" i="5"/>
  <c r="W292" i="5"/>
  <c r="V292" i="5"/>
  <c r="U292" i="5"/>
  <c r="T292" i="5"/>
  <c r="S292" i="5"/>
  <c r="R292" i="5"/>
  <c r="Q292" i="5"/>
  <c r="P292" i="5"/>
  <c r="O292" i="5"/>
  <c r="N292" i="5"/>
  <c r="M292" i="5"/>
  <c r="L292" i="5"/>
  <c r="K292" i="5"/>
  <c r="J292" i="5"/>
  <c r="AK291" i="5"/>
  <c r="AJ291" i="5"/>
  <c r="AI291" i="5"/>
  <c r="AH291" i="5"/>
  <c r="AG291" i="5"/>
  <c r="AF291" i="5"/>
  <c r="AE291" i="5"/>
  <c r="AD291" i="5"/>
  <c r="AC291" i="5"/>
  <c r="AB291" i="5"/>
  <c r="AA291" i="5"/>
  <c r="Z291" i="5"/>
  <c r="Y291" i="5"/>
  <c r="X291" i="5"/>
  <c r="W291" i="5"/>
  <c r="V291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AK290" i="5"/>
  <c r="AJ290" i="5"/>
  <c r="AI290" i="5"/>
  <c r="AH290" i="5"/>
  <c r="AG290" i="5"/>
  <c r="AF290" i="5"/>
  <c r="AE290" i="5"/>
  <c r="AD290" i="5"/>
  <c r="AC290" i="5"/>
  <c r="AB290" i="5"/>
  <c r="AA290" i="5"/>
  <c r="Z290" i="5"/>
  <c r="Y290" i="5"/>
  <c r="X290" i="5"/>
  <c r="W290" i="5"/>
  <c r="V290" i="5"/>
  <c r="U290" i="5"/>
  <c r="T290" i="5"/>
  <c r="S290" i="5"/>
  <c r="R290" i="5"/>
  <c r="Q290" i="5"/>
  <c r="P290" i="5"/>
  <c r="O290" i="5"/>
  <c r="N290" i="5"/>
  <c r="M290" i="5"/>
  <c r="L290" i="5"/>
  <c r="K290" i="5"/>
  <c r="J290" i="5"/>
  <c r="AK289" i="5"/>
  <c r="AJ289" i="5"/>
  <c r="AI289" i="5"/>
  <c r="AH289" i="5"/>
  <c r="AG289" i="5"/>
  <c r="AF289" i="5"/>
  <c r="AE289" i="5"/>
  <c r="AD289" i="5"/>
  <c r="AC289" i="5"/>
  <c r="AB289" i="5"/>
  <c r="AA289" i="5"/>
  <c r="Z289" i="5"/>
  <c r="Y289" i="5"/>
  <c r="X289" i="5"/>
  <c r="W289" i="5"/>
  <c r="V289" i="5"/>
  <c r="U289" i="5"/>
  <c r="T289" i="5"/>
  <c r="S289" i="5"/>
  <c r="R289" i="5"/>
  <c r="Q289" i="5"/>
  <c r="P289" i="5"/>
  <c r="O289" i="5"/>
  <c r="N289" i="5"/>
  <c r="M289" i="5"/>
  <c r="L289" i="5"/>
  <c r="K289" i="5"/>
  <c r="J289" i="5"/>
  <c r="AK288" i="5"/>
  <c r="AJ288" i="5"/>
  <c r="AI288" i="5"/>
  <c r="AH288" i="5"/>
  <c r="AG288" i="5"/>
  <c r="AF288" i="5"/>
  <c r="AE288" i="5"/>
  <c r="AD288" i="5"/>
  <c r="AC288" i="5"/>
  <c r="AB288" i="5"/>
  <c r="AA288" i="5"/>
  <c r="Z288" i="5"/>
  <c r="Y288" i="5"/>
  <c r="X288" i="5"/>
  <c r="W288" i="5"/>
  <c r="V288" i="5"/>
  <c r="U288" i="5"/>
  <c r="T288" i="5"/>
  <c r="S288" i="5"/>
  <c r="R288" i="5"/>
  <c r="Q288" i="5"/>
  <c r="P288" i="5"/>
  <c r="O288" i="5"/>
  <c r="N288" i="5"/>
  <c r="M288" i="5"/>
  <c r="L288" i="5"/>
  <c r="K288" i="5"/>
  <c r="J288" i="5"/>
  <c r="AK287" i="5"/>
  <c r="AJ287" i="5"/>
  <c r="AI287" i="5"/>
  <c r="AH287" i="5"/>
  <c r="AG287" i="5"/>
  <c r="AF287" i="5"/>
  <c r="AE287" i="5"/>
  <c r="AD287" i="5"/>
  <c r="AC287" i="5"/>
  <c r="AB287" i="5"/>
  <c r="AA287" i="5"/>
  <c r="Z287" i="5"/>
  <c r="Y287" i="5"/>
  <c r="X287" i="5"/>
  <c r="W287" i="5"/>
  <c r="V287" i="5"/>
  <c r="U287" i="5"/>
  <c r="T287" i="5"/>
  <c r="S287" i="5"/>
  <c r="R287" i="5"/>
  <c r="Q287" i="5"/>
  <c r="P287" i="5"/>
  <c r="O287" i="5"/>
  <c r="N287" i="5"/>
  <c r="M287" i="5"/>
  <c r="L287" i="5"/>
  <c r="K287" i="5"/>
  <c r="J287" i="5"/>
  <c r="AK286" i="5"/>
  <c r="AJ286" i="5"/>
  <c r="AI286" i="5"/>
  <c r="AH286" i="5"/>
  <c r="AG286" i="5"/>
  <c r="AF286" i="5"/>
  <c r="AE286" i="5"/>
  <c r="AD286" i="5"/>
  <c r="AC286" i="5"/>
  <c r="AB286" i="5"/>
  <c r="AA286" i="5"/>
  <c r="Z286" i="5"/>
  <c r="Y286" i="5"/>
  <c r="X286" i="5"/>
  <c r="W286" i="5"/>
  <c r="V286" i="5"/>
  <c r="U286" i="5"/>
  <c r="T286" i="5"/>
  <c r="S286" i="5"/>
  <c r="R286" i="5"/>
  <c r="Q286" i="5"/>
  <c r="P286" i="5"/>
  <c r="O286" i="5"/>
  <c r="N286" i="5"/>
  <c r="M286" i="5"/>
  <c r="L286" i="5"/>
  <c r="K286" i="5"/>
  <c r="J286" i="5"/>
  <c r="AK285" i="5"/>
  <c r="AJ285" i="5"/>
  <c r="AI285" i="5"/>
  <c r="AH285" i="5"/>
  <c r="AG285" i="5"/>
  <c r="AF285" i="5"/>
  <c r="AE285" i="5"/>
  <c r="AD285" i="5"/>
  <c r="AC285" i="5"/>
  <c r="AB285" i="5"/>
  <c r="AA285" i="5"/>
  <c r="Z285" i="5"/>
  <c r="Y285" i="5"/>
  <c r="X285" i="5"/>
  <c r="W285" i="5"/>
  <c r="V285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AK284" i="5"/>
  <c r="AJ284" i="5"/>
  <c r="AI284" i="5"/>
  <c r="AH284" i="5"/>
  <c r="AG284" i="5"/>
  <c r="AF284" i="5"/>
  <c r="AE284" i="5"/>
  <c r="AD284" i="5"/>
  <c r="AC284" i="5"/>
  <c r="AB284" i="5"/>
  <c r="AA284" i="5"/>
  <c r="Z284" i="5"/>
  <c r="Y284" i="5"/>
  <c r="X284" i="5"/>
  <c r="W284" i="5"/>
  <c r="V284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AK283" i="5"/>
  <c r="AJ283" i="5"/>
  <c r="AI283" i="5"/>
  <c r="AH283" i="5"/>
  <c r="AG283" i="5"/>
  <c r="AF283" i="5"/>
  <c r="AE283" i="5"/>
  <c r="AD283" i="5"/>
  <c r="AC283" i="5"/>
  <c r="AB283" i="5"/>
  <c r="AA283" i="5"/>
  <c r="Z283" i="5"/>
  <c r="Y283" i="5"/>
  <c r="X283" i="5"/>
  <c r="W283" i="5"/>
  <c r="V283" i="5"/>
  <c r="U283" i="5"/>
  <c r="T283" i="5"/>
  <c r="S283" i="5"/>
  <c r="R283" i="5"/>
  <c r="Q283" i="5"/>
  <c r="P283" i="5"/>
  <c r="O283" i="5"/>
  <c r="N283" i="5"/>
  <c r="M283" i="5"/>
  <c r="L283" i="5"/>
  <c r="K283" i="5"/>
  <c r="J283" i="5"/>
  <c r="AK282" i="5"/>
  <c r="AJ282" i="5"/>
  <c r="AI282" i="5"/>
  <c r="AH282" i="5"/>
  <c r="AG282" i="5"/>
  <c r="AF282" i="5"/>
  <c r="AE282" i="5"/>
  <c r="AD282" i="5"/>
  <c r="AC282" i="5"/>
  <c r="AB282" i="5"/>
  <c r="AA282" i="5"/>
  <c r="Z282" i="5"/>
  <c r="Y282" i="5"/>
  <c r="X282" i="5"/>
  <c r="W282" i="5"/>
  <c r="V282" i="5"/>
  <c r="U282" i="5"/>
  <c r="T282" i="5"/>
  <c r="S282" i="5"/>
  <c r="R282" i="5"/>
  <c r="Q282" i="5"/>
  <c r="P282" i="5"/>
  <c r="O282" i="5"/>
  <c r="N282" i="5"/>
  <c r="M282" i="5"/>
  <c r="L282" i="5"/>
  <c r="K282" i="5"/>
  <c r="J282" i="5"/>
  <c r="AK281" i="5"/>
  <c r="AJ281" i="5"/>
  <c r="AI281" i="5"/>
  <c r="AH281" i="5"/>
  <c r="AG281" i="5"/>
  <c r="AF281" i="5"/>
  <c r="AE281" i="5"/>
  <c r="AD281" i="5"/>
  <c r="AC281" i="5"/>
  <c r="AB281" i="5"/>
  <c r="AA281" i="5"/>
  <c r="Z281" i="5"/>
  <c r="Y281" i="5"/>
  <c r="X281" i="5"/>
  <c r="W281" i="5"/>
  <c r="V281" i="5"/>
  <c r="U281" i="5"/>
  <c r="T281" i="5"/>
  <c r="S281" i="5"/>
  <c r="R281" i="5"/>
  <c r="Q281" i="5"/>
  <c r="P281" i="5"/>
  <c r="O281" i="5"/>
  <c r="N281" i="5"/>
  <c r="M281" i="5"/>
  <c r="L281" i="5"/>
  <c r="K281" i="5"/>
  <c r="J281" i="5"/>
  <c r="AK280" i="5"/>
  <c r="AJ280" i="5"/>
  <c r="AI280" i="5"/>
  <c r="AH280" i="5"/>
  <c r="AG280" i="5"/>
  <c r="AF280" i="5"/>
  <c r="AE280" i="5"/>
  <c r="AD280" i="5"/>
  <c r="AC280" i="5"/>
  <c r="AB280" i="5"/>
  <c r="AA280" i="5"/>
  <c r="Z280" i="5"/>
  <c r="Y280" i="5"/>
  <c r="X280" i="5"/>
  <c r="W280" i="5"/>
  <c r="V280" i="5"/>
  <c r="U280" i="5"/>
  <c r="T280" i="5"/>
  <c r="S280" i="5"/>
  <c r="R280" i="5"/>
  <c r="Q280" i="5"/>
  <c r="P280" i="5"/>
  <c r="O280" i="5"/>
  <c r="N280" i="5"/>
  <c r="M280" i="5"/>
  <c r="L280" i="5"/>
  <c r="K280" i="5"/>
  <c r="J280" i="5"/>
  <c r="AK279" i="5"/>
  <c r="AJ279" i="5"/>
  <c r="AI279" i="5"/>
  <c r="AH279" i="5"/>
  <c r="AG279" i="5"/>
  <c r="AF279" i="5"/>
  <c r="AE279" i="5"/>
  <c r="AD279" i="5"/>
  <c r="AC279" i="5"/>
  <c r="AB279" i="5"/>
  <c r="AA279" i="5"/>
  <c r="Z279" i="5"/>
  <c r="Y279" i="5"/>
  <c r="X279" i="5"/>
  <c r="W279" i="5"/>
  <c r="V279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AK278" i="5"/>
  <c r="AJ278" i="5"/>
  <c r="AI278" i="5"/>
  <c r="AH278" i="5"/>
  <c r="AG278" i="5"/>
  <c r="AF278" i="5"/>
  <c r="AE278" i="5"/>
  <c r="AD278" i="5"/>
  <c r="AC278" i="5"/>
  <c r="AB278" i="5"/>
  <c r="AA278" i="5"/>
  <c r="Z278" i="5"/>
  <c r="Y278" i="5"/>
  <c r="X278" i="5"/>
  <c r="W278" i="5"/>
  <c r="V278" i="5"/>
  <c r="U278" i="5"/>
  <c r="T278" i="5"/>
  <c r="S278" i="5"/>
  <c r="R278" i="5"/>
  <c r="Q278" i="5"/>
  <c r="P278" i="5"/>
  <c r="O278" i="5"/>
  <c r="N278" i="5"/>
  <c r="M278" i="5"/>
  <c r="L278" i="5"/>
  <c r="K278" i="5"/>
  <c r="J278" i="5"/>
  <c r="AK277" i="5"/>
  <c r="AJ277" i="5"/>
  <c r="AI277" i="5"/>
  <c r="AH277" i="5"/>
  <c r="AG277" i="5"/>
  <c r="AF277" i="5"/>
  <c r="AE277" i="5"/>
  <c r="AD277" i="5"/>
  <c r="AC277" i="5"/>
  <c r="AB277" i="5"/>
  <c r="AA277" i="5"/>
  <c r="Z277" i="5"/>
  <c r="Y277" i="5"/>
  <c r="X277" i="5"/>
  <c r="W277" i="5"/>
  <c r="V277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AK276" i="5"/>
  <c r="AJ276" i="5"/>
  <c r="AI276" i="5"/>
  <c r="AH276" i="5"/>
  <c r="AG276" i="5"/>
  <c r="AF276" i="5"/>
  <c r="AE276" i="5"/>
  <c r="AD276" i="5"/>
  <c r="AC276" i="5"/>
  <c r="AB276" i="5"/>
  <c r="AA276" i="5"/>
  <c r="Z276" i="5"/>
  <c r="Y276" i="5"/>
  <c r="X276" i="5"/>
  <c r="W276" i="5"/>
  <c r="V276" i="5"/>
  <c r="U276" i="5"/>
  <c r="T276" i="5"/>
  <c r="S276" i="5"/>
  <c r="R276" i="5"/>
  <c r="Q276" i="5"/>
  <c r="P276" i="5"/>
  <c r="O276" i="5"/>
  <c r="N276" i="5"/>
  <c r="M276" i="5"/>
  <c r="L276" i="5"/>
  <c r="K276" i="5"/>
  <c r="J276" i="5"/>
  <c r="AK275" i="5"/>
  <c r="AJ275" i="5"/>
  <c r="AI275" i="5"/>
  <c r="AH275" i="5"/>
  <c r="AG275" i="5"/>
  <c r="AF275" i="5"/>
  <c r="AE275" i="5"/>
  <c r="AD275" i="5"/>
  <c r="AC275" i="5"/>
  <c r="AB275" i="5"/>
  <c r="AA275" i="5"/>
  <c r="Z275" i="5"/>
  <c r="Y275" i="5"/>
  <c r="X275" i="5"/>
  <c r="W275" i="5"/>
  <c r="V275" i="5"/>
  <c r="U275" i="5"/>
  <c r="T275" i="5"/>
  <c r="S275" i="5"/>
  <c r="R275" i="5"/>
  <c r="Q275" i="5"/>
  <c r="P275" i="5"/>
  <c r="O275" i="5"/>
  <c r="N275" i="5"/>
  <c r="M275" i="5"/>
  <c r="L275" i="5"/>
  <c r="K275" i="5"/>
  <c r="J275" i="5"/>
  <c r="AK274" i="5"/>
  <c r="AJ274" i="5"/>
  <c r="AI274" i="5"/>
  <c r="AH274" i="5"/>
  <c r="AG274" i="5"/>
  <c r="AF274" i="5"/>
  <c r="AE274" i="5"/>
  <c r="AD274" i="5"/>
  <c r="AC274" i="5"/>
  <c r="AB274" i="5"/>
  <c r="AA274" i="5"/>
  <c r="Z274" i="5"/>
  <c r="Y274" i="5"/>
  <c r="X274" i="5"/>
  <c r="W274" i="5"/>
  <c r="V274" i="5"/>
  <c r="U274" i="5"/>
  <c r="T274" i="5"/>
  <c r="S274" i="5"/>
  <c r="R274" i="5"/>
  <c r="Q274" i="5"/>
  <c r="P274" i="5"/>
  <c r="O274" i="5"/>
  <c r="N274" i="5"/>
  <c r="M274" i="5"/>
  <c r="L274" i="5"/>
  <c r="K274" i="5"/>
  <c r="J274" i="5"/>
  <c r="AK273" i="5"/>
  <c r="AJ273" i="5"/>
  <c r="AI273" i="5"/>
  <c r="AH273" i="5"/>
  <c r="AG273" i="5"/>
  <c r="AF273" i="5"/>
  <c r="AE273" i="5"/>
  <c r="AD273" i="5"/>
  <c r="AC273" i="5"/>
  <c r="AB273" i="5"/>
  <c r="AA273" i="5"/>
  <c r="Z273" i="5"/>
  <c r="Y273" i="5"/>
  <c r="X273" i="5"/>
  <c r="W273" i="5"/>
  <c r="V273" i="5"/>
  <c r="U273" i="5"/>
  <c r="T273" i="5"/>
  <c r="S273" i="5"/>
  <c r="R273" i="5"/>
  <c r="Q273" i="5"/>
  <c r="P273" i="5"/>
  <c r="O273" i="5"/>
  <c r="N273" i="5"/>
  <c r="M273" i="5"/>
  <c r="L273" i="5"/>
  <c r="K273" i="5"/>
  <c r="J273" i="5"/>
  <c r="AK272" i="5"/>
  <c r="AJ272" i="5"/>
  <c r="AI272" i="5"/>
  <c r="AH272" i="5"/>
  <c r="AG272" i="5"/>
  <c r="AF272" i="5"/>
  <c r="AE272" i="5"/>
  <c r="AD272" i="5"/>
  <c r="AC272" i="5"/>
  <c r="AB272" i="5"/>
  <c r="AA272" i="5"/>
  <c r="Z272" i="5"/>
  <c r="Y272" i="5"/>
  <c r="X272" i="5"/>
  <c r="W272" i="5"/>
  <c r="V272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AK271" i="5"/>
  <c r="AJ271" i="5"/>
  <c r="AI271" i="5"/>
  <c r="AH271" i="5"/>
  <c r="AG271" i="5"/>
  <c r="AF271" i="5"/>
  <c r="AE271" i="5"/>
  <c r="AD271" i="5"/>
  <c r="AC271" i="5"/>
  <c r="AB271" i="5"/>
  <c r="AA271" i="5"/>
  <c r="Z271" i="5"/>
  <c r="Y271" i="5"/>
  <c r="X271" i="5"/>
  <c r="W271" i="5"/>
  <c r="V271" i="5"/>
  <c r="U271" i="5"/>
  <c r="T271" i="5"/>
  <c r="S271" i="5"/>
  <c r="R271" i="5"/>
  <c r="Q271" i="5"/>
  <c r="P271" i="5"/>
  <c r="O271" i="5"/>
  <c r="N271" i="5"/>
  <c r="M271" i="5"/>
  <c r="L271" i="5"/>
  <c r="K271" i="5"/>
  <c r="J271" i="5"/>
  <c r="AK270" i="5"/>
  <c r="AJ270" i="5"/>
  <c r="AI270" i="5"/>
  <c r="AH270" i="5"/>
  <c r="AG270" i="5"/>
  <c r="AF270" i="5"/>
  <c r="AE270" i="5"/>
  <c r="AD270" i="5"/>
  <c r="AC270" i="5"/>
  <c r="AB270" i="5"/>
  <c r="AA270" i="5"/>
  <c r="Z270" i="5"/>
  <c r="Y270" i="5"/>
  <c r="X270" i="5"/>
  <c r="W270" i="5"/>
  <c r="V270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AK269" i="5"/>
  <c r="AJ269" i="5"/>
  <c r="AI269" i="5"/>
  <c r="AH269" i="5"/>
  <c r="AG269" i="5"/>
  <c r="AF269" i="5"/>
  <c r="AE269" i="5"/>
  <c r="AD269" i="5"/>
  <c r="AC269" i="5"/>
  <c r="AB269" i="5"/>
  <c r="AA269" i="5"/>
  <c r="Z269" i="5"/>
  <c r="Y269" i="5"/>
  <c r="X269" i="5"/>
  <c r="W269" i="5"/>
  <c r="V269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AK268" i="5"/>
  <c r="AJ268" i="5"/>
  <c r="AI268" i="5"/>
  <c r="AH268" i="5"/>
  <c r="AG268" i="5"/>
  <c r="AF268" i="5"/>
  <c r="AE268" i="5"/>
  <c r="AD268" i="5"/>
  <c r="AC268" i="5"/>
  <c r="AB268" i="5"/>
  <c r="AA268" i="5"/>
  <c r="Z268" i="5"/>
  <c r="Y268" i="5"/>
  <c r="X268" i="5"/>
  <c r="W268" i="5"/>
  <c r="V268" i="5"/>
  <c r="U268" i="5"/>
  <c r="T268" i="5"/>
  <c r="S268" i="5"/>
  <c r="R268" i="5"/>
  <c r="Q268" i="5"/>
  <c r="P268" i="5"/>
  <c r="O268" i="5"/>
  <c r="N268" i="5"/>
  <c r="M268" i="5"/>
  <c r="L268" i="5"/>
  <c r="K268" i="5"/>
  <c r="J268" i="5"/>
  <c r="AK267" i="5"/>
  <c r="AJ267" i="5"/>
  <c r="AI267" i="5"/>
  <c r="AH267" i="5"/>
  <c r="AG267" i="5"/>
  <c r="AF267" i="5"/>
  <c r="AE267" i="5"/>
  <c r="AD267" i="5"/>
  <c r="AC267" i="5"/>
  <c r="AB267" i="5"/>
  <c r="AA267" i="5"/>
  <c r="Z267" i="5"/>
  <c r="Y267" i="5"/>
  <c r="X267" i="5"/>
  <c r="W267" i="5"/>
  <c r="V267" i="5"/>
  <c r="U267" i="5"/>
  <c r="T267" i="5"/>
  <c r="S267" i="5"/>
  <c r="R267" i="5"/>
  <c r="Q267" i="5"/>
  <c r="P267" i="5"/>
  <c r="O267" i="5"/>
  <c r="N267" i="5"/>
  <c r="M267" i="5"/>
  <c r="L267" i="5"/>
  <c r="K267" i="5"/>
  <c r="J267" i="5"/>
  <c r="AK266" i="5"/>
  <c r="AJ266" i="5"/>
  <c r="AI266" i="5"/>
  <c r="AH266" i="5"/>
  <c r="AG266" i="5"/>
  <c r="AF266" i="5"/>
  <c r="AE266" i="5"/>
  <c r="AD266" i="5"/>
  <c r="AC266" i="5"/>
  <c r="AB266" i="5"/>
  <c r="AA266" i="5"/>
  <c r="Z266" i="5"/>
  <c r="Y266" i="5"/>
  <c r="X266" i="5"/>
  <c r="W266" i="5"/>
  <c r="V266" i="5"/>
  <c r="U266" i="5"/>
  <c r="T266" i="5"/>
  <c r="S266" i="5"/>
  <c r="R266" i="5"/>
  <c r="Q266" i="5"/>
  <c r="P266" i="5"/>
  <c r="O266" i="5"/>
  <c r="N266" i="5"/>
  <c r="M266" i="5"/>
  <c r="L266" i="5"/>
  <c r="K266" i="5"/>
  <c r="J266" i="5"/>
  <c r="AK265" i="5"/>
  <c r="AJ265" i="5"/>
  <c r="AI265" i="5"/>
  <c r="AH265" i="5"/>
  <c r="AG265" i="5"/>
  <c r="AF265" i="5"/>
  <c r="AE265" i="5"/>
  <c r="AD265" i="5"/>
  <c r="AC265" i="5"/>
  <c r="AB265" i="5"/>
  <c r="AA265" i="5"/>
  <c r="Z265" i="5"/>
  <c r="Y265" i="5"/>
  <c r="X265" i="5"/>
  <c r="W265" i="5"/>
  <c r="V265" i="5"/>
  <c r="U265" i="5"/>
  <c r="T265" i="5"/>
  <c r="S265" i="5"/>
  <c r="R265" i="5"/>
  <c r="Q265" i="5"/>
  <c r="P265" i="5"/>
  <c r="O265" i="5"/>
  <c r="N265" i="5"/>
  <c r="M265" i="5"/>
  <c r="L265" i="5"/>
  <c r="K265" i="5"/>
  <c r="J265" i="5"/>
  <c r="AK264" i="5"/>
  <c r="AJ264" i="5"/>
  <c r="AI264" i="5"/>
  <c r="AH264" i="5"/>
  <c r="AG264" i="5"/>
  <c r="AF264" i="5"/>
  <c r="AE264" i="5"/>
  <c r="AD264" i="5"/>
  <c r="AC264" i="5"/>
  <c r="AB264" i="5"/>
  <c r="AA264" i="5"/>
  <c r="Z264" i="5"/>
  <c r="Y264" i="5"/>
  <c r="X264" i="5"/>
  <c r="W264" i="5"/>
  <c r="V264" i="5"/>
  <c r="U264" i="5"/>
  <c r="T264" i="5"/>
  <c r="S264" i="5"/>
  <c r="R264" i="5"/>
  <c r="Q264" i="5"/>
  <c r="P264" i="5"/>
  <c r="O264" i="5"/>
  <c r="N264" i="5"/>
  <c r="M264" i="5"/>
  <c r="L264" i="5"/>
  <c r="K264" i="5"/>
  <c r="J264" i="5"/>
  <c r="AK263" i="5"/>
  <c r="AJ263" i="5"/>
  <c r="AI263" i="5"/>
  <c r="AH263" i="5"/>
  <c r="AG263" i="5"/>
  <c r="AF263" i="5"/>
  <c r="AE263" i="5"/>
  <c r="AD263" i="5"/>
  <c r="AC263" i="5"/>
  <c r="AB263" i="5"/>
  <c r="AA263" i="5"/>
  <c r="Z263" i="5"/>
  <c r="Y263" i="5"/>
  <c r="X263" i="5"/>
  <c r="W263" i="5"/>
  <c r="V263" i="5"/>
  <c r="U263" i="5"/>
  <c r="T263" i="5"/>
  <c r="S263" i="5"/>
  <c r="R263" i="5"/>
  <c r="Q263" i="5"/>
  <c r="P263" i="5"/>
  <c r="O263" i="5"/>
  <c r="N263" i="5"/>
  <c r="M263" i="5"/>
  <c r="L263" i="5"/>
  <c r="K263" i="5"/>
  <c r="J263" i="5"/>
  <c r="AK262" i="5"/>
  <c r="AJ262" i="5"/>
  <c r="AI262" i="5"/>
  <c r="AH262" i="5"/>
  <c r="AG262" i="5"/>
  <c r="AF262" i="5"/>
  <c r="AE262" i="5"/>
  <c r="AD262" i="5"/>
  <c r="AC262" i="5"/>
  <c r="AB262" i="5"/>
  <c r="AA262" i="5"/>
  <c r="Z262" i="5"/>
  <c r="Y262" i="5"/>
  <c r="X262" i="5"/>
  <c r="W262" i="5"/>
  <c r="V262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AK261" i="5"/>
  <c r="AJ261" i="5"/>
  <c r="AI261" i="5"/>
  <c r="AH261" i="5"/>
  <c r="AG261" i="5"/>
  <c r="AF261" i="5"/>
  <c r="AE261" i="5"/>
  <c r="AD261" i="5"/>
  <c r="AC261" i="5"/>
  <c r="AB261" i="5"/>
  <c r="AA261" i="5"/>
  <c r="Z261" i="5"/>
  <c r="Y261" i="5"/>
  <c r="X261" i="5"/>
  <c r="W261" i="5"/>
  <c r="V261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AK260" i="5"/>
  <c r="AJ260" i="5"/>
  <c r="AI260" i="5"/>
  <c r="AH260" i="5"/>
  <c r="AG260" i="5"/>
  <c r="AF260" i="5"/>
  <c r="AE260" i="5"/>
  <c r="AD260" i="5"/>
  <c r="AC260" i="5"/>
  <c r="AB260" i="5"/>
  <c r="AA260" i="5"/>
  <c r="Z260" i="5"/>
  <c r="Y260" i="5"/>
  <c r="X260" i="5"/>
  <c r="W260" i="5"/>
  <c r="V260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AK259" i="5"/>
  <c r="AJ259" i="5"/>
  <c r="AI259" i="5"/>
  <c r="AH259" i="5"/>
  <c r="AG259" i="5"/>
  <c r="AF259" i="5"/>
  <c r="AE259" i="5"/>
  <c r="AD259" i="5"/>
  <c r="AC259" i="5"/>
  <c r="AB259" i="5"/>
  <c r="AA259" i="5"/>
  <c r="Z259" i="5"/>
  <c r="Y259" i="5"/>
  <c r="X259" i="5"/>
  <c r="W259" i="5"/>
  <c r="V259" i="5"/>
  <c r="U259" i="5"/>
  <c r="T259" i="5"/>
  <c r="S259" i="5"/>
  <c r="R259" i="5"/>
  <c r="Q259" i="5"/>
  <c r="P259" i="5"/>
  <c r="O259" i="5"/>
  <c r="N259" i="5"/>
  <c r="M259" i="5"/>
  <c r="L259" i="5"/>
  <c r="K259" i="5"/>
  <c r="J259" i="5"/>
  <c r="AK258" i="5"/>
  <c r="AJ258" i="5"/>
  <c r="AI258" i="5"/>
  <c r="AH258" i="5"/>
  <c r="AG258" i="5"/>
  <c r="AF258" i="5"/>
  <c r="AE258" i="5"/>
  <c r="AD258" i="5"/>
  <c r="AC258" i="5"/>
  <c r="AB258" i="5"/>
  <c r="AA258" i="5"/>
  <c r="Z258" i="5"/>
  <c r="Y258" i="5"/>
  <c r="X258" i="5"/>
  <c r="W258" i="5"/>
  <c r="V258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AK257" i="5"/>
  <c r="AJ257" i="5"/>
  <c r="AI257" i="5"/>
  <c r="AH257" i="5"/>
  <c r="AG257" i="5"/>
  <c r="AF257" i="5"/>
  <c r="AE257" i="5"/>
  <c r="AD257" i="5"/>
  <c r="AC257" i="5"/>
  <c r="AB257" i="5"/>
  <c r="AA257" i="5"/>
  <c r="Z257" i="5"/>
  <c r="Y257" i="5"/>
  <c r="X257" i="5"/>
  <c r="W257" i="5"/>
  <c r="V257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AK256" i="5"/>
  <c r="AJ256" i="5"/>
  <c r="AI256" i="5"/>
  <c r="AH256" i="5"/>
  <c r="AG256" i="5"/>
  <c r="AF256" i="5"/>
  <c r="AE256" i="5"/>
  <c r="AD256" i="5"/>
  <c r="AC256" i="5"/>
  <c r="AB256" i="5"/>
  <c r="AA256" i="5"/>
  <c r="Z256" i="5"/>
  <c r="Y256" i="5"/>
  <c r="X256" i="5"/>
  <c r="W256" i="5"/>
  <c r="V256" i="5"/>
  <c r="U256" i="5"/>
  <c r="T256" i="5"/>
  <c r="S256" i="5"/>
  <c r="R256" i="5"/>
  <c r="Q256" i="5"/>
  <c r="P256" i="5"/>
  <c r="O256" i="5"/>
  <c r="N256" i="5"/>
  <c r="M256" i="5"/>
  <c r="L256" i="5"/>
  <c r="K256" i="5"/>
  <c r="J256" i="5"/>
  <c r="AK255" i="5"/>
  <c r="AJ255" i="5"/>
  <c r="AI255" i="5"/>
  <c r="AH255" i="5"/>
  <c r="AG255" i="5"/>
  <c r="AF255" i="5"/>
  <c r="AE255" i="5"/>
  <c r="AD255" i="5"/>
  <c r="AC255" i="5"/>
  <c r="AB255" i="5"/>
  <c r="AA255" i="5"/>
  <c r="Z255" i="5"/>
  <c r="Y255" i="5"/>
  <c r="X255" i="5"/>
  <c r="W255" i="5"/>
  <c r="V255" i="5"/>
  <c r="U255" i="5"/>
  <c r="T255" i="5"/>
  <c r="S255" i="5"/>
  <c r="R255" i="5"/>
  <c r="Q255" i="5"/>
  <c r="P255" i="5"/>
  <c r="O255" i="5"/>
  <c r="N255" i="5"/>
  <c r="M255" i="5"/>
  <c r="L255" i="5"/>
  <c r="K255" i="5"/>
  <c r="J255" i="5"/>
  <c r="AK254" i="5"/>
  <c r="AJ254" i="5"/>
  <c r="AI254" i="5"/>
  <c r="AH254" i="5"/>
  <c r="AG254" i="5"/>
  <c r="AF254" i="5"/>
  <c r="AE254" i="5"/>
  <c r="AD254" i="5"/>
  <c r="AC254" i="5"/>
  <c r="AB254" i="5"/>
  <c r="AA254" i="5"/>
  <c r="Z254" i="5"/>
  <c r="Y254" i="5"/>
  <c r="X254" i="5"/>
  <c r="W254" i="5"/>
  <c r="V254" i="5"/>
  <c r="U254" i="5"/>
  <c r="T254" i="5"/>
  <c r="S254" i="5"/>
  <c r="R254" i="5"/>
  <c r="Q254" i="5"/>
  <c r="P254" i="5"/>
  <c r="O254" i="5"/>
  <c r="N254" i="5"/>
  <c r="M254" i="5"/>
  <c r="L254" i="5"/>
  <c r="K254" i="5"/>
  <c r="J254" i="5"/>
  <c r="AK253" i="5"/>
  <c r="AJ253" i="5"/>
  <c r="AI253" i="5"/>
  <c r="AH253" i="5"/>
  <c r="AG253" i="5"/>
  <c r="AF253" i="5"/>
  <c r="AE253" i="5"/>
  <c r="AD253" i="5"/>
  <c r="AC253" i="5"/>
  <c r="AB253" i="5"/>
  <c r="AA253" i="5"/>
  <c r="Z253" i="5"/>
  <c r="Y253" i="5"/>
  <c r="X253" i="5"/>
  <c r="W253" i="5"/>
  <c r="V253" i="5"/>
  <c r="U253" i="5"/>
  <c r="T253" i="5"/>
  <c r="S253" i="5"/>
  <c r="R253" i="5"/>
  <c r="Q253" i="5"/>
  <c r="P253" i="5"/>
  <c r="O253" i="5"/>
  <c r="N253" i="5"/>
  <c r="M253" i="5"/>
  <c r="L253" i="5"/>
  <c r="K253" i="5"/>
  <c r="J253" i="5"/>
  <c r="AK252" i="5"/>
  <c r="AJ252" i="5"/>
  <c r="AI252" i="5"/>
  <c r="AH252" i="5"/>
  <c r="AG252" i="5"/>
  <c r="AF252" i="5"/>
  <c r="AE252" i="5"/>
  <c r="AD252" i="5"/>
  <c r="AC252" i="5"/>
  <c r="AB252" i="5"/>
  <c r="AA252" i="5"/>
  <c r="Z252" i="5"/>
  <c r="Y252" i="5"/>
  <c r="X252" i="5"/>
  <c r="W252" i="5"/>
  <c r="V252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AK251" i="5"/>
  <c r="AJ251" i="5"/>
  <c r="AI251" i="5"/>
  <c r="AH251" i="5"/>
  <c r="AG251" i="5"/>
  <c r="AF251" i="5"/>
  <c r="AE251" i="5"/>
  <c r="AD251" i="5"/>
  <c r="AC251" i="5"/>
  <c r="AB251" i="5"/>
  <c r="AA251" i="5"/>
  <c r="Z251" i="5"/>
  <c r="Y251" i="5"/>
  <c r="X251" i="5"/>
  <c r="W251" i="5"/>
  <c r="V251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AK250" i="5"/>
  <c r="AJ250" i="5"/>
  <c r="AI250" i="5"/>
  <c r="AH250" i="5"/>
  <c r="AG250" i="5"/>
  <c r="AF250" i="5"/>
  <c r="AE250" i="5"/>
  <c r="AD250" i="5"/>
  <c r="AC250" i="5"/>
  <c r="AB250" i="5"/>
  <c r="AA250" i="5"/>
  <c r="Z250" i="5"/>
  <c r="Y250" i="5"/>
  <c r="X250" i="5"/>
  <c r="W250" i="5"/>
  <c r="V250" i="5"/>
  <c r="U250" i="5"/>
  <c r="T250" i="5"/>
  <c r="S250" i="5"/>
  <c r="R250" i="5"/>
  <c r="Q250" i="5"/>
  <c r="P250" i="5"/>
  <c r="O250" i="5"/>
  <c r="N250" i="5"/>
  <c r="M250" i="5"/>
  <c r="L250" i="5"/>
  <c r="K250" i="5"/>
  <c r="J250" i="5"/>
  <c r="AK249" i="5"/>
  <c r="AJ249" i="5"/>
  <c r="AI249" i="5"/>
  <c r="AH249" i="5"/>
  <c r="AG249" i="5"/>
  <c r="AF249" i="5"/>
  <c r="AE249" i="5"/>
  <c r="AD249" i="5"/>
  <c r="AC249" i="5"/>
  <c r="AB249" i="5"/>
  <c r="AA249" i="5"/>
  <c r="Z249" i="5"/>
  <c r="Y249" i="5"/>
  <c r="X249" i="5"/>
  <c r="W249" i="5"/>
  <c r="V249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AK248" i="5"/>
  <c r="AJ248" i="5"/>
  <c r="AI248" i="5"/>
  <c r="AH248" i="5"/>
  <c r="AG248" i="5"/>
  <c r="AF248" i="5"/>
  <c r="AE248" i="5"/>
  <c r="AD248" i="5"/>
  <c r="AC248" i="5"/>
  <c r="AB248" i="5"/>
  <c r="AA248" i="5"/>
  <c r="Z248" i="5"/>
  <c r="Y248" i="5"/>
  <c r="X248" i="5"/>
  <c r="W248" i="5"/>
  <c r="V248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AK247" i="5"/>
  <c r="AJ247" i="5"/>
  <c r="AI247" i="5"/>
  <c r="AH247" i="5"/>
  <c r="AG247" i="5"/>
  <c r="AF247" i="5"/>
  <c r="AE247" i="5"/>
  <c r="AD247" i="5"/>
  <c r="AC247" i="5"/>
  <c r="AB247" i="5"/>
  <c r="AA247" i="5"/>
  <c r="Z247" i="5"/>
  <c r="Y247" i="5"/>
  <c r="X247" i="5"/>
  <c r="W247" i="5"/>
  <c r="V247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AK246" i="5"/>
  <c r="AJ246" i="5"/>
  <c r="AI246" i="5"/>
  <c r="AH246" i="5"/>
  <c r="AG246" i="5"/>
  <c r="AF246" i="5"/>
  <c r="AE246" i="5"/>
  <c r="AD246" i="5"/>
  <c r="AC246" i="5"/>
  <c r="AB246" i="5"/>
  <c r="AA246" i="5"/>
  <c r="Z246" i="5"/>
  <c r="Y246" i="5"/>
  <c r="X246" i="5"/>
  <c r="W246" i="5"/>
  <c r="V246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AK245" i="5"/>
  <c r="AJ245" i="5"/>
  <c r="AI245" i="5"/>
  <c r="AH245" i="5"/>
  <c r="AG245" i="5"/>
  <c r="AF245" i="5"/>
  <c r="AE245" i="5"/>
  <c r="AD245" i="5"/>
  <c r="AC245" i="5"/>
  <c r="AB245" i="5"/>
  <c r="AA245" i="5"/>
  <c r="Z245" i="5"/>
  <c r="Y245" i="5"/>
  <c r="X245" i="5"/>
  <c r="W245" i="5"/>
  <c r="V245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AK244" i="5"/>
  <c r="AJ244" i="5"/>
  <c r="AI244" i="5"/>
  <c r="AH244" i="5"/>
  <c r="AG244" i="5"/>
  <c r="AF244" i="5"/>
  <c r="AE244" i="5"/>
  <c r="AD244" i="5"/>
  <c r="AC244" i="5"/>
  <c r="AB244" i="5"/>
  <c r="AA244" i="5"/>
  <c r="Z244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AK243" i="5"/>
  <c r="AJ243" i="5"/>
  <c r="AI243" i="5"/>
  <c r="AH243" i="5"/>
  <c r="AG243" i="5"/>
  <c r="AF243" i="5"/>
  <c r="AE243" i="5"/>
  <c r="AD243" i="5"/>
  <c r="AC243" i="5"/>
  <c r="AB243" i="5"/>
  <c r="AA243" i="5"/>
  <c r="Z243" i="5"/>
  <c r="Y243" i="5"/>
  <c r="X243" i="5"/>
  <c r="W243" i="5"/>
  <c r="V243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AK242" i="5"/>
  <c r="AJ242" i="5"/>
  <c r="AI242" i="5"/>
  <c r="AH242" i="5"/>
  <c r="AG242" i="5"/>
  <c r="AF242" i="5"/>
  <c r="AE242" i="5"/>
  <c r="AD242" i="5"/>
  <c r="AC242" i="5"/>
  <c r="AB242" i="5"/>
  <c r="AA242" i="5"/>
  <c r="Z242" i="5"/>
  <c r="Y242" i="5"/>
  <c r="X242" i="5"/>
  <c r="W242" i="5"/>
  <c r="V242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AK241" i="5"/>
  <c r="AJ241" i="5"/>
  <c r="AI241" i="5"/>
  <c r="AH241" i="5"/>
  <c r="AG241" i="5"/>
  <c r="AF241" i="5"/>
  <c r="AE241" i="5"/>
  <c r="AD241" i="5"/>
  <c r="AC241" i="5"/>
  <c r="AB241" i="5"/>
  <c r="AA241" i="5"/>
  <c r="Z241" i="5"/>
  <c r="Y241" i="5"/>
  <c r="X241" i="5"/>
  <c r="W241" i="5"/>
  <c r="V241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AK240" i="5"/>
  <c r="AJ240" i="5"/>
  <c r="AI240" i="5"/>
  <c r="AH240" i="5"/>
  <c r="AG240" i="5"/>
  <c r="AF240" i="5"/>
  <c r="AE240" i="5"/>
  <c r="AD240" i="5"/>
  <c r="AC240" i="5"/>
  <c r="AB240" i="5"/>
  <c r="AA240" i="5"/>
  <c r="Z240" i="5"/>
  <c r="Y240" i="5"/>
  <c r="X240" i="5"/>
  <c r="W240" i="5"/>
  <c r="V240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AK239" i="5"/>
  <c r="AJ239" i="5"/>
  <c r="AI239" i="5"/>
  <c r="AH239" i="5"/>
  <c r="AG239" i="5"/>
  <c r="AF239" i="5"/>
  <c r="AE239" i="5"/>
  <c r="AD239" i="5"/>
  <c r="AC239" i="5"/>
  <c r="AB239" i="5"/>
  <c r="AA239" i="5"/>
  <c r="Z239" i="5"/>
  <c r="Y239" i="5"/>
  <c r="X239" i="5"/>
  <c r="W239" i="5"/>
  <c r="V239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AK238" i="5"/>
  <c r="AJ238" i="5"/>
  <c r="AI238" i="5"/>
  <c r="AH238" i="5"/>
  <c r="AG238" i="5"/>
  <c r="AF238" i="5"/>
  <c r="AE238" i="5"/>
  <c r="AD238" i="5"/>
  <c r="AC238" i="5"/>
  <c r="AB238" i="5"/>
  <c r="AA238" i="5"/>
  <c r="Z238" i="5"/>
  <c r="Y238" i="5"/>
  <c r="X238" i="5"/>
  <c r="W238" i="5"/>
  <c r="V238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AK237" i="5"/>
  <c r="AJ237" i="5"/>
  <c r="AI237" i="5"/>
  <c r="AH237" i="5"/>
  <c r="AG237" i="5"/>
  <c r="AF237" i="5"/>
  <c r="AE237" i="5"/>
  <c r="AD237" i="5"/>
  <c r="AC237" i="5"/>
  <c r="AB237" i="5"/>
  <c r="AA237" i="5"/>
  <c r="Z237" i="5"/>
  <c r="Y237" i="5"/>
  <c r="X237" i="5"/>
  <c r="W237" i="5"/>
  <c r="V237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AK236" i="5"/>
  <c r="AJ236" i="5"/>
  <c r="AI236" i="5"/>
  <c r="AH236" i="5"/>
  <c r="AG236" i="5"/>
  <c r="AF236" i="5"/>
  <c r="AE236" i="5"/>
  <c r="AD236" i="5"/>
  <c r="AC236" i="5"/>
  <c r="AB236" i="5"/>
  <c r="AA236" i="5"/>
  <c r="Z236" i="5"/>
  <c r="Y236" i="5"/>
  <c r="X236" i="5"/>
  <c r="W236" i="5"/>
  <c r="V236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AK235" i="5"/>
  <c r="AJ235" i="5"/>
  <c r="AI235" i="5"/>
  <c r="AH235" i="5"/>
  <c r="AG235" i="5"/>
  <c r="AF235" i="5"/>
  <c r="AE235" i="5"/>
  <c r="AD235" i="5"/>
  <c r="AC235" i="5"/>
  <c r="AB235" i="5"/>
  <c r="AA235" i="5"/>
  <c r="Z235" i="5"/>
  <c r="Y235" i="5"/>
  <c r="X235" i="5"/>
  <c r="W235" i="5"/>
  <c r="V235" i="5"/>
  <c r="U235" i="5"/>
  <c r="T235" i="5"/>
  <c r="S235" i="5"/>
  <c r="R235" i="5"/>
  <c r="Q235" i="5"/>
  <c r="P235" i="5"/>
  <c r="O235" i="5"/>
  <c r="N235" i="5"/>
  <c r="M235" i="5"/>
  <c r="L235" i="5"/>
  <c r="K235" i="5"/>
  <c r="J235" i="5"/>
  <c r="AK234" i="5"/>
  <c r="AJ234" i="5"/>
  <c r="AI234" i="5"/>
  <c r="AH234" i="5"/>
  <c r="AG234" i="5"/>
  <c r="AF234" i="5"/>
  <c r="AE234" i="5"/>
  <c r="AD234" i="5"/>
  <c r="AC234" i="5"/>
  <c r="AB234" i="5"/>
  <c r="AA234" i="5"/>
  <c r="Z234" i="5"/>
  <c r="Y234" i="5"/>
  <c r="X234" i="5"/>
  <c r="W234" i="5"/>
  <c r="V234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AK233" i="5"/>
  <c r="AJ233" i="5"/>
  <c r="AI233" i="5"/>
  <c r="AH233" i="5"/>
  <c r="AG233" i="5"/>
  <c r="AF233" i="5"/>
  <c r="AE233" i="5"/>
  <c r="AD233" i="5"/>
  <c r="AC233" i="5"/>
  <c r="AB233" i="5"/>
  <c r="AA233" i="5"/>
  <c r="Z233" i="5"/>
  <c r="Y233" i="5"/>
  <c r="X233" i="5"/>
  <c r="W233" i="5"/>
  <c r="V233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AK232" i="5"/>
  <c r="AJ232" i="5"/>
  <c r="AI232" i="5"/>
  <c r="AH232" i="5"/>
  <c r="AG232" i="5"/>
  <c r="AF232" i="5"/>
  <c r="AE232" i="5"/>
  <c r="AD232" i="5"/>
  <c r="AC232" i="5"/>
  <c r="AB232" i="5"/>
  <c r="AA232" i="5"/>
  <c r="Z232" i="5"/>
  <c r="Y232" i="5"/>
  <c r="X232" i="5"/>
  <c r="W232" i="5"/>
  <c r="V232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AK231" i="5"/>
  <c r="AJ231" i="5"/>
  <c r="AI231" i="5"/>
  <c r="AH231" i="5"/>
  <c r="AG231" i="5"/>
  <c r="AF231" i="5"/>
  <c r="AE231" i="5"/>
  <c r="AD231" i="5"/>
  <c r="AC231" i="5"/>
  <c r="AB231" i="5"/>
  <c r="AA231" i="5"/>
  <c r="Z231" i="5"/>
  <c r="Y231" i="5"/>
  <c r="X231" i="5"/>
  <c r="W231" i="5"/>
  <c r="V231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AK230" i="5"/>
  <c r="AJ230" i="5"/>
  <c r="AI230" i="5"/>
  <c r="AH230" i="5"/>
  <c r="AG230" i="5"/>
  <c r="AF230" i="5"/>
  <c r="AE230" i="5"/>
  <c r="AD230" i="5"/>
  <c r="AC230" i="5"/>
  <c r="AB230" i="5"/>
  <c r="AA230" i="5"/>
  <c r="Z230" i="5"/>
  <c r="Y230" i="5"/>
  <c r="X230" i="5"/>
  <c r="W230" i="5"/>
  <c r="V230" i="5"/>
  <c r="U230" i="5"/>
  <c r="T230" i="5"/>
  <c r="S230" i="5"/>
  <c r="R230" i="5"/>
  <c r="Q230" i="5"/>
  <c r="P230" i="5"/>
  <c r="O230" i="5"/>
  <c r="N230" i="5"/>
  <c r="M230" i="5"/>
  <c r="L230" i="5"/>
  <c r="K230" i="5"/>
  <c r="J230" i="5"/>
  <c r="AK229" i="5"/>
  <c r="AJ229" i="5"/>
  <c r="AI229" i="5"/>
  <c r="AH229" i="5"/>
  <c r="AG229" i="5"/>
  <c r="AF229" i="5"/>
  <c r="AE229" i="5"/>
  <c r="AD229" i="5"/>
  <c r="AC229" i="5"/>
  <c r="AB229" i="5"/>
  <c r="AA229" i="5"/>
  <c r="Z229" i="5"/>
  <c r="Y229" i="5"/>
  <c r="X229" i="5"/>
  <c r="W229" i="5"/>
  <c r="V229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AK228" i="5"/>
  <c r="AJ228" i="5"/>
  <c r="AI228" i="5"/>
  <c r="AH228" i="5"/>
  <c r="AG228" i="5"/>
  <c r="AF228" i="5"/>
  <c r="AE228" i="5"/>
  <c r="AD228" i="5"/>
  <c r="AC228" i="5"/>
  <c r="AB228" i="5"/>
  <c r="AA228" i="5"/>
  <c r="Z228" i="5"/>
  <c r="Y228" i="5"/>
  <c r="X228" i="5"/>
  <c r="W228" i="5"/>
  <c r="V228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AK227" i="5"/>
  <c r="AJ227" i="5"/>
  <c r="AI227" i="5"/>
  <c r="AH227" i="5"/>
  <c r="AG227" i="5"/>
  <c r="AF227" i="5"/>
  <c r="AE227" i="5"/>
  <c r="AD227" i="5"/>
  <c r="AC227" i="5"/>
  <c r="AB227" i="5"/>
  <c r="AA227" i="5"/>
  <c r="Z227" i="5"/>
  <c r="Y227" i="5"/>
  <c r="X227" i="5"/>
  <c r="W227" i="5"/>
  <c r="V227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AK226" i="5"/>
  <c r="AJ226" i="5"/>
  <c r="AI226" i="5"/>
  <c r="AH226" i="5"/>
  <c r="AG226" i="5"/>
  <c r="AF226" i="5"/>
  <c r="AE226" i="5"/>
  <c r="AD226" i="5"/>
  <c r="AC226" i="5"/>
  <c r="AB226" i="5"/>
  <c r="AA226" i="5"/>
  <c r="Z226" i="5"/>
  <c r="Y226" i="5"/>
  <c r="X226" i="5"/>
  <c r="W226" i="5"/>
  <c r="V226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AK225" i="5"/>
  <c r="AJ225" i="5"/>
  <c r="AI225" i="5"/>
  <c r="AH225" i="5"/>
  <c r="AG225" i="5"/>
  <c r="AF225" i="5"/>
  <c r="AE225" i="5"/>
  <c r="AD225" i="5"/>
  <c r="AC225" i="5"/>
  <c r="AB225" i="5"/>
  <c r="AA225" i="5"/>
  <c r="Z225" i="5"/>
  <c r="Y225" i="5"/>
  <c r="X225" i="5"/>
  <c r="W225" i="5"/>
  <c r="V225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AK224" i="5"/>
  <c r="AJ224" i="5"/>
  <c r="AI224" i="5"/>
  <c r="AH224" i="5"/>
  <c r="AG224" i="5"/>
  <c r="AF224" i="5"/>
  <c r="AE224" i="5"/>
  <c r="AD224" i="5"/>
  <c r="AC224" i="5"/>
  <c r="AB224" i="5"/>
  <c r="AA224" i="5"/>
  <c r="Z224" i="5"/>
  <c r="Y224" i="5"/>
  <c r="X224" i="5"/>
  <c r="W224" i="5"/>
  <c r="V224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AK223" i="5"/>
  <c r="AJ223" i="5"/>
  <c r="AI223" i="5"/>
  <c r="AH223" i="5"/>
  <c r="AG223" i="5"/>
  <c r="AF223" i="5"/>
  <c r="AE223" i="5"/>
  <c r="AD223" i="5"/>
  <c r="AC223" i="5"/>
  <c r="AB223" i="5"/>
  <c r="AA223" i="5"/>
  <c r="Z223" i="5"/>
  <c r="Y223" i="5"/>
  <c r="X223" i="5"/>
  <c r="W223" i="5"/>
  <c r="V223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AK222" i="5"/>
  <c r="AJ222" i="5"/>
  <c r="AI222" i="5"/>
  <c r="AH222" i="5"/>
  <c r="AG222" i="5"/>
  <c r="AF222" i="5"/>
  <c r="AE222" i="5"/>
  <c r="AD222" i="5"/>
  <c r="AC222" i="5"/>
  <c r="AB222" i="5"/>
  <c r="AA222" i="5"/>
  <c r="Z222" i="5"/>
  <c r="Y222" i="5"/>
  <c r="X222" i="5"/>
  <c r="W222" i="5"/>
  <c r="V222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AK221" i="5"/>
  <c r="AJ221" i="5"/>
  <c r="AI221" i="5"/>
  <c r="AH221" i="5"/>
  <c r="AG221" i="5"/>
  <c r="AF221" i="5"/>
  <c r="AE221" i="5"/>
  <c r="AD221" i="5"/>
  <c r="AC221" i="5"/>
  <c r="AB221" i="5"/>
  <c r="AA221" i="5"/>
  <c r="Z221" i="5"/>
  <c r="Y221" i="5"/>
  <c r="X221" i="5"/>
  <c r="W221" i="5"/>
  <c r="V221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AK220" i="5"/>
  <c r="AJ220" i="5"/>
  <c r="AI220" i="5"/>
  <c r="AH220" i="5"/>
  <c r="AG220" i="5"/>
  <c r="AF220" i="5"/>
  <c r="AE220" i="5"/>
  <c r="AD220" i="5"/>
  <c r="AC220" i="5"/>
  <c r="AB220" i="5"/>
  <c r="AA220" i="5"/>
  <c r="Z220" i="5"/>
  <c r="Y220" i="5"/>
  <c r="X220" i="5"/>
  <c r="W220" i="5"/>
  <c r="V220" i="5"/>
  <c r="U220" i="5"/>
  <c r="T220" i="5"/>
  <c r="S220" i="5"/>
  <c r="R220" i="5"/>
  <c r="Q220" i="5"/>
  <c r="P220" i="5"/>
  <c r="O220" i="5"/>
  <c r="N220" i="5"/>
  <c r="M220" i="5"/>
  <c r="L220" i="5"/>
  <c r="K220" i="5"/>
  <c r="J220" i="5"/>
  <c r="AK219" i="5"/>
  <c r="AJ219" i="5"/>
  <c r="AI219" i="5"/>
  <c r="AH219" i="5"/>
  <c r="AG219" i="5"/>
  <c r="AF219" i="5"/>
  <c r="AE219" i="5"/>
  <c r="AD219" i="5"/>
  <c r="AC219" i="5"/>
  <c r="AB219" i="5"/>
  <c r="AA219" i="5"/>
  <c r="Z219" i="5"/>
  <c r="Y219" i="5"/>
  <c r="X219" i="5"/>
  <c r="W219" i="5"/>
  <c r="V219" i="5"/>
  <c r="U219" i="5"/>
  <c r="T219" i="5"/>
  <c r="S219" i="5"/>
  <c r="R219" i="5"/>
  <c r="Q219" i="5"/>
  <c r="P219" i="5"/>
  <c r="O219" i="5"/>
  <c r="N219" i="5"/>
  <c r="M219" i="5"/>
  <c r="L219" i="5"/>
  <c r="K219" i="5"/>
  <c r="J219" i="5"/>
  <c r="AK218" i="5"/>
  <c r="AJ218" i="5"/>
  <c r="AI218" i="5"/>
  <c r="AH218" i="5"/>
  <c r="AG218" i="5"/>
  <c r="AF218" i="5"/>
  <c r="AE218" i="5"/>
  <c r="AD218" i="5"/>
  <c r="AC218" i="5"/>
  <c r="AB218" i="5"/>
  <c r="AA218" i="5"/>
  <c r="Z218" i="5"/>
  <c r="Y218" i="5"/>
  <c r="X218" i="5"/>
  <c r="W218" i="5"/>
  <c r="V218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AK217" i="5"/>
  <c r="AJ217" i="5"/>
  <c r="AI217" i="5"/>
  <c r="AH217" i="5"/>
  <c r="AG217" i="5"/>
  <c r="AF217" i="5"/>
  <c r="AE217" i="5"/>
  <c r="AD217" i="5"/>
  <c r="AC217" i="5"/>
  <c r="AB217" i="5"/>
  <c r="AA217" i="5"/>
  <c r="Z217" i="5"/>
  <c r="Y217" i="5"/>
  <c r="X217" i="5"/>
  <c r="W217" i="5"/>
  <c r="V217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AK216" i="5"/>
  <c r="AJ216" i="5"/>
  <c r="AI216" i="5"/>
  <c r="AH216" i="5"/>
  <c r="AG216" i="5"/>
  <c r="AF216" i="5"/>
  <c r="AE216" i="5"/>
  <c r="AD216" i="5"/>
  <c r="AC216" i="5"/>
  <c r="AB216" i="5"/>
  <c r="AA216" i="5"/>
  <c r="Z216" i="5"/>
  <c r="Y216" i="5"/>
  <c r="X216" i="5"/>
  <c r="W216" i="5"/>
  <c r="V216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AK215" i="5"/>
  <c r="AJ215" i="5"/>
  <c r="AI215" i="5"/>
  <c r="AH215" i="5"/>
  <c r="AG215" i="5"/>
  <c r="AF215" i="5"/>
  <c r="AE215" i="5"/>
  <c r="AD215" i="5"/>
  <c r="AC215" i="5"/>
  <c r="AB215" i="5"/>
  <c r="AA215" i="5"/>
  <c r="Z215" i="5"/>
  <c r="Y215" i="5"/>
  <c r="X215" i="5"/>
  <c r="W215" i="5"/>
  <c r="V215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AK214" i="5"/>
  <c r="AJ214" i="5"/>
  <c r="AI214" i="5"/>
  <c r="AH214" i="5"/>
  <c r="AG214" i="5"/>
  <c r="AF214" i="5"/>
  <c r="AE214" i="5"/>
  <c r="AD214" i="5"/>
  <c r="AC214" i="5"/>
  <c r="AB214" i="5"/>
  <c r="AA214" i="5"/>
  <c r="Z214" i="5"/>
  <c r="Y214" i="5"/>
  <c r="X214" i="5"/>
  <c r="W214" i="5"/>
  <c r="V214" i="5"/>
  <c r="U214" i="5"/>
  <c r="T214" i="5"/>
  <c r="S214" i="5"/>
  <c r="R214" i="5"/>
  <c r="Q214" i="5"/>
  <c r="P214" i="5"/>
  <c r="O214" i="5"/>
  <c r="N214" i="5"/>
  <c r="M214" i="5"/>
  <c r="L214" i="5"/>
  <c r="K214" i="5"/>
  <c r="J214" i="5"/>
  <c r="AK213" i="5"/>
  <c r="AJ213" i="5"/>
  <c r="AI213" i="5"/>
  <c r="AH213" i="5"/>
  <c r="AG213" i="5"/>
  <c r="AF213" i="5"/>
  <c r="AE213" i="5"/>
  <c r="AD213" i="5"/>
  <c r="AC213" i="5"/>
  <c r="AB213" i="5"/>
  <c r="AA213" i="5"/>
  <c r="Z213" i="5"/>
  <c r="Y213" i="5"/>
  <c r="X213" i="5"/>
  <c r="W213" i="5"/>
  <c r="V213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AK212" i="5"/>
  <c r="AJ212" i="5"/>
  <c r="AI212" i="5"/>
  <c r="AH212" i="5"/>
  <c r="AG212" i="5"/>
  <c r="AF212" i="5"/>
  <c r="AE212" i="5"/>
  <c r="AD212" i="5"/>
  <c r="AC212" i="5"/>
  <c r="AB212" i="5"/>
  <c r="AA212" i="5"/>
  <c r="Z212" i="5"/>
  <c r="Y212" i="5"/>
  <c r="X212" i="5"/>
  <c r="W212" i="5"/>
  <c r="V212" i="5"/>
  <c r="U212" i="5"/>
  <c r="T212" i="5"/>
  <c r="S212" i="5"/>
  <c r="R212" i="5"/>
  <c r="Q212" i="5"/>
  <c r="P212" i="5"/>
  <c r="O212" i="5"/>
  <c r="N212" i="5"/>
  <c r="M212" i="5"/>
  <c r="L212" i="5"/>
  <c r="K212" i="5"/>
  <c r="J212" i="5"/>
  <c r="AK211" i="5"/>
  <c r="AJ211" i="5"/>
  <c r="AI211" i="5"/>
  <c r="AH211" i="5"/>
  <c r="AG211" i="5"/>
  <c r="AF211" i="5"/>
  <c r="AE211" i="5"/>
  <c r="AD211" i="5"/>
  <c r="AC211" i="5"/>
  <c r="AB211" i="5"/>
  <c r="AA211" i="5"/>
  <c r="Z211" i="5"/>
  <c r="Y211" i="5"/>
  <c r="X211" i="5"/>
  <c r="W211" i="5"/>
  <c r="V211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AK210" i="5"/>
  <c r="AJ210" i="5"/>
  <c r="AI210" i="5"/>
  <c r="AH210" i="5"/>
  <c r="AG210" i="5"/>
  <c r="AF210" i="5"/>
  <c r="AE210" i="5"/>
  <c r="AD210" i="5"/>
  <c r="AC210" i="5"/>
  <c r="AB210" i="5"/>
  <c r="AA210" i="5"/>
  <c r="Z210" i="5"/>
  <c r="Y210" i="5"/>
  <c r="X210" i="5"/>
  <c r="W210" i="5"/>
  <c r="V210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AK209" i="5"/>
  <c r="AJ209" i="5"/>
  <c r="AI209" i="5"/>
  <c r="AH209" i="5"/>
  <c r="AG209" i="5"/>
  <c r="AF209" i="5"/>
  <c r="AE209" i="5"/>
  <c r="AD209" i="5"/>
  <c r="AC209" i="5"/>
  <c r="AB209" i="5"/>
  <c r="AA209" i="5"/>
  <c r="Z209" i="5"/>
  <c r="Y209" i="5"/>
  <c r="X209" i="5"/>
  <c r="W209" i="5"/>
  <c r="V209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AK208" i="5"/>
  <c r="AJ208" i="5"/>
  <c r="AI208" i="5"/>
  <c r="AH208" i="5"/>
  <c r="AG208" i="5"/>
  <c r="AF208" i="5"/>
  <c r="AE208" i="5"/>
  <c r="AD208" i="5"/>
  <c r="AC208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AK207" i="5"/>
  <c r="AJ207" i="5"/>
  <c r="AI207" i="5"/>
  <c r="AH207" i="5"/>
  <c r="AG207" i="5"/>
  <c r="AF207" i="5"/>
  <c r="AE207" i="5"/>
  <c r="AD207" i="5"/>
  <c r="AC207" i="5"/>
  <c r="AB207" i="5"/>
  <c r="AA207" i="5"/>
  <c r="Z207" i="5"/>
  <c r="Y207" i="5"/>
  <c r="X207" i="5"/>
  <c r="W207" i="5"/>
  <c r="V207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AK206" i="5"/>
  <c r="AJ206" i="5"/>
  <c r="AI206" i="5"/>
  <c r="AH206" i="5"/>
  <c r="AG206" i="5"/>
  <c r="AF206" i="5"/>
  <c r="AE206" i="5"/>
  <c r="AD206" i="5"/>
  <c r="AC206" i="5"/>
  <c r="AB206" i="5"/>
  <c r="AA206" i="5"/>
  <c r="Z206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AK205" i="5"/>
  <c r="AJ205" i="5"/>
  <c r="AI205" i="5"/>
  <c r="AH205" i="5"/>
  <c r="AG205" i="5"/>
  <c r="AF205" i="5"/>
  <c r="AE205" i="5"/>
  <c r="AD205" i="5"/>
  <c r="AC205" i="5"/>
  <c r="AB205" i="5"/>
  <c r="AA205" i="5"/>
  <c r="Z205" i="5"/>
  <c r="Y205" i="5"/>
  <c r="X205" i="5"/>
  <c r="W205" i="5"/>
  <c r="V205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AK204" i="5"/>
  <c r="AJ204" i="5"/>
  <c r="AI204" i="5"/>
  <c r="AH204" i="5"/>
  <c r="AG204" i="5"/>
  <c r="AF204" i="5"/>
  <c r="AE204" i="5"/>
  <c r="AD204" i="5"/>
  <c r="AC204" i="5"/>
  <c r="AB204" i="5"/>
  <c r="AA204" i="5"/>
  <c r="Z204" i="5"/>
  <c r="Y204" i="5"/>
  <c r="X204" i="5"/>
  <c r="W204" i="5"/>
  <c r="V204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AK203" i="5"/>
  <c r="AJ203" i="5"/>
  <c r="AI203" i="5"/>
  <c r="AH203" i="5"/>
  <c r="AG203" i="5"/>
  <c r="AF203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AK202" i="5"/>
  <c r="AJ202" i="5"/>
  <c r="AI202" i="5"/>
  <c r="AH202" i="5"/>
  <c r="AG202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AK201" i="5"/>
  <c r="AJ201" i="5"/>
  <c r="AI201" i="5"/>
  <c r="AH201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AK200" i="5"/>
  <c r="AJ200" i="5"/>
  <c r="AI200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AK199" i="5"/>
  <c r="AJ199" i="5"/>
  <c r="AI199" i="5"/>
  <c r="AH199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AK198" i="5"/>
  <c r="AJ198" i="5"/>
  <c r="AI198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AK197" i="5"/>
  <c r="AJ197" i="5"/>
  <c r="AI197" i="5"/>
  <c r="AH197" i="5"/>
  <c r="AG197" i="5"/>
  <c r="AF197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AK196" i="5"/>
  <c r="AJ196" i="5"/>
  <c r="AI196" i="5"/>
  <c r="AH196" i="5"/>
  <c r="AG196" i="5"/>
  <c r="AF196" i="5"/>
  <c r="AE196" i="5"/>
  <c r="AD196" i="5"/>
  <c r="AC196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AK195" i="5"/>
  <c r="AJ195" i="5"/>
  <c r="AI195" i="5"/>
  <c r="AH195" i="5"/>
  <c r="AG195" i="5"/>
  <c r="AF195" i="5"/>
  <c r="AE195" i="5"/>
  <c r="AD195" i="5"/>
  <c r="AC195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AK194" i="5"/>
  <c r="AJ194" i="5"/>
  <c r="AI194" i="5"/>
  <c r="AH194" i="5"/>
  <c r="AG194" i="5"/>
  <c r="AF194" i="5"/>
  <c r="AE194" i="5"/>
  <c r="AD194" i="5"/>
  <c r="AC194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AK193" i="5"/>
  <c r="AJ193" i="5"/>
  <c r="AI193" i="5"/>
  <c r="AH193" i="5"/>
  <c r="AG193" i="5"/>
  <c r="AF193" i="5"/>
  <c r="AE193" i="5"/>
  <c r="AD193" i="5"/>
  <c r="AC193" i="5"/>
  <c r="AB193" i="5"/>
  <c r="AA193" i="5"/>
  <c r="Z193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AK192" i="5"/>
  <c r="AJ192" i="5"/>
  <c r="AI192" i="5"/>
  <c r="AH192" i="5"/>
  <c r="AG192" i="5"/>
  <c r="AF192" i="5"/>
  <c r="AE192" i="5"/>
  <c r="AD192" i="5"/>
  <c r="AC192" i="5"/>
  <c r="AB192" i="5"/>
  <c r="AA192" i="5"/>
  <c r="Z192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AK191" i="5"/>
  <c r="AJ191" i="5"/>
  <c r="AI191" i="5"/>
  <c r="AH191" i="5"/>
  <c r="AG191" i="5"/>
  <c r="AF191" i="5"/>
  <c r="AE191" i="5"/>
  <c r="AD191" i="5"/>
  <c r="AC191" i="5"/>
  <c r="AB191" i="5"/>
  <c r="AA191" i="5"/>
  <c r="Z191" i="5"/>
  <c r="Y191" i="5"/>
  <c r="X191" i="5"/>
  <c r="W191" i="5"/>
  <c r="V191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AK190" i="5"/>
  <c r="AJ190" i="5"/>
  <c r="AI190" i="5"/>
  <c r="AH190" i="5"/>
  <c r="AG190" i="5"/>
  <c r="AF190" i="5"/>
  <c r="AE190" i="5"/>
  <c r="AD190" i="5"/>
  <c r="AC190" i="5"/>
  <c r="AB190" i="5"/>
  <c r="AA190" i="5"/>
  <c r="Z190" i="5"/>
  <c r="Y190" i="5"/>
  <c r="X190" i="5"/>
  <c r="W190" i="5"/>
  <c r="V190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AK189" i="5"/>
  <c r="AJ189" i="5"/>
  <c r="AI189" i="5"/>
  <c r="AH189" i="5"/>
  <c r="AG189" i="5"/>
  <c r="AF189" i="5"/>
  <c r="AE189" i="5"/>
  <c r="AD189" i="5"/>
  <c r="AC189" i="5"/>
  <c r="AB189" i="5"/>
  <c r="AA189" i="5"/>
  <c r="Z189" i="5"/>
  <c r="Y189" i="5"/>
  <c r="X189" i="5"/>
  <c r="W189" i="5"/>
  <c r="V189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AK188" i="5"/>
  <c r="AJ188" i="5"/>
  <c r="AI188" i="5"/>
  <c r="AH188" i="5"/>
  <c r="AG188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AK187" i="5"/>
  <c r="AJ187" i="5"/>
  <c r="AI187" i="5"/>
  <c r="AH187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AK186" i="5"/>
  <c r="AJ186" i="5"/>
  <c r="AI186" i="5"/>
  <c r="AH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AK185" i="5"/>
  <c r="AJ185" i="5"/>
  <c r="AI185" i="5"/>
  <c r="AH185" i="5"/>
  <c r="AG185" i="5"/>
  <c r="AF185" i="5"/>
  <c r="AE185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AK184" i="5"/>
  <c r="AJ184" i="5"/>
  <c r="AI184" i="5"/>
  <c r="AH184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AK183" i="5"/>
  <c r="AJ183" i="5"/>
  <c r="AI183" i="5"/>
  <c r="AH183" i="5"/>
  <c r="AG183" i="5"/>
  <c r="AF183" i="5"/>
  <c r="AE183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AK182" i="5"/>
  <c r="AJ182" i="5"/>
  <c r="AI182" i="5"/>
  <c r="AH182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AK181" i="5"/>
  <c r="AJ181" i="5"/>
  <c r="AI181" i="5"/>
  <c r="AH181" i="5"/>
  <c r="AG181" i="5"/>
  <c r="AF181" i="5"/>
  <c r="AE181" i="5"/>
  <c r="AD181" i="5"/>
  <c r="AC181" i="5"/>
  <c r="AB181" i="5"/>
  <c r="AA181" i="5"/>
  <c r="Z181" i="5"/>
  <c r="Y181" i="5"/>
  <c r="X181" i="5"/>
  <c r="W181" i="5"/>
  <c r="V181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AK180" i="5"/>
  <c r="AJ180" i="5"/>
  <c r="AI180" i="5"/>
  <c r="AH180" i="5"/>
  <c r="AG180" i="5"/>
  <c r="AF180" i="5"/>
  <c r="AE180" i="5"/>
  <c r="AD180" i="5"/>
  <c r="AC180" i="5"/>
  <c r="AB180" i="5"/>
  <c r="AA180" i="5"/>
  <c r="Z180" i="5"/>
  <c r="Y180" i="5"/>
  <c r="X180" i="5"/>
  <c r="W180" i="5"/>
  <c r="V180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AK179" i="5"/>
  <c r="AJ179" i="5"/>
  <c r="AI179" i="5"/>
  <c r="AH179" i="5"/>
  <c r="AG179" i="5"/>
  <c r="AF179" i="5"/>
  <c r="AE179" i="5"/>
  <c r="AD179" i="5"/>
  <c r="AC179" i="5"/>
  <c r="AB179" i="5"/>
  <c r="AA179" i="5"/>
  <c r="Z179" i="5"/>
  <c r="Y179" i="5"/>
  <c r="X179" i="5"/>
  <c r="W179" i="5"/>
  <c r="V179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AK178" i="5"/>
  <c r="AJ178" i="5"/>
  <c r="AI178" i="5"/>
  <c r="AH178" i="5"/>
  <c r="AG178" i="5"/>
  <c r="AF178" i="5"/>
  <c r="AE178" i="5"/>
  <c r="AD178" i="5"/>
  <c r="AC178" i="5"/>
  <c r="AB178" i="5"/>
  <c r="AA178" i="5"/>
  <c r="Z178" i="5"/>
  <c r="Y178" i="5"/>
  <c r="X178" i="5"/>
  <c r="W178" i="5"/>
  <c r="V178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AK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AK176" i="5"/>
  <c r="AJ176" i="5"/>
  <c r="AI176" i="5"/>
  <c r="AH176" i="5"/>
  <c r="AG176" i="5"/>
  <c r="AF176" i="5"/>
  <c r="AE176" i="5"/>
  <c r="AD176" i="5"/>
  <c r="AC176" i="5"/>
  <c r="AB176" i="5"/>
  <c r="AA176" i="5"/>
  <c r="Z176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AK174" i="5"/>
  <c r="AJ174" i="5"/>
  <c r="AI174" i="5"/>
  <c r="AH174" i="5"/>
  <c r="AG174" i="5"/>
  <c r="AF174" i="5"/>
  <c r="AE174" i="5"/>
  <c r="AD174" i="5"/>
  <c r="AC174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AK173" i="5"/>
  <c r="AJ173" i="5"/>
  <c r="AI173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AK172" i="5"/>
  <c r="AJ172" i="5"/>
  <c r="AI172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AK171" i="5"/>
  <c r="AJ171" i="5"/>
  <c r="AI171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AK170" i="5"/>
  <c r="AJ170" i="5"/>
  <c r="AI170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AK169" i="5"/>
  <c r="AJ169" i="5"/>
  <c r="AI169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AK168" i="5"/>
  <c r="AJ168" i="5"/>
  <c r="AI168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AK167" i="5"/>
  <c r="AJ167" i="5"/>
  <c r="AI167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AK166" i="5"/>
  <c r="AJ166" i="5"/>
  <c r="AI166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AK165" i="5"/>
  <c r="AJ165" i="5"/>
  <c r="AI165" i="5"/>
  <c r="AH165" i="5"/>
  <c r="AG165" i="5"/>
  <c r="AF165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AK164" i="5"/>
  <c r="AJ164" i="5"/>
  <c r="AI164" i="5"/>
  <c r="AH164" i="5"/>
  <c r="AG164" i="5"/>
  <c r="AF164" i="5"/>
  <c r="AE164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AK163" i="5"/>
  <c r="AJ163" i="5"/>
  <c r="AI163" i="5"/>
  <c r="AH163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AK162" i="5"/>
  <c r="AJ162" i="5"/>
  <c r="AI162" i="5"/>
  <c r="AH162" i="5"/>
  <c r="AG162" i="5"/>
  <c r="AF162" i="5"/>
  <c r="AE162" i="5"/>
  <c r="AD162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AK161" i="5"/>
  <c r="AJ161" i="5"/>
  <c r="AI161" i="5"/>
  <c r="AH161" i="5"/>
  <c r="AG161" i="5"/>
  <c r="AF161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AK160" i="5"/>
  <c r="AJ160" i="5"/>
  <c r="AI160" i="5"/>
  <c r="AH160" i="5"/>
  <c r="AG160" i="5"/>
  <c r="AF160" i="5"/>
  <c r="AE160" i="5"/>
  <c r="AD160" i="5"/>
  <c r="AC160" i="5"/>
  <c r="AB160" i="5"/>
  <c r="AA160" i="5"/>
  <c r="Z160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AK159" i="5"/>
  <c r="AJ159" i="5"/>
  <c r="AI159" i="5"/>
  <c r="AH159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AK158" i="5"/>
  <c r="AJ158" i="5"/>
  <c r="AI158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AK157" i="5"/>
  <c r="AJ157" i="5"/>
  <c r="AI157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AK156" i="5"/>
  <c r="AJ156" i="5"/>
  <c r="AI156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AK155" i="5"/>
  <c r="AJ155" i="5"/>
  <c r="AI155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AK154" i="5"/>
  <c r="AJ154" i="5"/>
  <c r="AI154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AK153" i="5"/>
  <c r="AJ153" i="5"/>
  <c r="AI153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AK152" i="5"/>
  <c r="AJ152" i="5"/>
  <c r="AI152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AK151" i="5"/>
  <c r="AJ151" i="5"/>
  <c r="AI151" i="5"/>
  <c r="AH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AK150" i="5"/>
  <c r="AJ150" i="5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AK149" i="5"/>
  <c r="AJ149" i="5"/>
  <c r="AI149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AK148" i="5"/>
  <c r="AJ148" i="5"/>
  <c r="AI148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AK147" i="5"/>
  <c r="AJ147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AK146" i="5"/>
  <c r="AJ146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AK145" i="5"/>
  <c r="AJ145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AK144" i="5"/>
  <c r="AJ144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AK143" i="5"/>
  <c r="AJ143" i="5"/>
  <c r="AI143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AK142" i="5"/>
  <c r="AJ142" i="5"/>
  <c r="AI142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AK141" i="5"/>
  <c r="AJ141" i="5"/>
  <c r="AI141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AK140" i="5"/>
  <c r="AJ140" i="5"/>
  <c r="AI140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AK139" i="5"/>
  <c r="AJ139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AK138" i="5"/>
  <c r="AJ138" i="5"/>
  <c r="AI138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AK137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AK135" i="5"/>
  <c r="AJ135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AK132" i="5"/>
  <c r="AJ132" i="5"/>
  <c r="AI132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AK131" i="5"/>
  <c r="AJ131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AK129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AK128" i="5"/>
  <c r="AJ128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AK127" i="5"/>
  <c r="AJ127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AK126" i="5"/>
  <c r="AJ126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AK125" i="5"/>
  <c r="AJ125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AK124" i="5"/>
  <c r="AJ124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AK123" i="5"/>
  <c r="AJ123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AK122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AK121" i="5"/>
  <c r="AJ121" i="5"/>
  <c r="AI121" i="5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AK119" i="5"/>
  <c r="AJ119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AK118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AK117" i="5"/>
  <c r="AJ117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AK115" i="5"/>
  <c r="AJ115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AK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AK113" i="5"/>
  <c r="AJ113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AK112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AK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AK8" i="5"/>
  <c r="AK3" i="5" s="1"/>
  <c r="AK4" i="5" s="1"/>
  <c r="AJ8" i="5"/>
  <c r="AJ3" i="5" s="1"/>
  <c r="AI8" i="5"/>
  <c r="AH8" i="5"/>
  <c r="AG8" i="5"/>
  <c r="AF8" i="5"/>
  <c r="AE8" i="5"/>
  <c r="AD8" i="5"/>
  <c r="AC8" i="5"/>
  <c r="AC3" i="5" s="1"/>
  <c r="AC4" i="5" s="1"/>
  <c r="AB8" i="5"/>
  <c r="AB3" i="5" s="1"/>
  <c r="AA8" i="5"/>
  <c r="Z8" i="5"/>
  <c r="Y8" i="5"/>
  <c r="X8" i="5"/>
  <c r="W8" i="5"/>
  <c r="V8" i="5"/>
  <c r="U8" i="5"/>
  <c r="U3" i="5" s="1"/>
  <c r="U4" i="5" s="1"/>
  <c r="T8" i="5"/>
  <c r="T3" i="5" s="1"/>
  <c r="S8" i="5"/>
  <c r="R8" i="5"/>
  <c r="Q8" i="5"/>
  <c r="P8" i="5"/>
  <c r="O8" i="5"/>
  <c r="N8" i="5"/>
  <c r="M8" i="5"/>
  <c r="M3" i="5" s="1"/>
  <c r="M4" i="5" s="1"/>
  <c r="L8" i="5"/>
  <c r="L3" i="5" s="1"/>
  <c r="K8" i="5"/>
  <c r="J8" i="5"/>
  <c r="AK7" i="5"/>
  <c r="AJ7" i="5"/>
  <c r="AI7" i="5"/>
  <c r="AH7" i="5"/>
  <c r="AG7" i="5"/>
  <c r="AG3" i="5" s="1"/>
  <c r="AG4" i="5" s="1"/>
  <c r="AF7" i="5"/>
  <c r="AF3" i="5" s="1"/>
  <c r="AE7" i="5"/>
  <c r="AE3" i="5" s="1"/>
  <c r="AE4" i="5" s="1"/>
  <c r="AD7" i="5"/>
  <c r="AC7" i="5"/>
  <c r="AB7" i="5"/>
  <c r="AA7" i="5"/>
  <c r="Z7" i="5"/>
  <c r="Y7" i="5"/>
  <c r="Y3" i="5" s="1"/>
  <c r="Y4" i="5" s="1"/>
  <c r="X7" i="5"/>
  <c r="X3" i="5" s="1"/>
  <c r="W7" i="5"/>
  <c r="W3" i="5" s="1"/>
  <c r="W4" i="5" s="1"/>
  <c r="V7" i="5"/>
  <c r="U7" i="5"/>
  <c r="T7" i="5"/>
  <c r="S7" i="5"/>
  <c r="R7" i="5"/>
  <c r="Q7" i="5"/>
  <c r="Q3" i="5" s="1"/>
  <c r="Q4" i="5" s="1"/>
  <c r="P7" i="5"/>
  <c r="P3" i="5" s="1"/>
  <c r="O7" i="5"/>
  <c r="O3" i="5" s="1"/>
  <c r="O4" i="5" s="1"/>
  <c r="N7" i="5"/>
  <c r="M7" i="5"/>
  <c r="L7" i="5"/>
  <c r="K7" i="5"/>
  <c r="J7" i="5"/>
  <c r="AI3" i="5"/>
  <c r="AI4" i="5" s="1"/>
  <c r="AH3" i="5"/>
  <c r="AD3" i="5"/>
  <c r="AA3" i="5"/>
  <c r="AA4" i="5" s="1"/>
  <c r="Z3" i="5"/>
  <c r="V3" i="5"/>
  <c r="S3" i="5"/>
  <c r="S4" i="5" s="1"/>
  <c r="R3" i="5"/>
  <c r="N3" i="5"/>
  <c r="K3" i="5"/>
  <c r="K4" i="5" s="1"/>
  <c r="J3" i="5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AK8" i="4"/>
  <c r="AJ8" i="4"/>
  <c r="AI8" i="4"/>
  <c r="AH8" i="4"/>
  <c r="AG8" i="4"/>
  <c r="AF8" i="4"/>
  <c r="AE8" i="4"/>
  <c r="AD8" i="4"/>
  <c r="AD3" i="4" s="1"/>
  <c r="AC8" i="4"/>
  <c r="AB8" i="4"/>
  <c r="AA8" i="4"/>
  <c r="Z8" i="4"/>
  <c r="Y8" i="4"/>
  <c r="X8" i="4"/>
  <c r="W8" i="4"/>
  <c r="V8" i="4"/>
  <c r="V3" i="4" s="1"/>
  <c r="U8" i="4"/>
  <c r="T8" i="4"/>
  <c r="S8" i="4"/>
  <c r="R8" i="4"/>
  <c r="Q8" i="4"/>
  <c r="P8" i="4"/>
  <c r="O8" i="4"/>
  <c r="N8" i="4"/>
  <c r="N3" i="4" s="1"/>
  <c r="M8" i="4"/>
  <c r="L8" i="4"/>
  <c r="K8" i="4"/>
  <c r="J8" i="4"/>
  <c r="AK7" i="4"/>
  <c r="AJ7" i="4"/>
  <c r="AI7" i="4"/>
  <c r="AI3" i="4" s="1"/>
  <c r="AI4" i="4" s="1"/>
  <c r="AH7" i="4"/>
  <c r="AH3" i="4" s="1"/>
  <c r="AG7" i="4"/>
  <c r="AG3" i="4" s="1"/>
  <c r="AG4" i="4" s="1"/>
  <c r="AF7" i="4"/>
  <c r="AE7" i="4"/>
  <c r="AE3" i="4" s="1"/>
  <c r="AD7" i="4"/>
  <c r="AC7" i="4"/>
  <c r="AB7" i="4"/>
  <c r="AA7" i="4"/>
  <c r="AA3" i="4" s="1"/>
  <c r="AA4" i="4" s="1"/>
  <c r="Z7" i="4"/>
  <c r="Z3" i="4" s="1"/>
  <c r="Y7" i="4"/>
  <c r="Y3" i="4" s="1"/>
  <c r="Y4" i="4" s="1"/>
  <c r="X7" i="4"/>
  <c r="W7" i="4"/>
  <c r="W3" i="4" s="1"/>
  <c r="V7" i="4"/>
  <c r="U7" i="4"/>
  <c r="T7" i="4"/>
  <c r="S7" i="4"/>
  <c r="S3" i="4" s="1"/>
  <c r="S4" i="4" s="1"/>
  <c r="R7" i="4"/>
  <c r="R3" i="4" s="1"/>
  <c r="Q7" i="4"/>
  <c r="Q3" i="4" s="1"/>
  <c r="Q4" i="4" s="1"/>
  <c r="P7" i="4"/>
  <c r="O7" i="4"/>
  <c r="O3" i="4" s="1"/>
  <c r="N7" i="4"/>
  <c r="M7" i="4"/>
  <c r="L7" i="4"/>
  <c r="K7" i="4"/>
  <c r="K3" i="4" s="1"/>
  <c r="K4" i="4" s="1"/>
  <c r="J7" i="4"/>
  <c r="J3" i="4" s="1"/>
  <c r="AK3" i="4"/>
  <c r="AK4" i="4" s="1"/>
  <c r="AJ3" i="4"/>
  <c r="AF3" i="4"/>
  <c r="AC3" i="4"/>
  <c r="AC4" i="4" s="1"/>
  <c r="AB3" i="4"/>
  <c r="X3" i="4"/>
  <c r="U3" i="4"/>
  <c r="U4" i="4" s="1"/>
  <c r="T3" i="4"/>
  <c r="P3" i="4"/>
  <c r="M3" i="4"/>
  <c r="M4" i="4" s="1"/>
  <c r="L3" i="4"/>
  <c r="AK1051" i="2"/>
  <c r="AJ1051" i="2"/>
  <c r="AI1051" i="2"/>
  <c r="AH1051" i="2"/>
  <c r="AG1051" i="2"/>
  <c r="AF1051" i="2"/>
  <c r="AE1051" i="2"/>
  <c r="AD1051" i="2"/>
  <c r="AC1051" i="2"/>
  <c r="AB1051" i="2"/>
  <c r="AA1051" i="2"/>
  <c r="Z1051" i="2"/>
  <c r="Y1051" i="2"/>
  <c r="X1051" i="2"/>
  <c r="W1051" i="2"/>
  <c r="V1051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AK1050" i="2"/>
  <c r="AJ1050" i="2"/>
  <c r="AI1050" i="2"/>
  <c r="AH1050" i="2"/>
  <c r="AG1050" i="2"/>
  <c r="AF1050" i="2"/>
  <c r="AE1050" i="2"/>
  <c r="AD1050" i="2"/>
  <c r="AC1050" i="2"/>
  <c r="AB1050" i="2"/>
  <c r="AA1050" i="2"/>
  <c r="Z1050" i="2"/>
  <c r="Y1050" i="2"/>
  <c r="X1050" i="2"/>
  <c r="W1050" i="2"/>
  <c r="V1050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AK1049" i="2"/>
  <c r="AJ1049" i="2"/>
  <c r="AI1049" i="2"/>
  <c r="AH1049" i="2"/>
  <c r="AG1049" i="2"/>
  <c r="AF1049" i="2"/>
  <c r="AE1049" i="2"/>
  <c r="AD1049" i="2"/>
  <c r="AC1049" i="2"/>
  <c r="AB1049" i="2"/>
  <c r="AA1049" i="2"/>
  <c r="Z1049" i="2"/>
  <c r="Y1049" i="2"/>
  <c r="X1049" i="2"/>
  <c r="W1049" i="2"/>
  <c r="V1049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AK1048" i="2"/>
  <c r="AJ1048" i="2"/>
  <c r="AI1048" i="2"/>
  <c r="AH1048" i="2"/>
  <c r="AG1048" i="2"/>
  <c r="AF1048" i="2"/>
  <c r="AE1048" i="2"/>
  <c r="AD1048" i="2"/>
  <c r="AC1048" i="2"/>
  <c r="AB1048" i="2"/>
  <c r="AA1048" i="2"/>
  <c r="Z1048" i="2"/>
  <c r="Y1048" i="2"/>
  <c r="X1048" i="2"/>
  <c r="W1048" i="2"/>
  <c r="V1048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AK1047" i="2"/>
  <c r="AJ1047" i="2"/>
  <c r="AI1047" i="2"/>
  <c r="AH1047" i="2"/>
  <c r="AG1047" i="2"/>
  <c r="AF1047" i="2"/>
  <c r="AE1047" i="2"/>
  <c r="AD1047" i="2"/>
  <c r="AC1047" i="2"/>
  <c r="AB1047" i="2"/>
  <c r="AA1047" i="2"/>
  <c r="Z1047" i="2"/>
  <c r="Y1047" i="2"/>
  <c r="X1047" i="2"/>
  <c r="W1047" i="2"/>
  <c r="V1047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AK1046" i="2"/>
  <c r="AJ1046" i="2"/>
  <c r="AI1046" i="2"/>
  <c r="AH1046" i="2"/>
  <c r="AG1046" i="2"/>
  <c r="AF1046" i="2"/>
  <c r="AE1046" i="2"/>
  <c r="AD1046" i="2"/>
  <c r="AC1046" i="2"/>
  <c r="AB1046" i="2"/>
  <c r="AA1046" i="2"/>
  <c r="Z1046" i="2"/>
  <c r="Y1046" i="2"/>
  <c r="X1046" i="2"/>
  <c r="W1046" i="2"/>
  <c r="V1046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AK1045" i="2"/>
  <c r="AJ1045" i="2"/>
  <c r="AI1045" i="2"/>
  <c r="AH1045" i="2"/>
  <c r="AG1045" i="2"/>
  <c r="AF1045" i="2"/>
  <c r="AE1045" i="2"/>
  <c r="AD1045" i="2"/>
  <c r="AC1045" i="2"/>
  <c r="AB1045" i="2"/>
  <c r="AA1045" i="2"/>
  <c r="Z1045" i="2"/>
  <c r="Y1045" i="2"/>
  <c r="X1045" i="2"/>
  <c r="W1045" i="2"/>
  <c r="V1045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AK1044" i="2"/>
  <c r="AJ1044" i="2"/>
  <c r="AI1044" i="2"/>
  <c r="AH1044" i="2"/>
  <c r="AG1044" i="2"/>
  <c r="AF1044" i="2"/>
  <c r="AE1044" i="2"/>
  <c r="AD1044" i="2"/>
  <c r="AC1044" i="2"/>
  <c r="AB1044" i="2"/>
  <c r="AA1044" i="2"/>
  <c r="Z1044" i="2"/>
  <c r="Y1044" i="2"/>
  <c r="X1044" i="2"/>
  <c r="W1044" i="2"/>
  <c r="V1044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AK1043" i="2"/>
  <c r="AJ1043" i="2"/>
  <c r="AI1043" i="2"/>
  <c r="AH1043" i="2"/>
  <c r="AG1043" i="2"/>
  <c r="AF1043" i="2"/>
  <c r="AE1043" i="2"/>
  <c r="AD1043" i="2"/>
  <c r="AC1043" i="2"/>
  <c r="AB1043" i="2"/>
  <c r="AA1043" i="2"/>
  <c r="Z1043" i="2"/>
  <c r="Y1043" i="2"/>
  <c r="X1043" i="2"/>
  <c r="W1043" i="2"/>
  <c r="V1043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AK1042" i="2"/>
  <c r="AJ1042" i="2"/>
  <c r="AI1042" i="2"/>
  <c r="AH1042" i="2"/>
  <c r="AG1042" i="2"/>
  <c r="AF1042" i="2"/>
  <c r="AE1042" i="2"/>
  <c r="AD1042" i="2"/>
  <c r="AC1042" i="2"/>
  <c r="AB1042" i="2"/>
  <c r="AA1042" i="2"/>
  <c r="Z1042" i="2"/>
  <c r="Y1042" i="2"/>
  <c r="X1042" i="2"/>
  <c r="W1042" i="2"/>
  <c r="V1042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AK1041" i="2"/>
  <c r="AJ1041" i="2"/>
  <c r="AI1041" i="2"/>
  <c r="AH1041" i="2"/>
  <c r="AG1041" i="2"/>
  <c r="AF1041" i="2"/>
  <c r="AE1041" i="2"/>
  <c r="AD1041" i="2"/>
  <c r="AC1041" i="2"/>
  <c r="AB1041" i="2"/>
  <c r="AA1041" i="2"/>
  <c r="Z1041" i="2"/>
  <c r="Y1041" i="2"/>
  <c r="X1041" i="2"/>
  <c r="W1041" i="2"/>
  <c r="V1041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AK1040" i="2"/>
  <c r="AJ1040" i="2"/>
  <c r="AI1040" i="2"/>
  <c r="AH1040" i="2"/>
  <c r="AG1040" i="2"/>
  <c r="AF1040" i="2"/>
  <c r="AE1040" i="2"/>
  <c r="AD1040" i="2"/>
  <c r="AC1040" i="2"/>
  <c r="AB1040" i="2"/>
  <c r="AA1040" i="2"/>
  <c r="Z1040" i="2"/>
  <c r="Y1040" i="2"/>
  <c r="X1040" i="2"/>
  <c r="W1040" i="2"/>
  <c r="V1040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AK1039" i="2"/>
  <c r="AJ1039" i="2"/>
  <c r="AI1039" i="2"/>
  <c r="AH1039" i="2"/>
  <c r="AG1039" i="2"/>
  <c r="AF1039" i="2"/>
  <c r="AE1039" i="2"/>
  <c r="AD1039" i="2"/>
  <c r="AC1039" i="2"/>
  <c r="AB1039" i="2"/>
  <c r="AA1039" i="2"/>
  <c r="Z1039" i="2"/>
  <c r="Y1039" i="2"/>
  <c r="X1039" i="2"/>
  <c r="W1039" i="2"/>
  <c r="V1039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AK1038" i="2"/>
  <c r="AJ1038" i="2"/>
  <c r="AI1038" i="2"/>
  <c r="AH1038" i="2"/>
  <c r="AG1038" i="2"/>
  <c r="AF1038" i="2"/>
  <c r="AE1038" i="2"/>
  <c r="AD1038" i="2"/>
  <c r="AC1038" i="2"/>
  <c r="AB1038" i="2"/>
  <c r="AA1038" i="2"/>
  <c r="Z1038" i="2"/>
  <c r="Y1038" i="2"/>
  <c r="X1038" i="2"/>
  <c r="W1038" i="2"/>
  <c r="V1038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AK1037" i="2"/>
  <c r="AJ1037" i="2"/>
  <c r="AI1037" i="2"/>
  <c r="AH1037" i="2"/>
  <c r="AG1037" i="2"/>
  <c r="AF1037" i="2"/>
  <c r="AE1037" i="2"/>
  <c r="AD1037" i="2"/>
  <c r="AC1037" i="2"/>
  <c r="AB1037" i="2"/>
  <c r="AA1037" i="2"/>
  <c r="Z1037" i="2"/>
  <c r="Y1037" i="2"/>
  <c r="X1037" i="2"/>
  <c r="W1037" i="2"/>
  <c r="V1037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AK1036" i="2"/>
  <c r="AJ1036" i="2"/>
  <c r="AI1036" i="2"/>
  <c r="AH1036" i="2"/>
  <c r="AG1036" i="2"/>
  <c r="AF1036" i="2"/>
  <c r="AE1036" i="2"/>
  <c r="AD1036" i="2"/>
  <c r="AC1036" i="2"/>
  <c r="AB1036" i="2"/>
  <c r="AA1036" i="2"/>
  <c r="Z1036" i="2"/>
  <c r="Y1036" i="2"/>
  <c r="X1036" i="2"/>
  <c r="W1036" i="2"/>
  <c r="V1036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AK1035" i="2"/>
  <c r="AJ1035" i="2"/>
  <c r="AI1035" i="2"/>
  <c r="AH1035" i="2"/>
  <c r="AG1035" i="2"/>
  <c r="AF1035" i="2"/>
  <c r="AE1035" i="2"/>
  <c r="AD1035" i="2"/>
  <c r="AC1035" i="2"/>
  <c r="AB1035" i="2"/>
  <c r="AA1035" i="2"/>
  <c r="Z1035" i="2"/>
  <c r="Y1035" i="2"/>
  <c r="X1035" i="2"/>
  <c r="W1035" i="2"/>
  <c r="V1035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AK1034" i="2"/>
  <c r="AJ1034" i="2"/>
  <c r="AI1034" i="2"/>
  <c r="AH1034" i="2"/>
  <c r="AG1034" i="2"/>
  <c r="AF1034" i="2"/>
  <c r="AE1034" i="2"/>
  <c r="AD1034" i="2"/>
  <c r="AC1034" i="2"/>
  <c r="AB1034" i="2"/>
  <c r="AA1034" i="2"/>
  <c r="Z1034" i="2"/>
  <c r="Y1034" i="2"/>
  <c r="X1034" i="2"/>
  <c r="W1034" i="2"/>
  <c r="V1034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AK1033" i="2"/>
  <c r="AJ1033" i="2"/>
  <c r="AI1033" i="2"/>
  <c r="AH1033" i="2"/>
  <c r="AG1033" i="2"/>
  <c r="AF1033" i="2"/>
  <c r="AE1033" i="2"/>
  <c r="AD1033" i="2"/>
  <c r="AC1033" i="2"/>
  <c r="AB1033" i="2"/>
  <c r="AA1033" i="2"/>
  <c r="Z1033" i="2"/>
  <c r="Y1033" i="2"/>
  <c r="X1033" i="2"/>
  <c r="W1033" i="2"/>
  <c r="V1033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AK1032" i="2"/>
  <c r="AJ1032" i="2"/>
  <c r="AI1032" i="2"/>
  <c r="AH1032" i="2"/>
  <c r="AG1032" i="2"/>
  <c r="AF1032" i="2"/>
  <c r="AE1032" i="2"/>
  <c r="AD1032" i="2"/>
  <c r="AC1032" i="2"/>
  <c r="AB1032" i="2"/>
  <c r="AA1032" i="2"/>
  <c r="Z1032" i="2"/>
  <c r="Y1032" i="2"/>
  <c r="X1032" i="2"/>
  <c r="W1032" i="2"/>
  <c r="V1032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AK1031" i="2"/>
  <c r="AJ1031" i="2"/>
  <c r="AI1031" i="2"/>
  <c r="AH1031" i="2"/>
  <c r="AG1031" i="2"/>
  <c r="AF1031" i="2"/>
  <c r="AE1031" i="2"/>
  <c r="AD1031" i="2"/>
  <c r="AC1031" i="2"/>
  <c r="AB1031" i="2"/>
  <c r="AA1031" i="2"/>
  <c r="Z1031" i="2"/>
  <c r="Y1031" i="2"/>
  <c r="X1031" i="2"/>
  <c r="W1031" i="2"/>
  <c r="V1031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AK1030" i="2"/>
  <c r="AJ1030" i="2"/>
  <c r="AI1030" i="2"/>
  <c r="AH1030" i="2"/>
  <c r="AG1030" i="2"/>
  <c r="AF1030" i="2"/>
  <c r="AE1030" i="2"/>
  <c r="AD1030" i="2"/>
  <c r="AC1030" i="2"/>
  <c r="AB1030" i="2"/>
  <c r="AA1030" i="2"/>
  <c r="Z1030" i="2"/>
  <c r="Y1030" i="2"/>
  <c r="X1030" i="2"/>
  <c r="W1030" i="2"/>
  <c r="V1030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AK1029" i="2"/>
  <c r="AJ1029" i="2"/>
  <c r="AI1029" i="2"/>
  <c r="AH1029" i="2"/>
  <c r="AG1029" i="2"/>
  <c r="AF1029" i="2"/>
  <c r="AE1029" i="2"/>
  <c r="AD1029" i="2"/>
  <c r="AC1029" i="2"/>
  <c r="AB1029" i="2"/>
  <c r="AA1029" i="2"/>
  <c r="Z1029" i="2"/>
  <c r="Y1029" i="2"/>
  <c r="X1029" i="2"/>
  <c r="W1029" i="2"/>
  <c r="V1029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AK1028" i="2"/>
  <c r="AJ1028" i="2"/>
  <c r="AI1028" i="2"/>
  <c r="AH1028" i="2"/>
  <c r="AG1028" i="2"/>
  <c r="AF1028" i="2"/>
  <c r="AE1028" i="2"/>
  <c r="AD1028" i="2"/>
  <c r="AC1028" i="2"/>
  <c r="AB1028" i="2"/>
  <c r="AA1028" i="2"/>
  <c r="Z1028" i="2"/>
  <c r="Y1028" i="2"/>
  <c r="X1028" i="2"/>
  <c r="W1028" i="2"/>
  <c r="V1028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AK1027" i="2"/>
  <c r="AJ1027" i="2"/>
  <c r="AI1027" i="2"/>
  <c r="AH1027" i="2"/>
  <c r="AG1027" i="2"/>
  <c r="AF1027" i="2"/>
  <c r="AE1027" i="2"/>
  <c r="AD1027" i="2"/>
  <c r="AC1027" i="2"/>
  <c r="AB1027" i="2"/>
  <c r="AA1027" i="2"/>
  <c r="Z1027" i="2"/>
  <c r="Y1027" i="2"/>
  <c r="X1027" i="2"/>
  <c r="W1027" i="2"/>
  <c r="V1027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AK1026" i="2"/>
  <c r="AJ1026" i="2"/>
  <c r="AI1026" i="2"/>
  <c r="AH1026" i="2"/>
  <c r="AG1026" i="2"/>
  <c r="AF1026" i="2"/>
  <c r="AE1026" i="2"/>
  <c r="AD1026" i="2"/>
  <c r="AC1026" i="2"/>
  <c r="AB1026" i="2"/>
  <c r="AA1026" i="2"/>
  <c r="Z1026" i="2"/>
  <c r="Y1026" i="2"/>
  <c r="X1026" i="2"/>
  <c r="W1026" i="2"/>
  <c r="V1026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AK1025" i="2"/>
  <c r="AJ1025" i="2"/>
  <c r="AI1025" i="2"/>
  <c r="AH1025" i="2"/>
  <c r="AG1025" i="2"/>
  <c r="AF1025" i="2"/>
  <c r="AE1025" i="2"/>
  <c r="AD1025" i="2"/>
  <c r="AC1025" i="2"/>
  <c r="AB1025" i="2"/>
  <c r="AA1025" i="2"/>
  <c r="Z1025" i="2"/>
  <c r="Y1025" i="2"/>
  <c r="X1025" i="2"/>
  <c r="W1025" i="2"/>
  <c r="V1025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AK1024" i="2"/>
  <c r="AJ1024" i="2"/>
  <c r="AI1024" i="2"/>
  <c r="AH1024" i="2"/>
  <c r="AG1024" i="2"/>
  <c r="AF1024" i="2"/>
  <c r="AE1024" i="2"/>
  <c r="AD1024" i="2"/>
  <c r="AC1024" i="2"/>
  <c r="AB1024" i="2"/>
  <c r="AA1024" i="2"/>
  <c r="Z1024" i="2"/>
  <c r="Y1024" i="2"/>
  <c r="X1024" i="2"/>
  <c r="W1024" i="2"/>
  <c r="V1024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AK1023" i="2"/>
  <c r="AJ1023" i="2"/>
  <c r="AI1023" i="2"/>
  <c r="AH1023" i="2"/>
  <c r="AG1023" i="2"/>
  <c r="AF1023" i="2"/>
  <c r="AE1023" i="2"/>
  <c r="AD1023" i="2"/>
  <c r="AC1023" i="2"/>
  <c r="AB1023" i="2"/>
  <c r="AA1023" i="2"/>
  <c r="Z1023" i="2"/>
  <c r="Y1023" i="2"/>
  <c r="X1023" i="2"/>
  <c r="W1023" i="2"/>
  <c r="V1023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AK1022" i="2"/>
  <c r="AJ1022" i="2"/>
  <c r="AI1022" i="2"/>
  <c r="AH1022" i="2"/>
  <c r="AG1022" i="2"/>
  <c r="AF1022" i="2"/>
  <c r="AE1022" i="2"/>
  <c r="AD1022" i="2"/>
  <c r="AC1022" i="2"/>
  <c r="AB1022" i="2"/>
  <c r="AA1022" i="2"/>
  <c r="Z1022" i="2"/>
  <c r="Y1022" i="2"/>
  <c r="X1022" i="2"/>
  <c r="W1022" i="2"/>
  <c r="V1022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AK1021" i="2"/>
  <c r="AJ1021" i="2"/>
  <c r="AI1021" i="2"/>
  <c r="AH1021" i="2"/>
  <c r="AG1021" i="2"/>
  <c r="AF1021" i="2"/>
  <c r="AE1021" i="2"/>
  <c r="AD1021" i="2"/>
  <c r="AC1021" i="2"/>
  <c r="AB1021" i="2"/>
  <c r="AA1021" i="2"/>
  <c r="Z1021" i="2"/>
  <c r="Y1021" i="2"/>
  <c r="X1021" i="2"/>
  <c r="W1021" i="2"/>
  <c r="V1021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AK1020" i="2"/>
  <c r="AJ1020" i="2"/>
  <c r="AI1020" i="2"/>
  <c r="AH1020" i="2"/>
  <c r="AG1020" i="2"/>
  <c r="AF1020" i="2"/>
  <c r="AE1020" i="2"/>
  <c r="AD1020" i="2"/>
  <c r="AC1020" i="2"/>
  <c r="AB1020" i="2"/>
  <c r="AA1020" i="2"/>
  <c r="Z1020" i="2"/>
  <c r="Y1020" i="2"/>
  <c r="X1020" i="2"/>
  <c r="W1020" i="2"/>
  <c r="V1020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AK1019" i="2"/>
  <c r="AJ1019" i="2"/>
  <c r="AI1019" i="2"/>
  <c r="AH1019" i="2"/>
  <c r="AG1019" i="2"/>
  <c r="AF1019" i="2"/>
  <c r="AE1019" i="2"/>
  <c r="AD1019" i="2"/>
  <c r="AC1019" i="2"/>
  <c r="AB1019" i="2"/>
  <c r="AA1019" i="2"/>
  <c r="Z1019" i="2"/>
  <c r="Y1019" i="2"/>
  <c r="X1019" i="2"/>
  <c r="W1019" i="2"/>
  <c r="V1019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AK1018" i="2"/>
  <c r="AJ1018" i="2"/>
  <c r="AI1018" i="2"/>
  <c r="AH1018" i="2"/>
  <c r="AG1018" i="2"/>
  <c r="AF1018" i="2"/>
  <c r="AE1018" i="2"/>
  <c r="AD1018" i="2"/>
  <c r="AC1018" i="2"/>
  <c r="AB1018" i="2"/>
  <c r="AA1018" i="2"/>
  <c r="Z1018" i="2"/>
  <c r="Y1018" i="2"/>
  <c r="X1018" i="2"/>
  <c r="W1018" i="2"/>
  <c r="V1018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AK1017" i="2"/>
  <c r="AJ1017" i="2"/>
  <c r="AI1017" i="2"/>
  <c r="AH1017" i="2"/>
  <c r="AG1017" i="2"/>
  <c r="AF1017" i="2"/>
  <c r="AE1017" i="2"/>
  <c r="AD1017" i="2"/>
  <c r="AC1017" i="2"/>
  <c r="AB1017" i="2"/>
  <c r="AA1017" i="2"/>
  <c r="Z1017" i="2"/>
  <c r="Y1017" i="2"/>
  <c r="X1017" i="2"/>
  <c r="W1017" i="2"/>
  <c r="V1017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AK1016" i="2"/>
  <c r="AJ1016" i="2"/>
  <c r="AI1016" i="2"/>
  <c r="AH1016" i="2"/>
  <c r="AG1016" i="2"/>
  <c r="AF1016" i="2"/>
  <c r="AE1016" i="2"/>
  <c r="AD1016" i="2"/>
  <c r="AC1016" i="2"/>
  <c r="AB1016" i="2"/>
  <c r="AA1016" i="2"/>
  <c r="Z1016" i="2"/>
  <c r="Y1016" i="2"/>
  <c r="X1016" i="2"/>
  <c r="W1016" i="2"/>
  <c r="V1016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AK1015" i="2"/>
  <c r="AJ1015" i="2"/>
  <c r="AI1015" i="2"/>
  <c r="AH1015" i="2"/>
  <c r="AG1015" i="2"/>
  <c r="AF1015" i="2"/>
  <c r="AE1015" i="2"/>
  <c r="AD1015" i="2"/>
  <c r="AC1015" i="2"/>
  <c r="AB1015" i="2"/>
  <c r="AA1015" i="2"/>
  <c r="Z1015" i="2"/>
  <c r="Y1015" i="2"/>
  <c r="X1015" i="2"/>
  <c r="W1015" i="2"/>
  <c r="V1015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AK1014" i="2"/>
  <c r="AJ1014" i="2"/>
  <c r="AI1014" i="2"/>
  <c r="AH1014" i="2"/>
  <c r="AG1014" i="2"/>
  <c r="AF1014" i="2"/>
  <c r="AE1014" i="2"/>
  <c r="AD1014" i="2"/>
  <c r="AC1014" i="2"/>
  <c r="AB1014" i="2"/>
  <c r="AA1014" i="2"/>
  <c r="Z1014" i="2"/>
  <c r="Y1014" i="2"/>
  <c r="X1014" i="2"/>
  <c r="W1014" i="2"/>
  <c r="V1014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AK1013" i="2"/>
  <c r="AJ1013" i="2"/>
  <c r="AI1013" i="2"/>
  <c r="AH1013" i="2"/>
  <c r="AG1013" i="2"/>
  <c r="AF1013" i="2"/>
  <c r="AE1013" i="2"/>
  <c r="AD1013" i="2"/>
  <c r="AC1013" i="2"/>
  <c r="AB1013" i="2"/>
  <c r="AA1013" i="2"/>
  <c r="Z1013" i="2"/>
  <c r="Y1013" i="2"/>
  <c r="X1013" i="2"/>
  <c r="W1013" i="2"/>
  <c r="V1013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AK1012" i="2"/>
  <c r="AJ1012" i="2"/>
  <c r="AI1012" i="2"/>
  <c r="AH1012" i="2"/>
  <c r="AG1012" i="2"/>
  <c r="AF1012" i="2"/>
  <c r="AE1012" i="2"/>
  <c r="AD1012" i="2"/>
  <c r="AC1012" i="2"/>
  <c r="AB1012" i="2"/>
  <c r="AA1012" i="2"/>
  <c r="Z1012" i="2"/>
  <c r="Y1012" i="2"/>
  <c r="X1012" i="2"/>
  <c r="W1012" i="2"/>
  <c r="V1012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AK1011" i="2"/>
  <c r="AJ1011" i="2"/>
  <c r="AI1011" i="2"/>
  <c r="AH1011" i="2"/>
  <c r="AG1011" i="2"/>
  <c r="AF1011" i="2"/>
  <c r="AE1011" i="2"/>
  <c r="AD1011" i="2"/>
  <c r="AC1011" i="2"/>
  <c r="AB1011" i="2"/>
  <c r="AA1011" i="2"/>
  <c r="Z1011" i="2"/>
  <c r="Y1011" i="2"/>
  <c r="X1011" i="2"/>
  <c r="W1011" i="2"/>
  <c r="V1011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AK1010" i="2"/>
  <c r="AJ1010" i="2"/>
  <c r="AI1010" i="2"/>
  <c r="AH1010" i="2"/>
  <c r="AG1010" i="2"/>
  <c r="AF1010" i="2"/>
  <c r="AE1010" i="2"/>
  <c r="AD1010" i="2"/>
  <c r="AC1010" i="2"/>
  <c r="AB1010" i="2"/>
  <c r="AA1010" i="2"/>
  <c r="Z1010" i="2"/>
  <c r="Y1010" i="2"/>
  <c r="X1010" i="2"/>
  <c r="W1010" i="2"/>
  <c r="V1010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AK1009" i="2"/>
  <c r="AJ1009" i="2"/>
  <c r="AI1009" i="2"/>
  <c r="AH1009" i="2"/>
  <c r="AG1009" i="2"/>
  <c r="AF1009" i="2"/>
  <c r="AE1009" i="2"/>
  <c r="AD1009" i="2"/>
  <c r="AC1009" i="2"/>
  <c r="AB1009" i="2"/>
  <c r="AA1009" i="2"/>
  <c r="Z1009" i="2"/>
  <c r="Y1009" i="2"/>
  <c r="X1009" i="2"/>
  <c r="W1009" i="2"/>
  <c r="V1009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AK1008" i="2"/>
  <c r="AJ1008" i="2"/>
  <c r="AI1008" i="2"/>
  <c r="AH1008" i="2"/>
  <c r="AG1008" i="2"/>
  <c r="AF1008" i="2"/>
  <c r="AE1008" i="2"/>
  <c r="AD1008" i="2"/>
  <c r="AC1008" i="2"/>
  <c r="AB1008" i="2"/>
  <c r="AA1008" i="2"/>
  <c r="Z1008" i="2"/>
  <c r="Y1008" i="2"/>
  <c r="X1008" i="2"/>
  <c r="W1008" i="2"/>
  <c r="V1008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AK1007" i="2"/>
  <c r="AJ1007" i="2"/>
  <c r="AI1007" i="2"/>
  <c r="AH1007" i="2"/>
  <c r="AG1007" i="2"/>
  <c r="AF1007" i="2"/>
  <c r="AE1007" i="2"/>
  <c r="AD1007" i="2"/>
  <c r="AC1007" i="2"/>
  <c r="AB1007" i="2"/>
  <c r="AA1007" i="2"/>
  <c r="Z1007" i="2"/>
  <c r="Y1007" i="2"/>
  <c r="X1007" i="2"/>
  <c r="W1007" i="2"/>
  <c r="V1007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AK1006" i="2"/>
  <c r="AJ1006" i="2"/>
  <c r="AI1006" i="2"/>
  <c r="AH1006" i="2"/>
  <c r="AG1006" i="2"/>
  <c r="AF1006" i="2"/>
  <c r="AE1006" i="2"/>
  <c r="AD1006" i="2"/>
  <c r="AC1006" i="2"/>
  <c r="AB1006" i="2"/>
  <c r="AA1006" i="2"/>
  <c r="Z1006" i="2"/>
  <c r="Y1006" i="2"/>
  <c r="X1006" i="2"/>
  <c r="W1006" i="2"/>
  <c r="V1006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AK1005" i="2"/>
  <c r="AJ1005" i="2"/>
  <c r="AI1005" i="2"/>
  <c r="AH1005" i="2"/>
  <c r="AG1005" i="2"/>
  <c r="AF1005" i="2"/>
  <c r="AE1005" i="2"/>
  <c r="AD1005" i="2"/>
  <c r="AC1005" i="2"/>
  <c r="AB1005" i="2"/>
  <c r="AA1005" i="2"/>
  <c r="Z1005" i="2"/>
  <c r="Y1005" i="2"/>
  <c r="X1005" i="2"/>
  <c r="W1005" i="2"/>
  <c r="V1005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AK1004" i="2"/>
  <c r="AJ1004" i="2"/>
  <c r="AI1004" i="2"/>
  <c r="AH1004" i="2"/>
  <c r="AG1004" i="2"/>
  <c r="AF1004" i="2"/>
  <c r="AE1004" i="2"/>
  <c r="AD1004" i="2"/>
  <c r="AC1004" i="2"/>
  <c r="AB1004" i="2"/>
  <c r="AA1004" i="2"/>
  <c r="Z1004" i="2"/>
  <c r="Y1004" i="2"/>
  <c r="X1004" i="2"/>
  <c r="W1004" i="2"/>
  <c r="V1004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AK1003" i="2"/>
  <c r="AJ1003" i="2"/>
  <c r="AI1003" i="2"/>
  <c r="AH1003" i="2"/>
  <c r="AG1003" i="2"/>
  <c r="AF1003" i="2"/>
  <c r="AE1003" i="2"/>
  <c r="AD1003" i="2"/>
  <c r="AC1003" i="2"/>
  <c r="AB1003" i="2"/>
  <c r="AA1003" i="2"/>
  <c r="Z1003" i="2"/>
  <c r="Y1003" i="2"/>
  <c r="X1003" i="2"/>
  <c r="W1003" i="2"/>
  <c r="V1003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AK1002" i="2"/>
  <c r="AJ1002" i="2"/>
  <c r="AI1002" i="2"/>
  <c r="AH1002" i="2"/>
  <c r="AG1002" i="2"/>
  <c r="AF1002" i="2"/>
  <c r="AE1002" i="2"/>
  <c r="AD1002" i="2"/>
  <c r="AC1002" i="2"/>
  <c r="AB1002" i="2"/>
  <c r="AA1002" i="2"/>
  <c r="Z1002" i="2"/>
  <c r="Y1002" i="2"/>
  <c r="X1002" i="2"/>
  <c r="W1002" i="2"/>
  <c r="V1002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AK1001" i="2"/>
  <c r="AJ1001" i="2"/>
  <c r="AI1001" i="2"/>
  <c r="AH1001" i="2"/>
  <c r="AG1001" i="2"/>
  <c r="AF1001" i="2"/>
  <c r="AE1001" i="2"/>
  <c r="AD1001" i="2"/>
  <c r="AC1001" i="2"/>
  <c r="AB1001" i="2"/>
  <c r="AA1001" i="2"/>
  <c r="Z1001" i="2"/>
  <c r="Y1001" i="2"/>
  <c r="X1001" i="2"/>
  <c r="W1001" i="2"/>
  <c r="V1001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AK1000" i="2"/>
  <c r="AJ1000" i="2"/>
  <c r="AI1000" i="2"/>
  <c r="AH1000" i="2"/>
  <c r="AG1000" i="2"/>
  <c r="AF1000" i="2"/>
  <c r="AE1000" i="2"/>
  <c r="AD1000" i="2"/>
  <c r="AC1000" i="2"/>
  <c r="AB1000" i="2"/>
  <c r="AA1000" i="2"/>
  <c r="Z1000" i="2"/>
  <c r="Y1000" i="2"/>
  <c r="X1000" i="2"/>
  <c r="W1000" i="2"/>
  <c r="V1000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AK999" i="2"/>
  <c r="AJ999" i="2"/>
  <c r="AI999" i="2"/>
  <c r="AH999" i="2"/>
  <c r="AG999" i="2"/>
  <c r="AF999" i="2"/>
  <c r="AE999" i="2"/>
  <c r="AD999" i="2"/>
  <c r="AC999" i="2"/>
  <c r="AB999" i="2"/>
  <c r="AA999" i="2"/>
  <c r="Z999" i="2"/>
  <c r="Y999" i="2"/>
  <c r="X999" i="2"/>
  <c r="W999" i="2"/>
  <c r="V999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AK998" i="2"/>
  <c r="AJ998" i="2"/>
  <c r="AI998" i="2"/>
  <c r="AH998" i="2"/>
  <c r="AG998" i="2"/>
  <c r="AF998" i="2"/>
  <c r="AE998" i="2"/>
  <c r="AD998" i="2"/>
  <c r="AC998" i="2"/>
  <c r="AB998" i="2"/>
  <c r="AA998" i="2"/>
  <c r="Z998" i="2"/>
  <c r="Y998" i="2"/>
  <c r="X998" i="2"/>
  <c r="W998" i="2"/>
  <c r="V998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AK997" i="2"/>
  <c r="AJ997" i="2"/>
  <c r="AI997" i="2"/>
  <c r="AH997" i="2"/>
  <c r="AG997" i="2"/>
  <c r="AF997" i="2"/>
  <c r="AE997" i="2"/>
  <c r="AD997" i="2"/>
  <c r="AC997" i="2"/>
  <c r="AB997" i="2"/>
  <c r="AA997" i="2"/>
  <c r="Z997" i="2"/>
  <c r="Y997" i="2"/>
  <c r="X997" i="2"/>
  <c r="W997" i="2"/>
  <c r="V997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AK996" i="2"/>
  <c r="AJ996" i="2"/>
  <c r="AI996" i="2"/>
  <c r="AH996" i="2"/>
  <c r="AG996" i="2"/>
  <c r="AF996" i="2"/>
  <c r="AE996" i="2"/>
  <c r="AD996" i="2"/>
  <c r="AC996" i="2"/>
  <c r="AB996" i="2"/>
  <c r="AA996" i="2"/>
  <c r="Z996" i="2"/>
  <c r="Y996" i="2"/>
  <c r="X996" i="2"/>
  <c r="W996" i="2"/>
  <c r="V996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AK995" i="2"/>
  <c r="AJ995" i="2"/>
  <c r="AI995" i="2"/>
  <c r="AH995" i="2"/>
  <c r="AG995" i="2"/>
  <c r="AF995" i="2"/>
  <c r="AE995" i="2"/>
  <c r="AD995" i="2"/>
  <c r="AC995" i="2"/>
  <c r="AB995" i="2"/>
  <c r="AA995" i="2"/>
  <c r="Z995" i="2"/>
  <c r="Y995" i="2"/>
  <c r="X995" i="2"/>
  <c r="W995" i="2"/>
  <c r="V995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AK994" i="2"/>
  <c r="AJ994" i="2"/>
  <c r="AI994" i="2"/>
  <c r="AH994" i="2"/>
  <c r="AG994" i="2"/>
  <c r="AF994" i="2"/>
  <c r="AE994" i="2"/>
  <c r="AD994" i="2"/>
  <c r="AC994" i="2"/>
  <c r="AB994" i="2"/>
  <c r="AA994" i="2"/>
  <c r="Z994" i="2"/>
  <c r="Y994" i="2"/>
  <c r="X994" i="2"/>
  <c r="W994" i="2"/>
  <c r="V994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AK993" i="2"/>
  <c r="AJ993" i="2"/>
  <c r="AI993" i="2"/>
  <c r="AH993" i="2"/>
  <c r="AG993" i="2"/>
  <c r="AF993" i="2"/>
  <c r="AE993" i="2"/>
  <c r="AD993" i="2"/>
  <c r="AC993" i="2"/>
  <c r="AB993" i="2"/>
  <c r="AA993" i="2"/>
  <c r="Z993" i="2"/>
  <c r="Y993" i="2"/>
  <c r="X993" i="2"/>
  <c r="W993" i="2"/>
  <c r="V993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AK992" i="2"/>
  <c r="AJ992" i="2"/>
  <c r="AI992" i="2"/>
  <c r="AH992" i="2"/>
  <c r="AG992" i="2"/>
  <c r="AF992" i="2"/>
  <c r="AE992" i="2"/>
  <c r="AD992" i="2"/>
  <c r="AC992" i="2"/>
  <c r="AB992" i="2"/>
  <c r="AA992" i="2"/>
  <c r="Z992" i="2"/>
  <c r="Y992" i="2"/>
  <c r="X992" i="2"/>
  <c r="W992" i="2"/>
  <c r="V992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AK991" i="2"/>
  <c r="AJ991" i="2"/>
  <c r="AI991" i="2"/>
  <c r="AH991" i="2"/>
  <c r="AG991" i="2"/>
  <c r="AF991" i="2"/>
  <c r="AE991" i="2"/>
  <c r="AD991" i="2"/>
  <c r="AC991" i="2"/>
  <c r="AB991" i="2"/>
  <c r="AA991" i="2"/>
  <c r="Z991" i="2"/>
  <c r="Y991" i="2"/>
  <c r="X991" i="2"/>
  <c r="W991" i="2"/>
  <c r="V991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AK990" i="2"/>
  <c r="AJ990" i="2"/>
  <c r="AI990" i="2"/>
  <c r="AH990" i="2"/>
  <c r="AG990" i="2"/>
  <c r="AF990" i="2"/>
  <c r="AE990" i="2"/>
  <c r="AD990" i="2"/>
  <c r="AC990" i="2"/>
  <c r="AB990" i="2"/>
  <c r="AA990" i="2"/>
  <c r="Z990" i="2"/>
  <c r="Y990" i="2"/>
  <c r="X990" i="2"/>
  <c r="W990" i="2"/>
  <c r="V990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AK989" i="2"/>
  <c r="AJ989" i="2"/>
  <c r="AI989" i="2"/>
  <c r="AH989" i="2"/>
  <c r="AG989" i="2"/>
  <c r="AF989" i="2"/>
  <c r="AE989" i="2"/>
  <c r="AD989" i="2"/>
  <c r="AC989" i="2"/>
  <c r="AB989" i="2"/>
  <c r="AA989" i="2"/>
  <c r="Z989" i="2"/>
  <c r="Y989" i="2"/>
  <c r="X989" i="2"/>
  <c r="W989" i="2"/>
  <c r="V989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AK988" i="2"/>
  <c r="AJ988" i="2"/>
  <c r="AI988" i="2"/>
  <c r="AH988" i="2"/>
  <c r="AG988" i="2"/>
  <c r="AF988" i="2"/>
  <c r="AE988" i="2"/>
  <c r="AD988" i="2"/>
  <c r="AC988" i="2"/>
  <c r="AB988" i="2"/>
  <c r="AA988" i="2"/>
  <c r="Z988" i="2"/>
  <c r="Y988" i="2"/>
  <c r="X988" i="2"/>
  <c r="W988" i="2"/>
  <c r="V988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AK987" i="2"/>
  <c r="AJ987" i="2"/>
  <c r="AI987" i="2"/>
  <c r="AH987" i="2"/>
  <c r="AG987" i="2"/>
  <c r="AF987" i="2"/>
  <c r="AE987" i="2"/>
  <c r="AD987" i="2"/>
  <c r="AC987" i="2"/>
  <c r="AB987" i="2"/>
  <c r="AA987" i="2"/>
  <c r="Z987" i="2"/>
  <c r="Y987" i="2"/>
  <c r="X987" i="2"/>
  <c r="W987" i="2"/>
  <c r="V987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AK986" i="2"/>
  <c r="AJ986" i="2"/>
  <c r="AI986" i="2"/>
  <c r="AH986" i="2"/>
  <c r="AG986" i="2"/>
  <c r="AF986" i="2"/>
  <c r="AE986" i="2"/>
  <c r="AD986" i="2"/>
  <c r="AC986" i="2"/>
  <c r="AB986" i="2"/>
  <c r="AA986" i="2"/>
  <c r="Z986" i="2"/>
  <c r="Y986" i="2"/>
  <c r="X986" i="2"/>
  <c r="W986" i="2"/>
  <c r="V986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AK985" i="2"/>
  <c r="AJ985" i="2"/>
  <c r="AI985" i="2"/>
  <c r="AH985" i="2"/>
  <c r="AG985" i="2"/>
  <c r="AF985" i="2"/>
  <c r="AE985" i="2"/>
  <c r="AD985" i="2"/>
  <c r="AC985" i="2"/>
  <c r="AB985" i="2"/>
  <c r="AA985" i="2"/>
  <c r="Z985" i="2"/>
  <c r="Y985" i="2"/>
  <c r="X985" i="2"/>
  <c r="W985" i="2"/>
  <c r="V985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AK984" i="2"/>
  <c r="AJ984" i="2"/>
  <c r="AI984" i="2"/>
  <c r="AH984" i="2"/>
  <c r="AG984" i="2"/>
  <c r="AF984" i="2"/>
  <c r="AE984" i="2"/>
  <c r="AD984" i="2"/>
  <c r="AC984" i="2"/>
  <c r="AB984" i="2"/>
  <c r="AA984" i="2"/>
  <c r="Z984" i="2"/>
  <c r="Y984" i="2"/>
  <c r="X984" i="2"/>
  <c r="W984" i="2"/>
  <c r="V984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AK983" i="2"/>
  <c r="AJ983" i="2"/>
  <c r="AI983" i="2"/>
  <c r="AH983" i="2"/>
  <c r="AG983" i="2"/>
  <c r="AF983" i="2"/>
  <c r="AE983" i="2"/>
  <c r="AD983" i="2"/>
  <c r="AC983" i="2"/>
  <c r="AB983" i="2"/>
  <c r="AA983" i="2"/>
  <c r="Z983" i="2"/>
  <c r="Y983" i="2"/>
  <c r="X983" i="2"/>
  <c r="W983" i="2"/>
  <c r="V983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AK982" i="2"/>
  <c r="AJ982" i="2"/>
  <c r="AI982" i="2"/>
  <c r="AH982" i="2"/>
  <c r="AG982" i="2"/>
  <c r="AF982" i="2"/>
  <c r="AE982" i="2"/>
  <c r="AD982" i="2"/>
  <c r="AC982" i="2"/>
  <c r="AB982" i="2"/>
  <c r="AA982" i="2"/>
  <c r="Z982" i="2"/>
  <c r="Y982" i="2"/>
  <c r="X982" i="2"/>
  <c r="W982" i="2"/>
  <c r="V982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AK981" i="2"/>
  <c r="AJ981" i="2"/>
  <c r="AI981" i="2"/>
  <c r="AH981" i="2"/>
  <c r="AG981" i="2"/>
  <c r="AF981" i="2"/>
  <c r="AE981" i="2"/>
  <c r="AD981" i="2"/>
  <c r="AC981" i="2"/>
  <c r="AB981" i="2"/>
  <c r="AA981" i="2"/>
  <c r="Z981" i="2"/>
  <c r="Y981" i="2"/>
  <c r="X981" i="2"/>
  <c r="W981" i="2"/>
  <c r="V981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AK980" i="2"/>
  <c r="AJ980" i="2"/>
  <c r="AI980" i="2"/>
  <c r="AH980" i="2"/>
  <c r="AG980" i="2"/>
  <c r="AF980" i="2"/>
  <c r="AE980" i="2"/>
  <c r="AD980" i="2"/>
  <c r="AC980" i="2"/>
  <c r="AB980" i="2"/>
  <c r="AA980" i="2"/>
  <c r="Z980" i="2"/>
  <c r="Y980" i="2"/>
  <c r="X980" i="2"/>
  <c r="W980" i="2"/>
  <c r="V980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AK979" i="2"/>
  <c r="AJ979" i="2"/>
  <c r="AI979" i="2"/>
  <c r="AH979" i="2"/>
  <c r="AG979" i="2"/>
  <c r="AF979" i="2"/>
  <c r="AE979" i="2"/>
  <c r="AD979" i="2"/>
  <c r="AC979" i="2"/>
  <c r="AB979" i="2"/>
  <c r="AA979" i="2"/>
  <c r="Z979" i="2"/>
  <c r="Y979" i="2"/>
  <c r="X979" i="2"/>
  <c r="W979" i="2"/>
  <c r="V979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AK978" i="2"/>
  <c r="AJ978" i="2"/>
  <c r="AI978" i="2"/>
  <c r="AH978" i="2"/>
  <c r="AG978" i="2"/>
  <c r="AF978" i="2"/>
  <c r="AE978" i="2"/>
  <c r="AD978" i="2"/>
  <c r="AC978" i="2"/>
  <c r="AB978" i="2"/>
  <c r="AA978" i="2"/>
  <c r="Z978" i="2"/>
  <c r="Y978" i="2"/>
  <c r="X978" i="2"/>
  <c r="W978" i="2"/>
  <c r="V978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AK977" i="2"/>
  <c r="AJ977" i="2"/>
  <c r="AI977" i="2"/>
  <c r="AH977" i="2"/>
  <c r="AG977" i="2"/>
  <c r="AF977" i="2"/>
  <c r="AE977" i="2"/>
  <c r="AD977" i="2"/>
  <c r="AC977" i="2"/>
  <c r="AB977" i="2"/>
  <c r="AA977" i="2"/>
  <c r="Z977" i="2"/>
  <c r="Y977" i="2"/>
  <c r="X977" i="2"/>
  <c r="W977" i="2"/>
  <c r="V977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AK976" i="2"/>
  <c r="AJ976" i="2"/>
  <c r="AI976" i="2"/>
  <c r="AH976" i="2"/>
  <c r="AG976" i="2"/>
  <c r="AF976" i="2"/>
  <c r="AE976" i="2"/>
  <c r="AD976" i="2"/>
  <c r="AC976" i="2"/>
  <c r="AB976" i="2"/>
  <c r="AA976" i="2"/>
  <c r="Z976" i="2"/>
  <c r="Y976" i="2"/>
  <c r="X976" i="2"/>
  <c r="W976" i="2"/>
  <c r="V976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AK975" i="2"/>
  <c r="AJ975" i="2"/>
  <c r="AI975" i="2"/>
  <c r="AH975" i="2"/>
  <c r="AG975" i="2"/>
  <c r="AF975" i="2"/>
  <c r="AE975" i="2"/>
  <c r="AD975" i="2"/>
  <c r="AC975" i="2"/>
  <c r="AB975" i="2"/>
  <c r="AA975" i="2"/>
  <c r="Z975" i="2"/>
  <c r="Y975" i="2"/>
  <c r="X975" i="2"/>
  <c r="W975" i="2"/>
  <c r="V975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AK974" i="2"/>
  <c r="AJ974" i="2"/>
  <c r="AI974" i="2"/>
  <c r="AH974" i="2"/>
  <c r="AG974" i="2"/>
  <c r="AF974" i="2"/>
  <c r="AE974" i="2"/>
  <c r="AD974" i="2"/>
  <c r="AC974" i="2"/>
  <c r="AB974" i="2"/>
  <c r="AA974" i="2"/>
  <c r="Z974" i="2"/>
  <c r="Y974" i="2"/>
  <c r="X974" i="2"/>
  <c r="W974" i="2"/>
  <c r="V974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AK973" i="2"/>
  <c r="AJ973" i="2"/>
  <c r="AI973" i="2"/>
  <c r="AH973" i="2"/>
  <c r="AG973" i="2"/>
  <c r="AF973" i="2"/>
  <c r="AE973" i="2"/>
  <c r="AD973" i="2"/>
  <c r="AC973" i="2"/>
  <c r="AB973" i="2"/>
  <c r="AA973" i="2"/>
  <c r="Z973" i="2"/>
  <c r="Y973" i="2"/>
  <c r="X973" i="2"/>
  <c r="W973" i="2"/>
  <c r="V973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AK972" i="2"/>
  <c r="AJ972" i="2"/>
  <c r="AI972" i="2"/>
  <c r="AH972" i="2"/>
  <c r="AG972" i="2"/>
  <c r="AF972" i="2"/>
  <c r="AE972" i="2"/>
  <c r="AD972" i="2"/>
  <c r="AC972" i="2"/>
  <c r="AB972" i="2"/>
  <c r="AA972" i="2"/>
  <c r="Z972" i="2"/>
  <c r="Y972" i="2"/>
  <c r="X972" i="2"/>
  <c r="W972" i="2"/>
  <c r="V972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AK971" i="2"/>
  <c r="AJ971" i="2"/>
  <c r="AI971" i="2"/>
  <c r="AH971" i="2"/>
  <c r="AG971" i="2"/>
  <c r="AF971" i="2"/>
  <c r="AE971" i="2"/>
  <c r="AD971" i="2"/>
  <c r="AC971" i="2"/>
  <c r="AB971" i="2"/>
  <c r="AA971" i="2"/>
  <c r="Z971" i="2"/>
  <c r="Y971" i="2"/>
  <c r="X971" i="2"/>
  <c r="W971" i="2"/>
  <c r="V971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AK970" i="2"/>
  <c r="AJ970" i="2"/>
  <c r="AI970" i="2"/>
  <c r="AH970" i="2"/>
  <c r="AG970" i="2"/>
  <c r="AF970" i="2"/>
  <c r="AE970" i="2"/>
  <c r="AD970" i="2"/>
  <c r="AC970" i="2"/>
  <c r="AB970" i="2"/>
  <c r="AA970" i="2"/>
  <c r="Z970" i="2"/>
  <c r="Y970" i="2"/>
  <c r="X970" i="2"/>
  <c r="W970" i="2"/>
  <c r="V970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AK969" i="2"/>
  <c r="AJ969" i="2"/>
  <c r="AI969" i="2"/>
  <c r="AH969" i="2"/>
  <c r="AG969" i="2"/>
  <c r="AF969" i="2"/>
  <c r="AE969" i="2"/>
  <c r="AD969" i="2"/>
  <c r="AC969" i="2"/>
  <c r="AB969" i="2"/>
  <c r="AA969" i="2"/>
  <c r="Z969" i="2"/>
  <c r="Y969" i="2"/>
  <c r="X969" i="2"/>
  <c r="W969" i="2"/>
  <c r="V969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AK968" i="2"/>
  <c r="AJ968" i="2"/>
  <c r="AI968" i="2"/>
  <c r="AH968" i="2"/>
  <c r="AG968" i="2"/>
  <c r="AF968" i="2"/>
  <c r="AE968" i="2"/>
  <c r="AD968" i="2"/>
  <c r="AC968" i="2"/>
  <c r="AB968" i="2"/>
  <c r="AA968" i="2"/>
  <c r="Z968" i="2"/>
  <c r="Y968" i="2"/>
  <c r="X968" i="2"/>
  <c r="W968" i="2"/>
  <c r="V968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AK967" i="2"/>
  <c r="AJ967" i="2"/>
  <c r="AI967" i="2"/>
  <c r="AH967" i="2"/>
  <c r="AG967" i="2"/>
  <c r="AF967" i="2"/>
  <c r="AE967" i="2"/>
  <c r="AD967" i="2"/>
  <c r="AC967" i="2"/>
  <c r="AB967" i="2"/>
  <c r="AA967" i="2"/>
  <c r="Z967" i="2"/>
  <c r="Y967" i="2"/>
  <c r="X967" i="2"/>
  <c r="W967" i="2"/>
  <c r="V967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AK966" i="2"/>
  <c r="AJ966" i="2"/>
  <c r="AI966" i="2"/>
  <c r="AH966" i="2"/>
  <c r="AG966" i="2"/>
  <c r="AF966" i="2"/>
  <c r="AE966" i="2"/>
  <c r="AD966" i="2"/>
  <c r="AC966" i="2"/>
  <c r="AB966" i="2"/>
  <c r="AA966" i="2"/>
  <c r="Z966" i="2"/>
  <c r="Y966" i="2"/>
  <c r="X966" i="2"/>
  <c r="W966" i="2"/>
  <c r="V966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AK965" i="2"/>
  <c r="AJ965" i="2"/>
  <c r="AI965" i="2"/>
  <c r="AH965" i="2"/>
  <c r="AG965" i="2"/>
  <c r="AF965" i="2"/>
  <c r="AE965" i="2"/>
  <c r="AD965" i="2"/>
  <c r="AC965" i="2"/>
  <c r="AB965" i="2"/>
  <c r="AA965" i="2"/>
  <c r="Z965" i="2"/>
  <c r="Y965" i="2"/>
  <c r="X965" i="2"/>
  <c r="W965" i="2"/>
  <c r="V965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AK964" i="2"/>
  <c r="AJ964" i="2"/>
  <c r="AI964" i="2"/>
  <c r="AH964" i="2"/>
  <c r="AG964" i="2"/>
  <c r="AF964" i="2"/>
  <c r="AE964" i="2"/>
  <c r="AD964" i="2"/>
  <c r="AC964" i="2"/>
  <c r="AB964" i="2"/>
  <c r="AA964" i="2"/>
  <c r="Z964" i="2"/>
  <c r="Y964" i="2"/>
  <c r="X964" i="2"/>
  <c r="W964" i="2"/>
  <c r="V964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AK963" i="2"/>
  <c r="AJ963" i="2"/>
  <c r="AI963" i="2"/>
  <c r="AH963" i="2"/>
  <c r="AG963" i="2"/>
  <c r="AF963" i="2"/>
  <c r="AE963" i="2"/>
  <c r="AD963" i="2"/>
  <c r="AC963" i="2"/>
  <c r="AB963" i="2"/>
  <c r="AA963" i="2"/>
  <c r="Z963" i="2"/>
  <c r="Y963" i="2"/>
  <c r="X963" i="2"/>
  <c r="W963" i="2"/>
  <c r="V963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AK962" i="2"/>
  <c r="AJ962" i="2"/>
  <c r="AI962" i="2"/>
  <c r="AH962" i="2"/>
  <c r="AG962" i="2"/>
  <c r="AF962" i="2"/>
  <c r="AE962" i="2"/>
  <c r="AD962" i="2"/>
  <c r="AC962" i="2"/>
  <c r="AB962" i="2"/>
  <c r="AA962" i="2"/>
  <c r="Z962" i="2"/>
  <c r="Y962" i="2"/>
  <c r="X962" i="2"/>
  <c r="W962" i="2"/>
  <c r="V962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AK961" i="2"/>
  <c r="AJ961" i="2"/>
  <c r="AI961" i="2"/>
  <c r="AH961" i="2"/>
  <c r="AG961" i="2"/>
  <c r="AF961" i="2"/>
  <c r="AE961" i="2"/>
  <c r="AD961" i="2"/>
  <c r="AC961" i="2"/>
  <c r="AB961" i="2"/>
  <c r="AA961" i="2"/>
  <c r="Z961" i="2"/>
  <c r="Y961" i="2"/>
  <c r="X961" i="2"/>
  <c r="W961" i="2"/>
  <c r="V961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AK960" i="2"/>
  <c r="AJ960" i="2"/>
  <c r="AI960" i="2"/>
  <c r="AH960" i="2"/>
  <c r="AG960" i="2"/>
  <c r="AF960" i="2"/>
  <c r="AE960" i="2"/>
  <c r="AD960" i="2"/>
  <c r="AC960" i="2"/>
  <c r="AB960" i="2"/>
  <c r="AA960" i="2"/>
  <c r="Z960" i="2"/>
  <c r="Y960" i="2"/>
  <c r="X960" i="2"/>
  <c r="W960" i="2"/>
  <c r="V960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AK959" i="2"/>
  <c r="AJ959" i="2"/>
  <c r="AI959" i="2"/>
  <c r="AH959" i="2"/>
  <c r="AG959" i="2"/>
  <c r="AF959" i="2"/>
  <c r="AE959" i="2"/>
  <c r="AD959" i="2"/>
  <c r="AC959" i="2"/>
  <c r="AB959" i="2"/>
  <c r="AA959" i="2"/>
  <c r="Z959" i="2"/>
  <c r="Y959" i="2"/>
  <c r="X959" i="2"/>
  <c r="W959" i="2"/>
  <c r="V959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AK958" i="2"/>
  <c r="AJ958" i="2"/>
  <c r="AI958" i="2"/>
  <c r="AH958" i="2"/>
  <c r="AG958" i="2"/>
  <c r="AF958" i="2"/>
  <c r="AE958" i="2"/>
  <c r="AD958" i="2"/>
  <c r="AC958" i="2"/>
  <c r="AB958" i="2"/>
  <c r="AA958" i="2"/>
  <c r="Z958" i="2"/>
  <c r="Y958" i="2"/>
  <c r="X958" i="2"/>
  <c r="W958" i="2"/>
  <c r="V958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AK957" i="2"/>
  <c r="AJ957" i="2"/>
  <c r="AI957" i="2"/>
  <c r="AH957" i="2"/>
  <c r="AG957" i="2"/>
  <c r="AF957" i="2"/>
  <c r="AE957" i="2"/>
  <c r="AD957" i="2"/>
  <c r="AC957" i="2"/>
  <c r="AB957" i="2"/>
  <c r="AA957" i="2"/>
  <c r="Z957" i="2"/>
  <c r="Y957" i="2"/>
  <c r="X957" i="2"/>
  <c r="W957" i="2"/>
  <c r="V957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AK956" i="2"/>
  <c r="AJ956" i="2"/>
  <c r="AI956" i="2"/>
  <c r="AH956" i="2"/>
  <c r="AG956" i="2"/>
  <c r="AF956" i="2"/>
  <c r="AE956" i="2"/>
  <c r="AD956" i="2"/>
  <c r="AC956" i="2"/>
  <c r="AB956" i="2"/>
  <c r="AA956" i="2"/>
  <c r="Z956" i="2"/>
  <c r="Y956" i="2"/>
  <c r="X956" i="2"/>
  <c r="W956" i="2"/>
  <c r="V956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AK955" i="2"/>
  <c r="AJ955" i="2"/>
  <c r="AI955" i="2"/>
  <c r="AH955" i="2"/>
  <c r="AG955" i="2"/>
  <c r="AF955" i="2"/>
  <c r="AE955" i="2"/>
  <c r="AD955" i="2"/>
  <c r="AC955" i="2"/>
  <c r="AB955" i="2"/>
  <c r="AA955" i="2"/>
  <c r="Z955" i="2"/>
  <c r="Y955" i="2"/>
  <c r="X955" i="2"/>
  <c r="W955" i="2"/>
  <c r="V955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AK954" i="2"/>
  <c r="AJ954" i="2"/>
  <c r="AI954" i="2"/>
  <c r="AH954" i="2"/>
  <c r="AG954" i="2"/>
  <c r="AF954" i="2"/>
  <c r="AE954" i="2"/>
  <c r="AD954" i="2"/>
  <c r="AC954" i="2"/>
  <c r="AB954" i="2"/>
  <c r="AA954" i="2"/>
  <c r="Z954" i="2"/>
  <c r="Y954" i="2"/>
  <c r="X954" i="2"/>
  <c r="W954" i="2"/>
  <c r="V954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AK953" i="2"/>
  <c r="AJ953" i="2"/>
  <c r="AI953" i="2"/>
  <c r="AH953" i="2"/>
  <c r="AG953" i="2"/>
  <c r="AF953" i="2"/>
  <c r="AE953" i="2"/>
  <c r="AD953" i="2"/>
  <c r="AC953" i="2"/>
  <c r="AB953" i="2"/>
  <c r="AA953" i="2"/>
  <c r="Z953" i="2"/>
  <c r="Y953" i="2"/>
  <c r="X953" i="2"/>
  <c r="W953" i="2"/>
  <c r="V953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AK952" i="2"/>
  <c r="AJ952" i="2"/>
  <c r="AI952" i="2"/>
  <c r="AH952" i="2"/>
  <c r="AG952" i="2"/>
  <c r="AF952" i="2"/>
  <c r="AE952" i="2"/>
  <c r="AD952" i="2"/>
  <c r="AC952" i="2"/>
  <c r="AB952" i="2"/>
  <c r="AA952" i="2"/>
  <c r="Z952" i="2"/>
  <c r="Y952" i="2"/>
  <c r="X952" i="2"/>
  <c r="W952" i="2"/>
  <c r="V952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AK951" i="2"/>
  <c r="AJ951" i="2"/>
  <c r="AI951" i="2"/>
  <c r="AH951" i="2"/>
  <c r="AG951" i="2"/>
  <c r="AF951" i="2"/>
  <c r="AE951" i="2"/>
  <c r="AD951" i="2"/>
  <c r="AC951" i="2"/>
  <c r="AB951" i="2"/>
  <c r="AA951" i="2"/>
  <c r="Z951" i="2"/>
  <c r="Y951" i="2"/>
  <c r="X951" i="2"/>
  <c r="W951" i="2"/>
  <c r="V951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AK950" i="2"/>
  <c r="AJ950" i="2"/>
  <c r="AI950" i="2"/>
  <c r="AH950" i="2"/>
  <c r="AG950" i="2"/>
  <c r="AF950" i="2"/>
  <c r="AE950" i="2"/>
  <c r="AD950" i="2"/>
  <c r="AC950" i="2"/>
  <c r="AB950" i="2"/>
  <c r="AA950" i="2"/>
  <c r="Z950" i="2"/>
  <c r="Y950" i="2"/>
  <c r="X950" i="2"/>
  <c r="W950" i="2"/>
  <c r="V950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AK949" i="2"/>
  <c r="AJ949" i="2"/>
  <c r="AI949" i="2"/>
  <c r="AH949" i="2"/>
  <c r="AG949" i="2"/>
  <c r="AF949" i="2"/>
  <c r="AE949" i="2"/>
  <c r="AD949" i="2"/>
  <c r="AC949" i="2"/>
  <c r="AB949" i="2"/>
  <c r="AA949" i="2"/>
  <c r="Z949" i="2"/>
  <c r="Y949" i="2"/>
  <c r="X949" i="2"/>
  <c r="W949" i="2"/>
  <c r="V949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AK948" i="2"/>
  <c r="AJ948" i="2"/>
  <c r="AI948" i="2"/>
  <c r="AH948" i="2"/>
  <c r="AG948" i="2"/>
  <c r="AF948" i="2"/>
  <c r="AE948" i="2"/>
  <c r="AD948" i="2"/>
  <c r="AC948" i="2"/>
  <c r="AB948" i="2"/>
  <c r="AA948" i="2"/>
  <c r="Z948" i="2"/>
  <c r="Y948" i="2"/>
  <c r="X948" i="2"/>
  <c r="W948" i="2"/>
  <c r="V948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AK947" i="2"/>
  <c r="AJ947" i="2"/>
  <c r="AI947" i="2"/>
  <c r="AH947" i="2"/>
  <c r="AG947" i="2"/>
  <c r="AF947" i="2"/>
  <c r="AE947" i="2"/>
  <c r="AD947" i="2"/>
  <c r="AC947" i="2"/>
  <c r="AB947" i="2"/>
  <c r="AA947" i="2"/>
  <c r="Z947" i="2"/>
  <c r="Y947" i="2"/>
  <c r="X947" i="2"/>
  <c r="W947" i="2"/>
  <c r="V947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AK946" i="2"/>
  <c r="AJ946" i="2"/>
  <c r="AI946" i="2"/>
  <c r="AH946" i="2"/>
  <c r="AG946" i="2"/>
  <c r="AF946" i="2"/>
  <c r="AE946" i="2"/>
  <c r="AD946" i="2"/>
  <c r="AC946" i="2"/>
  <c r="AB946" i="2"/>
  <c r="AA946" i="2"/>
  <c r="Z946" i="2"/>
  <c r="Y946" i="2"/>
  <c r="X946" i="2"/>
  <c r="W946" i="2"/>
  <c r="V946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AK945" i="2"/>
  <c r="AJ945" i="2"/>
  <c r="AI945" i="2"/>
  <c r="AH945" i="2"/>
  <c r="AG945" i="2"/>
  <c r="AF945" i="2"/>
  <c r="AE945" i="2"/>
  <c r="AD945" i="2"/>
  <c r="AC945" i="2"/>
  <c r="AB945" i="2"/>
  <c r="AA945" i="2"/>
  <c r="Z945" i="2"/>
  <c r="Y945" i="2"/>
  <c r="X945" i="2"/>
  <c r="W945" i="2"/>
  <c r="V945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AK944" i="2"/>
  <c r="AJ944" i="2"/>
  <c r="AI944" i="2"/>
  <c r="AH944" i="2"/>
  <c r="AG944" i="2"/>
  <c r="AF944" i="2"/>
  <c r="AE944" i="2"/>
  <c r="AD944" i="2"/>
  <c r="AC944" i="2"/>
  <c r="AB944" i="2"/>
  <c r="AA944" i="2"/>
  <c r="Z944" i="2"/>
  <c r="Y944" i="2"/>
  <c r="X944" i="2"/>
  <c r="W944" i="2"/>
  <c r="V944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AK943" i="2"/>
  <c r="AJ943" i="2"/>
  <c r="AI943" i="2"/>
  <c r="AH943" i="2"/>
  <c r="AG943" i="2"/>
  <c r="AF943" i="2"/>
  <c r="AE943" i="2"/>
  <c r="AD943" i="2"/>
  <c r="AC943" i="2"/>
  <c r="AB943" i="2"/>
  <c r="AA943" i="2"/>
  <c r="Z943" i="2"/>
  <c r="Y943" i="2"/>
  <c r="X943" i="2"/>
  <c r="W943" i="2"/>
  <c r="V943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AK942" i="2"/>
  <c r="AJ942" i="2"/>
  <c r="AI942" i="2"/>
  <c r="AH942" i="2"/>
  <c r="AG942" i="2"/>
  <c r="AF942" i="2"/>
  <c r="AE942" i="2"/>
  <c r="AD942" i="2"/>
  <c r="AC942" i="2"/>
  <c r="AB942" i="2"/>
  <c r="AA942" i="2"/>
  <c r="Z942" i="2"/>
  <c r="Y942" i="2"/>
  <c r="X942" i="2"/>
  <c r="W942" i="2"/>
  <c r="V942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AK941" i="2"/>
  <c r="AJ941" i="2"/>
  <c r="AI941" i="2"/>
  <c r="AH941" i="2"/>
  <c r="AG941" i="2"/>
  <c r="AF941" i="2"/>
  <c r="AE941" i="2"/>
  <c r="AD941" i="2"/>
  <c r="AC941" i="2"/>
  <c r="AB941" i="2"/>
  <c r="AA941" i="2"/>
  <c r="Z941" i="2"/>
  <c r="Y941" i="2"/>
  <c r="X941" i="2"/>
  <c r="W941" i="2"/>
  <c r="V941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AK940" i="2"/>
  <c r="AJ940" i="2"/>
  <c r="AI940" i="2"/>
  <c r="AH940" i="2"/>
  <c r="AG940" i="2"/>
  <c r="AF940" i="2"/>
  <c r="AE940" i="2"/>
  <c r="AD940" i="2"/>
  <c r="AC940" i="2"/>
  <c r="AB940" i="2"/>
  <c r="AA940" i="2"/>
  <c r="Z940" i="2"/>
  <c r="Y940" i="2"/>
  <c r="X940" i="2"/>
  <c r="W940" i="2"/>
  <c r="V940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AK939" i="2"/>
  <c r="AJ939" i="2"/>
  <c r="AI939" i="2"/>
  <c r="AH939" i="2"/>
  <c r="AG939" i="2"/>
  <c r="AF939" i="2"/>
  <c r="AE939" i="2"/>
  <c r="AD939" i="2"/>
  <c r="AC939" i="2"/>
  <c r="AB939" i="2"/>
  <c r="AA939" i="2"/>
  <c r="Z939" i="2"/>
  <c r="Y939" i="2"/>
  <c r="X939" i="2"/>
  <c r="W939" i="2"/>
  <c r="V939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AK938" i="2"/>
  <c r="AJ938" i="2"/>
  <c r="AI938" i="2"/>
  <c r="AH938" i="2"/>
  <c r="AG938" i="2"/>
  <c r="AF938" i="2"/>
  <c r="AE938" i="2"/>
  <c r="AD938" i="2"/>
  <c r="AC938" i="2"/>
  <c r="AB938" i="2"/>
  <c r="AA938" i="2"/>
  <c r="Z938" i="2"/>
  <c r="Y938" i="2"/>
  <c r="X938" i="2"/>
  <c r="W938" i="2"/>
  <c r="V938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AK937" i="2"/>
  <c r="AJ937" i="2"/>
  <c r="AI937" i="2"/>
  <c r="AH937" i="2"/>
  <c r="AG937" i="2"/>
  <c r="AF937" i="2"/>
  <c r="AE937" i="2"/>
  <c r="AD937" i="2"/>
  <c r="AC937" i="2"/>
  <c r="AB937" i="2"/>
  <c r="AA937" i="2"/>
  <c r="Z937" i="2"/>
  <c r="Y937" i="2"/>
  <c r="X937" i="2"/>
  <c r="W937" i="2"/>
  <c r="V937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AK936" i="2"/>
  <c r="AJ936" i="2"/>
  <c r="AI936" i="2"/>
  <c r="AH936" i="2"/>
  <c r="AG936" i="2"/>
  <c r="AF936" i="2"/>
  <c r="AE936" i="2"/>
  <c r="AD936" i="2"/>
  <c r="AC936" i="2"/>
  <c r="AB936" i="2"/>
  <c r="AA936" i="2"/>
  <c r="Z936" i="2"/>
  <c r="Y936" i="2"/>
  <c r="X936" i="2"/>
  <c r="W936" i="2"/>
  <c r="V936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AK935" i="2"/>
  <c r="AJ935" i="2"/>
  <c r="AI935" i="2"/>
  <c r="AH935" i="2"/>
  <c r="AG935" i="2"/>
  <c r="AF935" i="2"/>
  <c r="AE935" i="2"/>
  <c r="AD935" i="2"/>
  <c r="AC935" i="2"/>
  <c r="AB935" i="2"/>
  <c r="AA935" i="2"/>
  <c r="Z935" i="2"/>
  <c r="Y935" i="2"/>
  <c r="X935" i="2"/>
  <c r="W935" i="2"/>
  <c r="V935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AK934" i="2"/>
  <c r="AJ934" i="2"/>
  <c r="AI934" i="2"/>
  <c r="AH934" i="2"/>
  <c r="AG934" i="2"/>
  <c r="AF934" i="2"/>
  <c r="AE934" i="2"/>
  <c r="AD934" i="2"/>
  <c r="AC934" i="2"/>
  <c r="AB934" i="2"/>
  <c r="AA934" i="2"/>
  <c r="Z934" i="2"/>
  <c r="Y934" i="2"/>
  <c r="X934" i="2"/>
  <c r="W934" i="2"/>
  <c r="V934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AK933" i="2"/>
  <c r="AJ933" i="2"/>
  <c r="AI933" i="2"/>
  <c r="AH933" i="2"/>
  <c r="AG933" i="2"/>
  <c r="AF933" i="2"/>
  <c r="AE933" i="2"/>
  <c r="AD933" i="2"/>
  <c r="AC933" i="2"/>
  <c r="AB933" i="2"/>
  <c r="AA933" i="2"/>
  <c r="Z933" i="2"/>
  <c r="Y933" i="2"/>
  <c r="X933" i="2"/>
  <c r="W933" i="2"/>
  <c r="V933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AK932" i="2"/>
  <c r="AJ932" i="2"/>
  <c r="AI932" i="2"/>
  <c r="AH932" i="2"/>
  <c r="AG932" i="2"/>
  <c r="AF932" i="2"/>
  <c r="AE932" i="2"/>
  <c r="AD932" i="2"/>
  <c r="AC932" i="2"/>
  <c r="AB932" i="2"/>
  <c r="AA932" i="2"/>
  <c r="Z932" i="2"/>
  <c r="Y932" i="2"/>
  <c r="X932" i="2"/>
  <c r="W932" i="2"/>
  <c r="V932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AK931" i="2"/>
  <c r="AJ931" i="2"/>
  <c r="AI931" i="2"/>
  <c r="AH931" i="2"/>
  <c r="AG931" i="2"/>
  <c r="AF931" i="2"/>
  <c r="AE931" i="2"/>
  <c r="AD931" i="2"/>
  <c r="AC931" i="2"/>
  <c r="AB931" i="2"/>
  <c r="AA931" i="2"/>
  <c r="Z931" i="2"/>
  <c r="Y931" i="2"/>
  <c r="X931" i="2"/>
  <c r="W931" i="2"/>
  <c r="V931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AK930" i="2"/>
  <c r="AJ930" i="2"/>
  <c r="AI930" i="2"/>
  <c r="AH930" i="2"/>
  <c r="AG930" i="2"/>
  <c r="AF930" i="2"/>
  <c r="AE930" i="2"/>
  <c r="AD930" i="2"/>
  <c r="AC930" i="2"/>
  <c r="AB930" i="2"/>
  <c r="AA930" i="2"/>
  <c r="Z930" i="2"/>
  <c r="Y930" i="2"/>
  <c r="X930" i="2"/>
  <c r="W930" i="2"/>
  <c r="V930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AK929" i="2"/>
  <c r="AJ929" i="2"/>
  <c r="AI929" i="2"/>
  <c r="AH929" i="2"/>
  <c r="AG929" i="2"/>
  <c r="AF929" i="2"/>
  <c r="AE929" i="2"/>
  <c r="AD929" i="2"/>
  <c r="AC929" i="2"/>
  <c r="AB929" i="2"/>
  <c r="AA929" i="2"/>
  <c r="Z929" i="2"/>
  <c r="Y929" i="2"/>
  <c r="X929" i="2"/>
  <c r="W929" i="2"/>
  <c r="V929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AK928" i="2"/>
  <c r="AJ928" i="2"/>
  <c r="AI928" i="2"/>
  <c r="AH928" i="2"/>
  <c r="AG928" i="2"/>
  <c r="AF928" i="2"/>
  <c r="AE928" i="2"/>
  <c r="AD928" i="2"/>
  <c r="AC928" i="2"/>
  <c r="AB928" i="2"/>
  <c r="AA928" i="2"/>
  <c r="Z928" i="2"/>
  <c r="Y928" i="2"/>
  <c r="X928" i="2"/>
  <c r="W928" i="2"/>
  <c r="V928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AK927" i="2"/>
  <c r="AJ927" i="2"/>
  <c r="AI927" i="2"/>
  <c r="AH927" i="2"/>
  <c r="AG927" i="2"/>
  <c r="AF927" i="2"/>
  <c r="AE927" i="2"/>
  <c r="AD927" i="2"/>
  <c r="AC927" i="2"/>
  <c r="AB927" i="2"/>
  <c r="AA927" i="2"/>
  <c r="Z927" i="2"/>
  <c r="Y927" i="2"/>
  <c r="X927" i="2"/>
  <c r="W927" i="2"/>
  <c r="V927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AK926" i="2"/>
  <c r="AJ926" i="2"/>
  <c r="AI926" i="2"/>
  <c r="AH926" i="2"/>
  <c r="AG926" i="2"/>
  <c r="AF926" i="2"/>
  <c r="AE926" i="2"/>
  <c r="AD926" i="2"/>
  <c r="AC926" i="2"/>
  <c r="AB926" i="2"/>
  <c r="AA926" i="2"/>
  <c r="Z926" i="2"/>
  <c r="Y926" i="2"/>
  <c r="X926" i="2"/>
  <c r="W926" i="2"/>
  <c r="V926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AK925" i="2"/>
  <c r="AJ925" i="2"/>
  <c r="AI925" i="2"/>
  <c r="AH925" i="2"/>
  <c r="AG925" i="2"/>
  <c r="AF925" i="2"/>
  <c r="AE925" i="2"/>
  <c r="AD925" i="2"/>
  <c r="AC925" i="2"/>
  <c r="AB925" i="2"/>
  <c r="AA925" i="2"/>
  <c r="Z925" i="2"/>
  <c r="Y925" i="2"/>
  <c r="X925" i="2"/>
  <c r="W925" i="2"/>
  <c r="V925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AK924" i="2"/>
  <c r="AJ924" i="2"/>
  <c r="AI924" i="2"/>
  <c r="AH924" i="2"/>
  <c r="AG924" i="2"/>
  <c r="AF924" i="2"/>
  <c r="AE924" i="2"/>
  <c r="AD924" i="2"/>
  <c r="AC924" i="2"/>
  <c r="AB924" i="2"/>
  <c r="AA924" i="2"/>
  <c r="Z924" i="2"/>
  <c r="Y924" i="2"/>
  <c r="X924" i="2"/>
  <c r="W924" i="2"/>
  <c r="V924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AK923" i="2"/>
  <c r="AJ923" i="2"/>
  <c r="AI923" i="2"/>
  <c r="AH923" i="2"/>
  <c r="AG923" i="2"/>
  <c r="AF923" i="2"/>
  <c r="AE923" i="2"/>
  <c r="AD923" i="2"/>
  <c r="AC923" i="2"/>
  <c r="AB923" i="2"/>
  <c r="AA923" i="2"/>
  <c r="Z923" i="2"/>
  <c r="Y923" i="2"/>
  <c r="X923" i="2"/>
  <c r="W923" i="2"/>
  <c r="V923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AK922" i="2"/>
  <c r="AJ922" i="2"/>
  <c r="AI922" i="2"/>
  <c r="AH922" i="2"/>
  <c r="AG922" i="2"/>
  <c r="AF922" i="2"/>
  <c r="AE922" i="2"/>
  <c r="AD922" i="2"/>
  <c r="AC922" i="2"/>
  <c r="AB922" i="2"/>
  <c r="AA922" i="2"/>
  <c r="Z922" i="2"/>
  <c r="Y922" i="2"/>
  <c r="X922" i="2"/>
  <c r="W922" i="2"/>
  <c r="V922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AK921" i="2"/>
  <c r="AJ921" i="2"/>
  <c r="AI921" i="2"/>
  <c r="AH921" i="2"/>
  <c r="AG921" i="2"/>
  <c r="AF921" i="2"/>
  <c r="AE921" i="2"/>
  <c r="AD921" i="2"/>
  <c r="AC921" i="2"/>
  <c r="AB921" i="2"/>
  <c r="AA921" i="2"/>
  <c r="Z921" i="2"/>
  <c r="Y921" i="2"/>
  <c r="X921" i="2"/>
  <c r="W921" i="2"/>
  <c r="V921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AK920" i="2"/>
  <c r="AJ920" i="2"/>
  <c r="AI920" i="2"/>
  <c r="AH920" i="2"/>
  <c r="AG920" i="2"/>
  <c r="AF920" i="2"/>
  <c r="AE920" i="2"/>
  <c r="AD920" i="2"/>
  <c r="AC920" i="2"/>
  <c r="AB920" i="2"/>
  <c r="AA920" i="2"/>
  <c r="Z920" i="2"/>
  <c r="Y920" i="2"/>
  <c r="X920" i="2"/>
  <c r="W920" i="2"/>
  <c r="V920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AK919" i="2"/>
  <c r="AJ919" i="2"/>
  <c r="AI919" i="2"/>
  <c r="AH919" i="2"/>
  <c r="AG919" i="2"/>
  <c r="AF919" i="2"/>
  <c r="AE919" i="2"/>
  <c r="AD919" i="2"/>
  <c r="AC919" i="2"/>
  <c r="AB919" i="2"/>
  <c r="AA919" i="2"/>
  <c r="Z919" i="2"/>
  <c r="Y919" i="2"/>
  <c r="X919" i="2"/>
  <c r="W919" i="2"/>
  <c r="V919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AK918" i="2"/>
  <c r="AJ918" i="2"/>
  <c r="AI918" i="2"/>
  <c r="AH918" i="2"/>
  <c r="AG918" i="2"/>
  <c r="AF918" i="2"/>
  <c r="AE918" i="2"/>
  <c r="AD918" i="2"/>
  <c r="AC918" i="2"/>
  <c r="AB918" i="2"/>
  <c r="AA918" i="2"/>
  <c r="Z918" i="2"/>
  <c r="Y918" i="2"/>
  <c r="X918" i="2"/>
  <c r="W918" i="2"/>
  <c r="V918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AK917" i="2"/>
  <c r="AJ917" i="2"/>
  <c r="AI917" i="2"/>
  <c r="AH917" i="2"/>
  <c r="AG917" i="2"/>
  <c r="AF917" i="2"/>
  <c r="AE917" i="2"/>
  <c r="AD917" i="2"/>
  <c r="AC917" i="2"/>
  <c r="AB917" i="2"/>
  <c r="AA917" i="2"/>
  <c r="Z917" i="2"/>
  <c r="Y917" i="2"/>
  <c r="X917" i="2"/>
  <c r="W917" i="2"/>
  <c r="V917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AK916" i="2"/>
  <c r="AJ916" i="2"/>
  <c r="AI916" i="2"/>
  <c r="AH916" i="2"/>
  <c r="AG916" i="2"/>
  <c r="AF916" i="2"/>
  <c r="AE916" i="2"/>
  <c r="AD916" i="2"/>
  <c r="AC916" i="2"/>
  <c r="AB916" i="2"/>
  <c r="AA916" i="2"/>
  <c r="Z916" i="2"/>
  <c r="Y916" i="2"/>
  <c r="X916" i="2"/>
  <c r="W916" i="2"/>
  <c r="V916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AK915" i="2"/>
  <c r="AJ915" i="2"/>
  <c r="AI915" i="2"/>
  <c r="AH915" i="2"/>
  <c r="AG915" i="2"/>
  <c r="AF915" i="2"/>
  <c r="AE915" i="2"/>
  <c r="AD915" i="2"/>
  <c r="AC915" i="2"/>
  <c r="AB915" i="2"/>
  <c r="AA915" i="2"/>
  <c r="Z915" i="2"/>
  <c r="Y915" i="2"/>
  <c r="X915" i="2"/>
  <c r="W915" i="2"/>
  <c r="V915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AK914" i="2"/>
  <c r="AJ914" i="2"/>
  <c r="AI914" i="2"/>
  <c r="AH914" i="2"/>
  <c r="AG914" i="2"/>
  <c r="AF914" i="2"/>
  <c r="AE914" i="2"/>
  <c r="AD914" i="2"/>
  <c r="AC914" i="2"/>
  <c r="AB914" i="2"/>
  <c r="AA914" i="2"/>
  <c r="Z914" i="2"/>
  <c r="Y914" i="2"/>
  <c r="X914" i="2"/>
  <c r="W914" i="2"/>
  <c r="V914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AK913" i="2"/>
  <c r="AJ913" i="2"/>
  <c r="AI913" i="2"/>
  <c r="AH913" i="2"/>
  <c r="AG913" i="2"/>
  <c r="AF913" i="2"/>
  <c r="AE913" i="2"/>
  <c r="AD913" i="2"/>
  <c r="AC913" i="2"/>
  <c r="AB913" i="2"/>
  <c r="AA913" i="2"/>
  <c r="Z913" i="2"/>
  <c r="Y913" i="2"/>
  <c r="X913" i="2"/>
  <c r="W913" i="2"/>
  <c r="V913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AK912" i="2"/>
  <c r="AJ912" i="2"/>
  <c r="AI912" i="2"/>
  <c r="AH912" i="2"/>
  <c r="AG912" i="2"/>
  <c r="AF912" i="2"/>
  <c r="AE912" i="2"/>
  <c r="AD912" i="2"/>
  <c r="AC912" i="2"/>
  <c r="AB912" i="2"/>
  <c r="AA912" i="2"/>
  <c r="Z912" i="2"/>
  <c r="Y912" i="2"/>
  <c r="X912" i="2"/>
  <c r="W912" i="2"/>
  <c r="V912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AK911" i="2"/>
  <c r="AJ911" i="2"/>
  <c r="AI911" i="2"/>
  <c r="AH911" i="2"/>
  <c r="AG911" i="2"/>
  <c r="AF911" i="2"/>
  <c r="AE911" i="2"/>
  <c r="AD911" i="2"/>
  <c r="AC911" i="2"/>
  <c r="AB911" i="2"/>
  <c r="AA911" i="2"/>
  <c r="Z911" i="2"/>
  <c r="Y911" i="2"/>
  <c r="X911" i="2"/>
  <c r="W911" i="2"/>
  <c r="V911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AK910" i="2"/>
  <c r="AJ910" i="2"/>
  <c r="AI910" i="2"/>
  <c r="AH910" i="2"/>
  <c r="AG910" i="2"/>
  <c r="AF910" i="2"/>
  <c r="AE910" i="2"/>
  <c r="AD910" i="2"/>
  <c r="AC910" i="2"/>
  <c r="AB910" i="2"/>
  <c r="AA910" i="2"/>
  <c r="Z910" i="2"/>
  <c r="Y910" i="2"/>
  <c r="X910" i="2"/>
  <c r="W910" i="2"/>
  <c r="V910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AK909" i="2"/>
  <c r="AJ909" i="2"/>
  <c r="AI909" i="2"/>
  <c r="AH909" i="2"/>
  <c r="AG909" i="2"/>
  <c r="AF909" i="2"/>
  <c r="AE909" i="2"/>
  <c r="AD909" i="2"/>
  <c r="AC909" i="2"/>
  <c r="AB909" i="2"/>
  <c r="AA909" i="2"/>
  <c r="Z909" i="2"/>
  <c r="Y909" i="2"/>
  <c r="X909" i="2"/>
  <c r="W909" i="2"/>
  <c r="V909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AK908" i="2"/>
  <c r="AJ908" i="2"/>
  <c r="AI908" i="2"/>
  <c r="AH908" i="2"/>
  <c r="AG908" i="2"/>
  <c r="AF908" i="2"/>
  <c r="AE908" i="2"/>
  <c r="AD908" i="2"/>
  <c r="AC908" i="2"/>
  <c r="AB908" i="2"/>
  <c r="AA908" i="2"/>
  <c r="Z908" i="2"/>
  <c r="Y908" i="2"/>
  <c r="X908" i="2"/>
  <c r="W908" i="2"/>
  <c r="V908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AK907" i="2"/>
  <c r="AJ907" i="2"/>
  <c r="AI907" i="2"/>
  <c r="AH907" i="2"/>
  <c r="AG907" i="2"/>
  <c r="AF907" i="2"/>
  <c r="AE907" i="2"/>
  <c r="AD907" i="2"/>
  <c r="AC907" i="2"/>
  <c r="AB907" i="2"/>
  <c r="AA907" i="2"/>
  <c r="Z907" i="2"/>
  <c r="Y907" i="2"/>
  <c r="X907" i="2"/>
  <c r="W907" i="2"/>
  <c r="V907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AK906" i="2"/>
  <c r="AJ906" i="2"/>
  <c r="AI906" i="2"/>
  <c r="AH906" i="2"/>
  <c r="AG906" i="2"/>
  <c r="AF906" i="2"/>
  <c r="AE906" i="2"/>
  <c r="AD906" i="2"/>
  <c r="AC906" i="2"/>
  <c r="AB906" i="2"/>
  <c r="AA906" i="2"/>
  <c r="Z906" i="2"/>
  <c r="Y906" i="2"/>
  <c r="X906" i="2"/>
  <c r="W906" i="2"/>
  <c r="V906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AK905" i="2"/>
  <c r="AJ905" i="2"/>
  <c r="AI905" i="2"/>
  <c r="AH905" i="2"/>
  <c r="AG905" i="2"/>
  <c r="AF905" i="2"/>
  <c r="AE905" i="2"/>
  <c r="AD905" i="2"/>
  <c r="AC905" i="2"/>
  <c r="AB905" i="2"/>
  <c r="AA905" i="2"/>
  <c r="Z905" i="2"/>
  <c r="Y905" i="2"/>
  <c r="X905" i="2"/>
  <c r="W905" i="2"/>
  <c r="V905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AK904" i="2"/>
  <c r="AJ904" i="2"/>
  <c r="AI904" i="2"/>
  <c r="AH904" i="2"/>
  <c r="AG904" i="2"/>
  <c r="AF904" i="2"/>
  <c r="AE904" i="2"/>
  <c r="AD904" i="2"/>
  <c r="AC904" i="2"/>
  <c r="AB904" i="2"/>
  <c r="AA904" i="2"/>
  <c r="Z904" i="2"/>
  <c r="Y904" i="2"/>
  <c r="X904" i="2"/>
  <c r="W904" i="2"/>
  <c r="V904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AK903" i="2"/>
  <c r="AJ903" i="2"/>
  <c r="AI903" i="2"/>
  <c r="AH903" i="2"/>
  <c r="AG903" i="2"/>
  <c r="AF903" i="2"/>
  <c r="AE903" i="2"/>
  <c r="AD903" i="2"/>
  <c r="AC903" i="2"/>
  <c r="AB903" i="2"/>
  <c r="AA903" i="2"/>
  <c r="Z903" i="2"/>
  <c r="Y903" i="2"/>
  <c r="X903" i="2"/>
  <c r="W903" i="2"/>
  <c r="V903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AK902" i="2"/>
  <c r="AJ902" i="2"/>
  <c r="AI902" i="2"/>
  <c r="AH902" i="2"/>
  <c r="AG902" i="2"/>
  <c r="AF902" i="2"/>
  <c r="AE902" i="2"/>
  <c r="AD902" i="2"/>
  <c r="AC902" i="2"/>
  <c r="AB902" i="2"/>
  <c r="AA902" i="2"/>
  <c r="Z902" i="2"/>
  <c r="Y902" i="2"/>
  <c r="X902" i="2"/>
  <c r="W902" i="2"/>
  <c r="V902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AK901" i="2"/>
  <c r="AJ901" i="2"/>
  <c r="AI901" i="2"/>
  <c r="AH901" i="2"/>
  <c r="AG901" i="2"/>
  <c r="AF901" i="2"/>
  <c r="AE901" i="2"/>
  <c r="AD901" i="2"/>
  <c r="AC901" i="2"/>
  <c r="AB901" i="2"/>
  <c r="AA901" i="2"/>
  <c r="Z901" i="2"/>
  <c r="Y901" i="2"/>
  <c r="X901" i="2"/>
  <c r="W901" i="2"/>
  <c r="V901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AK900" i="2"/>
  <c r="AJ900" i="2"/>
  <c r="AI900" i="2"/>
  <c r="AH900" i="2"/>
  <c r="AG900" i="2"/>
  <c r="AF900" i="2"/>
  <c r="AE900" i="2"/>
  <c r="AD900" i="2"/>
  <c r="AC900" i="2"/>
  <c r="AB900" i="2"/>
  <c r="AA900" i="2"/>
  <c r="Z900" i="2"/>
  <c r="Y900" i="2"/>
  <c r="X900" i="2"/>
  <c r="W900" i="2"/>
  <c r="V900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AK899" i="2"/>
  <c r="AJ899" i="2"/>
  <c r="AI899" i="2"/>
  <c r="AH899" i="2"/>
  <c r="AG899" i="2"/>
  <c r="AF899" i="2"/>
  <c r="AE899" i="2"/>
  <c r="AD899" i="2"/>
  <c r="AC899" i="2"/>
  <c r="AB899" i="2"/>
  <c r="AA899" i="2"/>
  <c r="Z899" i="2"/>
  <c r="Y899" i="2"/>
  <c r="X899" i="2"/>
  <c r="W899" i="2"/>
  <c r="V899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AK898" i="2"/>
  <c r="AJ898" i="2"/>
  <c r="AI898" i="2"/>
  <c r="AH898" i="2"/>
  <c r="AG898" i="2"/>
  <c r="AF898" i="2"/>
  <c r="AE898" i="2"/>
  <c r="AD898" i="2"/>
  <c r="AC898" i="2"/>
  <c r="AB898" i="2"/>
  <c r="AA898" i="2"/>
  <c r="Z898" i="2"/>
  <c r="Y898" i="2"/>
  <c r="X898" i="2"/>
  <c r="W898" i="2"/>
  <c r="V898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AK897" i="2"/>
  <c r="AJ897" i="2"/>
  <c r="AI897" i="2"/>
  <c r="AH897" i="2"/>
  <c r="AG897" i="2"/>
  <c r="AF897" i="2"/>
  <c r="AE897" i="2"/>
  <c r="AD897" i="2"/>
  <c r="AC897" i="2"/>
  <c r="AB897" i="2"/>
  <c r="AA897" i="2"/>
  <c r="Z897" i="2"/>
  <c r="Y897" i="2"/>
  <c r="X897" i="2"/>
  <c r="W897" i="2"/>
  <c r="V897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AK896" i="2"/>
  <c r="AJ896" i="2"/>
  <c r="AI896" i="2"/>
  <c r="AH896" i="2"/>
  <c r="AG896" i="2"/>
  <c r="AF896" i="2"/>
  <c r="AE896" i="2"/>
  <c r="AD896" i="2"/>
  <c r="AC896" i="2"/>
  <c r="AB896" i="2"/>
  <c r="AA896" i="2"/>
  <c r="Z896" i="2"/>
  <c r="Y896" i="2"/>
  <c r="X896" i="2"/>
  <c r="W896" i="2"/>
  <c r="V896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AK895" i="2"/>
  <c r="AJ895" i="2"/>
  <c r="AI895" i="2"/>
  <c r="AH895" i="2"/>
  <c r="AG895" i="2"/>
  <c r="AF895" i="2"/>
  <c r="AE895" i="2"/>
  <c r="AD895" i="2"/>
  <c r="AC895" i="2"/>
  <c r="AB895" i="2"/>
  <c r="AA895" i="2"/>
  <c r="Z895" i="2"/>
  <c r="Y895" i="2"/>
  <c r="X895" i="2"/>
  <c r="W895" i="2"/>
  <c r="V895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AK894" i="2"/>
  <c r="AJ894" i="2"/>
  <c r="AI894" i="2"/>
  <c r="AH894" i="2"/>
  <c r="AG894" i="2"/>
  <c r="AF894" i="2"/>
  <c r="AE894" i="2"/>
  <c r="AD894" i="2"/>
  <c r="AC894" i="2"/>
  <c r="AB894" i="2"/>
  <c r="AA894" i="2"/>
  <c r="Z894" i="2"/>
  <c r="Y894" i="2"/>
  <c r="X894" i="2"/>
  <c r="W894" i="2"/>
  <c r="V894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AK893" i="2"/>
  <c r="AJ893" i="2"/>
  <c r="AI893" i="2"/>
  <c r="AH893" i="2"/>
  <c r="AG893" i="2"/>
  <c r="AF893" i="2"/>
  <c r="AE893" i="2"/>
  <c r="AD893" i="2"/>
  <c r="AC893" i="2"/>
  <c r="AB893" i="2"/>
  <c r="AA893" i="2"/>
  <c r="Z893" i="2"/>
  <c r="Y893" i="2"/>
  <c r="X893" i="2"/>
  <c r="W893" i="2"/>
  <c r="V893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AK892" i="2"/>
  <c r="AJ892" i="2"/>
  <c r="AI892" i="2"/>
  <c r="AH892" i="2"/>
  <c r="AG892" i="2"/>
  <c r="AF892" i="2"/>
  <c r="AE892" i="2"/>
  <c r="AD892" i="2"/>
  <c r="AC892" i="2"/>
  <c r="AB892" i="2"/>
  <c r="AA892" i="2"/>
  <c r="Z892" i="2"/>
  <c r="Y892" i="2"/>
  <c r="X892" i="2"/>
  <c r="W892" i="2"/>
  <c r="V892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AK891" i="2"/>
  <c r="AJ891" i="2"/>
  <c r="AI891" i="2"/>
  <c r="AH891" i="2"/>
  <c r="AG891" i="2"/>
  <c r="AF891" i="2"/>
  <c r="AE891" i="2"/>
  <c r="AD891" i="2"/>
  <c r="AC891" i="2"/>
  <c r="AB891" i="2"/>
  <c r="AA891" i="2"/>
  <c r="Z891" i="2"/>
  <c r="Y891" i="2"/>
  <c r="X891" i="2"/>
  <c r="W891" i="2"/>
  <c r="V891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AK890" i="2"/>
  <c r="AJ890" i="2"/>
  <c r="AI890" i="2"/>
  <c r="AH890" i="2"/>
  <c r="AG890" i="2"/>
  <c r="AF890" i="2"/>
  <c r="AE890" i="2"/>
  <c r="AD890" i="2"/>
  <c r="AC890" i="2"/>
  <c r="AB890" i="2"/>
  <c r="AA890" i="2"/>
  <c r="Z890" i="2"/>
  <c r="Y890" i="2"/>
  <c r="X890" i="2"/>
  <c r="W890" i="2"/>
  <c r="V890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AK889" i="2"/>
  <c r="AJ889" i="2"/>
  <c r="AI889" i="2"/>
  <c r="AH889" i="2"/>
  <c r="AG889" i="2"/>
  <c r="AF889" i="2"/>
  <c r="AE889" i="2"/>
  <c r="AD889" i="2"/>
  <c r="AC889" i="2"/>
  <c r="AB889" i="2"/>
  <c r="AA889" i="2"/>
  <c r="Z889" i="2"/>
  <c r="Y889" i="2"/>
  <c r="X889" i="2"/>
  <c r="W889" i="2"/>
  <c r="V889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AK888" i="2"/>
  <c r="AJ888" i="2"/>
  <c r="AI888" i="2"/>
  <c r="AH888" i="2"/>
  <c r="AG888" i="2"/>
  <c r="AF888" i="2"/>
  <c r="AE888" i="2"/>
  <c r="AD888" i="2"/>
  <c r="AC888" i="2"/>
  <c r="AB888" i="2"/>
  <c r="AA888" i="2"/>
  <c r="Z888" i="2"/>
  <c r="Y888" i="2"/>
  <c r="X888" i="2"/>
  <c r="W888" i="2"/>
  <c r="V888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AK887" i="2"/>
  <c r="AJ887" i="2"/>
  <c r="AI887" i="2"/>
  <c r="AH887" i="2"/>
  <c r="AG887" i="2"/>
  <c r="AF887" i="2"/>
  <c r="AE887" i="2"/>
  <c r="AD887" i="2"/>
  <c r="AC887" i="2"/>
  <c r="AB887" i="2"/>
  <c r="AA887" i="2"/>
  <c r="Z887" i="2"/>
  <c r="Y887" i="2"/>
  <c r="X887" i="2"/>
  <c r="W887" i="2"/>
  <c r="V887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AK886" i="2"/>
  <c r="AJ886" i="2"/>
  <c r="AI886" i="2"/>
  <c r="AH886" i="2"/>
  <c r="AG886" i="2"/>
  <c r="AF886" i="2"/>
  <c r="AE886" i="2"/>
  <c r="AD886" i="2"/>
  <c r="AC886" i="2"/>
  <c r="AB886" i="2"/>
  <c r="AA886" i="2"/>
  <c r="Z886" i="2"/>
  <c r="Y886" i="2"/>
  <c r="X886" i="2"/>
  <c r="W886" i="2"/>
  <c r="V886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AK885" i="2"/>
  <c r="AJ885" i="2"/>
  <c r="AI885" i="2"/>
  <c r="AH885" i="2"/>
  <c r="AG885" i="2"/>
  <c r="AF885" i="2"/>
  <c r="AE885" i="2"/>
  <c r="AD885" i="2"/>
  <c r="AC885" i="2"/>
  <c r="AB885" i="2"/>
  <c r="AA885" i="2"/>
  <c r="Z885" i="2"/>
  <c r="Y885" i="2"/>
  <c r="X885" i="2"/>
  <c r="W885" i="2"/>
  <c r="V885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AK884" i="2"/>
  <c r="AJ884" i="2"/>
  <c r="AI884" i="2"/>
  <c r="AH884" i="2"/>
  <c r="AG884" i="2"/>
  <c r="AF884" i="2"/>
  <c r="AE884" i="2"/>
  <c r="AD884" i="2"/>
  <c r="AC884" i="2"/>
  <c r="AB884" i="2"/>
  <c r="AA884" i="2"/>
  <c r="Z884" i="2"/>
  <c r="Y884" i="2"/>
  <c r="X884" i="2"/>
  <c r="W884" i="2"/>
  <c r="V884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AK883" i="2"/>
  <c r="AJ883" i="2"/>
  <c r="AI883" i="2"/>
  <c r="AH883" i="2"/>
  <c r="AG883" i="2"/>
  <c r="AF883" i="2"/>
  <c r="AE883" i="2"/>
  <c r="AD883" i="2"/>
  <c r="AC883" i="2"/>
  <c r="AB883" i="2"/>
  <c r="AA883" i="2"/>
  <c r="Z883" i="2"/>
  <c r="Y883" i="2"/>
  <c r="X883" i="2"/>
  <c r="W883" i="2"/>
  <c r="V883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AK882" i="2"/>
  <c r="AJ882" i="2"/>
  <c r="AI882" i="2"/>
  <c r="AH882" i="2"/>
  <c r="AG882" i="2"/>
  <c r="AF882" i="2"/>
  <c r="AE882" i="2"/>
  <c r="AD882" i="2"/>
  <c r="AC882" i="2"/>
  <c r="AB882" i="2"/>
  <c r="AA882" i="2"/>
  <c r="Z882" i="2"/>
  <c r="Y882" i="2"/>
  <c r="X882" i="2"/>
  <c r="W882" i="2"/>
  <c r="V882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AK881" i="2"/>
  <c r="AJ881" i="2"/>
  <c r="AI881" i="2"/>
  <c r="AH881" i="2"/>
  <c r="AG881" i="2"/>
  <c r="AF881" i="2"/>
  <c r="AE881" i="2"/>
  <c r="AD881" i="2"/>
  <c r="AC881" i="2"/>
  <c r="AB881" i="2"/>
  <c r="AA881" i="2"/>
  <c r="Z881" i="2"/>
  <c r="Y881" i="2"/>
  <c r="X881" i="2"/>
  <c r="W881" i="2"/>
  <c r="V881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AK880" i="2"/>
  <c r="AJ880" i="2"/>
  <c r="AI880" i="2"/>
  <c r="AH880" i="2"/>
  <c r="AG880" i="2"/>
  <c r="AF880" i="2"/>
  <c r="AE880" i="2"/>
  <c r="AD880" i="2"/>
  <c r="AC880" i="2"/>
  <c r="AB880" i="2"/>
  <c r="AA880" i="2"/>
  <c r="Z880" i="2"/>
  <c r="Y880" i="2"/>
  <c r="X880" i="2"/>
  <c r="W880" i="2"/>
  <c r="V880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AK879" i="2"/>
  <c r="AJ879" i="2"/>
  <c r="AI879" i="2"/>
  <c r="AH879" i="2"/>
  <c r="AG879" i="2"/>
  <c r="AF879" i="2"/>
  <c r="AE879" i="2"/>
  <c r="AD879" i="2"/>
  <c r="AC879" i="2"/>
  <c r="AB879" i="2"/>
  <c r="AA879" i="2"/>
  <c r="Z879" i="2"/>
  <c r="Y879" i="2"/>
  <c r="X879" i="2"/>
  <c r="W879" i="2"/>
  <c r="V879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AK878" i="2"/>
  <c r="AJ878" i="2"/>
  <c r="AI878" i="2"/>
  <c r="AH878" i="2"/>
  <c r="AG878" i="2"/>
  <c r="AF878" i="2"/>
  <c r="AE878" i="2"/>
  <c r="AD878" i="2"/>
  <c r="AC878" i="2"/>
  <c r="AB878" i="2"/>
  <c r="AA878" i="2"/>
  <c r="Z878" i="2"/>
  <c r="Y878" i="2"/>
  <c r="X878" i="2"/>
  <c r="W878" i="2"/>
  <c r="V878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AK877" i="2"/>
  <c r="AJ877" i="2"/>
  <c r="AI877" i="2"/>
  <c r="AH877" i="2"/>
  <c r="AG877" i="2"/>
  <c r="AF877" i="2"/>
  <c r="AE877" i="2"/>
  <c r="AD877" i="2"/>
  <c r="AC877" i="2"/>
  <c r="AB877" i="2"/>
  <c r="AA877" i="2"/>
  <c r="Z877" i="2"/>
  <c r="Y877" i="2"/>
  <c r="X877" i="2"/>
  <c r="W877" i="2"/>
  <c r="V877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AK876" i="2"/>
  <c r="AJ876" i="2"/>
  <c r="AI876" i="2"/>
  <c r="AH876" i="2"/>
  <c r="AG876" i="2"/>
  <c r="AF876" i="2"/>
  <c r="AE876" i="2"/>
  <c r="AD876" i="2"/>
  <c r="AC876" i="2"/>
  <c r="AB876" i="2"/>
  <c r="AA876" i="2"/>
  <c r="Z876" i="2"/>
  <c r="Y876" i="2"/>
  <c r="X876" i="2"/>
  <c r="W876" i="2"/>
  <c r="V876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AK875" i="2"/>
  <c r="AJ875" i="2"/>
  <c r="AI875" i="2"/>
  <c r="AH875" i="2"/>
  <c r="AG875" i="2"/>
  <c r="AF875" i="2"/>
  <c r="AE875" i="2"/>
  <c r="AD875" i="2"/>
  <c r="AC875" i="2"/>
  <c r="AB875" i="2"/>
  <c r="AA875" i="2"/>
  <c r="Z875" i="2"/>
  <c r="Y875" i="2"/>
  <c r="X875" i="2"/>
  <c r="W875" i="2"/>
  <c r="V875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AK874" i="2"/>
  <c r="AJ874" i="2"/>
  <c r="AI874" i="2"/>
  <c r="AH874" i="2"/>
  <c r="AG874" i="2"/>
  <c r="AF874" i="2"/>
  <c r="AE874" i="2"/>
  <c r="AD874" i="2"/>
  <c r="AC874" i="2"/>
  <c r="AB874" i="2"/>
  <c r="AA874" i="2"/>
  <c r="Z874" i="2"/>
  <c r="Y874" i="2"/>
  <c r="X874" i="2"/>
  <c r="W874" i="2"/>
  <c r="V874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AK873" i="2"/>
  <c r="AJ873" i="2"/>
  <c r="AI873" i="2"/>
  <c r="AH873" i="2"/>
  <c r="AG873" i="2"/>
  <c r="AF873" i="2"/>
  <c r="AE873" i="2"/>
  <c r="AD873" i="2"/>
  <c r="AC873" i="2"/>
  <c r="AB873" i="2"/>
  <c r="AA873" i="2"/>
  <c r="Z873" i="2"/>
  <c r="Y873" i="2"/>
  <c r="X873" i="2"/>
  <c r="W873" i="2"/>
  <c r="V873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AK872" i="2"/>
  <c r="AJ872" i="2"/>
  <c r="AI872" i="2"/>
  <c r="AH872" i="2"/>
  <c r="AG872" i="2"/>
  <c r="AF872" i="2"/>
  <c r="AE872" i="2"/>
  <c r="AD872" i="2"/>
  <c r="AC872" i="2"/>
  <c r="AB872" i="2"/>
  <c r="AA872" i="2"/>
  <c r="Z872" i="2"/>
  <c r="Y872" i="2"/>
  <c r="X872" i="2"/>
  <c r="W872" i="2"/>
  <c r="V872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AK871" i="2"/>
  <c r="AJ871" i="2"/>
  <c r="AI871" i="2"/>
  <c r="AH871" i="2"/>
  <c r="AG871" i="2"/>
  <c r="AF871" i="2"/>
  <c r="AE871" i="2"/>
  <c r="AD871" i="2"/>
  <c r="AC871" i="2"/>
  <c r="AB871" i="2"/>
  <c r="AA871" i="2"/>
  <c r="Z871" i="2"/>
  <c r="Y871" i="2"/>
  <c r="X871" i="2"/>
  <c r="W871" i="2"/>
  <c r="V871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AK870" i="2"/>
  <c r="AJ870" i="2"/>
  <c r="AI870" i="2"/>
  <c r="AH870" i="2"/>
  <c r="AG870" i="2"/>
  <c r="AF870" i="2"/>
  <c r="AE870" i="2"/>
  <c r="AD870" i="2"/>
  <c r="AC870" i="2"/>
  <c r="AB870" i="2"/>
  <c r="AA870" i="2"/>
  <c r="Z870" i="2"/>
  <c r="Y870" i="2"/>
  <c r="X870" i="2"/>
  <c r="W870" i="2"/>
  <c r="V870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AK869" i="2"/>
  <c r="AJ869" i="2"/>
  <c r="AI869" i="2"/>
  <c r="AH869" i="2"/>
  <c r="AG869" i="2"/>
  <c r="AF869" i="2"/>
  <c r="AE869" i="2"/>
  <c r="AD869" i="2"/>
  <c r="AC869" i="2"/>
  <c r="AB869" i="2"/>
  <c r="AA869" i="2"/>
  <c r="Z869" i="2"/>
  <c r="Y869" i="2"/>
  <c r="X869" i="2"/>
  <c r="W869" i="2"/>
  <c r="V869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AK868" i="2"/>
  <c r="AJ868" i="2"/>
  <c r="AI868" i="2"/>
  <c r="AH868" i="2"/>
  <c r="AG868" i="2"/>
  <c r="AF868" i="2"/>
  <c r="AE868" i="2"/>
  <c r="AD868" i="2"/>
  <c r="AC868" i="2"/>
  <c r="AB868" i="2"/>
  <c r="AA868" i="2"/>
  <c r="Z868" i="2"/>
  <c r="Y868" i="2"/>
  <c r="X868" i="2"/>
  <c r="W868" i="2"/>
  <c r="V868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AK867" i="2"/>
  <c r="AJ867" i="2"/>
  <c r="AI867" i="2"/>
  <c r="AH867" i="2"/>
  <c r="AG867" i="2"/>
  <c r="AF867" i="2"/>
  <c r="AE867" i="2"/>
  <c r="AD867" i="2"/>
  <c r="AC867" i="2"/>
  <c r="AB867" i="2"/>
  <c r="AA867" i="2"/>
  <c r="Z867" i="2"/>
  <c r="Y867" i="2"/>
  <c r="X867" i="2"/>
  <c r="W867" i="2"/>
  <c r="V867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AK866" i="2"/>
  <c r="AJ866" i="2"/>
  <c r="AI866" i="2"/>
  <c r="AH866" i="2"/>
  <c r="AG866" i="2"/>
  <c r="AF866" i="2"/>
  <c r="AE866" i="2"/>
  <c r="AD866" i="2"/>
  <c r="AC866" i="2"/>
  <c r="AB866" i="2"/>
  <c r="AA866" i="2"/>
  <c r="Z866" i="2"/>
  <c r="Y866" i="2"/>
  <c r="X866" i="2"/>
  <c r="W866" i="2"/>
  <c r="V866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AK865" i="2"/>
  <c r="AJ865" i="2"/>
  <c r="AI865" i="2"/>
  <c r="AH865" i="2"/>
  <c r="AG865" i="2"/>
  <c r="AF865" i="2"/>
  <c r="AE865" i="2"/>
  <c r="AD865" i="2"/>
  <c r="AC865" i="2"/>
  <c r="AB865" i="2"/>
  <c r="AA865" i="2"/>
  <c r="Z865" i="2"/>
  <c r="Y865" i="2"/>
  <c r="X865" i="2"/>
  <c r="W865" i="2"/>
  <c r="V865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AK864" i="2"/>
  <c r="AJ864" i="2"/>
  <c r="AI864" i="2"/>
  <c r="AH864" i="2"/>
  <c r="AG864" i="2"/>
  <c r="AF864" i="2"/>
  <c r="AE864" i="2"/>
  <c r="AD864" i="2"/>
  <c r="AC864" i="2"/>
  <c r="AB864" i="2"/>
  <c r="AA864" i="2"/>
  <c r="Z864" i="2"/>
  <c r="Y864" i="2"/>
  <c r="X864" i="2"/>
  <c r="W864" i="2"/>
  <c r="V864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AK863" i="2"/>
  <c r="AJ863" i="2"/>
  <c r="AI863" i="2"/>
  <c r="AH863" i="2"/>
  <c r="AG863" i="2"/>
  <c r="AF863" i="2"/>
  <c r="AE863" i="2"/>
  <c r="AD863" i="2"/>
  <c r="AC863" i="2"/>
  <c r="AB863" i="2"/>
  <c r="AA863" i="2"/>
  <c r="Z863" i="2"/>
  <c r="Y863" i="2"/>
  <c r="X863" i="2"/>
  <c r="W863" i="2"/>
  <c r="V863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AK862" i="2"/>
  <c r="AJ862" i="2"/>
  <c r="AI862" i="2"/>
  <c r="AH862" i="2"/>
  <c r="AG862" i="2"/>
  <c r="AF862" i="2"/>
  <c r="AE862" i="2"/>
  <c r="AD862" i="2"/>
  <c r="AC862" i="2"/>
  <c r="AB862" i="2"/>
  <c r="AA862" i="2"/>
  <c r="Z862" i="2"/>
  <c r="Y862" i="2"/>
  <c r="X862" i="2"/>
  <c r="W862" i="2"/>
  <c r="V862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AK861" i="2"/>
  <c r="AJ861" i="2"/>
  <c r="AI861" i="2"/>
  <c r="AH861" i="2"/>
  <c r="AG861" i="2"/>
  <c r="AF861" i="2"/>
  <c r="AE861" i="2"/>
  <c r="AD861" i="2"/>
  <c r="AC861" i="2"/>
  <c r="AB861" i="2"/>
  <c r="AA861" i="2"/>
  <c r="Z861" i="2"/>
  <c r="Y861" i="2"/>
  <c r="X861" i="2"/>
  <c r="W861" i="2"/>
  <c r="V861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AK860" i="2"/>
  <c r="AJ860" i="2"/>
  <c r="AI860" i="2"/>
  <c r="AH860" i="2"/>
  <c r="AG860" i="2"/>
  <c r="AF860" i="2"/>
  <c r="AE860" i="2"/>
  <c r="AD860" i="2"/>
  <c r="AC860" i="2"/>
  <c r="AB860" i="2"/>
  <c r="AA860" i="2"/>
  <c r="Z860" i="2"/>
  <c r="Y860" i="2"/>
  <c r="X860" i="2"/>
  <c r="W860" i="2"/>
  <c r="V860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AK859" i="2"/>
  <c r="AJ859" i="2"/>
  <c r="AI859" i="2"/>
  <c r="AH859" i="2"/>
  <c r="AG859" i="2"/>
  <c r="AF859" i="2"/>
  <c r="AE859" i="2"/>
  <c r="AD859" i="2"/>
  <c r="AC859" i="2"/>
  <c r="AB859" i="2"/>
  <c r="AA859" i="2"/>
  <c r="Z859" i="2"/>
  <c r="Y859" i="2"/>
  <c r="X859" i="2"/>
  <c r="W859" i="2"/>
  <c r="V859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AK858" i="2"/>
  <c r="AJ858" i="2"/>
  <c r="AI858" i="2"/>
  <c r="AH858" i="2"/>
  <c r="AG858" i="2"/>
  <c r="AF858" i="2"/>
  <c r="AE858" i="2"/>
  <c r="AD858" i="2"/>
  <c r="AC858" i="2"/>
  <c r="AB858" i="2"/>
  <c r="AA858" i="2"/>
  <c r="Z858" i="2"/>
  <c r="Y858" i="2"/>
  <c r="X858" i="2"/>
  <c r="W858" i="2"/>
  <c r="V858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AK857" i="2"/>
  <c r="AJ857" i="2"/>
  <c r="AI857" i="2"/>
  <c r="AH857" i="2"/>
  <c r="AG857" i="2"/>
  <c r="AF857" i="2"/>
  <c r="AE857" i="2"/>
  <c r="AD857" i="2"/>
  <c r="AC857" i="2"/>
  <c r="AB857" i="2"/>
  <c r="AA857" i="2"/>
  <c r="Z857" i="2"/>
  <c r="Y857" i="2"/>
  <c r="X857" i="2"/>
  <c r="W857" i="2"/>
  <c r="V857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AK856" i="2"/>
  <c r="AJ856" i="2"/>
  <c r="AI856" i="2"/>
  <c r="AH856" i="2"/>
  <c r="AG856" i="2"/>
  <c r="AF856" i="2"/>
  <c r="AE856" i="2"/>
  <c r="AD856" i="2"/>
  <c r="AC856" i="2"/>
  <c r="AB856" i="2"/>
  <c r="AA856" i="2"/>
  <c r="Z856" i="2"/>
  <c r="Y856" i="2"/>
  <c r="X856" i="2"/>
  <c r="W856" i="2"/>
  <c r="V856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AK855" i="2"/>
  <c r="AJ855" i="2"/>
  <c r="AI855" i="2"/>
  <c r="AH855" i="2"/>
  <c r="AG855" i="2"/>
  <c r="AF855" i="2"/>
  <c r="AE855" i="2"/>
  <c r="AD855" i="2"/>
  <c r="AC855" i="2"/>
  <c r="AB855" i="2"/>
  <c r="AA855" i="2"/>
  <c r="Z855" i="2"/>
  <c r="Y855" i="2"/>
  <c r="X855" i="2"/>
  <c r="W855" i="2"/>
  <c r="V855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AK854" i="2"/>
  <c r="AJ854" i="2"/>
  <c r="AI854" i="2"/>
  <c r="AH854" i="2"/>
  <c r="AG854" i="2"/>
  <c r="AF854" i="2"/>
  <c r="AE854" i="2"/>
  <c r="AD854" i="2"/>
  <c r="AC854" i="2"/>
  <c r="AB854" i="2"/>
  <c r="AA854" i="2"/>
  <c r="Z854" i="2"/>
  <c r="Y854" i="2"/>
  <c r="X854" i="2"/>
  <c r="W854" i="2"/>
  <c r="V854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AK853" i="2"/>
  <c r="AJ853" i="2"/>
  <c r="AI853" i="2"/>
  <c r="AH853" i="2"/>
  <c r="AG853" i="2"/>
  <c r="AF853" i="2"/>
  <c r="AE853" i="2"/>
  <c r="AD853" i="2"/>
  <c r="AC853" i="2"/>
  <c r="AB853" i="2"/>
  <c r="AA853" i="2"/>
  <c r="Z853" i="2"/>
  <c r="Y853" i="2"/>
  <c r="X853" i="2"/>
  <c r="W853" i="2"/>
  <c r="V853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AK852" i="2"/>
  <c r="AJ852" i="2"/>
  <c r="AI852" i="2"/>
  <c r="AH852" i="2"/>
  <c r="AG852" i="2"/>
  <c r="AF852" i="2"/>
  <c r="AE852" i="2"/>
  <c r="AD852" i="2"/>
  <c r="AC852" i="2"/>
  <c r="AB852" i="2"/>
  <c r="AA852" i="2"/>
  <c r="Z852" i="2"/>
  <c r="Y852" i="2"/>
  <c r="X852" i="2"/>
  <c r="W852" i="2"/>
  <c r="V852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AK851" i="2"/>
  <c r="AJ851" i="2"/>
  <c r="AI851" i="2"/>
  <c r="AH851" i="2"/>
  <c r="AG851" i="2"/>
  <c r="AF851" i="2"/>
  <c r="AE851" i="2"/>
  <c r="AD851" i="2"/>
  <c r="AC851" i="2"/>
  <c r="AB851" i="2"/>
  <c r="AA851" i="2"/>
  <c r="Z851" i="2"/>
  <c r="Y851" i="2"/>
  <c r="X851" i="2"/>
  <c r="W851" i="2"/>
  <c r="V851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AK850" i="2"/>
  <c r="AJ850" i="2"/>
  <c r="AI850" i="2"/>
  <c r="AH850" i="2"/>
  <c r="AG850" i="2"/>
  <c r="AF850" i="2"/>
  <c r="AE850" i="2"/>
  <c r="AD850" i="2"/>
  <c r="AC850" i="2"/>
  <c r="AB850" i="2"/>
  <c r="AA850" i="2"/>
  <c r="Z850" i="2"/>
  <c r="Y850" i="2"/>
  <c r="X850" i="2"/>
  <c r="W850" i="2"/>
  <c r="V850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AK849" i="2"/>
  <c r="AJ849" i="2"/>
  <c r="AI849" i="2"/>
  <c r="AH849" i="2"/>
  <c r="AG849" i="2"/>
  <c r="AF849" i="2"/>
  <c r="AE849" i="2"/>
  <c r="AD849" i="2"/>
  <c r="AC849" i="2"/>
  <c r="AB849" i="2"/>
  <c r="AA849" i="2"/>
  <c r="Z849" i="2"/>
  <c r="Y849" i="2"/>
  <c r="X849" i="2"/>
  <c r="W849" i="2"/>
  <c r="V849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AK848" i="2"/>
  <c r="AJ848" i="2"/>
  <c r="AI848" i="2"/>
  <c r="AH848" i="2"/>
  <c r="AG848" i="2"/>
  <c r="AF848" i="2"/>
  <c r="AE848" i="2"/>
  <c r="AD848" i="2"/>
  <c r="AC848" i="2"/>
  <c r="AB848" i="2"/>
  <c r="AA848" i="2"/>
  <c r="Z848" i="2"/>
  <c r="Y848" i="2"/>
  <c r="X848" i="2"/>
  <c r="W848" i="2"/>
  <c r="V848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AK847" i="2"/>
  <c r="AJ847" i="2"/>
  <c r="AI847" i="2"/>
  <c r="AH847" i="2"/>
  <c r="AG847" i="2"/>
  <c r="AF847" i="2"/>
  <c r="AE847" i="2"/>
  <c r="AD847" i="2"/>
  <c r="AC847" i="2"/>
  <c r="AB847" i="2"/>
  <c r="AA847" i="2"/>
  <c r="Z847" i="2"/>
  <c r="Y847" i="2"/>
  <c r="X847" i="2"/>
  <c r="W847" i="2"/>
  <c r="V847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AK846" i="2"/>
  <c r="AJ846" i="2"/>
  <c r="AI846" i="2"/>
  <c r="AH846" i="2"/>
  <c r="AG846" i="2"/>
  <c r="AF846" i="2"/>
  <c r="AE846" i="2"/>
  <c r="AD846" i="2"/>
  <c r="AC846" i="2"/>
  <c r="AB846" i="2"/>
  <c r="AA846" i="2"/>
  <c r="Z846" i="2"/>
  <c r="Y846" i="2"/>
  <c r="X846" i="2"/>
  <c r="W846" i="2"/>
  <c r="V846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AK845" i="2"/>
  <c r="AJ845" i="2"/>
  <c r="AI845" i="2"/>
  <c r="AH845" i="2"/>
  <c r="AG845" i="2"/>
  <c r="AF845" i="2"/>
  <c r="AE845" i="2"/>
  <c r="AD845" i="2"/>
  <c r="AC845" i="2"/>
  <c r="AB845" i="2"/>
  <c r="AA845" i="2"/>
  <c r="Z845" i="2"/>
  <c r="Y845" i="2"/>
  <c r="X845" i="2"/>
  <c r="W845" i="2"/>
  <c r="V845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AK844" i="2"/>
  <c r="AJ844" i="2"/>
  <c r="AI844" i="2"/>
  <c r="AH844" i="2"/>
  <c r="AG844" i="2"/>
  <c r="AF844" i="2"/>
  <c r="AE844" i="2"/>
  <c r="AD844" i="2"/>
  <c r="AC844" i="2"/>
  <c r="AB844" i="2"/>
  <c r="AA844" i="2"/>
  <c r="Z844" i="2"/>
  <c r="Y844" i="2"/>
  <c r="X844" i="2"/>
  <c r="W844" i="2"/>
  <c r="V844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AK843" i="2"/>
  <c r="AJ843" i="2"/>
  <c r="AI843" i="2"/>
  <c r="AH843" i="2"/>
  <c r="AG843" i="2"/>
  <c r="AF843" i="2"/>
  <c r="AE843" i="2"/>
  <c r="AD843" i="2"/>
  <c r="AC843" i="2"/>
  <c r="AB843" i="2"/>
  <c r="AA843" i="2"/>
  <c r="Z843" i="2"/>
  <c r="Y843" i="2"/>
  <c r="X843" i="2"/>
  <c r="W843" i="2"/>
  <c r="V843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AK842" i="2"/>
  <c r="AJ842" i="2"/>
  <c r="AI842" i="2"/>
  <c r="AH842" i="2"/>
  <c r="AG842" i="2"/>
  <c r="AF842" i="2"/>
  <c r="AE842" i="2"/>
  <c r="AD842" i="2"/>
  <c r="AC842" i="2"/>
  <c r="AB842" i="2"/>
  <c r="AA842" i="2"/>
  <c r="Z842" i="2"/>
  <c r="Y842" i="2"/>
  <c r="X842" i="2"/>
  <c r="W842" i="2"/>
  <c r="V842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AK841" i="2"/>
  <c r="AJ841" i="2"/>
  <c r="AI841" i="2"/>
  <c r="AH841" i="2"/>
  <c r="AG841" i="2"/>
  <c r="AF841" i="2"/>
  <c r="AE841" i="2"/>
  <c r="AD841" i="2"/>
  <c r="AC841" i="2"/>
  <c r="AB841" i="2"/>
  <c r="AA841" i="2"/>
  <c r="Z841" i="2"/>
  <c r="Y841" i="2"/>
  <c r="X841" i="2"/>
  <c r="W841" i="2"/>
  <c r="V841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AK840" i="2"/>
  <c r="AJ840" i="2"/>
  <c r="AI840" i="2"/>
  <c r="AH840" i="2"/>
  <c r="AG840" i="2"/>
  <c r="AF840" i="2"/>
  <c r="AE840" i="2"/>
  <c r="AD840" i="2"/>
  <c r="AC840" i="2"/>
  <c r="AB840" i="2"/>
  <c r="AA840" i="2"/>
  <c r="Z840" i="2"/>
  <c r="Y840" i="2"/>
  <c r="X840" i="2"/>
  <c r="W840" i="2"/>
  <c r="V840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AK839" i="2"/>
  <c r="AJ839" i="2"/>
  <c r="AI839" i="2"/>
  <c r="AH839" i="2"/>
  <c r="AG839" i="2"/>
  <c r="AF839" i="2"/>
  <c r="AE839" i="2"/>
  <c r="AD839" i="2"/>
  <c r="AC839" i="2"/>
  <c r="AB839" i="2"/>
  <c r="AA839" i="2"/>
  <c r="Z839" i="2"/>
  <c r="Y839" i="2"/>
  <c r="X839" i="2"/>
  <c r="W839" i="2"/>
  <c r="V839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AK838" i="2"/>
  <c r="AJ838" i="2"/>
  <c r="AI838" i="2"/>
  <c r="AH838" i="2"/>
  <c r="AG838" i="2"/>
  <c r="AF838" i="2"/>
  <c r="AE838" i="2"/>
  <c r="AD838" i="2"/>
  <c r="AC838" i="2"/>
  <c r="AB838" i="2"/>
  <c r="AA838" i="2"/>
  <c r="Z838" i="2"/>
  <c r="Y838" i="2"/>
  <c r="X838" i="2"/>
  <c r="W838" i="2"/>
  <c r="V838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AK837" i="2"/>
  <c r="AJ837" i="2"/>
  <c r="AI837" i="2"/>
  <c r="AH837" i="2"/>
  <c r="AG837" i="2"/>
  <c r="AF837" i="2"/>
  <c r="AE837" i="2"/>
  <c r="AD837" i="2"/>
  <c r="AC837" i="2"/>
  <c r="AB837" i="2"/>
  <c r="AA837" i="2"/>
  <c r="Z837" i="2"/>
  <c r="Y837" i="2"/>
  <c r="X837" i="2"/>
  <c r="W837" i="2"/>
  <c r="V837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AK836" i="2"/>
  <c r="AJ836" i="2"/>
  <c r="AI836" i="2"/>
  <c r="AH836" i="2"/>
  <c r="AG836" i="2"/>
  <c r="AF836" i="2"/>
  <c r="AE836" i="2"/>
  <c r="AD836" i="2"/>
  <c r="AC836" i="2"/>
  <c r="AB836" i="2"/>
  <c r="AA836" i="2"/>
  <c r="Z836" i="2"/>
  <c r="Y836" i="2"/>
  <c r="X836" i="2"/>
  <c r="W836" i="2"/>
  <c r="V836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AK835" i="2"/>
  <c r="AJ835" i="2"/>
  <c r="AI835" i="2"/>
  <c r="AH835" i="2"/>
  <c r="AG835" i="2"/>
  <c r="AF835" i="2"/>
  <c r="AE835" i="2"/>
  <c r="AD835" i="2"/>
  <c r="AC835" i="2"/>
  <c r="AB835" i="2"/>
  <c r="AA835" i="2"/>
  <c r="Z835" i="2"/>
  <c r="Y835" i="2"/>
  <c r="X835" i="2"/>
  <c r="W835" i="2"/>
  <c r="V835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AK834" i="2"/>
  <c r="AJ834" i="2"/>
  <c r="AI834" i="2"/>
  <c r="AH834" i="2"/>
  <c r="AG834" i="2"/>
  <c r="AF834" i="2"/>
  <c r="AE834" i="2"/>
  <c r="AD834" i="2"/>
  <c r="AC834" i="2"/>
  <c r="AB834" i="2"/>
  <c r="AA834" i="2"/>
  <c r="Z834" i="2"/>
  <c r="Y834" i="2"/>
  <c r="X834" i="2"/>
  <c r="W834" i="2"/>
  <c r="V834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AK833" i="2"/>
  <c r="AJ833" i="2"/>
  <c r="AI833" i="2"/>
  <c r="AH833" i="2"/>
  <c r="AG833" i="2"/>
  <c r="AF833" i="2"/>
  <c r="AE833" i="2"/>
  <c r="AD833" i="2"/>
  <c r="AC833" i="2"/>
  <c r="AB833" i="2"/>
  <c r="AA833" i="2"/>
  <c r="Z833" i="2"/>
  <c r="Y833" i="2"/>
  <c r="X833" i="2"/>
  <c r="W833" i="2"/>
  <c r="V833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AK832" i="2"/>
  <c r="AJ832" i="2"/>
  <c r="AI832" i="2"/>
  <c r="AH832" i="2"/>
  <c r="AG832" i="2"/>
  <c r="AF832" i="2"/>
  <c r="AE832" i="2"/>
  <c r="AD832" i="2"/>
  <c r="AC832" i="2"/>
  <c r="AB832" i="2"/>
  <c r="AA832" i="2"/>
  <c r="Z832" i="2"/>
  <c r="Y832" i="2"/>
  <c r="X832" i="2"/>
  <c r="W832" i="2"/>
  <c r="V832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AK831" i="2"/>
  <c r="AJ831" i="2"/>
  <c r="AI831" i="2"/>
  <c r="AH831" i="2"/>
  <c r="AG831" i="2"/>
  <c r="AF831" i="2"/>
  <c r="AE831" i="2"/>
  <c r="AD831" i="2"/>
  <c r="AC831" i="2"/>
  <c r="AB831" i="2"/>
  <c r="AA831" i="2"/>
  <c r="Z831" i="2"/>
  <c r="Y831" i="2"/>
  <c r="X831" i="2"/>
  <c r="W831" i="2"/>
  <c r="V831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AK830" i="2"/>
  <c r="AJ830" i="2"/>
  <c r="AI830" i="2"/>
  <c r="AH830" i="2"/>
  <c r="AG830" i="2"/>
  <c r="AF830" i="2"/>
  <c r="AE830" i="2"/>
  <c r="AD830" i="2"/>
  <c r="AC830" i="2"/>
  <c r="AB830" i="2"/>
  <c r="AA830" i="2"/>
  <c r="Z830" i="2"/>
  <c r="Y830" i="2"/>
  <c r="X830" i="2"/>
  <c r="W830" i="2"/>
  <c r="V830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AK829" i="2"/>
  <c r="AJ829" i="2"/>
  <c r="AI829" i="2"/>
  <c r="AH829" i="2"/>
  <c r="AG829" i="2"/>
  <c r="AF829" i="2"/>
  <c r="AE829" i="2"/>
  <c r="AD829" i="2"/>
  <c r="AC829" i="2"/>
  <c r="AB829" i="2"/>
  <c r="AA829" i="2"/>
  <c r="Z829" i="2"/>
  <c r="Y829" i="2"/>
  <c r="X829" i="2"/>
  <c r="W829" i="2"/>
  <c r="V829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AK828" i="2"/>
  <c r="AJ828" i="2"/>
  <c r="AI828" i="2"/>
  <c r="AH828" i="2"/>
  <c r="AG828" i="2"/>
  <c r="AF828" i="2"/>
  <c r="AE828" i="2"/>
  <c r="AD828" i="2"/>
  <c r="AC828" i="2"/>
  <c r="AB828" i="2"/>
  <c r="AA828" i="2"/>
  <c r="Z828" i="2"/>
  <c r="Y828" i="2"/>
  <c r="X828" i="2"/>
  <c r="W828" i="2"/>
  <c r="V828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AK827" i="2"/>
  <c r="AJ827" i="2"/>
  <c r="AI827" i="2"/>
  <c r="AH827" i="2"/>
  <c r="AG827" i="2"/>
  <c r="AF827" i="2"/>
  <c r="AE827" i="2"/>
  <c r="AD827" i="2"/>
  <c r="AC827" i="2"/>
  <c r="AB827" i="2"/>
  <c r="AA827" i="2"/>
  <c r="Z827" i="2"/>
  <c r="Y827" i="2"/>
  <c r="X827" i="2"/>
  <c r="W827" i="2"/>
  <c r="V827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AK826" i="2"/>
  <c r="AJ826" i="2"/>
  <c r="AI826" i="2"/>
  <c r="AH826" i="2"/>
  <c r="AG826" i="2"/>
  <c r="AF826" i="2"/>
  <c r="AE826" i="2"/>
  <c r="AD826" i="2"/>
  <c r="AC826" i="2"/>
  <c r="AB826" i="2"/>
  <c r="AA826" i="2"/>
  <c r="Z826" i="2"/>
  <c r="Y826" i="2"/>
  <c r="X826" i="2"/>
  <c r="W826" i="2"/>
  <c r="V826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AK825" i="2"/>
  <c r="AJ825" i="2"/>
  <c r="AI825" i="2"/>
  <c r="AH825" i="2"/>
  <c r="AG825" i="2"/>
  <c r="AF825" i="2"/>
  <c r="AE825" i="2"/>
  <c r="AD825" i="2"/>
  <c r="AC825" i="2"/>
  <c r="AB825" i="2"/>
  <c r="AA825" i="2"/>
  <c r="Z825" i="2"/>
  <c r="Y825" i="2"/>
  <c r="X825" i="2"/>
  <c r="W825" i="2"/>
  <c r="V825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AK824" i="2"/>
  <c r="AJ824" i="2"/>
  <c r="AI824" i="2"/>
  <c r="AH824" i="2"/>
  <c r="AG824" i="2"/>
  <c r="AF824" i="2"/>
  <c r="AE824" i="2"/>
  <c r="AD824" i="2"/>
  <c r="AC824" i="2"/>
  <c r="AB824" i="2"/>
  <c r="AA824" i="2"/>
  <c r="Z824" i="2"/>
  <c r="Y824" i="2"/>
  <c r="X824" i="2"/>
  <c r="W824" i="2"/>
  <c r="V824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AK823" i="2"/>
  <c r="AJ823" i="2"/>
  <c r="AI823" i="2"/>
  <c r="AH823" i="2"/>
  <c r="AG823" i="2"/>
  <c r="AF823" i="2"/>
  <c r="AE823" i="2"/>
  <c r="AD823" i="2"/>
  <c r="AC823" i="2"/>
  <c r="AB823" i="2"/>
  <c r="AA823" i="2"/>
  <c r="Z823" i="2"/>
  <c r="Y823" i="2"/>
  <c r="X823" i="2"/>
  <c r="W823" i="2"/>
  <c r="V823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AK822" i="2"/>
  <c r="AJ822" i="2"/>
  <c r="AI822" i="2"/>
  <c r="AH822" i="2"/>
  <c r="AG822" i="2"/>
  <c r="AF822" i="2"/>
  <c r="AE822" i="2"/>
  <c r="AD822" i="2"/>
  <c r="AC822" i="2"/>
  <c r="AB822" i="2"/>
  <c r="AA822" i="2"/>
  <c r="Z822" i="2"/>
  <c r="Y822" i="2"/>
  <c r="X822" i="2"/>
  <c r="W822" i="2"/>
  <c r="V822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AK821" i="2"/>
  <c r="AJ821" i="2"/>
  <c r="AI821" i="2"/>
  <c r="AH821" i="2"/>
  <c r="AG821" i="2"/>
  <c r="AF821" i="2"/>
  <c r="AE821" i="2"/>
  <c r="AD821" i="2"/>
  <c r="AC821" i="2"/>
  <c r="AB821" i="2"/>
  <c r="AA821" i="2"/>
  <c r="Z821" i="2"/>
  <c r="Y821" i="2"/>
  <c r="X821" i="2"/>
  <c r="W821" i="2"/>
  <c r="V821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AK820" i="2"/>
  <c r="AJ820" i="2"/>
  <c r="AI820" i="2"/>
  <c r="AH820" i="2"/>
  <c r="AG820" i="2"/>
  <c r="AF820" i="2"/>
  <c r="AE820" i="2"/>
  <c r="AD820" i="2"/>
  <c r="AC820" i="2"/>
  <c r="AB820" i="2"/>
  <c r="AA820" i="2"/>
  <c r="Z820" i="2"/>
  <c r="Y820" i="2"/>
  <c r="X820" i="2"/>
  <c r="W820" i="2"/>
  <c r="V820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AK819" i="2"/>
  <c r="AJ819" i="2"/>
  <c r="AI819" i="2"/>
  <c r="AH819" i="2"/>
  <c r="AG819" i="2"/>
  <c r="AF819" i="2"/>
  <c r="AE819" i="2"/>
  <c r="AD819" i="2"/>
  <c r="AC819" i="2"/>
  <c r="AB819" i="2"/>
  <c r="AA819" i="2"/>
  <c r="Z819" i="2"/>
  <c r="Y819" i="2"/>
  <c r="X819" i="2"/>
  <c r="W819" i="2"/>
  <c r="V819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AK818" i="2"/>
  <c r="AJ818" i="2"/>
  <c r="AI818" i="2"/>
  <c r="AH818" i="2"/>
  <c r="AG818" i="2"/>
  <c r="AF818" i="2"/>
  <c r="AE818" i="2"/>
  <c r="AD818" i="2"/>
  <c r="AC818" i="2"/>
  <c r="AB818" i="2"/>
  <c r="AA818" i="2"/>
  <c r="Z818" i="2"/>
  <c r="Y818" i="2"/>
  <c r="X818" i="2"/>
  <c r="W818" i="2"/>
  <c r="V818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AK817" i="2"/>
  <c r="AJ817" i="2"/>
  <c r="AI817" i="2"/>
  <c r="AH817" i="2"/>
  <c r="AG817" i="2"/>
  <c r="AF817" i="2"/>
  <c r="AE817" i="2"/>
  <c r="AD817" i="2"/>
  <c r="AC817" i="2"/>
  <c r="AB817" i="2"/>
  <c r="AA817" i="2"/>
  <c r="Z817" i="2"/>
  <c r="Y817" i="2"/>
  <c r="X817" i="2"/>
  <c r="W817" i="2"/>
  <c r="V817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AK816" i="2"/>
  <c r="AJ816" i="2"/>
  <c r="AI816" i="2"/>
  <c r="AH816" i="2"/>
  <c r="AG816" i="2"/>
  <c r="AF816" i="2"/>
  <c r="AE816" i="2"/>
  <c r="AD816" i="2"/>
  <c r="AC816" i="2"/>
  <c r="AB816" i="2"/>
  <c r="AA816" i="2"/>
  <c r="Z816" i="2"/>
  <c r="Y816" i="2"/>
  <c r="X816" i="2"/>
  <c r="W816" i="2"/>
  <c r="V816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AK815" i="2"/>
  <c r="AJ815" i="2"/>
  <c r="AI815" i="2"/>
  <c r="AH815" i="2"/>
  <c r="AG815" i="2"/>
  <c r="AF815" i="2"/>
  <c r="AE815" i="2"/>
  <c r="AD815" i="2"/>
  <c r="AC815" i="2"/>
  <c r="AB815" i="2"/>
  <c r="AA815" i="2"/>
  <c r="Z815" i="2"/>
  <c r="Y815" i="2"/>
  <c r="X815" i="2"/>
  <c r="W815" i="2"/>
  <c r="V815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AK814" i="2"/>
  <c r="AJ814" i="2"/>
  <c r="AI814" i="2"/>
  <c r="AH814" i="2"/>
  <c r="AG814" i="2"/>
  <c r="AF814" i="2"/>
  <c r="AE814" i="2"/>
  <c r="AD814" i="2"/>
  <c r="AC814" i="2"/>
  <c r="AB814" i="2"/>
  <c r="AA814" i="2"/>
  <c r="Z814" i="2"/>
  <c r="Y814" i="2"/>
  <c r="X814" i="2"/>
  <c r="W814" i="2"/>
  <c r="V814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AK813" i="2"/>
  <c r="AJ813" i="2"/>
  <c r="AI813" i="2"/>
  <c r="AH813" i="2"/>
  <c r="AG813" i="2"/>
  <c r="AF813" i="2"/>
  <c r="AE813" i="2"/>
  <c r="AD813" i="2"/>
  <c r="AC813" i="2"/>
  <c r="AB813" i="2"/>
  <c r="AA813" i="2"/>
  <c r="Z813" i="2"/>
  <c r="Y813" i="2"/>
  <c r="X813" i="2"/>
  <c r="W813" i="2"/>
  <c r="V813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AK812" i="2"/>
  <c r="AJ812" i="2"/>
  <c r="AI812" i="2"/>
  <c r="AH812" i="2"/>
  <c r="AG812" i="2"/>
  <c r="AF812" i="2"/>
  <c r="AE812" i="2"/>
  <c r="AD812" i="2"/>
  <c r="AC812" i="2"/>
  <c r="AB812" i="2"/>
  <c r="AA812" i="2"/>
  <c r="Z812" i="2"/>
  <c r="Y812" i="2"/>
  <c r="X812" i="2"/>
  <c r="W812" i="2"/>
  <c r="V812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AK811" i="2"/>
  <c r="AJ811" i="2"/>
  <c r="AI811" i="2"/>
  <c r="AH811" i="2"/>
  <c r="AG811" i="2"/>
  <c r="AF811" i="2"/>
  <c r="AE811" i="2"/>
  <c r="AD811" i="2"/>
  <c r="AC811" i="2"/>
  <c r="AB811" i="2"/>
  <c r="AA811" i="2"/>
  <c r="Z811" i="2"/>
  <c r="Y811" i="2"/>
  <c r="X811" i="2"/>
  <c r="W811" i="2"/>
  <c r="V811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AK810" i="2"/>
  <c r="AJ810" i="2"/>
  <c r="AI810" i="2"/>
  <c r="AH810" i="2"/>
  <c r="AG810" i="2"/>
  <c r="AF810" i="2"/>
  <c r="AE810" i="2"/>
  <c r="AD810" i="2"/>
  <c r="AC810" i="2"/>
  <c r="AB810" i="2"/>
  <c r="AA810" i="2"/>
  <c r="Z810" i="2"/>
  <c r="Y810" i="2"/>
  <c r="X810" i="2"/>
  <c r="W810" i="2"/>
  <c r="V810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AK809" i="2"/>
  <c r="AJ809" i="2"/>
  <c r="AI809" i="2"/>
  <c r="AH809" i="2"/>
  <c r="AG809" i="2"/>
  <c r="AF809" i="2"/>
  <c r="AE809" i="2"/>
  <c r="AD809" i="2"/>
  <c r="AC809" i="2"/>
  <c r="AB809" i="2"/>
  <c r="AA809" i="2"/>
  <c r="Z809" i="2"/>
  <c r="Y809" i="2"/>
  <c r="X809" i="2"/>
  <c r="W809" i="2"/>
  <c r="V809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AK808" i="2"/>
  <c r="AJ808" i="2"/>
  <c r="AI808" i="2"/>
  <c r="AH808" i="2"/>
  <c r="AG808" i="2"/>
  <c r="AF808" i="2"/>
  <c r="AE808" i="2"/>
  <c r="AD808" i="2"/>
  <c r="AC808" i="2"/>
  <c r="AB808" i="2"/>
  <c r="AA808" i="2"/>
  <c r="Z808" i="2"/>
  <c r="Y808" i="2"/>
  <c r="X808" i="2"/>
  <c r="W808" i="2"/>
  <c r="V808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AK807" i="2"/>
  <c r="AJ807" i="2"/>
  <c r="AI807" i="2"/>
  <c r="AH807" i="2"/>
  <c r="AG807" i="2"/>
  <c r="AF807" i="2"/>
  <c r="AE807" i="2"/>
  <c r="AD807" i="2"/>
  <c r="AC807" i="2"/>
  <c r="AB807" i="2"/>
  <c r="AA807" i="2"/>
  <c r="Z807" i="2"/>
  <c r="Y807" i="2"/>
  <c r="X807" i="2"/>
  <c r="W807" i="2"/>
  <c r="V807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AK806" i="2"/>
  <c r="AJ806" i="2"/>
  <c r="AI806" i="2"/>
  <c r="AH806" i="2"/>
  <c r="AG806" i="2"/>
  <c r="AF806" i="2"/>
  <c r="AE806" i="2"/>
  <c r="AD806" i="2"/>
  <c r="AC806" i="2"/>
  <c r="AB806" i="2"/>
  <c r="AA806" i="2"/>
  <c r="Z806" i="2"/>
  <c r="Y806" i="2"/>
  <c r="X806" i="2"/>
  <c r="W806" i="2"/>
  <c r="V806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AK805" i="2"/>
  <c r="AJ805" i="2"/>
  <c r="AI805" i="2"/>
  <c r="AH805" i="2"/>
  <c r="AG805" i="2"/>
  <c r="AF805" i="2"/>
  <c r="AE805" i="2"/>
  <c r="AD805" i="2"/>
  <c r="AC805" i="2"/>
  <c r="AB805" i="2"/>
  <c r="AA805" i="2"/>
  <c r="Z805" i="2"/>
  <c r="Y805" i="2"/>
  <c r="X805" i="2"/>
  <c r="W805" i="2"/>
  <c r="V805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AK804" i="2"/>
  <c r="AJ804" i="2"/>
  <c r="AI804" i="2"/>
  <c r="AH804" i="2"/>
  <c r="AG804" i="2"/>
  <c r="AF804" i="2"/>
  <c r="AE804" i="2"/>
  <c r="AD804" i="2"/>
  <c r="AC804" i="2"/>
  <c r="AB804" i="2"/>
  <c r="AA804" i="2"/>
  <c r="Z804" i="2"/>
  <c r="Y804" i="2"/>
  <c r="X804" i="2"/>
  <c r="W804" i="2"/>
  <c r="V804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AK803" i="2"/>
  <c r="AJ803" i="2"/>
  <c r="AI803" i="2"/>
  <c r="AH803" i="2"/>
  <c r="AG803" i="2"/>
  <c r="AF803" i="2"/>
  <c r="AE803" i="2"/>
  <c r="AD803" i="2"/>
  <c r="AC803" i="2"/>
  <c r="AB803" i="2"/>
  <c r="AA803" i="2"/>
  <c r="Z803" i="2"/>
  <c r="Y803" i="2"/>
  <c r="X803" i="2"/>
  <c r="W803" i="2"/>
  <c r="V803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AK802" i="2"/>
  <c r="AJ802" i="2"/>
  <c r="AI802" i="2"/>
  <c r="AH802" i="2"/>
  <c r="AG802" i="2"/>
  <c r="AF802" i="2"/>
  <c r="AE802" i="2"/>
  <c r="AD802" i="2"/>
  <c r="AC802" i="2"/>
  <c r="AB802" i="2"/>
  <c r="AA802" i="2"/>
  <c r="Z802" i="2"/>
  <c r="Y802" i="2"/>
  <c r="X802" i="2"/>
  <c r="W802" i="2"/>
  <c r="V802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AK801" i="2"/>
  <c r="AJ801" i="2"/>
  <c r="AI801" i="2"/>
  <c r="AH801" i="2"/>
  <c r="AG801" i="2"/>
  <c r="AF801" i="2"/>
  <c r="AE801" i="2"/>
  <c r="AD801" i="2"/>
  <c r="AC801" i="2"/>
  <c r="AB801" i="2"/>
  <c r="AA801" i="2"/>
  <c r="Z801" i="2"/>
  <c r="Y801" i="2"/>
  <c r="X801" i="2"/>
  <c r="W801" i="2"/>
  <c r="V801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AK800" i="2"/>
  <c r="AJ800" i="2"/>
  <c r="AI800" i="2"/>
  <c r="AH800" i="2"/>
  <c r="AG800" i="2"/>
  <c r="AF800" i="2"/>
  <c r="AE800" i="2"/>
  <c r="AD800" i="2"/>
  <c r="AC800" i="2"/>
  <c r="AB800" i="2"/>
  <c r="AA800" i="2"/>
  <c r="Z800" i="2"/>
  <c r="Y800" i="2"/>
  <c r="X800" i="2"/>
  <c r="W800" i="2"/>
  <c r="V800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AK799" i="2"/>
  <c r="AJ799" i="2"/>
  <c r="AI799" i="2"/>
  <c r="AH799" i="2"/>
  <c r="AG799" i="2"/>
  <c r="AF799" i="2"/>
  <c r="AE799" i="2"/>
  <c r="AD799" i="2"/>
  <c r="AC799" i="2"/>
  <c r="AB799" i="2"/>
  <c r="AA799" i="2"/>
  <c r="Z799" i="2"/>
  <c r="Y799" i="2"/>
  <c r="X799" i="2"/>
  <c r="W799" i="2"/>
  <c r="V799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AK798" i="2"/>
  <c r="AJ798" i="2"/>
  <c r="AI798" i="2"/>
  <c r="AH798" i="2"/>
  <c r="AG798" i="2"/>
  <c r="AF798" i="2"/>
  <c r="AE798" i="2"/>
  <c r="AD798" i="2"/>
  <c r="AC798" i="2"/>
  <c r="AB798" i="2"/>
  <c r="AA798" i="2"/>
  <c r="Z798" i="2"/>
  <c r="Y798" i="2"/>
  <c r="X798" i="2"/>
  <c r="W798" i="2"/>
  <c r="V798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AK797" i="2"/>
  <c r="AJ797" i="2"/>
  <c r="AI797" i="2"/>
  <c r="AH797" i="2"/>
  <c r="AG797" i="2"/>
  <c r="AF797" i="2"/>
  <c r="AE797" i="2"/>
  <c r="AD797" i="2"/>
  <c r="AC797" i="2"/>
  <c r="AB797" i="2"/>
  <c r="AA797" i="2"/>
  <c r="Z797" i="2"/>
  <c r="Y797" i="2"/>
  <c r="X797" i="2"/>
  <c r="W797" i="2"/>
  <c r="V797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AK796" i="2"/>
  <c r="AJ796" i="2"/>
  <c r="AI796" i="2"/>
  <c r="AH796" i="2"/>
  <c r="AG796" i="2"/>
  <c r="AF796" i="2"/>
  <c r="AE796" i="2"/>
  <c r="AD796" i="2"/>
  <c r="AC796" i="2"/>
  <c r="AB796" i="2"/>
  <c r="AA796" i="2"/>
  <c r="Z796" i="2"/>
  <c r="Y796" i="2"/>
  <c r="X796" i="2"/>
  <c r="W796" i="2"/>
  <c r="V796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AK795" i="2"/>
  <c r="AJ795" i="2"/>
  <c r="AI795" i="2"/>
  <c r="AH795" i="2"/>
  <c r="AG795" i="2"/>
  <c r="AF795" i="2"/>
  <c r="AE795" i="2"/>
  <c r="AD795" i="2"/>
  <c r="AC795" i="2"/>
  <c r="AB795" i="2"/>
  <c r="AA795" i="2"/>
  <c r="Z795" i="2"/>
  <c r="Y795" i="2"/>
  <c r="X795" i="2"/>
  <c r="W795" i="2"/>
  <c r="V795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AK794" i="2"/>
  <c r="AJ794" i="2"/>
  <c r="AI794" i="2"/>
  <c r="AH794" i="2"/>
  <c r="AG794" i="2"/>
  <c r="AF794" i="2"/>
  <c r="AE794" i="2"/>
  <c r="AD794" i="2"/>
  <c r="AC794" i="2"/>
  <c r="AB794" i="2"/>
  <c r="AA794" i="2"/>
  <c r="Z794" i="2"/>
  <c r="Y794" i="2"/>
  <c r="X794" i="2"/>
  <c r="W794" i="2"/>
  <c r="V794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AK793" i="2"/>
  <c r="AJ793" i="2"/>
  <c r="AI793" i="2"/>
  <c r="AH793" i="2"/>
  <c r="AG793" i="2"/>
  <c r="AF793" i="2"/>
  <c r="AE793" i="2"/>
  <c r="AD793" i="2"/>
  <c r="AC793" i="2"/>
  <c r="AB793" i="2"/>
  <c r="AA793" i="2"/>
  <c r="Z793" i="2"/>
  <c r="Y793" i="2"/>
  <c r="X793" i="2"/>
  <c r="W793" i="2"/>
  <c r="V793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AK792" i="2"/>
  <c r="AJ792" i="2"/>
  <c r="AI792" i="2"/>
  <c r="AH792" i="2"/>
  <c r="AG792" i="2"/>
  <c r="AF792" i="2"/>
  <c r="AE792" i="2"/>
  <c r="AD792" i="2"/>
  <c r="AC792" i="2"/>
  <c r="AB792" i="2"/>
  <c r="AA792" i="2"/>
  <c r="Z792" i="2"/>
  <c r="Y792" i="2"/>
  <c r="X792" i="2"/>
  <c r="W792" i="2"/>
  <c r="V792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AK791" i="2"/>
  <c r="AJ791" i="2"/>
  <c r="AI791" i="2"/>
  <c r="AH791" i="2"/>
  <c r="AG791" i="2"/>
  <c r="AF791" i="2"/>
  <c r="AE791" i="2"/>
  <c r="AD791" i="2"/>
  <c r="AC791" i="2"/>
  <c r="AB791" i="2"/>
  <c r="AA791" i="2"/>
  <c r="Z791" i="2"/>
  <c r="Y791" i="2"/>
  <c r="X791" i="2"/>
  <c r="W791" i="2"/>
  <c r="V791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AK790" i="2"/>
  <c r="AJ790" i="2"/>
  <c r="AI790" i="2"/>
  <c r="AH790" i="2"/>
  <c r="AG790" i="2"/>
  <c r="AF790" i="2"/>
  <c r="AE790" i="2"/>
  <c r="AD790" i="2"/>
  <c r="AC790" i="2"/>
  <c r="AB790" i="2"/>
  <c r="AA790" i="2"/>
  <c r="Z790" i="2"/>
  <c r="Y790" i="2"/>
  <c r="X790" i="2"/>
  <c r="W790" i="2"/>
  <c r="V790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AK789" i="2"/>
  <c r="AJ789" i="2"/>
  <c r="AI789" i="2"/>
  <c r="AH789" i="2"/>
  <c r="AG789" i="2"/>
  <c r="AF789" i="2"/>
  <c r="AE789" i="2"/>
  <c r="AD789" i="2"/>
  <c r="AC789" i="2"/>
  <c r="AB789" i="2"/>
  <c r="AA789" i="2"/>
  <c r="Z789" i="2"/>
  <c r="Y789" i="2"/>
  <c r="X789" i="2"/>
  <c r="W789" i="2"/>
  <c r="V789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AK788" i="2"/>
  <c r="AJ788" i="2"/>
  <c r="AI788" i="2"/>
  <c r="AH788" i="2"/>
  <c r="AG788" i="2"/>
  <c r="AF788" i="2"/>
  <c r="AE788" i="2"/>
  <c r="AD788" i="2"/>
  <c r="AC788" i="2"/>
  <c r="AB788" i="2"/>
  <c r="AA788" i="2"/>
  <c r="Z788" i="2"/>
  <c r="Y788" i="2"/>
  <c r="X788" i="2"/>
  <c r="W788" i="2"/>
  <c r="V788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AK787" i="2"/>
  <c r="AJ787" i="2"/>
  <c r="AI787" i="2"/>
  <c r="AH787" i="2"/>
  <c r="AG787" i="2"/>
  <c r="AF787" i="2"/>
  <c r="AE787" i="2"/>
  <c r="AD787" i="2"/>
  <c r="AC787" i="2"/>
  <c r="AB787" i="2"/>
  <c r="AA787" i="2"/>
  <c r="Z787" i="2"/>
  <c r="Y787" i="2"/>
  <c r="X787" i="2"/>
  <c r="W787" i="2"/>
  <c r="V787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AK786" i="2"/>
  <c r="AJ786" i="2"/>
  <c r="AI786" i="2"/>
  <c r="AH786" i="2"/>
  <c r="AG786" i="2"/>
  <c r="AF786" i="2"/>
  <c r="AE786" i="2"/>
  <c r="AD786" i="2"/>
  <c r="AC786" i="2"/>
  <c r="AB786" i="2"/>
  <c r="AA786" i="2"/>
  <c r="Z786" i="2"/>
  <c r="Y786" i="2"/>
  <c r="X786" i="2"/>
  <c r="W786" i="2"/>
  <c r="V786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AK785" i="2"/>
  <c r="AJ785" i="2"/>
  <c r="AI785" i="2"/>
  <c r="AH785" i="2"/>
  <c r="AG785" i="2"/>
  <c r="AF785" i="2"/>
  <c r="AE785" i="2"/>
  <c r="AD785" i="2"/>
  <c r="AC785" i="2"/>
  <c r="AB785" i="2"/>
  <c r="AA785" i="2"/>
  <c r="Z785" i="2"/>
  <c r="Y785" i="2"/>
  <c r="X785" i="2"/>
  <c r="W785" i="2"/>
  <c r="V785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AK784" i="2"/>
  <c r="AJ784" i="2"/>
  <c r="AI784" i="2"/>
  <c r="AH784" i="2"/>
  <c r="AG784" i="2"/>
  <c r="AF784" i="2"/>
  <c r="AE784" i="2"/>
  <c r="AD784" i="2"/>
  <c r="AC784" i="2"/>
  <c r="AB784" i="2"/>
  <c r="AA784" i="2"/>
  <c r="Z784" i="2"/>
  <c r="Y784" i="2"/>
  <c r="X784" i="2"/>
  <c r="W784" i="2"/>
  <c r="V784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AK783" i="2"/>
  <c r="AJ783" i="2"/>
  <c r="AI783" i="2"/>
  <c r="AH783" i="2"/>
  <c r="AG783" i="2"/>
  <c r="AF783" i="2"/>
  <c r="AE783" i="2"/>
  <c r="AD783" i="2"/>
  <c r="AC783" i="2"/>
  <c r="AB783" i="2"/>
  <c r="AA783" i="2"/>
  <c r="Z783" i="2"/>
  <c r="Y783" i="2"/>
  <c r="X783" i="2"/>
  <c r="W783" i="2"/>
  <c r="V783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AK782" i="2"/>
  <c r="AJ782" i="2"/>
  <c r="AI782" i="2"/>
  <c r="AH782" i="2"/>
  <c r="AG782" i="2"/>
  <c r="AF782" i="2"/>
  <c r="AE782" i="2"/>
  <c r="AD782" i="2"/>
  <c r="AC782" i="2"/>
  <c r="AB782" i="2"/>
  <c r="AA782" i="2"/>
  <c r="Z782" i="2"/>
  <c r="Y782" i="2"/>
  <c r="X782" i="2"/>
  <c r="W782" i="2"/>
  <c r="V782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AK781" i="2"/>
  <c r="AJ781" i="2"/>
  <c r="AI781" i="2"/>
  <c r="AH781" i="2"/>
  <c r="AG781" i="2"/>
  <c r="AF781" i="2"/>
  <c r="AE781" i="2"/>
  <c r="AD781" i="2"/>
  <c r="AC781" i="2"/>
  <c r="AB781" i="2"/>
  <c r="AA781" i="2"/>
  <c r="Z781" i="2"/>
  <c r="Y781" i="2"/>
  <c r="X781" i="2"/>
  <c r="W781" i="2"/>
  <c r="V781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AK780" i="2"/>
  <c r="AJ780" i="2"/>
  <c r="AI780" i="2"/>
  <c r="AH780" i="2"/>
  <c r="AG780" i="2"/>
  <c r="AF780" i="2"/>
  <c r="AE780" i="2"/>
  <c r="AD780" i="2"/>
  <c r="AC780" i="2"/>
  <c r="AB780" i="2"/>
  <c r="AA780" i="2"/>
  <c r="Z780" i="2"/>
  <c r="Y780" i="2"/>
  <c r="X780" i="2"/>
  <c r="W780" i="2"/>
  <c r="V780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AK779" i="2"/>
  <c r="AJ779" i="2"/>
  <c r="AI779" i="2"/>
  <c r="AH779" i="2"/>
  <c r="AG779" i="2"/>
  <c r="AF779" i="2"/>
  <c r="AE779" i="2"/>
  <c r="AD779" i="2"/>
  <c r="AC779" i="2"/>
  <c r="AB779" i="2"/>
  <c r="AA779" i="2"/>
  <c r="Z779" i="2"/>
  <c r="Y779" i="2"/>
  <c r="X779" i="2"/>
  <c r="W779" i="2"/>
  <c r="V779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AK778" i="2"/>
  <c r="AJ778" i="2"/>
  <c r="AI778" i="2"/>
  <c r="AH778" i="2"/>
  <c r="AG778" i="2"/>
  <c r="AF778" i="2"/>
  <c r="AE778" i="2"/>
  <c r="AD778" i="2"/>
  <c r="AC778" i="2"/>
  <c r="AB778" i="2"/>
  <c r="AA778" i="2"/>
  <c r="Z778" i="2"/>
  <c r="Y778" i="2"/>
  <c r="X778" i="2"/>
  <c r="W778" i="2"/>
  <c r="V778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AK777" i="2"/>
  <c r="AJ777" i="2"/>
  <c r="AI777" i="2"/>
  <c r="AH777" i="2"/>
  <c r="AG777" i="2"/>
  <c r="AF777" i="2"/>
  <c r="AE777" i="2"/>
  <c r="AD777" i="2"/>
  <c r="AC777" i="2"/>
  <c r="AB777" i="2"/>
  <c r="AA777" i="2"/>
  <c r="Z777" i="2"/>
  <c r="Y777" i="2"/>
  <c r="X777" i="2"/>
  <c r="W777" i="2"/>
  <c r="V777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AK776" i="2"/>
  <c r="AJ776" i="2"/>
  <c r="AI776" i="2"/>
  <c r="AH776" i="2"/>
  <c r="AG776" i="2"/>
  <c r="AF776" i="2"/>
  <c r="AE776" i="2"/>
  <c r="AD776" i="2"/>
  <c r="AC776" i="2"/>
  <c r="AB776" i="2"/>
  <c r="AA776" i="2"/>
  <c r="Z776" i="2"/>
  <c r="Y776" i="2"/>
  <c r="X776" i="2"/>
  <c r="W776" i="2"/>
  <c r="V776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AK775" i="2"/>
  <c r="AJ775" i="2"/>
  <c r="AI775" i="2"/>
  <c r="AH775" i="2"/>
  <c r="AG775" i="2"/>
  <c r="AF775" i="2"/>
  <c r="AE775" i="2"/>
  <c r="AD775" i="2"/>
  <c r="AC775" i="2"/>
  <c r="AB775" i="2"/>
  <c r="AA775" i="2"/>
  <c r="Z775" i="2"/>
  <c r="Y775" i="2"/>
  <c r="X775" i="2"/>
  <c r="W775" i="2"/>
  <c r="V775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AK774" i="2"/>
  <c r="AJ774" i="2"/>
  <c r="AI774" i="2"/>
  <c r="AH774" i="2"/>
  <c r="AG774" i="2"/>
  <c r="AF774" i="2"/>
  <c r="AE774" i="2"/>
  <c r="AD774" i="2"/>
  <c r="AC774" i="2"/>
  <c r="AB774" i="2"/>
  <c r="AA774" i="2"/>
  <c r="Z774" i="2"/>
  <c r="Y774" i="2"/>
  <c r="X774" i="2"/>
  <c r="W774" i="2"/>
  <c r="V774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AK773" i="2"/>
  <c r="AJ773" i="2"/>
  <c r="AI773" i="2"/>
  <c r="AH773" i="2"/>
  <c r="AG773" i="2"/>
  <c r="AF773" i="2"/>
  <c r="AE773" i="2"/>
  <c r="AD773" i="2"/>
  <c r="AC773" i="2"/>
  <c r="AB773" i="2"/>
  <c r="AA773" i="2"/>
  <c r="Z773" i="2"/>
  <c r="Y773" i="2"/>
  <c r="X773" i="2"/>
  <c r="W773" i="2"/>
  <c r="V773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AK772" i="2"/>
  <c r="AJ772" i="2"/>
  <c r="AI772" i="2"/>
  <c r="AH772" i="2"/>
  <c r="AG772" i="2"/>
  <c r="AF772" i="2"/>
  <c r="AE772" i="2"/>
  <c r="AD772" i="2"/>
  <c r="AC772" i="2"/>
  <c r="AB772" i="2"/>
  <c r="AA772" i="2"/>
  <c r="Z772" i="2"/>
  <c r="Y772" i="2"/>
  <c r="X772" i="2"/>
  <c r="W772" i="2"/>
  <c r="V772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AK771" i="2"/>
  <c r="AJ771" i="2"/>
  <c r="AI771" i="2"/>
  <c r="AH771" i="2"/>
  <c r="AG771" i="2"/>
  <c r="AF771" i="2"/>
  <c r="AE771" i="2"/>
  <c r="AD771" i="2"/>
  <c r="AC771" i="2"/>
  <c r="AB771" i="2"/>
  <c r="AA771" i="2"/>
  <c r="Z771" i="2"/>
  <c r="Y771" i="2"/>
  <c r="X771" i="2"/>
  <c r="W771" i="2"/>
  <c r="V771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AK770" i="2"/>
  <c r="AJ770" i="2"/>
  <c r="AI770" i="2"/>
  <c r="AH770" i="2"/>
  <c r="AG770" i="2"/>
  <c r="AF770" i="2"/>
  <c r="AE770" i="2"/>
  <c r="AD770" i="2"/>
  <c r="AC770" i="2"/>
  <c r="AB770" i="2"/>
  <c r="AA770" i="2"/>
  <c r="Z770" i="2"/>
  <c r="Y770" i="2"/>
  <c r="X770" i="2"/>
  <c r="W770" i="2"/>
  <c r="V770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AK769" i="2"/>
  <c r="AJ769" i="2"/>
  <c r="AI769" i="2"/>
  <c r="AH769" i="2"/>
  <c r="AG769" i="2"/>
  <c r="AF769" i="2"/>
  <c r="AE769" i="2"/>
  <c r="AD769" i="2"/>
  <c r="AC769" i="2"/>
  <c r="AB769" i="2"/>
  <c r="AA769" i="2"/>
  <c r="Z769" i="2"/>
  <c r="Y769" i="2"/>
  <c r="X769" i="2"/>
  <c r="W769" i="2"/>
  <c r="V769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AK768" i="2"/>
  <c r="AJ768" i="2"/>
  <c r="AI768" i="2"/>
  <c r="AH768" i="2"/>
  <c r="AG768" i="2"/>
  <c r="AF768" i="2"/>
  <c r="AE768" i="2"/>
  <c r="AD768" i="2"/>
  <c r="AC768" i="2"/>
  <c r="AB768" i="2"/>
  <c r="AA768" i="2"/>
  <c r="Z768" i="2"/>
  <c r="Y768" i="2"/>
  <c r="X768" i="2"/>
  <c r="W768" i="2"/>
  <c r="V768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AK767" i="2"/>
  <c r="AJ767" i="2"/>
  <c r="AI767" i="2"/>
  <c r="AH767" i="2"/>
  <c r="AG767" i="2"/>
  <c r="AF767" i="2"/>
  <c r="AE767" i="2"/>
  <c r="AD767" i="2"/>
  <c r="AC767" i="2"/>
  <c r="AB767" i="2"/>
  <c r="AA767" i="2"/>
  <c r="Z767" i="2"/>
  <c r="Y767" i="2"/>
  <c r="X767" i="2"/>
  <c r="W767" i="2"/>
  <c r="V767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AK766" i="2"/>
  <c r="AJ766" i="2"/>
  <c r="AI766" i="2"/>
  <c r="AH766" i="2"/>
  <c r="AG766" i="2"/>
  <c r="AF766" i="2"/>
  <c r="AE766" i="2"/>
  <c r="AD766" i="2"/>
  <c r="AC766" i="2"/>
  <c r="AB766" i="2"/>
  <c r="AA766" i="2"/>
  <c r="Z766" i="2"/>
  <c r="Y766" i="2"/>
  <c r="X766" i="2"/>
  <c r="W766" i="2"/>
  <c r="V766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AK765" i="2"/>
  <c r="AJ765" i="2"/>
  <c r="AI765" i="2"/>
  <c r="AH765" i="2"/>
  <c r="AG765" i="2"/>
  <c r="AF765" i="2"/>
  <c r="AE765" i="2"/>
  <c r="AD765" i="2"/>
  <c r="AC765" i="2"/>
  <c r="AB765" i="2"/>
  <c r="AA765" i="2"/>
  <c r="Z765" i="2"/>
  <c r="Y765" i="2"/>
  <c r="X765" i="2"/>
  <c r="W765" i="2"/>
  <c r="V765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AK764" i="2"/>
  <c r="AJ764" i="2"/>
  <c r="AI764" i="2"/>
  <c r="AH764" i="2"/>
  <c r="AG764" i="2"/>
  <c r="AF764" i="2"/>
  <c r="AE764" i="2"/>
  <c r="AD764" i="2"/>
  <c r="AC764" i="2"/>
  <c r="AB764" i="2"/>
  <c r="AA764" i="2"/>
  <c r="Z764" i="2"/>
  <c r="Y764" i="2"/>
  <c r="X764" i="2"/>
  <c r="W764" i="2"/>
  <c r="V764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AK763" i="2"/>
  <c r="AJ763" i="2"/>
  <c r="AI763" i="2"/>
  <c r="AH763" i="2"/>
  <c r="AG763" i="2"/>
  <c r="AF763" i="2"/>
  <c r="AE763" i="2"/>
  <c r="AD763" i="2"/>
  <c r="AC763" i="2"/>
  <c r="AB763" i="2"/>
  <c r="AA763" i="2"/>
  <c r="Z763" i="2"/>
  <c r="Y763" i="2"/>
  <c r="X763" i="2"/>
  <c r="W763" i="2"/>
  <c r="V763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AK762" i="2"/>
  <c r="AJ762" i="2"/>
  <c r="AI762" i="2"/>
  <c r="AH762" i="2"/>
  <c r="AG762" i="2"/>
  <c r="AF762" i="2"/>
  <c r="AE762" i="2"/>
  <c r="AD762" i="2"/>
  <c r="AC762" i="2"/>
  <c r="AB762" i="2"/>
  <c r="AA762" i="2"/>
  <c r="Z762" i="2"/>
  <c r="Y762" i="2"/>
  <c r="X762" i="2"/>
  <c r="W762" i="2"/>
  <c r="V762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AK761" i="2"/>
  <c r="AJ761" i="2"/>
  <c r="AI761" i="2"/>
  <c r="AH761" i="2"/>
  <c r="AG761" i="2"/>
  <c r="AF761" i="2"/>
  <c r="AE761" i="2"/>
  <c r="AD761" i="2"/>
  <c r="AC761" i="2"/>
  <c r="AB761" i="2"/>
  <c r="AA761" i="2"/>
  <c r="Z761" i="2"/>
  <c r="Y761" i="2"/>
  <c r="X761" i="2"/>
  <c r="W761" i="2"/>
  <c r="V761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AK760" i="2"/>
  <c r="AJ760" i="2"/>
  <c r="AI760" i="2"/>
  <c r="AH760" i="2"/>
  <c r="AG760" i="2"/>
  <c r="AF760" i="2"/>
  <c r="AE760" i="2"/>
  <c r="AD760" i="2"/>
  <c r="AC760" i="2"/>
  <c r="AB760" i="2"/>
  <c r="AA760" i="2"/>
  <c r="Z760" i="2"/>
  <c r="Y760" i="2"/>
  <c r="X760" i="2"/>
  <c r="W760" i="2"/>
  <c r="V760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AK759" i="2"/>
  <c r="AJ759" i="2"/>
  <c r="AI759" i="2"/>
  <c r="AH759" i="2"/>
  <c r="AG759" i="2"/>
  <c r="AF759" i="2"/>
  <c r="AE759" i="2"/>
  <c r="AD759" i="2"/>
  <c r="AC759" i="2"/>
  <c r="AB759" i="2"/>
  <c r="AA759" i="2"/>
  <c r="Z759" i="2"/>
  <c r="Y759" i="2"/>
  <c r="X759" i="2"/>
  <c r="W759" i="2"/>
  <c r="V759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AK758" i="2"/>
  <c r="AJ758" i="2"/>
  <c r="AI758" i="2"/>
  <c r="AH758" i="2"/>
  <c r="AG758" i="2"/>
  <c r="AF758" i="2"/>
  <c r="AE758" i="2"/>
  <c r="AD758" i="2"/>
  <c r="AC758" i="2"/>
  <c r="AB758" i="2"/>
  <c r="AA758" i="2"/>
  <c r="Z758" i="2"/>
  <c r="Y758" i="2"/>
  <c r="X758" i="2"/>
  <c r="W758" i="2"/>
  <c r="V758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AK757" i="2"/>
  <c r="AJ757" i="2"/>
  <c r="AI757" i="2"/>
  <c r="AH757" i="2"/>
  <c r="AG757" i="2"/>
  <c r="AF757" i="2"/>
  <c r="AE757" i="2"/>
  <c r="AD757" i="2"/>
  <c r="AC757" i="2"/>
  <c r="AB757" i="2"/>
  <c r="AA757" i="2"/>
  <c r="Z757" i="2"/>
  <c r="Y757" i="2"/>
  <c r="X757" i="2"/>
  <c r="W757" i="2"/>
  <c r="V757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AK756" i="2"/>
  <c r="AJ756" i="2"/>
  <c r="AI756" i="2"/>
  <c r="AH756" i="2"/>
  <c r="AG756" i="2"/>
  <c r="AF756" i="2"/>
  <c r="AE756" i="2"/>
  <c r="AD756" i="2"/>
  <c r="AC756" i="2"/>
  <c r="AB756" i="2"/>
  <c r="AA756" i="2"/>
  <c r="Z756" i="2"/>
  <c r="Y756" i="2"/>
  <c r="X756" i="2"/>
  <c r="W756" i="2"/>
  <c r="V756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AK755" i="2"/>
  <c r="AJ755" i="2"/>
  <c r="AI755" i="2"/>
  <c r="AH755" i="2"/>
  <c r="AG755" i="2"/>
  <c r="AF755" i="2"/>
  <c r="AE755" i="2"/>
  <c r="AD755" i="2"/>
  <c r="AC755" i="2"/>
  <c r="AB755" i="2"/>
  <c r="AA755" i="2"/>
  <c r="Z755" i="2"/>
  <c r="Y755" i="2"/>
  <c r="X755" i="2"/>
  <c r="W755" i="2"/>
  <c r="V755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AK754" i="2"/>
  <c r="AJ754" i="2"/>
  <c r="AI754" i="2"/>
  <c r="AH754" i="2"/>
  <c r="AG754" i="2"/>
  <c r="AF754" i="2"/>
  <c r="AE754" i="2"/>
  <c r="AD754" i="2"/>
  <c r="AC754" i="2"/>
  <c r="AB754" i="2"/>
  <c r="AA754" i="2"/>
  <c r="Z754" i="2"/>
  <c r="Y754" i="2"/>
  <c r="X754" i="2"/>
  <c r="W754" i="2"/>
  <c r="V754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AK753" i="2"/>
  <c r="AJ753" i="2"/>
  <c r="AI753" i="2"/>
  <c r="AH753" i="2"/>
  <c r="AG753" i="2"/>
  <c r="AF753" i="2"/>
  <c r="AE753" i="2"/>
  <c r="AD753" i="2"/>
  <c r="AC753" i="2"/>
  <c r="AB753" i="2"/>
  <c r="AA753" i="2"/>
  <c r="Z753" i="2"/>
  <c r="Y753" i="2"/>
  <c r="X753" i="2"/>
  <c r="W753" i="2"/>
  <c r="V753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AK752" i="2"/>
  <c r="AJ752" i="2"/>
  <c r="AI752" i="2"/>
  <c r="AH752" i="2"/>
  <c r="AG752" i="2"/>
  <c r="AF752" i="2"/>
  <c r="AE752" i="2"/>
  <c r="AD752" i="2"/>
  <c r="AC752" i="2"/>
  <c r="AB752" i="2"/>
  <c r="AA752" i="2"/>
  <c r="Z752" i="2"/>
  <c r="Y752" i="2"/>
  <c r="X752" i="2"/>
  <c r="W752" i="2"/>
  <c r="V752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AK751" i="2"/>
  <c r="AJ751" i="2"/>
  <c r="AI751" i="2"/>
  <c r="AH751" i="2"/>
  <c r="AG751" i="2"/>
  <c r="AF751" i="2"/>
  <c r="AE751" i="2"/>
  <c r="AD751" i="2"/>
  <c r="AC751" i="2"/>
  <c r="AB751" i="2"/>
  <c r="AA751" i="2"/>
  <c r="Z751" i="2"/>
  <c r="Y751" i="2"/>
  <c r="X751" i="2"/>
  <c r="W751" i="2"/>
  <c r="V751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AK750" i="2"/>
  <c r="AJ750" i="2"/>
  <c r="AI750" i="2"/>
  <c r="AH750" i="2"/>
  <c r="AG750" i="2"/>
  <c r="AF750" i="2"/>
  <c r="AE750" i="2"/>
  <c r="AD750" i="2"/>
  <c r="AC750" i="2"/>
  <c r="AB750" i="2"/>
  <c r="AA750" i="2"/>
  <c r="Z750" i="2"/>
  <c r="Y750" i="2"/>
  <c r="X750" i="2"/>
  <c r="W750" i="2"/>
  <c r="V750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AK749" i="2"/>
  <c r="AJ749" i="2"/>
  <c r="AI749" i="2"/>
  <c r="AH749" i="2"/>
  <c r="AG749" i="2"/>
  <c r="AF749" i="2"/>
  <c r="AE749" i="2"/>
  <c r="AD749" i="2"/>
  <c r="AC749" i="2"/>
  <c r="AB749" i="2"/>
  <c r="AA749" i="2"/>
  <c r="Z749" i="2"/>
  <c r="Y749" i="2"/>
  <c r="X749" i="2"/>
  <c r="W749" i="2"/>
  <c r="V749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AK748" i="2"/>
  <c r="AJ748" i="2"/>
  <c r="AI748" i="2"/>
  <c r="AH748" i="2"/>
  <c r="AG748" i="2"/>
  <c r="AF748" i="2"/>
  <c r="AE748" i="2"/>
  <c r="AD748" i="2"/>
  <c r="AC748" i="2"/>
  <c r="AB748" i="2"/>
  <c r="AA748" i="2"/>
  <c r="Z748" i="2"/>
  <c r="Y748" i="2"/>
  <c r="X748" i="2"/>
  <c r="W748" i="2"/>
  <c r="V748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AK747" i="2"/>
  <c r="AJ747" i="2"/>
  <c r="AI747" i="2"/>
  <c r="AH747" i="2"/>
  <c r="AG747" i="2"/>
  <c r="AF747" i="2"/>
  <c r="AE747" i="2"/>
  <c r="AD747" i="2"/>
  <c r="AC747" i="2"/>
  <c r="AB747" i="2"/>
  <c r="AA747" i="2"/>
  <c r="Z747" i="2"/>
  <c r="Y747" i="2"/>
  <c r="X747" i="2"/>
  <c r="W747" i="2"/>
  <c r="V747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AK746" i="2"/>
  <c r="AJ746" i="2"/>
  <c r="AI746" i="2"/>
  <c r="AH746" i="2"/>
  <c r="AG746" i="2"/>
  <c r="AF746" i="2"/>
  <c r="AE746" i="2"/>
  <c r="AD746" i="2"/>
  <c r="AC746" i="2"/>
  <c r="AB746" i="2"/>
  <c r="AA746" i="2"/>
  <c r="Z746" i="2"/>
  <c r="Y746" i="2"/>
  <c r="X746" i="2"/>
  <c r="W746" i="2"/>
  <c r="V746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AK745" i="2"/>
  <c r="AJ745" i="2"/>
  <c r="AI745" i="2"/>
  <c r="AH745" i="2"/>
  <c r="AG745" i="2"/>
  <c r="AF745" i="2"/>
  <c r="AE745" i="2"/>
  <c r="AD745" i="2"/>
  <c r="AC745" i="2"/>
  <c r="AB745" i="2"/>
  <c r="AA745" i="2"/>
  <c r="Z745" i="2"/>
  <c r="Y745" i="2"/>
  <c r="X745" i="2"/>
  <c r="W745" i="2"/>
  <c r="V745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AK744" i="2"/>
  <c r="AJ744" i="2"/>
  <c r="AI744" i="2"/>
  <c r="AH744" i="2"/>
  <c r="AG744" i="2"/>
  <c r="AF744" i="2"/>
  <c r="AE744" i="2"/>
  <c r="AD744" i="2"/>
  <c r="AC744" i="2"/>
  <c r="AB744" i="2"/>
  <c r="AA744" i="2"/>
  <c r="Z744" i="2"/>
  <c r="Y744" i="2"/>
  <c r="X744" i="2"/>
  <c r="W744" i="2"/>
  <c r="V744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AK743" i="2"/>
  <c r="AJ743" i="2"/>
  <c r="AI743" i="2"/>
  <c r="AH743" i="2"/>
  <c r="AG743" i="2"/>
  <c r="AF743" i="2"/>
  <c r="AE743" i="2"/>
  <c r="AD743" i="2"/>
  <c r="AC743" i="2"/>
  <c r="AB743" i="2"/>
  <c r="AA743" i="2"/>
  <c r="Z743" i="2"/>
  <c r="Y743" i="2"/>
  <c r="X743" i="2"/>
  <c r="W743" i="2"/>
  <c r="V743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AK742" i="2"/>
  <c r="AJ742" i="2"/>
  <c r="AI742" i="2"/>
  <c r="AH742" i="2"/>
  <c r="AG742" i="2"/>
  <c r="AF742" i="2"/>
  <c r="AE742" i="2"/>
  <c r="AD742" i="2"/>
  <c r="AC742" i="2"/>
  <c r="AB742" i="2"/>
  <c r="AA742" i="2"/>
  <c r="Z742" i="2"/>
  <c r="Y742" i="2"/>
  <c r="X742" i="2"/>
  <c r="W742" i="2"/>
  <c r="V742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AK741" i="2"/>
  <c r="AJ741" i="2"/>
  <c r="AI741" i="2"/>
  <c r="AH741" i="2"/>
  <c r="AG741" i="2"/>
  <c r="AF741" i="2"/>
  <c r="AE741" i="2"/>
  <c r="AD741" i="2"/>
  <c r="AC741" i="2"/>
  <c r="AB741" i="2"/>
  <c r="AA741" i="2"/>
  <c r="Z741" i="2"/>
  <c r="Y741" i="2"/>
  <c r="X741" i="2"/>
  <c r="W741" i="2"/>
  <c r="V741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AK740" i="2"/>
  <c r="AJ740" i="2"/>
  <c r="AI740" i="2"/>
  <c r="AH740" i="2"/>
  <c r="AG740" i="2"/>
  <c r="AF740" i="2"/>
  <c r="AE740" i="2"/>
  <c r="AD740" i="2"/>
  <c r="AC740" i="2"/>
  <c r="AB740" i="2"/>
  <c r="AA740" i="2"/>
  <c r="Z740" i="2"/>
  <c r="Y740" i="2"/>
  <c r="X740" i="2"/>
  <c r="W740" i="2"/>
  <c r="V740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AK739" i="2"/>
  <c r="AJ739" i="2"/>
  <c r="AI739" i="2"/>
  <c r="AH739" i="2"/>
  <c r="AG739" i="2"/>
  <c r="AF739" i="2"/>
  <c r="AE739" i="2"/>
  <c r="AD739" i="2"/>
  <c r="AC739" i="2"/>
  <c r="AB739" i="2"/>
  <c r="AA739" i="2"/>
  <c r="Z739" i="2"/>
  <c r="Y739" i="2"/>
  <c r="X739" i="2"/>
  <c r="W739" i="2"/>
  <c r="V739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AK738" i="2"/>
  <c r="AJ738" i="2"/>
  <c r="AI738" i="2"/>
  <c r="AH738" i="2"/>
  <c r="AG738" i="2"/>
  <c r="AF738" i="2"/>
  <c r="AE738" i="2"/>
  <c r="AD738" i="2"/>
  <c r="AC738" i="2"/>
  <c r="AB738" i="2"/>
  <c r="AA738" i="2"/>
  <c r="Z738" i="2"/>
  <c r="Y738" i="2"/>
  <c r="X738" i="2"/>
  <c r="W738" i="2"/>
  <c r="V738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AK737" i="2"/>
  <c r="AJ737" i="2"/>
  <c r="AI737" i="2"/>
  <c r="AH737" i="2"/>
  <c r="AG737" i="2"/>
  <c r="AF737" i="2"/>
  <c r="AE737" i="2"/>
  <c r="AD737" i="2"/>
  <c r="AC737" i="2"/>
  <c r="AB737" i="2"/>
  <c r="AA737" i="2"/>
  <c r="Z737" i="2"/>
  <c r="Y737" i="2"/>
  <c r="X737" i="2"/>
  <c r="W737" i="2"/>
  <c r="V737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AK736" i="2"/>
  <c r="AJ736" i="2"/>
  <c r="AI736" i="2"/>
  <c r="AH736" i="2"/>
  <c r="AG736" i="2"/>
  <c r="AF736" i="2"/>
  <c r="AE736" i="2"/>
  <c r="AD736" i="2"/>
  <c r="AC736" i="2"/>
  <c r="AB736" i="2"/>
  <c r="AA736" i="2"/>
  <c r="Z736" i="2"/>
  <c r="Y736" i="2"/>
  <c r="X736" i="2"/>
  <c r="W736" i="2"/>
  <c r="V736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AK735" i="2"/>
  <c r="AJ735" i="2"/>
  <c r="AI735" i="2"/>
  <c r="AH735" i="2"/>
  <c r="AG735" i="2"/>
  <c r="AF735" i="2"/>
  <c r="AE735" i="2"/>
  <c r="AD735" i="2"/>
  <c r="AC735" i="2"/>
  <c r="AB735" i="2"/>
  <c r="AA735" i="2"/>
  <c r="Z735" i="2"/>
  <c r="Y735" i="2"/>
  <c r="X735" i="2"/>
  <c r="W735" i="2"/>
  <c r="V735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AK734" i="2"/>
  <c r="AJ734" i="2"/>
  <c r="AI734" i="2"/>
  <c r="AH734" i="2"/>
  <c r="AG734" i="2"/>
  <c r="AF734" i="2"/>
  <c r="AE734" i="2"/>
  <c r="AD734" i="2"/>
  <c r="AC734" i="2"/>
  <c r="AB734" i="2"/>
  <c r="AA734" i="2"/>
  <c r="Z734" i="2"/>
  <c r="Y734" i="2"/>
  <c r="X734" i="2"/>
  <c r="W734" i="2"/>
  <c r="V734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AK733" i="2"/>
  <c r="AJ733" i="2"/>
  <c r="AI733" i="2"/>
  <c r="AH733" i="2"/>
  <c r="AG733" i="2"/>
  <c r="AF733" i="2"/>
  <c r="AE733" i="2"/>
  <c r="AD733" i="2"/>
  <c r="AC733" i="2"/>
  <c r="AB733" i="2"/>
  <c r="AA733" i="2"/>
  <c r="Z733" i="2"/>
  <c r="Y733" i="2"/>
  <c r="X733" i="2"/>
  <c r="W733" i="2"/>
  <c r="V733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AK732" i="2"/>
  <c r="AJ732" i="2"/>
  <c r="AI732" i="2"/>
  <c r="AH732" i="2"/>
  <c r="AG732" i="2"/>
  <c r="AF732" i="2"/>
  <c r="AE732" i="2"/>
  <c r="AD732" i="2"/>
  <c r="AC732" i="2"/>
  <c r="AB732" i="2"/>
  <c r="AA732" i="2"/>
  <c r="Z732" i="2"/>
  <c r="Y732" i="2"/>
  <c r="X732" i="2"/>
  <c r="W732" i="2"/>
  <c r="V732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AK731" i="2"/>
  <c r="AJ731" i="2"/>
  <c r="AI731" i="2"/>
  <c r="AH731" i="2"/>
  <c r="AG731" i="2"/>
  <c r="AF731" i="2"/>
  <c r="AE731" i="2"/>
  <c r="AD731" i="2"/>
  <c r="AC731" i="2"/>
  <c r="AB731" i="2"/>
  <c r="AA731" i="2"/>
  <c r="Z731" i="2"/>
  <c r="Y731" i="2"/>
  <c r="X731" i="2"/>
  <c r="W731" i="2"/>
  <c r="V731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AK730" i="2"/>
  <c r="AJ730" i="2"/>
  <c r="AI730" i="2"/>
  <c r="AH730" i="2"/>
  <c r="AG730" i="2"/>
  <c r="AF730" i="2"/>
  <c r="AE730" i="2"/>
  <c r="AD730" i="2"/>
  <c r="AC730" i="2"/>
  <c r="AB730" i="2"/>
  <c r="AA730" i="2"/>
  <c r="Z730" i="2"/>
  <c r="Y730" i="2"/>
  <c r="X730" i="2"/>
  <c r="W730" i="2"/>
  <c r="V730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AK729" i="2"/>
  <c r="AJ729" i="2"/>
  <c r="AI729" i="2"/>
  <c r="AH729" i="2"/>
  <c r="AG729" i="2"/>
  <c r="AF729" i="2"/>
  <c r="AE729" i="2"/>
  <c r="AD729" i="2"/>
  <c r="AC729" i="2"/>
  <c r="AB729" i="2"/>
  <c r="AA729" i="2"/>
  <c r="Z729" i="2"/>
  <c r="Y729" i="2"/>
  <c r="X729" i="2"/>
  <c r="W729" i="2"/>
  <c r="V729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AK728" i="2"/>
  <c r="AJ728" i="2"/>
  <c r="AI728" i="2"/>
  <c r="AH728" i="2"/>
  <c r="AG728" i="2"/>
  <c r="AF728" i="2"/>
  <c r="AE728" i="2"/>
  <c r="AD728" i="2"/>
  <c r="AC728" i="2"/>
  <c r="AB728" i="2"/>
  <c r="AA728" i="2"/>
  <c r="Z728" i="2"/>
  <c r="Y728" i="2"/>
  <c r="X728" i="2"/>
  <c r="W728" i="2"/>
  <c r="V728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AK727" i="2"/>
  <c r="AJ727" i="2"/>
  <c r="AI727" i="2"/>
  <c r="AH727" i="2"/>
  <c r="AG727" i="2"/>
  <c r="AF727" i="2"/>
  <c r="AE727" i="2"/>
  <c r="AD727" i="2"/>
  <c r="AC727" i="2"/>
  <c r="AB727" i="2"/>
  <c r="AA727" i="2"/>
  <c r="Z727" i="2"/>
  <c r="Y727" i="2"/>
  <c r="X727" i="2"/>
  <c r="W727" i="2"/>
  <c r="V727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AK726" i="2"/>
  <c r="AJ726" i="2"/>
  <c r="AI726" i="2"/>
  <c r="AH726" i="2"/>
  <c r="AG726" i="2"/>
  <c r="AF726" i="2"/>
  <c r="AE726" i="2"/>
  <c r="AD726" i="2"/>
  <c r="AC726" i="2"/>
  <c r="AB726" i="2"/>
  <c r="AA726" i="2"/>
  <c r="Z726" i="2"/>
  <c r="Y726" i="2"/>
  <c r="X726" i="2"/>
  <c r="W726" i="2"/>
  <c r="V726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AK725" i="2"/>
  <c r="AJ725" i="2"/>
  <c r="AI725" i="2"/>
  <c r="AH725" i="2"/>
  <c r="AG725" i="2"/>
  <c r="AF725" i="2"/>
  <c r="AE725" i="2"/>
  <c r="AD725" i="2"/>
  <c r="AC725" i="2"/>
  <c r="AB725" i="2"/>
  <c r="AA725" i="2"/>
  <c r="Z725" i="2"/>
  <c r="Y725" i="2"/>
  <c r="X725" i="2"/>
  <c r="W725" i="2"/>
  <c r="V725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AK724" i="2"/>
  <c r="AJ724" i="2"/>
  <c r="AI724" i="2"/>
  <c r="AH724" i="2"/>
  <c r="AG724" i="2"/>
  <c r="AF724" i="2"/>
  <c r="AE724" i="2"/>
  <c r="AD724" i="2"/>
  <c r="AC724" i="2"/>
  <c r="AB724" i="2"/>
  <c r="AA724" i="2"/>
  <c r="Z724" i="2"/>
  <c r="Y724" i="2"/>
  <c r="X724" i="2"/>
  <c r="W724" i="2"/>
  <c r="V724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AK723" i="2"/>
  <c r="AJ723" i="2"/>
  <c r="AI723" i="2"/>
  <c r="AH723" i="2"/>
  <c r="AG723" i="2"/>
  <c r="AF723" i="2"/>
  <c r="AE723" i="2"/>
  <c r="AD723" i="2"/>
  <c r="AC723" i="2"/>
  <c r="AB723" i="2"/>
  <c r="AA723" i="2"/>
  <c r="Z723" i="2"/>
  <c r="Y723" i="2"/>
  <c r="X723" i="2"/>
  <c r="W723" i="2"/>
  <c r="V723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AK722" i="2"/>
  <c r="AJ722" i="2"/>
  <c r="AI722" i="2"/>
  <c r="AH722" i="2"/>
  <c r="AG722" i="2"/>
  <c r="AF722" i="2"/>
  <c r="AE722" i="2"/>
  <c r="AD722" i="2"/>
  <c r="AC722" i="2"/>
  <c r="AB722" i="2"/>
  <c r="AA722" i="2"/>
  <c r="Z722" i="2"/>
  <c r="Y722" i="2"/>
  <c r="X722" i="2"/>
  <c r="W722" i="2"/>
  <c r="V722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AK721" i="2"/>
  <c r="AJ721" i="2"/>
  <c r="AI721" i="2"/>
  <c r="AH721" i="2"/>
  <c r="AG721" i="2"/>
  <c r="AF721" i="2"/>
  <c r="AE721" i="2"/>
  <c r="AD721" i="2"/>
  <c r="AC721" i="2"/>
  <c r="AB721" i="2"/>
  <c r="AA721" i="2"/>
  <c r="Z721" i="2"/>
  <c r="Y721" i="2"/>
  <c r="X721" i="2"/>
  <c r="W721" i="2"/>
  <c r="V721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AK720" i="2"/>
  <c r="AJ720" i="2"/>
  <c r="AI720" i="2"/>
  <c r="AH720" i="2"/>
  <c r="AG720" i="2"/>
  <c r="AF720" i="2"/>
  <c r="AE720" i="2"/>
  <c r="AD720" i="2"/>
  <c r="AC720" i="2"/>
  <c r="AB720" i="2"/>
  <c r="AA720" i="2"/>
  <c r="Z720" i="2"/>
  <c r="Y720" i="2"/>
  <c r="X720" i="2"/>
  <c r="W720" i="2"/>
  <c r="V720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AK719" i="2"/>
  <c r="AJ719" i="2"/>
  <c r="AI719" i="2"/>
  <c r="AH719" i="2"/>
  <c r="AG719" i="2"/>
  <c r="AF719" i="2"/>
  <c r="AE719" i="2"/>
  <c r="AD719" i="2"/>
  <c r="AC719" i="2"/>
  <c r="AB719" i="2"/>
  <c r="AA719" i="2"/>
  <c r="Z719" i="2"/>
  <c r="Y719" i="2"/>
  <c r="X719" i="2"/>
  <c r="W719" i="2"/>
  <c r="V719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AK718" i="2"/>
  <c r="AJ718" i="2"/>
  <c r="AI718" i="2"/>
  <c r="AH718" i="2"/>
  <c r="AG718" i="2"/>
  <c r="AF718" i="2"/>
  <c r="AE718" i="2"/>
  <c r="AD718" i="2"/>
  <c r="AC718" i="2"/>
  <c r="AB718" i="2"/>
  <c r="AA718" i="2"/>
  <c r="Z718" i="2"/>
  <c r="Y718" i="2"/>
  <c r="X718" i="2"/>
  <c r="W718" i="2"/>
  <c r="V718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AK717" i="2"/>
  <c r="AJ717" i="2"/>
  <c r="AI717" i="2"/>
  <c r="AH717" i="2"/>
  <c r="AG717" i="2"/>
  <c r="AF717" i="2"/>
  <c r="AE717" i="2"/>
  <c r="AD717" i="2"/>
  <c r="AC717" i="2"/>
  <c r="AB717" i="2"/>
  <c r="AA717" i="2"/>
  <c r="Z717" i="2"/>
  <c r="Y717" i="2"/>
  <c r="X717" i="2"/>
  <c r="W717" i="2"/>
  <c r="V717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AK716" i="2"/>
  <c r="AJ716" i="2"/>
  <c r="AI716" i="2"/>
  <c r="AH716" i="2"/>
  <c r="AG716" i="2"/>
  <c r="AF716" i="2"/>
  <c r="AE716" i="2"/>
  <c r="AD716" i="2"/>
  <c r="AC716" i="2"/>
  <c r="AB716" i="2"/>
  <c r="AA716" i="2"/>
  <c r="Z716" i="2"/>
  <c r="Y716" i="2"/>
  <c r="X716" i="2"/>
  <c r="W716" i="2"/>
  <c r="V716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AK715" i="2"/>
  <c r="AJ715" i="2"/>
  <c r="AI715" i="2"/>
  <c r="AH715" i="2"/>
  <c r="AG715" i="2"/>
  <c r="AF715" i="2"/>
  <c r="AE715" i="2"/>
  <c r="AD715" i="2"/>
  <c r="AC715" i="2"/>
  <c r="AB715" i="2"/>
  <c r="AA715" i="2"/>
  <c r="Z715" i="2"/>
  <c r="Y715" i="2"/>
  <c r="X715" i="2"/>
  <c r="W715" i="2"/>
  <c r="V715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AK714" i="2"/>
  <c r="AJ714" i="2"/>
  <c r="AI714" i="2"/>
  <c r="AH714" i="2"/>
  <c r="AG714" i="2"/>
  <c r="AF714" i="2"/>
  <c r="AE714" i="2"/>
  <c r="AD714" i="2"/>
  <c r="AC714" i="2"/>
  <c r="AB714" i="2"/>
  <c r="AA714" i="2"/>
  <c r="Z714" i="2"/>
  <c r="Y714" i="2"/>
  <c r="X714" i="2"/>
  <c r="W714" i="2"/>
  <c r="V714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AK713" i="2"/>
  <c r="AJ713" i="2"/>
  <c r="AI713" i="2"/>
  <c r="AH713" i="2"/>
  <c r="AG713" i="2"/>
  <c r="AF713" i="2"/>
  <c r="AE713" i="2"/>
  <c r="AD713" i="2"/>
  <c r="AC713" i="2"/>
  <c r="AB713" i="2"/>
  <c r="AA713" i="2"/>
  <c r="Z713" i="2"/>
  <c r="Y713" i="2"/>
  <c r="X713" i="2"/>
  <c r="W713" i="2"/>
  <c r="V713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AK712" i="2"/>
  <c r="AJ712" i="2"/>
  <c r="AI712" i="2"/>
  <c r="AH712" i="2"/>
  <c r="AG712" i="2"/>
  <c r="AF712" i="2"/>
  <c r="AE712" i="2"/>
  <c r="AD712" i="2"/>
  <c r="AC712" i="2"/>
  <c r="AB712" i="2"/>
  <c r="AA712" i="2"/>
  <c r="Z712" i="2"/>
  <c r="Y712" i="2"/>
  <c r="X712" i="2"/>
  <c r="W712" i="2"/>
  <c r="V712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AK711" i="2"/>
  <c r="AJ711" i="2"/>
  <c r="AI711" i="2"/>
  <c r="AH711" i="2"/>
  <c r="AG711" i="2"/>
  <c r="AF711" i="2"/>
  <c r="AE711" i="2"/>
  <c r="AD711" i="2"/>
  <c r="AC711" i="2"/>
  <c r="AB711" i="2"/>
  <c r="AA711" i="2"/>
  <c r="Z711" i="2"/>
  <c r="Y711" i="2"/>
  <c r="X711" i="2"/>
  <c r="W711" i="2"/>
  <c r="V711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AK710" i="2"/>
  <c r="AJ710" i="2"/>
  <c r="AI710" i="2"/>
  <c r="AH710" i="2"/>
  <c r="AG710" i="2"/>
  <c r="AF710" i="2"/>
  <c r="AE710" i="2"/>
  <c r="AD710" i="2"/>
  <c r="AC710" i="2"/>
  <c r="AB710" i="2"/>
  <c r="AA710" i="2"/>
  <c r="Z710" i="2"/>
  <c r="Y710" i="2"/>
  <c r="X710" i="2"/>
  <c r="W710" i="2"/>
  <c r="V710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AK709" i="2"/>
  <c r="AJ709" i="2"/>
  <c r="AI709" i="2"/>
  <c r="AH709" i="2"/>
  <c r="AG709" i="2"/>
  <c r="AF709" i="2"/>
  <c r="AE709" i="2"/>
  <c r="AD709" i="2"/>
  <c r="AC709" i="2"/>
  <c r="AB709" i="2"/>
  <c r="AA709" i="2"/>
  <c r="Z709" i="2"/>
  <c r="Y709" i="2"/>
  <c r="X709" i="2"/>
  <c r="W709" i="2"/>
  <c r="V709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AK708" i="2"/>
  <c r="AJ708" i="2"/>
  <c r="AI708" i="2"/>
  <c r="AH708" i="2"/>
  <c r="AG708" i="2"/>
  <c r="AF708" i="2"/>
  <c r="AE708" i="2"/>
  <c r="AD708" i="2"/>
  <c r="AC708" i="2"/>
  <c r="AB708" i="2"/>
  <c r="AA708" i="2"/>
  <c r="Z708" i="2"/>
  <c r="Y708" i="2"/>
  <c r="X708" i="2"/>
  <c r="W708" i="2"/>
  <c r="V708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AK707" i="2"/>
  <c r="AJ707" i="2"/>
  <c r="AI707" i="2"/>
  <c r="AH707" i="2"/>
  <c r="AG707" i="2"/>
  <c r="AF707" i="2"/>
  <c r="AE707" i="2"/>
  <c r="AD707" i="2"/>
  <c r="AC707" i="2"/>
  <c r="AB707" i="2"/>
  <c r="AA707" i="2"/>
  <c r="Z707" i="2"/>
  <c r="Y707" i="2"/>
  <c r="X707" i="2"/>
  <c r="W707" i="2"/>
  <c r="V707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AK706" i="2"/>
  <c r="AJ706" i="2"/>
  <c r="AI706" i="2"/>
  <c r="AH706" i="2"/>
  <c r="AG706" i="2"/>
  <c r="AF706" i="2"/>
  <c r="AE706" i="2"/>
  <c r="AD706" i="2"/>
  <c r="AC706" i="2"/>
  <c r="AB706" i="2"/>
  <c r="AA706" i="2"/>
  <c r="Z706" i="2"/>
  <c r="Y706" i="2"/>
  <c r="X706" i="2"/>
  <c r="W706" i="2"/>
  <c r="V706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AK705" i="2"/>
  <c r="AJ705" i="2"/>
  <c r="AI705" i="2"/>
  <c r="AH705" i="2"/>
  <c r="AG705" i="2"/>
  <c r="AF705" i="2"/>
  <c r="AE705" i="2"/>
  <c r="AD705" i="2"/>
  <c r="AC705" i="2"/>
  <c r="AB705" i="2"/>
  <c r="AA705" i="2"/>
  <c r="Z705" i="2"/>
  <c r="Y705" i="2"/>
  <c r="X705" i="2"/>
  <c r="W705" i="2"/>
  <c r="V705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AK704" i="2"/>
  <c r="AJ704" i="2"/>
  <c r="AI704" i="2"/>
  <c r="AH704" i="2"/>
  <c r="AG704" i="2"/>
  <c r="AF704" i="2"/>
  <c r="AE704" i="2"/>
  <c r="AD704" i="2"/>
  <c r="AC704" i="2"/>
  <c r="AB704" i="2"/>
  <c r="AA704" i="2"/>
  <c r="Z704" i="2"/>
  <c r="Y704" i="2"/>
  <c r="X704" i="2"/>
  <c r="W704" i="2"/>
  <c r="V704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AK703" i="2"/>
  <c r="AJ703" i="2"/>
  <c r="AI703" i="2"/>
  <c r="AH703" i="2"/>
  <c r="AG703" i="2"/>
  <c r="AF703" i="2"/>
  <c r="AE703" i="2"/>
  <c r="AD703" i="2"/>
  <c r="AC703" i="2"/>
  <c r="AB703" i="2"/>
  <c r="AA703" i="2"/>
  <c r="Z703" i="2"/>
  <c r="Y703" i="2"/>
  <c r="X703" i="2"/>
  <c r="W703" i="2"/>
  <c r="V703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AK702" i="2"/>
  <c r="AJ702" i="2"/>
  <c r="AI702" i="2"/>
  <c r="AH702" i="2"/>
  <c r="AG702" i="2"/>
  <c r="AF702" i="2"/>
  <c r="AE702" i="2"/>
  <c r="AD702" i="2"/>
  <c r="AC702" i="2"/>
  <c r="AB702" i="2"/>
  <c r="AA702" i="2"/>
  <c r="Z702" i="2"/>
  <c r="Y702" i="2"/>
  <c r="X702" i="2"/>
  <c r="W702" i="2"/>
  <c r="V702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AK701" i="2"/>
  <c r="AJ701" i="2"/>
  <c r="AI701" i="2"/>
  <c r="AH701" i="2"/>
  <c r="AG701" i="2"/>
  <c r="AF701" i="2"/>
  <c r="AE701" i="2"/>
  <c r="AD701" i="2"/>
  <c r="AC701" i="2"/>
  <c r="AB701" i="2"/>
  <c r="AA701" i="2"/>
  <c r="Z701" i="2"/>
  <c r="Y701" i="2"/>
  <c r="X701" i="2"/>
  <c r="W701" i="2"/>
  <c r="V701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AK700" i="2"/>
  <c r="AJ700" i="2"/>
  <c r="AI700" i="2"/>
  <c r="AH700" i="2"/>
  <c r="AG700" i="2"/>
  <c r="AF700" i="2"/>
  <c r="AE700" i="2"/>
  <c r="AD700" i="2"/>
  <c r="AC700" i="2"/>
  <c r="AB700" i="2"/>
  <c r="AA700" i="2"/>
  <c r="Z700" i="2"/>
  <c r="Y700" i="2"/>
  <c r="X700" i="2"/>
  <c r="W700" i="2"/>
  <c r="V700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AK699" i="2"/>
  <c r="AJ699" i="2"/>
  <c r="AI699" i="2"/>
  <c r="AH699" i="2"/>
  <c r="AG699" i="2"/>
  <c r="AF699" i="2"/>
  <c r="AE699" i="2"/>
  <c r="AD699" i="2"/>
  <c r="AC699" i="2"/>
  <c r="AB699" i="2"/>
  <c r="AA699" i="2"/>
  <c r="Z699" i="2"/>
  <c r="Y699" i="2"/>
  <c r="X699" i="2"/>
  <c r="W699" i="2"/>
  <c r="V699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AK698" i="2"/>
  <c r="AJ698" i="2"/>
  <c r="AI698" i="2"/>
  <c r="AH698" i="2"/>
  <c r="AG698" i="2"/>
  <c r="AF698" i="2"/>
  <c r="AE698" i="2"/>
  <c r="AD698" i="2"/>
  <c r="AC698" i="2"/>
  <c r="AB698" i="2"/>
  <c r="AA698" i="2"/>
  <c r="Z698" i="2"/>
  <c r="Y698" i="2"/>
  <c r="X698" i="2"/>
  <c r="W698" i="2"/>
  <c r="V698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AK697" i="2"/>
  <c r="AJ697" i="2"/>
  <c r="AI697" i="2"/>
  <c r="AH697" i="2"/>
  <c r="AG697" i="2"/>
  <c r="AF697" i="2"/>
  <c r="AE697" i="2"/>
  <c r="AD697" i="2"/>
  <c r="AC697" i="2"/>
  <c r="AB697" i="2"/>
  <c r="AA697" i="2"/>
  <c r="Z697" i="2"/>
  <c r="Y697" i="2"/>
  <c r="X697" i="2"/>
  <c r="W697" i="2"/>
  <c r="V697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AK696" i="2"/>
  <c r="AJ696" i="2"/>
  <c r="AI696" i="2"/>
  <c r="AH696" i="2"/>
  <c r="AG696" i="2"/>
  <c r="AF696" i="2"/>
  <c r="AE696" i="2"/>
  <c r="AD696" i="2"/>
  <c r="AC696" i="2"/>
  <c r="AB696" i="2"/>
  <c r="AA696" i="2"/>
  <c r="Z696" i="2"/>
  <c r="Y696" i="2"/>
  <c r="X696" i="2"/>
  <c r="W696" i="2"/>
  <c r="V696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AK695" i="2"/>
  <c r="AJ695" i="2"/>
  <c r="AI695" i="2"/>
  <c r="AH695" i="2"/>
  <c r="AG695" i="2"/>
  <c r="AF695" i="2"/>
  <c r="AE695" i="2"/>
  <c r="AD695" i="2"/>
  <c r="AC695" i="2"/>
  <c r="AB695" i="2"/>
  <c r="AA695" i="2"/>
  <c r="Z695" i="2"/>
  <c r="Y695" i="2"/>
  <c r="X695" i="2"/>
  <c r="W695" i="2"/>
  <c r="V695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AK694" i="2"/>
  <c r="AJ694" i="2"/>
  <c r="AI694" i="2"/>
  <c r="AH694" i="2"/>
  <c r="AG694" i="2"/>
  <c r="AF694" i="2"/>
  <c r="AE694" i="2"/>
  <c r="AD694" i="2"/>
  <c r="AC694" i="2"/>
  <c r="AB694" i="2"/>
  <c r="AA694" i="2"/>
  <c r="Z694" i="2"/>
  <c r="Y694" i="2"/>
  <c r="X694" i="2"/>
  <c r="W694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AK693" i="2"/>
  <c r="AJ693" i="2"/>
  <c r="AI693" i="2"/>
  <c r="AH693" i="2"/>
  <c r="AG693" i="2"/>
  <c r="AF693" i="2"/>
  <c r="AE693" i="2"/>
  <c r="AD693" i="2"/>
  <c r="AC693" i="2"/>
  <c r="AB693" i="2"/>
  <c r="AA693" i="2"/>
  <c r="Z693" i="2"/>
  <c r="Y693" i="2"/>
  <c r="X693" i="2"/>
  <c r="W693" i="2"/>
  <c r="V693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AK692" i="2"/>
  <c r="AJ692" i="2"/>
  <c r="AI692" i="2"/>
  <c r="AH692" i="2"/>
  <c r="AG692" i="2"/>
  <c r="AF692" i="2"/>
  <c r="AE692" i="2"/>
  <c r="AD692" i="2"/>
  <c r="AC692" i="2"/>
  <c r="AB692" i="2"/>
  <c r="AA692" i="2"/>
  <c r="Z692" i="2"/>
  <c r="Y692" i="2"/>
  <c r="X692" i="2"/>
  <c r="W692" i="2"/>
  <c r="V692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AK691" i="2"/>
  <c r="AJ691" i="2"/>
  <c r="AI691" i="2"/>
  <c r="AH691" i="2"/>
  <c r="AG691" i="2"/>
  <c r="AF691" i="2"/>
  <c r="AE691" i="2"/>
  <c r="AD691" i="2"/>
  <c r="AC691" i="2"/>
  <c r="AB691" i="2"/>
  <c r="AA691" i="2"/>
  <c r="Z691" i="2"/>
  <c r="Y691" i="2"/>
  <c r="X691" i="2"/>
  <c r="W691" i="2"/>
  <c r="V691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AK690" i="2"/>
  <c r="AJ690" i="2"/>
  <c r="AI690" i="2"/>
  <c r="AH690" i="2"/>
  <c r="AG690" i="2"/>
  <c r="AF690" i="2"/>
  <c r="AE690" i="2"/>
  <c r="AD690" i="2"/>
  <c r="AC690" i="2"/>
  <c r="AB690" i="2"/>
  <c r="AA690" i="2"/>
  <c r="Z690" i="2"/>
  <c r="Y690" i="2"/>
  <c r="X690" i="2"/>
  <c r="W690" i="2"/>
  <c r="V690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AK689" i="2"/>
  <c r="AJ689" i="2"/>
  <c r="AI689" i="2"/>
  <c r="AH689" i="2"/>
  <c r="AG689" i="2"/>
  <c r="AF689" i="2"/>
  <c r="AE689" i="2"/>
  <c r="AD689" i="2"/>
  <c r="AC689" i="2"/>
  <c r="AB689" i="2"/>
  <c r="AA689" i="2"/>
  <c r="Z689" i="2"/>
  <c r="Y689" i="2"/>
  <c r="X689" i="2"/>
  <c r="W689" i="2"/>
  <c r="V689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AK688" i="2"/>
  <c r="AJ688" i="2"/>
  <c r="AI688" i="2"/>
  <c r="AH688" i="2"/>
  <c r="AG688" i="2"/>
  <c r="AF688" i="2"/>
  <c r="AE688" i="2"/>
  <c r="AD688" i="2"/>
  <c r="AC688" i="2"/>
  <c r="AB688" i="2"/>
  <c r="AA688" i="2"/>
  <c r="Z688" i="2"/>
  <c r="Y688" i="2"/>
  <c r="X688" i="2"/>
  <c r="W688" i="2"/>
  <c r="V688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AK687" i="2"/>
  <c r="AJ687" i="2"/>
  <c r="AI687" i="2"/>
  <c r="AH687" i="2"/>
  <c r="AG687" i="2"/>
  <c r="AF687" i="2"/>
  <c r="AE687" i="2"/>
  <c r="AD687" i="2"/>
  <c r="AC687" i="2"/>
  <c r="AB687" i="2"/>
  <c r="AA687" i="2"/>
  <c r="Z687" i="2"/>
  <c r="Y687" i="2"/>
  <c r="X687" i="2"/>
  <c r="W687" i="2"/>
  <c r="V687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AK686" i="2"/>
  <c r="AJ686" i="2"/>
  <c r="AI686" i="2"/>
  <c r="AH686" i="2"/>
  <c r="AG686" i="2"/>
  <c r="AF686" i="2"/>
  <c r="AE686" i="2"/>
  <c r="AD686" i="2"/>
  <c r="AC686" i="2"/>
  <c r="AB686" i="2"/>
  <c r="AA686" i="2"/>
  <c r="Z686" i="2"/>
  <c r="Y686" i="2"/>
  <c r="X686" i="2"/>
  <c r="W686" i="2"/>
  <c r="V686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AK685" i="2"/>
  <c r="AJ685" i="2"/>
  <c r="AI685" i="2"/>
  <c r="AH685" i="2"/>
  <c r="AG685" i="2"/>
  <c r="AF685" i="2"/>
  <c r="AE685" i="2"/>
  <c r="AD685" i="2"/>
  <c r="AC685" i="2"/>
  <c r="AB685" i="2"/>
  <c r="AA685" i="2"/>
  <c r="Z685" i="2"/>
  <c r="Y685" i="2"/>
  <c r="X685" i="2"/>
  <c r="W685" i="2"/>
  <c r="V685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AK684" i="2"/>
  <c r="AJ684" i="2"/>
  <c r="AI684" i="2"/>
  <c r="AH684" i="2"/>
  <c r="AG684" i="2"/>
  <c r="AF684" i="2"/>
  <c r="AE684" i="2"/>
  <c r="AD684" i="2"/>
  <c r="AC684" i="2"/>
  <c r="AB684" i="2"/>
  <c r="AA684" i="2"/>
  <c r="Z684" i="2"/>
  <c r="Y684" i="2"/>
  <c r="X684" i="2"/>
  <c r="W684" i="2"/>
  <c r="V684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AK683" i="2"/>
  <c r="AJ683" i="2"/>
  <c r="AI683" i="2"/>
  <c r="AH683" i="2"/>
  <c r="AG683" i="2"/>
  <c r="AF683" i="2"/>
  <c r="AE683" i="2"/>
  <c r="AD683" i="2"/>
  <c r="AC683" i="2"/>
  <c r="AB683" i="2"/>
  <c r="AA683" i="2"/>
  <c r="Z683" i="2"/>
  <c r="Y683" i="2"/>
  <c r="X683" i="2"/>
  <c r="W683" i="2"/>
  <c r="V683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AK682" i="2"/>
  <c r="AJ682" i="2"/>
  <c r="AI682" i="2"/>
  <c r="AH682" i="2"/>
  <c r="AG682" i="2"/>
  <c r="AF682" i="2"/>
  <c r="AE682" i="2"/>
  <c r="AD682" i="2"/>
  <c r="AC682" i="2"/>
  <c r="AB682" i="2"/>
  <c r="AA682" i="2"/>
  <c r="Z682" i="2"/>
  <c r="Y682" i="2"/>
  <c r="X682" i="2"/>
  <c r="W682" i="2"/>
  <c r="V682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AK681" i="2"/>
  <c r="AJ681" i="2"/>
  <c r="AI681" i="2"/>
  <c r="AH681" i="2"/>
  <c r="AG681" i="2"/>
  <c r="AF681" i="2"/>
  <c r="AE681" i="2"/>
  <c r="AD681" i="2"/>
  <c r="AC681" i="2"/>
  <c r="AB681" i="2"/>
  <c r="AA681" i="2"/>
  <c r="Z681" i="2"/>
  <c r="Y681" i="2"/>
  <c r="X681" i="2"/>
  <c r="W681" i="2"/>
  <c r="V681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AK680" i="2"/>
  <c r="AJ680" i="2"/>
  <c r="AI680" i="2"/>
  <c r="AH680" i="2"/>
  <c r="AG680" i="2"/>
  <c r="AF680" i="2"/>
  <c r="AE680" i="2"/>
  <c r="AD680" i="2"/>
  <c r="AC680" i="2"/>
  <c r="AB680" i="2"/>
  <c r="AA680" i="2"/>
  <c r="Z680" i="2"/>
  <c r="Y680" i="2"/>
  <c r="X680" i="2"/>
  <c r="W680" i="2"/>
  <c r="V680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AK679" i="2"/>
  <c r="AJ679" i="2"/>
  <c r="AI679" i="2"/>
  <c r="AH679" i="2"/>
  <c r="AG679" i="2"/>
  <c r="AF679" i="2"/>
  <c r="AE679" i="2"/>
  <c r="AD679" i="2"/>
  <c r="AC679" i="2"/>
  <c r="AB679" i="2"/>
  <c r="AA679" i="2"/>
  <c r="Z679" i="2"/>
  <c r="Y679" i="2"/>
  <c r="X679" i="2"/>
  <c r="W679" i="2"/>
  <c r="V679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AK678" i="2"/>
  <c r="AJ678" i="2"/>
  <c r="AI678" i="2"/>
  <c r="AH678" i="2"/>
  <c r="AG678" i="2"/>
  <c r="AF678" i="2"/>
  <c r="AE678" i="2"/>
  <c r="AD678" i="2"/>
  <c r="AC678" i="2"/>
  <c r="AB678" i="2"/>
  <c r="AA678" i="2"/>
  <c r="Z678" i="2"/>
  <c r="Y678" i="2"/>
  <c r="X678" i="2"/>
  <c r="W678" i="2"/>
  <c r="V678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AK677" i="2"/>
  <c r="AJ677" i="2"/>
  <c r="AI677" i="2"/>
  <c r="AH677" i="2"/>
  <c r="AG677" i="2"/>
  <c r="AF677" i="2"/>
  <c r="AE677" i="2"/>
  <c r="AD677" i="2"/>
  <c r="AC677" i="2"/>
  <c r="AB677" i="2"/>
  <c r="AA677" i="2"/>
  <c r="Z677" i="2"/>
  <c r="Y677" i="2"/>
  <c r="X677" i="2"/>
  <c r="W677" i="2"/>
  <c r="V677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AK676" i="2"/>
  <c r="AJ676" i="2"/>
  <c r="AI676" i="2"/>
  <c r="AH676" i="2"/>
  <c r="AG676" i="2"/>
  <c r="AF676" i="2"/>
  <c r="AE676" i="2"/>
  <c r="AD676" i="2"/>
  <c r="AC676" i="2"/>
  <c r="AB676" i="2"/>
  <c r="AA676" i="2"/>
  <c r="Z676" i="2"/>
  <c r="Y676" i="2"/>
  <c r="X676" i="2"/>
  <c r="W676" i="2"/>
  <c r="V676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AK675" i="2"/>
  <c r="AJ675" i="2"/>
  <c r="AI675" i="2"/>
  <c r="AH675" i="2"/>
  <c r="AG675" i="2"/>
  <c r="AF675" i="2"/>
  <c r="AE675" i="2"/>
  <c r="AD675" i="2"/>
  <c r="AC675" i="2"/>
  <c r="AB675" i="2"/>
  <c r="AA675" i="2"/>
  <c r="Z675" i="2"/>
  <c r="Y675" i="2"/>
  <c r="X675" i="2"/>
  <c r="W675" i="2"/>
  <c r="V675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AK674" i="2"/>
  <c r="AJ674" i="2"/>
  <c r="AI674" i="2"/>
  <c r="AH674" i="2"/>
  <c r="AG674" i="2"/>
  <c r="AF674" i="2"/>
  <c r="AE674" i="2"/>
  <c r="AD674" i="2"/>
  <c r="AC674" i="2"/>
  <c r="AB674" i="2"/>
  <c r="AA674" i="2"/>
  <c r="Z674" i="2"/>
  <c r="Y674" i="2"/>
  <c r="X674" i="2"/>
  <c r="W674" i="2"/>
  <c r="V674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AK673" i="2"/>
  <c r="AJ673" i="2"/>
  <c r="AI673" i="2"/>
  <c r="AH673" i="2"/>
  <c r="AG673" i="2"/>
  <c r="AF673" i="2"/>
  <c r="AE673" i="2"/>
  <c r="AD673" i="2"/>
  <c r="AC673" i="2"/>
  <c r="AB673" i="2"/>
  <c r="AA673" i="2"/>
  <c r="Z673" i="2"/>
  <c r="Y673" i="2"/>
  <c r="X673" i="2"/>
  <c r="W673" i="2"/>
  <c r="V673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AK672" i="2"/>
  <c r="AJ672" i="2"/>
  <c r="AI672" i="2"/>
  <c r="AH672" i="2"/>
  <c r="AG672" i="2"/>
  <c r="AF672" i="2"/>
  <c r="AE672" i="2"/>
  <c r="AD672" i="2"/>
  <c r="AC672" i="2"/>
  <c r="AB672" i="2"/>
  <c r="AA672" i="2"/>
  <c r="Z672" i="2"/>
  <c r="Y672" i="2"/>
  <c r="X672" i="2"/>
  <c r="W672" i="2"/>
  <c r="V672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AK671" i="2"/>
  <c r="AJ671" i="2"/>
  <c r="AI671" i="2"/>
  <c r="AH671" i="2"/>
  <c r="AG671" i="2"/>
  <c r="AF671" i="2"/>
  <c r="AE671" i="2"/>
  <c r="AD671" i="2"/>
  <c r="AC671" i="2"/>
  <c r="AB671" i="2"/>
  <c r="AA671" i="2"/>
  <c r="Z671" i="2"/>
  <c r="Y671" i="2"/>
  <c r="X671" i="2"/>
  <c r="W671" i="2"/>
  <c r="V671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AK670" i="2"/>
  <c r="AJ670" i="2"/>
  <c r="AI670" i="2"/>
  <c r="AH670" i="2"/>
  <c r="AG670" i="2"/>
  <c r="AF670" i="2"/>
  <c r="AE670" i="2"/>
  <c r="AD670" i="2"/>
  <c r="AC670" i="2"/>
  <c r="AB670" i="2"/>
  <c r="AA670" i="2"/>
  <c r="Z670" i="2"/>
  <c r="Y670" i="2"/>
  <c r="X670" i="2"/>
  <c r="W670" i="2"/>
  <c r="V670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AK669" i="2"/>
  <c r="AJ669" i="2"/>
  <c r="AI669" i="2"/>
  <c r="AH669" i="2"/>
  <c r="AG669" i="2"/>
  <c r="AF669" i="2"/>
  <c r="AE669" i="2"/>
  <c r="AD669" i="2"/>
  <c r="AC669" i="2"/>
  <c r="AB669" i="2"/>
  <c r="AA669" i="2"/>
  <c r="Z669" i="2"/>
  <c r="Y669" i="2"/>
  <c r="X669" i="2"/>
  <c r="W669" i="2"/>
  <c r="V669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AK668" i="2"/>
  <c r="AJ668" i="2"/>
  <c r="AI668" i="2"/>
  <c r="AH668" i="2"/>
  <c r="AG668" i="2"/>
  <c r="AF668" i="2"/>
  <c r="AE668" i="2"/>
  <c r="AD668" i="2"/>
  <c r="AC668" i="2"/>
  <c r="AB668" i="2"/>
  <c r="AA668" i="2"/>
  <c r="Z668" i="2"/>
  <c r="Y668" i="2"/>
  <c r="X668" i="2"/>
  <c r="W668" i="2"/>
  <c r="V668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AK667" i="2"/>
  <c r="AJ667" i="2"/>
  <c r="AI667" i="2"/>
  <c r="AH667" i="2"/>
  <c r="AG667" i="2"/>
  <c r="AF667" i="2"/>
  <c r="AE667" i="2"/>
  <c r="AD667" i="2"/>
  <c r="AC667" i="2"/>
  <c r="AB667" i="2"/>
  <c r="AA667" i="2"/>
  <c r="Z667" i="2"/>
  <c r="Y667" i="2"/>
  <c r="X667" i="2"/>
  <c r="W667" i="2"/>
  <c r="V667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AK666" i="2"/>
  <c r="AJ666" i="2"/>
  <c r="AI666" i="2"/>
  <c r="AH666" i="2"/>
  <c r="AG666" i="2"/>
  <c r="AF666" i="2"/>
  <c r="AE666" i="2"/>
  <c r="AD666" i="2"/>
  <c r="AC666" i="2"/>
  <c r="AB666" i="2"/>
  <c r="AA666" i="2"/>
  <c r="Z666" i="2"/>
  <c r="Y666" i="2"/>
  <c r="X666" i="2"/>
  <c r="W666" i="2"/>
  <c r="V666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AK665" i="2"/>
  <c r="AJ665" i="2"/>
  <c r="AI665" i="2"/>
  <c r="AH665" i="2"/>
  <c r="AG665" i="2"/>
  <c r="AF665" i="2"/>
  <c r="AE665" i="2"/>
  <c r="AD665" i="2"/>
  <c r="AC665" i="2"/>
  <c r="AB665" i="2"/>
  <c r="AA665" i="2"/>
  <c r="Z665" i="2"/>
  <c r="Y665" i="2"/>
  <c r="X665" i="2"/>
  <c r="W665" i="2"/>
  <c r="V665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AK664" i="2"/>
  <c r="AJ664" i="2"/>
  <c r="AI664" i="2"/>
  <c r="AH664" i="2"/>
  <c r="AG664" i="2"/>
  <c r="AF664" i="2"/>
  <c r="AE664" i="2"/>
  <c r="AD664" i="2"/>
  <c r="AC664" i="2"/>
  <c r="AB664" i="2"/>
  <c r="AA664" i="2"/>
  <c r="Z664" i="2"/>
  <c r="Y664" i="2"/>
  <c r="X664" i="2"/>
  <c r="W664" i="2"/>
  <c r="V664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AK663" i="2"/>
  <c r="AJ663" i="2"/>
  <c r="AI663" i="2"/>
  <c r="AH663" i="2"/>
  <c r="AG663" i="2"/>
  <c r="AF663" i="2"/>
  <c r="AE663" i="2"/>
  <c r="AD663" i="2"/>
  <c r="AC663" i="2"/>
  <c r="AB663" i="2"/>
  <c r="AA663" i="2"/>
  <c r="Z663" i="2"/>
  <c r="Y663" i="2"/>
  <c r="X663" i="2"/>
  <c r="W663" i="2"/>
  <c r="V663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AK662" i="2"/>
  <c r="AJ662" i="2"/>
  <c r="AI662" i="2"/>
  <c r="AH662" i="2"/>
  <c r="AG662" i="2"/>
  <c r="AF662" i="2"/>
  <c r="AE662" i="2"/>
  <c r="AD662" i="2"/>
  <c r="AC662" i="2"/>
  <c r="AB662" i="2"/>
  <c r="AA662" i="2"/>
  <c r="Z662" i="2"/>
  <c r="Y662" i="2"/>
  <c r="X662" i="2"/>
  <c r="W662" i="2"/>
  <c r="V662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AK661" i="2"/>
  <c r="AJ661" i="2"/>
  <c r="AI661" i="2"/>
  <c r="AH661" i="2"/>
  <c r="AG661" i="2"/>
  <c r="AF661" i="2"/>
  <c r="AE661" i="2"/>
  <c r="AD661" i="2"/>
  <c r="AC661" i="2"/>
  <c r="AB661" i="2"/>
  <c r="AA661" i="2"/>
  <c r="Z661" i="2"/>
  <c r="Y661" i="2"/>
  <c r="X661" i="2"/>
  <c r="W661" i="2"/>
  <c r="V661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AK660" i="2"/>
  <c r="AJ660" i="2"/>
  <c r="AI660" i="2"/>
  <c r="AH660" i="2"/>
  <c r="AG660" i="2"/>
  <c r="AF660" i="2"/>
  <c r="AE660" i="2"/>
  <c r="AD660" i="2"/>
  <c r="AC660" i="2"/>
  <c r="AB660" i="2"/>
  <c r="AA660" i="2"/>
  <c r="Z660" i="2"/>
  <c r="Y660" i="2"/>
  <c r="X660" i="2"/>
  <c r="W660" i="2"/>
  <c r="V660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AK659" i="2"/>
  <c r="AJ659" i="2"/>
  <c r="AI659" i="2"/>
  <c r="AH659" i="2"/>
  <c r="AG659" i="2"/>
  <c r="AF659" i="2"/>
  <c r="AE659" i="2"/>
  <c r="AD659" i="2"/>
  <c r="AC659" i="2"/>
  <c r="AB659" i="2"/>
  <c r="AA659" i="2"/>
  <c r="Z659" i="2"/>
  <c r="Y659" i="2"/>
  <c r="X659" i="2"/>
  <c r="W659" i="2"/>
  <c r="V659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AK658" i="2"/>
  <c r="AJ658" i="2"/>
  <c r="AI658" i="2"/>
  <c r="AH658" i="2"/>
  <c r="AG658" i="2"/>
  <c r="AF658" i="2"/>
  <c r="AE658" i="2"/>
  <c r="AD658" i="2"/>
  <c r="AC658" i="2"/>
  <c r="AB658" i="2"/>
  <c r="AA658" i="2"/>
  <c r="Z658" i="2"/>
  <c r="Y658" i="2"/>
  <c r="X658" i="2"/>
  <c r="W658" i="2"/>
  <c r="V658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AK657" i="2"/>
  <c r="AJ657" i="2"/>
  <c r="AI657" i="2"/>
  <c r="AH657" i="2"/>
  <c r="AG657" i="2"/>
  <c r="AF657" i="2"/>
  <c r="AE657" i="2"/>
  <c r="AD657" i="2"/>
  <c r="AC657" i="2"/>
  <c r="AB657" i="2"/>
  <c r="AA657" i="2"/>
  <c r="Z657" i="2"/>
  <c r="Y657" i="2"/>
  <c r="X657" i="2"/>
  <c r="W657" i="2"/>
  <c r="V657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AK656" i="2"/>
  <c r="AJ656" i="2"/>
  <c r="AI656" i="2"/>
  <c r="AH656" i="2"/>
  <c r="AG656" i="2"/>
  <c r="AF656" i="2"/>
  <c r="AE656" i="2"/>
  <c r="AD656" i="2"/>
  <c r="AC656" i="2"/>
  <c r="AB656" i="2"/>
  <c r="AA656" i="2"/>
  <c r="Z656" i="2"/>
  <c r="Y656" i="2"/>
  <c r="X656" i="2"/>
  <c r="W656" i="2"/>
  <c r="V656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AK655" i="2"/>
  <c r="AJ655" i="2"/>
  <c r="AI655" i="2"/>
  <c r="AH655" i="2"/>
  <c r="AG655" i="2"/>
  <c r="AF655" i="2"/>
  <c r="AE655" i="2"/>
  <c r="AD655" i="2"/>
  <c r="AC655" i="2"/>
  <c r="AB655" i="2"/>
  <c r="AA655" i="2"/>
  <c r="Z655" i="2"/>
  <c r="Y655" i="2"/>
  <c r="X655" i="2"/>
  <c r="W655" i="2"/>
  <c r="V655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AK654" i="2"/>
  <c r="AJ654" i="2"/>
  <c r="AI654" i="2"/>
  <c r="AH654" i="2"/>
  <c r="AG654" i="2"/>
  <c r="AF654" i="2"/>
  <c r="AE654" i="2"/>
  <c r="AD654" i="2"/>
  <c r="AC654" i="2"/>
  <c r="AB654" i="2"/>
  <c r="AA654" i="2"/>
  <c r="Z654" i="2"/>
  <c r="Y654" i="2"/>
  <c r="X654" i="2"/>
  <c r="W654" i="2"/>
  <c r="V654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AK653" i="2"/>
  <c r="AJ653" i="2"/>
  <c r="AI653" i="2"/>
  <c r="AH653" i="2"/>
  <c r="AG653" i="2"/>
  <c r="AF653" i="2"/>
  <c r="AE653" i="2"/>
  <c r="AD653" i="2"/>
  <c r="AC653" i="2"/>
  <c r="AB653" i="2"/>
  <c r="AA653" i="2"/>
  <c r="Z653" i="2"/>
  <c r="Y653" i="2"/>
  <c r="X653" i="2"/>
  <c r="W653" i="2"/>
  <c r="V653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AK652" i="2"/>
  <c r="AJ652" i="2"/>
  <c r="AI652" i="2"/>
  <c r="AH652" i="2"/>
  <c r="AG652" i="2"/>
  <c r="AF652" i="2"/>
  <c r="AE652" i="2"/>
  <c r="AD652" i="2"/>
  <c r="AC652" i="2"/>
  <c r="AB652" i="2"/>
  <c r="AA652" i="2"/>
  <c r="Z652" i="2"/>
  <c r="Y652" i="2"/>
  <c r="X652" i="2"/>
  <c r="W652" i="2"/>
  <c r="V652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AK651" i="2"/>
  <c r="AJ651" i="2"/>
  <c r="AI651" i="2"/>
  <c r="AH651" i="2"/>
  <c r="AG651" i="2"/>
  <c r="AF651" i="2"/>
  <c r="AE651" i="2"/>
  <c r="AD651" i="2"/>
  <c r="AC651" i="2"/>
  <c r="AB651" i="2"/>
  <c r="AA651" i="2"/>
  <c r="Z651" i="2"/>
  <c r="Y651" i="2"/>
  <c r="X651" i="2"/>
  <c r="W651" i="2"/>
  <c r="V651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AK650" i="2"/>
  <c r="AJ650" i="2"/>
  <c r="AI650" i="2"/>
  <c r="AH650" i="2"/>
  <c r="AG650" i="2"/>
  <c r="AF650" i="2"/>
  <c r="AE650" i="2"/>
  <c r="AD650" i="2"/>
  <c r="AC650" i="2"/>
  <c r="AB650" i="2"/>
  <c r="AA650" i="2"/>
  <c r="Z650" i="2"/>
  <c r="Y650" i="2"/>
  <c r="X650" i="2"/>
  <c r="W650" i="2"/>
  <c r="V650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AK649" i="2"/>
  <c r="AJ649" i="2"/>
  <c r="AI649" i="2"/>
  <c r="AH649" i="2"/>
  <c r="AG649" i="2"/>
  <c r="AF649" i="2"/>
  <c r="AE649" i="2"/>
  <c r="AD649" i="2"/>
  <c r="AC649" i="2"/>
  <c r="AB649" i="2"/>
  <c r="AA649" i="2"/>
  <c r="Z649" i="2"/>
  <c r="Y649" i="2"/>
  <c r="X649" i="2"/>
  <c r="W649" i="2"/>
  <c r="V649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AK648" i="2"/>
  <c r="AJ648" i="2"/>
  <c r="AI648" i="2"/>
  <c r="AH648" i="2"/>
  <c r="AG648" i="2"/>
  <c r="AF648" i="2"/>
  <c r="AE648" i="2"/>
  <c r="AD648" i="2"/>
  <c r="AC648" i="2"/>
  <c r="AB648" i="2"/>
  <c r="AA648" i="2"/>
  <c r="Z648" i="2"/>
  <c r="Y648" i="2"/>
  <c r="X648" i="2"/>
  <c r="W648" i="2"/>
  <c r="V648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AK647" i="2"/>
  <c r="AJ647" i="2"/>
  <c r="AI647" i="2"/>
  <c r="AH647" i="2"/>
  <c r="AG647" i="2"/>
  <c r="AF647" i="2"/>
  <c r="AE647" i="2"/>
  <c r="AD647" i="2"/>
  <c r="AC647" i="2"/>
  <c r="AB647" i="2"/>
  <c r="AA647" i="2"/>
  <c r="Z647" i="2"/>
  <c r="Y647" i="2"/>
  <c r="X647" i="2"/>
  <c r="W647" i="2"/>
  <c r="V647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AK646" i="2"/>
  <c r="AJ646" i="2"/>
  <c r="AI646" i="2"/>
  <c r="AH646" i="2"/>
  <c r="AG646" i="2"/>
  <c r="AF646" i="2"/>
  <c r="AE646" i="2"/>
  <c r="AD646" i="2"/>
  <c r="AC646" i="2"/>
  <c r="AB646" i="2"/>
  <c r="AA646" i="2"/>
  <c r="Z646" i="2"/>
  <c r="Y646" i="2"/>
  <c r="X646" i="2"/>
  <c r="W646" i="2"/>
  <c r="V646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AK645" i="2"/>
  <c r="AJ645" i="2"/>
  <c r="AI645" i="2"/>
  <c r="AH645" i="2"/>
  <c r="AG645" i="2"/>
  <c r="AF645" i="2"/>
  <c r="AE645" i="2"/>
  <c r="AD645" i="2"/>
  <c r="AC645" i="2"/>
  <c r="AB645" i="2"/>
  <c r="AA645" i="2"/>
  <c r="Z645" i="2"/>
  <c r="Y645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AK644" i="2"/>
  <c r="AJ644" i="2"/>
  <c r="AI644" i="2"/>
  <c r="AH644" i="2"/>
  <c r="AG644" i="2"/>
  <c r="AF644" i="2"/>
  <c r="AE644" i="2"/>
  <c r="AD644" i="2"/>
  <c r="AC644" i="2"/>
  <c r="AB644" i="2"/>
  <c r="AA644" i="2"/>
  <c r="Z644" i="2"/>
  <c r="Y644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AK643" i="2"/>
  <c r="AJ643" i="2"/>
  <c r="AI643" i="2"/>
  <c r="AH643" i="2"/>
  <c r="AG643" i="2"/>
  <c r="AF643" i="2"/>
  <c r="AE643" i="2"/>
  <c r="AD643" i="2"/>
  <c r="AC643" i="2"/>
  <c r="AB643" i="2"/>
  <c r="AA643" i="2"/>
  <c r="Z643" i="2"/>
  <c r="Y643" i="2"/>
  <c r="X643" i="2"/>
  <c r="W643" i="2"/>
  <c r="V643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AK642" i="2"/>
  <c r="AJ642" i="2"/>
  <c r="AI642" i="2"/>
  <c r="AH642" i="2"/>
  <c r="AG642" i="2"/>
  <c r="AF642" i="2"/>
  <c r="AE642" i="2"/>
  <c r="AD642" i="2"/>
  <c r="AC642" i="2"/>
  <c r="AB642" i="2"/>
  <c r="AA642" i="2"/>
  <c r="Z642" i="2"/>
  <c r="Y642" i="2"/>
  <c r="X642" i="2"/>
  <c r="W642" i="2"/>
  <c r="V642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AK641" i="2"/>
  <c r="AJ641" i="2"/>
  <c r="AI641" i="2"/>
  <c r="AH641" i="2"/>
  <c r="AG641" i="2"/>
  <c r="AF641" i="2"/>
  <c r="AE641" i="2"/>
  <c r="AD641" i="2"/>
  <c r="AC641" i="2"/>
  <c r="AB641" i="2"/>
  <c r="AA641" i="2"/>
  <c r="Z641" i="2"/>
  <c r="Y641" i="2"/>
  <c r="X641" i="2"/>
  <c r="W641" i="2"/>
  <c r="V641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AK640" i="2"/>
  <c r="AJ640" i="2"/>
  <c r="AI640" i="2"/>
  <c r="AH640" i="2"/>
  <c r="AG640" i="2"/>
  <c r="AF640" i="2"/>
  <c r="AE640" i="2"/>
  <c r="AD640" i="2"/>
  <c r="AC640" i="2"/>
  <c r="AB640" i="2"/>
  <c r="AA640" i="2"/>
  <c r="Z640" i="2"/>
  <c r="Y640" i="2"/>
  <c r="X640" i="2"/>
  <c r="W640" i="2"/>
  <c r="V640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AK639" i="2"/>
  <c r="AJ639" i="2"/>
  <c r="AI639" i="2"/>
  <c r="AH639" i="2"/>
  <c r="AG639" i="2"/>
  <c r="AF639" i="2"/>
  <c r="AE639" i="2"/>
  <c r="AD639" i="2"/>
  <c r="AC639" i="2"/>
  <c r="AB639" i="2"/>
  <c r="AA639" i="2"/>
  <c r="Z639" i="2"/>
  <c r="Y639" i="2"/>
  <c r="X639" i="2"/>
  <c r="W639" i="2"/>
  <c r="V639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AK638" i="2"/>
  <c r="AJ638" i="2"/>
  <c r="AI638" i="2"/>
  <c r="AH638" i="2"/>
  <c r="AG638" i="2"/>
  <c r="AF638" i="2"/>
  <c r="AE638" i="2"/>
  <c r="AD638" i="2"/>
  <c r="AC638" i="2"/>
  <c r="AB638" i="2"/>
  <c r="AA638" i="2"/>
  <c r="Z638" i="2"/>
  <c r="Y638" i="2"/>
  <c r="X638" i="2"/>
  <c r="W638" i="2"/>
  <c r="V638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AK637" i="2"/>
  <c r="AJ637" i="2"/>
  <c r="AI637" i="2"/>
  <c r="AH637" i="2"/>
  <c r="AG637" i="2"/>
  <c r="AF637" i="2"/>
  <c r="AE637" i="2"/>
  <c r="AD637" i="2"/>
  <c r="AC637" i="2"/>
  <c r="AB637" i="2"/>
  <c r="AA637" i="2"/>
  <c r="Z637" i="2"/>
  <c r="Y637" i="2"/>
  <c r="X637" i="2"/>
  <c r="W637" i="2"/>
  <c r="V637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AK636" i="2"/>
  <c r="AJ636" i="2"/>
  <c r="AI636" i="2"/>
  <c r="AH636" i="2"/>
  <c r="AG636" i="2"/>
  <c r="AF636" i="2"/>
  <c r="AE636" i="2"/>
  <c r="AD636" i="2"/>
  <c r="AC636" i="2"/>
  <c r="AB636" i="2"/>
  <c r="AA636" i="2"/>
  <c r="Z636" i="2"/>
  <c r="Y636" i="2"/>
  <c r="X636" i="2"/>
  <c r="W636" i="2"/>
  <c r="V636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AK635" i="2"/>
  <c r="AJ635" i="2"/>
  <c r="AI635" i="2"/>
  <c r="AH635" i="2"/>
  <c r="AG635" i="2"/>
  <c r="AF635" i="2"/>
  <c r="AE635" i="2"/>
  <c r="AD635" i="2"/>
  <c r="AC635" i="2"/>
  <c r="AB635" i="2"/>
  <c r="AA635" i="2"/>
  <c r="Z635" i="2"/>
  <c r="Y635" i="2"/>
  <c r="X635" i="2"/>
  <c r="W635" i="2"/>
  <c r="V635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AK634" i="2"/>
  <c r="AJ634" i="2"/>
  <c r="AI634" i="2"/>
  <c r="AH634" i="2"/>
  <c r="AG634" i="2"/>
  <c r="AF634" i="2"/>
  <c r="AE634" i="2"/>
  <c r="AD634" i="2"/>
  <c r="AC634" i="2"/>
  <c r="AB634" i="2"/>
  <c r="AA634" i="2"/>
  <c r="Z634" i="2"/>
  <c r="Y634" i="2"/>
  <c r="X634" i="2"/>
  <c r="W634" i="2"/>
  <c r="V634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AK633" i="2"/>
  <c r="AJ633" i="2"/>
  <c r="AI633" i="2"/>
  <c r="AH633" i="2"/>
  <c r="AG633" i="2"/>
  <c r="AF633" i="2"/>
  <c r="AE633" i="2"/>
  <c r="AD633" i="2"/>
  <c r="AC633" i="2"/>
  <c r="AB633" i="2"/>
  <c r="AA633" i="2"/>
  <c r="Z633" i="2"/>
  <c r="Y633" i="2"/>
  <c r="X633" i="2"/>
  <c r="W633" i="2"/>
  <c r="V633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AK632" i="2"/>
  <c r="AJ632" i="2"/>
  <c r="AI632" i="2"/>
  <c r="AH632" i="2"/>
  <c r="AG632" i="2"/>
  <c r="AF632" i="2"/>
  <c r="AE632" i="2"/>
  <c r="AD632" i="2"/>
  <c r="AC632" i="2"/>
  <c r="AB632" i="2"/>
  <c r="AA632" i="2"/>
  <c r="Z632" i="2"/>
  <c r="Y632" i="2"/>
  <c r="X632" i="2"/>
  <c r="W632" i="2"/>
  <c r="V632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AK631" i="2"/>
  <c r="AJ631" i="2"/>
  <c r="AI631" i="2"/>
  <c r="AH631" i="2"/>
  <c r="AG631" i="2"/>
  <c r="AF631" i="2"/>
  <c r="AE631" i="2"/>
  <c r="AD631" i="2"/>
  <c r="AC631" i="2"/>
  <c r="AB631" i="2"/>
  <c r="AA631" i="2"/>
  <c r="Z631" i="2"/>
  <c r="Y631" i="2"/>
  <c r="X631" i="2"/>
  <c r="W631" i="2"/>
  <c r="V631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AK630" i="2"/>
  <c r="AJ630" i="2"/>
  <c r="AI630" i="2"/>
  <c r="AH630" i="2"/>
  <c r="AG630" i="2"/>
  <c r="AF630" i="2"/>
  <c r="AE630" i="2"/>
  <c r="AD630" i="2"/>
  <c r="AC630" i="2"/>
  <c r="AB630" i="2"/>
  <c r="AA630" i="2"/>
  <c r="Z630" i="2"/>
  <c r="Y630" i="2"/>
  <c r="X630" i="2"/>
  <c r="W630" i="2"/>
  <c r="V630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AK629" i="2"/>
  <c r="AJ629" i="2"/>
  <c r="AI629" i="2"/>
  <c r="AH629" i="2"/>
  <c r="AG629" i="2"/>
  <c r="AF629" i="2"/>
  <c r="AE629" i="2"/>
  <c r="AD629" i="2"/>
  <c r="AC629" i="2"/>
  <c r="AB629" i="2"/>
  <c r="AA629" i="2"/>
  <c r="Z629" i="2"/>
  <c r="Y629" i="2"/>
  <c r="X629" i="2"/>
  <c r="W629" i="2"/>
  <c r="V629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AK628" i="2"/>
  <c r="AJ628" i="2"/>
  <c r="AI628" i="2"/>
  <c r="AH628" i="2"/>
  <c r="AG628" i="2"/>
  <c r="AF628" i="2"/>
  <c r="AE628" i="2"/>
  <c r="AD628" i="2"/>
  <c r="AC628" i="2"/>
  <c r="AB628" i="2"/>
  <c r="AA628" i="2"/>
  <c r="Z628" i="2"/>
  <c r="Y628" i="2"/>
  <c r="X628" i="2"/>
  <c r="W628" i="2"/>
  <c r="V628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AK627" i="2"/>
  <c r="AJ627" i="2"/>
  <c r="AI627" i="2"/>
  <c r="AH627" i="2"/>
  <c r="AG627" i="2"/>
  <c r="AF627" i="2"/>
  <c r="AE627" i="2"/>
  <c r="AD627" i="2"/>
  <c r="AC627" i="2"/>
  <c r="AB627" i="2"/>
  <c r="AA627" i="2"/>
  <c r="Z627" i="2"/>
  <c r="Y627" i="2"/>
  <c r="X627" i="2"/>
  <c r="W627" i="2"/>
  <c r="V627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AK626" i="2"/>
  <c r="AJ626" i="2"/>
  <c r="AI626" i="2"/>
  <c r="AH626" i="2"/>
  <c r="AG626" i="2"/>
  <c r="AF626" i="2"/>
  <c r="AE626" i="2"/>
  <c r="AD626" i="2"/>
  <c r="AC626" i="2"/>
  <c r="AB626" i="2"/>
  <c r="AA626" i="2"/>
  <c r="Z626" i="2"/>
  <c r="Y626" i="2"/>
  <c r="X626" i="2"/>
  <c r="W626" i="2"/>
  <c r="V626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AK625" i="2"/>
  <c r="AJ625" i="2"/>
  <c r="AI625" i="2"/>
  <c r="AH625" i="2"/>
  <c r="AG625" i="2"/>
  <c r="AF625" i="2"/>
  <c r="AE625" i="2"/>
  <c r="AD625" i="2"/>
  <c r="AC625" i="2"/>
  <c r="AB625" i="2"/>
  <c r="AA625" i="2"/>
  <c r="Z625" i="2"/>
  <c r="Y625" i="2"/>
  <c r="X625" i="2"/>
  <c r="W625" i="2"/>
  <c r="V625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AK624" i="2"/>
  <c r="AJ624" i="2"/>
  <c r="AI624" i="2"/>
  <c r="AH624" i="2"/>
  <c r="AG624" i="2"/>
  <c r="AF624" i="2"/>
  <c r="AE624" i="2"/>
  <c r="AD624" i="2"/>
  <c r="AC624" i="2"/>
  <c r="AB624" i="2"/>
  <c r="AA624" i="2"/>
  <c r="Z624" i="2"/>
  <c r="Y624" i="2"/>
  <c r="X624" i="2"/>
  <c r="W624" i="2"/>
  <c r="V624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AK623" i="2"/>
  <c r="AJ623" i="2"/>
  <c r="AI623" i="2"/>
  <c r="AH623" i="2"/>
  <c r="AG623" i="2"/>
  <c r="AF623" i="2"/>
  <c r="AE623" i="2"/>
  <c r="AD623" i="2"/>
  <c r="AC623" i="2"/>
  <c r="AB623" i="2"/>
  <c r="AA623" i="2"/>
  <c r="Z623" i="2"/>
  <c r="Y623" i="2"/>
  <c r="X623" i="2"/>
  <c r="W623" i="2"/>
  <c r="V623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AK622" i="2"/>
  <c r="AJ622" i="2"/>
  <c r="AI622" i="2"/>
  <c r="AH622" i="2"/>
  <c r="AG622" i="2"/>
  <c r="AF622" i="2"/>
  <c r="AE622" i="2"/>
  <c r="AD622" i="2"/>
  <c r="AC622" i="2"/>
  <c r="AB622" i="2"/>
  <c r="AA622" i="2"/>
  <c r="Z622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AK621" i="2"/>
  <c r="AJ621" i="2"/>
  <c r="AI621" i="2"/>
  <c r="AH621" i="2"/>
  <c r="AG621" i="2"/>
  <c r="AF621" i="2"/>
  <c r="AE621" i="2"/>
  <c r="AD621" i="2"/>
  <c r="AC621" i="2"/>
  <c r="AB621" i="2"/>
  <c r="AA621" i="2"/>
  <c r="Z621" i="2"/>
  <c r="Y621" i="2"/>
  <c r="X621" i="2"/>
  <c r="W621" i="2"/>
  <c r="V621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AK620" i="2"/>
  <c r="AJ620" i="2"/>
  <c r="AI620" i="2"/>
  <c r="AH620" i="2"/>
  <c r="AG620" i="2"/>
  <c r="AF620" i="2"/>
  <c r="AE620" i="2"/>
  <c r="AD620" i="2"/>
  <c r="AC620" i="2"/>
  <c r="AB620" i="2"/>
  <c r="AA620" i="2"/>
  <c r="Z620" i="2"/>
  <c r="Y620" i="2"/>
  <c r="X620" i="2"/>
  <c r="W620" i="2"/>
  <c r="V620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AK619" i="2"/>
  <c r="AJ619" i="2"/>
  <c r="AI619" i="2"/>
  <c r="AH619" i="2"/>
  <c r="AG619" i="2"/>
  <c r="AF619" i="2"/>
  <c r="AE619" i="2"/>
  <c r="AD619" i="2"/>
  <c r="AC619" i="2"/>
  <c r="AB619" i="2"/>
  <c r="AA619" i="2"/>
  <c r="Z619" i="2"/>
  <c r="Y619" i="2"/>
  <c r="X619" i="2"/>
  <c r="W619" i="2"/>
  <c r="V619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AK618" i="2"/>
  <c r="AJ618" i="2"/>
  <c r="AI618" i="2"/>
  <c r="AH618" i="2"/>
  <c r="AG618" i="2"/>
  <c r="AF618" i="2"/>
  <c r="AE618" i="2"/>
  <c r="AD618" i="2"/>
  <c r="AC618" i="2"/>
  <c r="AB618" i="2"/>
  <c r="AA618" i="2"/>
  <c r="Z618" i="2"/>
  <c r="Y618" i="2"/>
  <c r="X618" i="2"/>
  <c r="W618" i="2"/>
  <c r="V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AK617" i="2"/>
  <c r="AJ617" i="2"/>
  <c r="AI617" i="2"/>
  <c r="AH617" i="2"/>
  <c r="AG617" i="2"/>
  <c r="AF617" i="2"/>
  <c r="AE617" i="2"/>
  <c r="AD617" i="2"/>
  <c r="AC617" i="2"/>
  <c r="AB617" i="2"/>
  <c r="AA617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AK616" i="2"/>
  <c r="AJ616" i="2"/>
  <c r="AI616" i="2"/>
  <c r="AH616" i="2"/>
  <c r="AG616" i="2"/>
  <c r="AF616" i="2"/>
  <c r="AE616" i="2"/>
  <c r="AD616" i="2"/>
  <c r="AC616" i="2"/>
  <c r="AB616" i="2"/>
  <c r="AA616" i="2"/>
  <c r="Z616" i="2"/>
  <c r="Y616" i="2"/>
  <c r="X616" i="2"/>
  <c r="W616" i="2"/>
  <c r="V616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AK615" i="2"/>
  <c r="AJ615" i="2"/>
  <c r="AI615" i="2"/>
  <c r="AH615" i="2"/>
  <c r="AG615" i="2"/>
  <c r="AF615" i="2"/>
  <c r="AE615" i="2"/>
  <c r="AD615" i="2"/>
  <c r="AC615" i="2"/>
  <c r="AB615" i="2"/>
  <c r="AA615" i="2"/>
  <c r="Z615" i="2"/>
  <c r="Y615" i="2"/>
  <c r="X615" i="2"/>
  <c r="W615" i="2"/>
  <c r="V615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AK614" i="2"/>
  <c r="AJ614" i="2"/>
  <c r="AI614" i="2"/>
  <c r="AH614" i="2"/>
  <c r="AG614" i="2"/>
  <c r="AF614" i="2"/>
  <c r="AE614" i="2"/>
  <c r="AD614" i="2"/>
  <c r="AC614" i="2"/>
  <c r="AB614" i="2"/>
  <c r="AA614" i="2"/>
  <c r="Z614" i="2"/>
  <c r="Y614" i="2"/>
  <c r="X614" i="2"/>
  <c r="W614" i="2"/>
  <c r="V614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AK613" i="2"/>
  <c r="AJ613" i="2"/>
  <c r="AI613" i="2"/>
  <c r="AH613" i="2"/>
  <c r="AG613" i="2"/>
  <c r="AF613" i="2"/>
  <c r="AE613" i="2"/>
  <c r="AD613" i="2"/>
  <c r="AC613" i="2"/>
  <c r="AB613" i="2"/>
  <c r="AA613" i="2"/>
  <c r="Z613" i="2"/>
  <c r="Y613" i="2"/>
  <c r="X613" i="2"/>
  <c r="W613" i="2"/>
  <c r="V613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AK612" i="2"/>
  <c r="AJ612" i="2"/>
  <c r="AI612" i="2"/>
  <c r="AH612" i="2"/>
  <c r="AG612" i="2"/>
  <c r="AF612" i="2"/>
  <c r="AE612" i="2"/>
  <c r="AD612" i="2"/>
  <c r="AC612" i="2"/>
  <c r="AB612" i="2"/>
  <c r="AA612" i="2"/>
  <c r="Z612" i="2"/>
  <c r="Y612" i="2"/>
  <c r="X612" i="2"/>
  <c r="W612" i="2"/>
  <c r="V612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AK611" i="2"/>
  <c r="AJ611" i="2"/>
  <c r="AI611" i="2"/>
  <c r="AH611" i="2"/>
  <c r="AG611" i="2"/>
  <c r="AF611" i="2"/>
  <c r="AE611" i="2"/>
  <c r="AD611" i="2"/>
  <c r="AC611" i="2"/>
  <c r="AB611" i="2"/>
  <c r="AA611" i="2"/>
  <c r="Z611" i="2"/>
  <c r="Y611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AK610" i="2"/>
  <c r="AJ610" i="2"/>
  <c r="AI610" i="2"/>
  <c r="AH610" i="2"/>
  <c r="AG610" i="2"/>
  <c r="AF610" i="2"/>
  <c r="AE610" i="2"/>
  <c r="AD610" i="2"/>
  <c r="AC610" i="2"/>
  <c r="AB610" i="2"/>
  <c r="AA610" i="2"/>
  <c r="Z610" i="2"/>
  <c r="Y610" i="2"/>
  <c r="X610" i="2"/>
  <c r="W610" i="2"/>
  <c r="V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AK609" i="2"/>
  <c r="AJ609" i="2"/>
  <c r="AI609" i="2"/>
  <c r="AH609" i="2"/>
  <c r="AG609" i="2"/>
  <c r="AF609" i="2"/>
  <c r="AE609" i="2"/>
  <c r="AD609" i="2"/>
  <c r="AC609" i="2"/>
  <c r="AB609" i="2"/>
  <c r="AA609" i="2"/>
  <c r="Z609" i="2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AK608" i="2"/>
  <c r="AJ608" i="2"/>
  <c r="AI608" i="2"/>
  <c r="AH608" i="2"/>
  <c r="AG608" i="2"/>
  <c r="AF608" i="2"/>
  <c r="AE608" i="2"/>
  <c r="AD608" i="2"/>
  <c r="AC608" i="2"/>
  <c r="AB608" i="2"/>
  <c r="AA608" i="2"/>
  <c r="Z608" i="2"/>
  <c r="Y608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AK607" i="2"/>
  <c r="AJ607" i="2"/>
  <c r="AI607" i="2"/>
  <c r="AH607" i="2"/>
  <c r="AG607" i="2"/>
  <c r="AF607" i="2"/>
  <c r="AE607" i="2"/>
  <c r="AD607" i="2"/>
  <c r="AC607" i="2"/>
  <c r="AB607" i="2"/>
  <c r="AA607" i="2"/>
  <c r="Z607" i="2"/>
  <c r="Y607" i="2"/>
  <c r="X607" i="2"/>
  <c r="W607" i="2"/>
  <c r="V607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AK606" i="2"/>
  <c r="AJ606" i="2"/>
  <c r="AI606" i="2"/>
  <c r="AH606" i="2"/>
  <c r="AG606" i="2"/>
  <c r="AF606" i="2"/>
  <c r="AE606" i="2"/>
  <c r="AD606" i="2"/>
  <c r="AC606" i="2"/>
  <c r="AB606" i="2"/>
  <c r="AA606" i="2"/>
  <c r="Z606" i="2"/>
  <c r="Y606" i="2"/>
  <c r="X606" i="2"/>
  <c r="W606" i="2"/>
  <c r="V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AK605" i="2"/>
  <c r="AJ605" i="2"/>
  <c r="AI605" i="2"/>
  <c r="AH605" i="2"/>
  <c r="AG605" i="2"/>
  <c r="AF605" i="2"/>
  <c r="AE605" i="2"/>
  <c r="AD605" i="2"/>
  <c r="AC605" i="2"/>
  <c r="AB605" i="2"/>
  <c r="AA605" i="2"/>
  <c r="Z605" i="2"/>
  <c r="Y605" i="2"/>
  <c r="X605" i="2"/>
  <c r="W605" i="2"/>
  <c r="V605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AK604" i="2"/>
  <c r="AJ604" i="2"/>
  <c r="AI604" i="2"/>
  <c r="AH604" i="2"/>
  <c r="AG604" i="2"/>
  <c r="AF604" i="2"/>
  <c r="AE604" i="2"/>
  <c r="AD604" i="2"/>
  <c r="AC604" i="2"/>
  <c r="AB604" i="2"/>
  <c r="AA604" i="2"/>
  <c r="Z604" i="2"/>
  <c r="Y604" i="2"/>
  <c r="X604" i="2"/>
  <c r="W604" i="2"/>
  <c r="V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AK603" i="2"/>
  <c r="AJ603" i="2"/>
  <c r="AI603" i="2"/>
  <c r="AH603" i="2"/>
  <c r="AG603" i="2"/>
  <c r="AF603" i="2"/>
  <c r="AE603" i="2"/>
  <c r="AD603" i="2"/>
  <c r="AC603" i="2"/>
  <c r="AB603" i="2"/>
  <c r="AA603" i="2"/>
  <c r="Z603" i="2"/>
  <c r="Y603" i="2"/>
  <c r="X603" i="2"/>
  <c r="W603" i="2"/>
  <c r="V603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AK602" i="2"/>
  <c r="AJ602" i="2"/>
  <c r="AI602" i="2"/>
  <c r="AH602" i="2"/>
  <c r="AG602" i="2"/>
  <c r="AF602" i="2"/>
  <c r="AE602" i="2"/>
  <c r="AD602" i="2"/>
  <c r="AC602" i="2"/>
  <c r="AB602" i="2"/>
  <c r="AA602" i="2"/>
  <c r="Z602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AK601" i="2"/>
  <c r="AJ601" i="2"/>
  <c r="AI601" i="2"/>
  <c r="AH601" i="2"/>
  <c r="AG601" i="2"/>
  <c r="AF601" i="2"/>
  <c r="AE601" i="2"/>
  <c r="AD601" i="2"/>
  <c r="AC601" i="2"/>
  <c r="AB601" i="2"/>
  <c r="AA601" i="2"/>
  <c r="Z601" i="2"/>
  <c r="Y601" i="2"/>
  <c r="X601" i="2"/>
  <c r="W601" i="2"/>
  <c r="V601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AK600" i="2"/>
  <c r="AJ600" i="2"/>
  <c r="AI600" i="2"/>
  <c r="AH600" i="2"/>
  <c r="AG600" i="2"/>
  <c r="AF600" i="2"/>
  <c r="AE600" i="2"/>
  <c r="AD600" i="2"/>
  <c r="AC600" i="2"/>
  <c r="AB600" i="2"/>
  <c r="AA600" i="2"/>
  <c r="Z600" i="2"/>
  <c r="Y600" i="2"/>
  <c r="X600" i="2"/>
  <c r="W600" i="2"/>
  <c r="V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AK599" i="2"/>
  <c r="AJ599" i="2"/>
  <c r="AI599" i="2"/>
  <c r="AH599" i="2"/>
  <c r="AG599" i="2"/>
  <c r="AF599" i="2"/>
  <c r="AE599" i="2"/>
  <c r="AD599" i="2"/>
  <c r="AC599" i="2"/>
  <c r="AB599" i="2"/>
  <c r="AA599" i="2"/>
  <c r="Z599" i="2"/>
  <c r="Y599" i="2"/>
  <c r="X599" i="2"/>
  <c r="W599" i="2"/>
  <c r="V599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AK598" i="2"/>
  <c r="AJ598" i="2"/>
  <c r="AI598" i="2"/>
  <c r="AH598" i="2"/>
  <c r="AG598" i="2"/>
  <c r="AF598" i="2"/>
  <c r="AE598" i="2"/>
  <c r="AD598" i="2"/>
  <c r="AC598" i="2"/>
  <c r="AB598" i="2"/>
  <c r="AA598" i="2"/>
  <c r="Z598" i="2"/>
  <c r="Y598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AK597" i="2"/>
  <c r="AJ597" i="2"/>
  <c r="AI597" i="2"/>
  <c r="AH597" i="2"/>
  <c r="AG597" i="2"/>
  <c r="AF597" i="2"/>
  <c r="AE597" i="2"/>
  <c r="AD597" i="2"/>
  <c r="AC597" i="2"/>
  <c r="AB597" i="2"/>
  <c r="AA597" i="2"/>
  <c r="Z597" i="2"/>
  <c r="Y597" i="2"/>
  <c r="X597" i="2"/>
  <c r="W597" i="2"/>
  <c r="V597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AK596" i="2"/>
  <c r="AJ596" i="2"/>
  <c r="AI596" i="2"/>
  <c r="AH596" i="2"/>
  <c r="AG596" i="2"/>
  <c r="AF596" i="2"/>
  <c r="AE596" i="2"/>
  <c r="AD596" i="2"/>
  <c r="AC596" i="2"/>
  <c r="AB596" i="2"/>
  <c r="AA596" i="2"/>
  <c r="Z596" i="2"/>
  <c r="Y596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AK595" i="2"/>
  <c r="AJ595" i="2"/>
  <c r="AI595" i="2"/>
  <c r="AH595" i="2"/>
  <c r="AG595" i="2"/>
  <c r="AF595" i="2"/>
  <c r="AE595" i="2"/>
  <c r="AD595" i="2"/>
  <c r="AC595" i="2"/>
  <c r="AB595" i="2"/>
  <c r="AA595" i="2"/>
  <c r="Z595" i="2"/>
  <c r="Y595" i="2"/>
  <c r="X595" i="2"/>
  <c r="W595" i="2"/>
  <c r="V595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AK594" i="2"/>
  <c r="AJ594" i="2"/>
  <c r="AI594" i="2"/>
  <c r="AH594" i="2"/>
  <c r="AG594" i="2"/>
  <c r="AF594" i="2"/>
  <c r="AE594" i="2"/>
  <c r="AD594" i="2"/>
  <c r="AC594" i="2"/>
  <c r="AB594" i="2"/>
  <c r="AA594" i="2"/>
  <c r="Z594" i="2"/>
  <c r="Y594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AK593" i="2"/>
  <c r="AJ593" i="2"/>
  <c r="AI593" i="2"/>
  <c r="AH593" i="2"/>
  <c r="AG593" i="2"/>
  <c r="AF593" i="2"/>
  <c r="AE593" i="2"/>
  <c r="AD593" i="2"/>
  <c r="AC593" i="2"/>
  <c r="AB593" i="2"/>
  <c r="AA593" i="2"/>
  <c r="Z593" i="2"/>
  <c r="Y593" i="2"/>
  <c r="X593" i="2"/>
  <c r="W593" i="2"/>
  <c r="V593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AK592" i="2"/>
  <c r="AJ592" i="2"/>
  <c r="AI592" i="2"/>
  <c r="AH592" i="2"/>
  <c r="AG592" i="2"/>
  <c r="AF592" i="2"/>
  <c r="AE592" i="2"/>
  <c r="AD592" i="2"/>
  <c r="AC592" i="2"/>
  <c r="AB592" i="2"/>
  <c r="AA592" i="2"/>
  <c r="Z592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AK591" i="2"/>
  <c r="AJ591" i="2"/>
  <c r="AI591" i="2"/>
  <c r="AH591" i="2"/>
  <c r="AG591" i="2"/>
  <c r="AF591" i="2"/>
  <c r="AE591" i="2"/>
  <c r="AD591" i="2"/>
  <c r="AC591" i="2"/>
  <c r="AB591" i="2"/>
  <c r="AA591" i="2"/>
  <c r="Z591" i="2"/>
  <c r="Y591" i="2"/>
  <c r="X591" i="2"/>
  <c r="W591" i="2"/>
  <c r="V591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AK590" i="2"/>
  <c r="AJ590" i="2"/>
  <c r="AI590" i="2"/>
  <c r="AH590" i="2"/>
  <c r="AG590" i="2"/>
  <c r="AF590" i="2"/>
  <c r="AE590" i="2"/>
  <c r="AD590" i="2"/>
  <c r="AC590" i="2"/>
  <c r="AB590" i="2"/>
  <c r="AA590" i="2"/>
  <c r="Z590" i="2"/>
  <c r="Y590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AK589" i="2"/>
  <c r="AJ589" i="2"/>
  <c r="AI589" i="2"/>
  <c r="AH589" i="2"/>
  <c r="AG589" i="2"/>
  <c r="AF589" i="2"/>
  <c r="AE589" i="2"/>
  <c r="AD589" i="2"/>
  <c r="AC589" i="2"/>
  <c r="AB589" i="2"/>
  <c r="AA589" i="2"/>
  <c r="Z589" i="2"/>
  <c r="Y589" i="2"/>
  <c r="X589" i="2"/>
  <c r="W589" i="2"/>
  <c r="V589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AK588" i="2"/>
  <c r="AJ588" i="2"/>
  <c r="AI588" i="2"/>
  <c r="AH588" i="2"/>
  <c r="AG588" i="2"/>
  <c r="AF588" i="2"/>
  <c r="AE588" i="2"/>
  <c r="AD588" i="2"/>
  <c r="AC588" i="2"/>
  <c r="AB588" i="2"/>
  <c r="AA588" i="2"/>
  <c r="Z588" i="2"/>
  <c r="Y588" i="2"/>
  <c r="X588" i="2"/>
  <c r="W588" i="2"/>
  <c r="V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AK587" i="2"/>
  <c r="AJ587" i="2"/>
  <c r="AI587" i="2"/>
  <c r="AH587" i="2"/>
  <c r="AG587" i="2"/>
  <c r="AF587" i="2"/>
  <c r="AE587" i="2"/>
  <c r="AD587" i="2"/>
  <c r="AC587" i="2"/>
  <c r="AB587" i="2"/>
  <c r="AA587" i="2"/>
  <c r="Z587" i="2"/>
  <c r="Y587" i="2"/>
  <c r="X587" i="2"/>
  <c r="W587" i="2"/>
  <c r="V587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AK586" i="2"/>
  <c r="AJ586" i="2"/>
  <c r="AI586" i="2"/>
  <c r="AH586" i="2"/>
  <c r="AG586" i="2"/>
  <c r="AF586" i="2"/>
  <c r="AE586" i="2"/>
  <c r="AD586" i="2"/>
  <c r="AC586" i="2"/>
  <c r="AB586" i="2"/>
  <c r="AA586" i="2"/>
  <c r="Z586" i="2"/>
  <c r="Y586" i="2"/>
  <c r="X586" i="2"/>
  <c r="W586" i="2"/>
  <c r="V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AK585" i="2"/>
  <c r="AJ585" i="2"/>
  <c r="AI585" i="2"/>
  <c r="AH585" i="2"/>
  <c r="AG585" i="2"/>
  <c r="AF585" i="2"/>
  <c r="AE585" i="2"/>
  <c r="AD585" i="2"/>
  <c r="AC585" i="2"/>
  <c r="AB585" i="2"/>
  <c r="AA585" i="2"/>
  <c r="Z585" i="2"/>
  <c r="Y585" i="2"/>
  <c r="X585" i="2"/>
  <c r="W585" i="2"/>
  <c r="V585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AK584" i="2"/>
  <c r="AJ584" i="2"/>
  <c r="AI584" i="2"/>
  <c r="AH584" i="2"/>
  <c r="AG584" i="2"/>
  <c r="AF584" i="2"/>
  <c r="AE584" i="2"/>
  <c r="AD584" i="2"/>
  <c r="AC584" i="2"/>
  <c r="AB584" i="2"/>
  <c r="AA584" i="2"/>
  <c r="Z584" i="2"/>
  <c r="Y584" i="2"/>
  <c r="X584" i="2"/>
  <c r="W584" i="2"/>
  <c r="V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AK583" i="2"/>
  <c r="AJ583" i="2"/>
  <c r="AI583" i="2"/>
  <c r="AH583" i="2"/>
  <c r="AG583" i="2"/>
  <c r="AF583" i="2"/>
  <c r="AE583" i="2"/>
  <c r="AD583" i="2"/>
  <c r="AC583" i="2"/>
  <c r="AB583" i="2"/>
  <c r="AA583" i="2"/>
  <c r="Z583" i="2"/>
  <c r="Y583" i="2"/>
  <c r="X583" i="2"/>
  <c r="W583" i="2"/>
  <c r="V583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AK582" i="2"/>
  <c r="AJ582" i="2"/>
  <c r="AI582" i="2"/>
  <c r="AH582" i="2"/>
  <c r="AG582" i="2"/>
  <c r="AF582" i="2"/>
  <c r="AE582" i="2"/>
  <c r="AD582" i="2"/>
  <c r="AC582" i="2"/>
  <c r="AB582" i="2"/>
  <c r="AA582" i="2"/>
  <c r="Z582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AK581" i="2"/>
  <c r="AJ581" i="2"/>
  <c r="AI581" i="2"/>
  <c r="AH581" i="2"/>
  <c r="AG581" i="2"/>
  <c r="AF581" i="2"/>
  <c r="AE581" i="2"/>
  <c r="AD581" i="2"/>
  <c r="AC581" i="2"/>
  <c r="AB581" i="2"/>
  <c r="AA581" i="2"/>
  <c r="Z581" i="2"/>
  <c r="Y581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AK580" i="2"/>
  <c r="AJ580" i="2"/>
  <c r="AI580" i="2"/>
  <c r="AH580" i="2"/>
  <c r="AG580" i="2"/>
  <c r="AF580" i="2"/>
  <c r="AE580" i="2"/>
  <c r="AD580" i="2"/>
  <c r="AC580" i="2"/>
  <c r="AB580" i="2"/>
  <c r="AA580" i="2"/>
  <c r="Z580" i="2"/>
  <c r="Y580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AK579" i="2"/>
  <c r="AJ579" i="2"/>
  <c r="AI579" i="2"/>
  <c r="AH579" i="2"/>
  <c r="AG579" i="2"/>
  <c r="AF579" i="2"/>
  <c r="AE579" i="2"/>
  <c r="AD579" i="2"/>
  <c r="AC579" i="2"/>
  <c r="AB579" i="2"/>
  <c r="AA579" i="2"/>
  <c r="Z579" i="2"/>
  <c r="Y579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AK578" i="2"/>
  <c r="AJ578" i="2"/>
  <c r="AI578" i="2"/>
  <c r="AH578" i="2"/>
  <c r="AG578" i="2"/>
  <c r="AF578" i="2"/>
  <c r="AE578" i="2"/>
  <c r="AD578" i="2"/>
  <c r="AC578" i="2"/>
  <c r="AB578" i="2"/>
  <c r="AA578" i="2"/>
  <c r="Z578" i="2"/>
  <c r="Y578" i="2"/>
  <c r="X578" i="2"/>
  <c r="W578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AK577" i="2"/>
  <c r="AJ577" i="2"/>
  <c r="AI577" i="2"/>
  <c r="AH577" i="2"/>
  <c r="AG577" i="2"/>
  <c r="AF577" i="2"/>
  <c r="AE577" i="2"/>
  <c r="AD577" i="2"/>
  <c r="AC577" i="2"/>
  <c r="AB577" i="2"/>
  <c r="AA577" i="2"/>
  <c r="Z577" i="2"/>
  <c r="Y577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AK576" i="2"/>
  <c r="AJ576" i="2"/>
  <c r="AI576" i="2"/>
  <c r="AH576" i="2"/>
  <c r="AG576" i="2"/>
  <c r="AF576" i="2"/>
  <c r="AE576" i="2"/>
  <c r="AD576" i="2"/>
  <c r="AC576" i="2"/>
  <c r="AB576" i="2"/>
  <c r="AA576" i="2"/>
  <c r="Z576" i="2"/>
  <c r="Y576" i="2"/>
  <c r="X576" i="2"/>
  <c r="W576" i="2"/>
  <c r="V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AK575" i="2"/>
  <c r="AJ575" i="2"/>
  <c r="AI575" i="2"/>
  <c r="AH575" i="2"/>
  <c r="AG575" i="2"/>
  <c r="AF575" i="2"/>
  <c r="AE575" i="2"/>
  <c r="AD575" i="2"/>
  <c r="AC575" i="2"/>
  <c r="AB575" i="2"/>
  <c r="AA575" i="2"/>
  <c r="Z575" i="2"/>
  <c r="Y575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AK574" i="2"/>
  <c r="AJ574" i="2"/>
  <c r="AI574" i="2"/>
  <c r="AH574" i="2"/>
  <c r="AG574" i="2"/>
  <c r="AF574" i="2"/>
  <c r="AE574" i="2"/>
  <c r="AD574" i="2"/>
  <c r="AC574" i="2"/>
  <c r="AB574" i="2"/>
  <c r="AA574" i="2"/>
  <c r="Z574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AK573" i="2"/>
  <c r="AJ573" i="2"/>
  <c r="AI573" i="2"/>
  <c r="AH573" i="2"/>
  <c r="AG573" i="2"/>
  <c r="AF573" i="2"/>
  <c r="AE573" i="2"/>
  <c r="AD573" i="2"/>
  <c r="AC573" i="2"/>
  <c r="AB573" i="2"/>
  <c r="AA573" i="2"/>
  <c r="Z573" i="2"/>
  <c r="Y573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AK572" i="2"/>
  <c r="AJ572" i="2"/>
  <c r="AI572" i="2"/>
  <c r="AH572" i="2"/>
  <c r="AG572" i="2"/>
  <c r="AF572" i="2"/>
  <c r="AE572" i="2"/>
  <c r="AD572" i="2"/>
  <c r="AC572" i="2"/>
  <c r="AB572" i="2"/>
  <c r="AA572" i="2"/>
  <c r="Z572" i="2"/>
  <c r="Y572" i="2"/>
  <c r="X572" i="2"/>
  <c r="W572" i="2"/>
  <c r="V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AK571" i="2"/>
  <c r="AJ571" i="2"/>
  <c r="AI571" i="2"/>
  <c r="AH571" i="2"/>
  <c r="AG571" i="2"/>
  <c r="AF571" i="2"/>
  <c r="AE571" i="2"/>
  <c r="AD571" i="2"/>
  <c r="AC571" i="2"/>
  <c r="AB571" i="2"/>
  <c r="AA571" i="2"/>
  <c r="Z571" i="2"/>
  <c r="Y571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AK570" i="2"/>
  <c r="AJ570" i="2"/>
  <c r="AI570" i="2"/>
  <c r="AH570" i="2"/>
  <c r="AG570" i="2"/>
  <c r="AF570" i="2"/>
  <c r="AE570" i="2"/>
  <c r="AD570" i="2"/>
  <c r="AC570" i="2"/>
  <c r="AB570" i="2"/>
  <c r="AA570" i="2"/>
  <c r="Z570" i="2"/>
  <c r="Y570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AK569" i="2"/>
  <c r="AJ569" i="2"/>
  <c r="AI569" i="2"/>
  <c r="AH569" i="2"/>
  <c r="AG569" i="2"/>
  <c r="AF569" i="2"/>
  <c r="AE569" i="2"/>
  <c r="AD569" i="2"/>
  <c r="AC569" i="2"/>
  <c r="AB569" i="2"/>
  <c r="AA569" i="2"/>
  <c r="Z569" i="2"/>
  <c r="Y569" i="2"/>
  <c r="X569" i="2"/>
  <c r="W569" i="2"/>
  <c r="V569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AK568" i="2"/>
  <c r="AJ568" i="2"/>
  <c r="AI568" i="2"/>
  <c r="AH568" i="2"/>
  <c r="AG568" i="2"/>
  <c r="AF568" i="2"/>
  <c r="AE568" i="2"/>
  <c r="AD568" i="2"/>
  <c r="AC568" i="2"/>
  <c r="AB568" i="2"/>
  <c r="AA568" i="2"/>
  <c r="Z568" i="2"/>
  <c r="Y568" i="2"/>
  <c r="X568" i="2"/>
  <c r="W568" i="2"/>
  <c r="V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AK567" i="2"/>
  <c r="AJ567" i="2"/>
  <c r="AI567" i="2"/>
  <c r="AH567" i="2"/>
  <c r="AG567" i="2"/>
  <c r="AF567" i="2"/>
  <c r="AE567" i="2"/>
  <c r="AD567" i="2"/>
  <c r="AC567" i="2"/>
  <c r="AB567" i="2"/>
  <c r="AA567" i="2"/>
  <c r="Z567" i="2"/>
  <c r="Y567" i="2"/>
  <c r="X567" i="2"/>
  <c r="W567" i="2"/>
  <c r="V567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AK566" i="2"/>
  <c r="AJ566" i="2"/>
  <c r="AI566" i="2"/>
  <c r="AH566" i="2"/>
  <c r="AG566" i="2"/>
  <c r="AF566" i="2"/>
  <c r="AE566" i="2"/>
  <c r="AD566" i="2"/>
  <c r="AC566" i="2"/>
  <c r="AB566" i="2"/>
  <c r="AA566" i="2"/>
  <c r="Z566" i="2"/>
  <c r="Y566" i="2"/>
  <c r="X566" i="2"/>
  <c r="W566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AK565" i="2"/>
  <c r="AJ565" i="2"/>
  <c r="AI565" i="2"/>
  <c r="AH565" i="2"/>
  <c r="AG565" i="2"/>
  <c r="AF565" i="2"/>
  <c r="AE565" i="2"/>
  <c r="AD565" i="2"/>
  <c r="AC565" i="2"/>
  <c r="AB565" i="2"/>
  <c r="AA565" i="2"/>
  <c r="Z565" i="2"/>
  <c r="Y565" i="2"/>
  <c r="X565" i="2"/>
  <c r="W56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AK564" i="2"/>
  <c r="AJ564" i="2"/>
  <c r="AI564" i="2"/>
  <c r="AH564" i="2"/>
  <c r="AG564" i="2"/>
  <c r="AF564" i="2"/>
  <c r="AE564" i="2"/>
  <c r="AD564" i="2"/>
  <c r="AC564" i="2"/>
  <c r="AB564" i="2"/>
  <c r="AA564" i="2"/>
  <c r="Z564" i="2"/>
  <c r="Y564" i="2"/>
  <c r="X564" i="2"/>
  <c r="W564" i="2"/>
  <c r="V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AK563" i="2"/>
  <c r="AJ563" i="2"/>
  <c r="AI563" i="2"/>
  <c r="AH563" i="2"/>
  <c r="AG563" i="2"/>
  <c r="AF563" i="2"/>
  <c r="AE563" i="2"/>
  <c r="AD563" i="2"/>
  <c r="AC563" i="2"/>
  <c r="AB563" i="2"/>
  <c r="AA563" i="2"/>
  <c r="Z563" i="2"/>
  <c r="Y563" i="2"/>
  <c r="X563" i="2"/>
  <c r="W563" i="2"/>
  <c r="V563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AK562" i="2"/>
  <c r="AJ562" i="2"/>
  <c r="AI562" i="2"/>
  <c r="AH562" i="2"/>
  <c r="AG562" i="2"/>
  <c r="AF562" i="2"/>
  <c r="AE562" i="2"/>
  <c r="AD562" i="2"/>
  <c r="AC562" i="2"/>
  <c r="AB562" i="2"/>
  <c r="AA562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AK561" i="2"/>
  <c r="AJ561" i="2"/>
  <c r="AI561" i="2"/>
  <c r="AH561" i="2"/>
  <c r="AG561" i="2"/>
  <c r="AF561" i="2"/>
  <c r="AE561" i="2"/>
  <c r="AD561" i="2"/>
  <c r="AC561" i="2"/>
  <c r="AB561" i="2"/>
  <c r="AA561" i="2"/>
  <c r="Z561" i="2"/>
  <c r="Y561" i="2"/>
  <c r="X561" i="2"/>
  <c r="W561" i="2"/>
  <c r="V561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AK560" i="2"/>
  <c r="AJ560" i="2"/>
  <c r="AI560" i="2"/>
  <c r="AH560" i="2"/>
  <c r="AG560" i="2"/>
  <c r="AF560" i="2"/>
  <c r="AE560" i="2"/>
  <c r="AD560" i="2"/>
  <c r="AC560" i="2"/>
  <c r="AB560" i="2"/>
  <c r="AA560" i="2"/>
  <c r="Z560" i="2"/>
  <c r="Y560" i="2"/>
  <c r="X560" i="2"/>
  <c r="W560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AK559" i="2"/>
  <c r="AJ559" i="2"/>
  <c r="AI559" i="2"/>
  <c r="AH559" i="2"/>
  <c r="AG559" i="2"/>
  <c r="AF559" i="2"/>
  <c r="AE559" i="2"/>
  <c r="AD559" i="2"/>
  <c r="AC559" i="2"/>
  <c r="AB559" i="2"/>
  <c r="AA559" i="2"/>
  <c r="Z559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AK558" i="2"/>
  <c r="AJ558" i="2"/>
  <c r="AI558" i="2"/>
  <c r="AH558" i="2"/>
  <c r="AG558" i="2"/>
  <c r="AF558" i="2"/>
  <c r="AE558" i="2"/>
  <c r="AD558" i="2"/>
  <c r="AC558" i="2"/>
  <c r="AB558" i="2"/>
  <c r="AA558" i="2"/>
  <c r="Z558" i="2"/>
  <c r="Y558" i="2"/>
  <c r="X558" i="2"/>
  <c r="W558" i="2"/>
  <c r="V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AK557" i="2"/>
  <c r="AJ557" i="2"/>
  <c r="AI557" i="2"/>
  <c r="AH557" i="2"/>
  <c r="AG557" i="2"/>
  <c r="AF557" i="2"/>
  <c r="AE557" i="2"/>
  <c r="AD557" i="2"/>
  <c r="AC557" i="2"/>
  <c r="AB557" i="2"/>
  <c r="AA557" i="2"/>
  <c r="Z557" i="2"/>
  <c r="Y557" i="2"/>
  <c r="X557" i="2"/>
  <c r="W557" i="2"/>
  <c r="V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AK556" i="2"/>
  <c r="AJ556" i="2"/>
  <c r="AI556" i="2"/>
  <c r="AH556" i="2"/>
  <c r="AG556" i="2"/>
  <c r="AF556" i="2"/>
  <c r="AE556" i="2"/>
  <c r="AD556" i="2"/>
  <c r="AC556" i="2"/>
  <c r="AB556" i="2"/>
  <c r="AA556" i="2"/>
  <c r="Z556" i="2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AK555" i="2"/>
  <c r="AJ555" i="2"/>
  <c r="AI555" i="2"/>
  <c r="AH555" i="2"/>
  <c r="AG555" i="2"/>
  <c r="AF555" i="2"/>
  <c r="AE555" i="2"/>
  <c r="AD555" i="2"/>
  <c r="AC555" i="2"/>
  <c r="AB555" i="2"/>
  <c r="AA555" i="2"/>
  <c r="Z555" i="2"/>
  <c r="Y555" i="2"/>
  <c r="X555" i="2"/>
  <c r="W555" i="2"/>
  <c r="V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AK554" i="2"/>
  <c r="AJ554" i="2"/>
  <c r="AI554" i="2"/>
  <c r="AH554" i="2"/>
  <c r="AG554" i="2"/>
  <c r="AF554" i="2"/>
  <c r="AE554" i="2"/>
  <c r="AD554" i="2"/>
  <c r="AC554" i="2"/>
  <c r="AB554" i="2"/>
  <c r="AA554" i="2"/>
  <c r="Z554" i="2"/>
  <c r="Y554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AK553" i="2"/>
  <c r="AJ553" i="2"/>
  <c r="AI553" i="2"/>
  <c r="AH553" i="2"/>
  <c r="AG553" i="2"/>
  <c r="AF553" i="2"/>
  <c r="AE553" i="2"/>
  <c r="AD553" i="2"/>
  <c r="AC553" i="2"/>
  <c r="AB553" i="2"/>
  <c r="AA553" i="2"/>
  <c r="Z553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AK552" i="2"/>
  <c r="AJ552" i="2"/>
  <c r="AI552" i="2"/>
  <c r="AH552" i="2"/>
  <c r="AG552" i="2"/>
  <c r="AF552" i="2"/>
  <c r="AE552" i="2"/>
  <c r="AD552" i="2"/>
  <c r="AC552" i="2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AK551" i="2"/>
  <c r="AJ551" i="2"/>
  <c r="AI551" i="2"/>
  <c r="AH551" i="2"/>
  <c r="AG551" i="2"/>
  <c r="AF551" i="2"/>
  <c r="AE551" i="2"/>
  <c r="AD551" i="2"/>
  <c r="AC551" i="2"/>
  <c r="AB551" i="2"/>
  <c r="AA551" i="2"/>
  <c r="Z551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AK550" i="2"/>
  <c r="AJ550" i="2"/>
  <c r="AI550" i="2"/>
  <c r="AH550" i="2"/>
  <c r="AG550" i="2"/>
  <c r="AF550" i="2"/>
  <c r="AE550" i="2"/>
  <c r="AD550" i="2"/>
  <c r="AC550" i="2"/>
  <c r="AB550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AK549" i="2"/>
  <c r="AJ549" i="2"/>
  <c r="AI549" i="2"/>
  <c r="AH549" i="2"/>
  <c r="AG549" i="2"/>
  <c r="AF549" i="2"/>
  <c r="AE549" i="2"/>
  <c r="AD549" i="2"/>
  <c r="AC549" i="2"/>
  <c r="AB549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AK548" i="2"/>
  <c r="AJ548" i="2"/>
  <c r="AI548" i="2"/>
  <c r="AH548" i="2"/>
  <c r="AG548" i="2"/>
  <c r="AF548" i="2"/>
  <c r="AE548" i="2"/>
  <c r="AD548" i="2"/>
  <c r="AC548" i="2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AK547" i="2"/>
  <c r="AJ547" i="2"/>
  <c r="AI547" i="2"/>
  <c r="AH547" i="2"/>
  <c r="AG547" i="2"/>
  <c r="AF547" i="2"/>
  <c r="AE547" i="2"/>
  <c r="AD547" i="2"/>
  <c r="AC547" i="2"/>
  <c r="AB547" i="2"/>
  <c r="AA547" i="2"/>
  <c r="Z547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AK546" i="2"/>
  <c r="AJ546" i="2"/>
  <c r="AI546" i="2"/>
  <c r="AH546" i="2"/>
  <c r="AG546" i="2"/>
  <c r="AF546" i="2"/>
  <c r="AE546" i="2"/>
  <c r="AD546" i="2"/>
  <c r="AC546" i="2"/>
  <c r="AB546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AK545" i="2"/>
  <c r="AJ545" i="2"/>
  <c r="AI545" i="2"/>
  <c r="AH545" i="2"/>
  <c r="AG545" i="2"/>
  <c r="AF545" i="2"/>
  <c r="AE545" i="2"/>
  <c r="AD545" i="2"/>
  <c r="AC545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AK544" i="2"/>
  <c r="AJ544" i="2"/>
  <c r="AI544" i="2"/>
  <c r="AH544" i="2"/>
  <c r="AG544" i="2"/>
  <c r="AF544" i="2"/>
  <c r="AE544" i="2"/>
  <c r="AD544" i="2"/>
  <c r="AC544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AK543" i="2"/>
  <c r="AJ543" i="2"/>
  <c r="AI543" i="2"/>
  <c r="AH543" i="2"/>
  <c r="AG543" i="2"/>
  <c r="AF543" i="2"/>
  <c r="AE543" i="2"/>
  <c r="AD543" i="2"/>
  <c r="AC543" i="2"/>
  <c r="AB54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AK542" i="2"/>
  <c r="AJ542" i="2"/>
  <c r="AI542" i="2"/>
  <c r="AH542" i="2"/>
  <c r="AG542" i="2"/>
  <c r="AF542" i="2"/>
  <c r="AE542" i="2"/>
  <c r="AD542" i="2"/>
  <c r="AC542" i="2"/>
  <c r="AB542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AK541" i="2"/>
  <c r="AJ541" i="2"/>
  <c r="AI541" i="2"/>
  <c r="AH541" i="2"/>
  <c r="AG541" i="2"/>
  <c r="AF541" i="2"/>
  <c r="AE541" i="2"/>
  <c r="AD541" i="2"/>
  <c r="AC541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AK540" i="2"/>
  <c r="AJ540" i="2"/>
  <c r="AI540" i="2"/>
  <c r="AH540" i="2"/>
  <c r="AG540" i="2"/>
  <c r="AF540" i="2"/>
  <c r="AE540" i="2"/>
  <c r="AD540" i="2"/>
  <c r="AC540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AK539" i="2"/>
  <c r="AJ539" i="2"/>
  <c r="AI539" i="2"/>
  <c r="AH539" i="2"/>
  <c r="AG539" i="2"/>
  <c r="AF539" i="2"/>
  <c r="AE539" i="2"/>
  <c r="AD539" i="2"/>
  <c r="AC539" i="2"/>
  <c r="AB539" i="2"/>
  <c r="AA539" i="2"/>
  <c r="Z539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AK538" i="2"/>
  <c r="AJ538" i="2"/>
  <c r="AI538" i="2"/>
  <c r="AH538" i="2"/>
  <c r="AG538" i="2"/>
  <c r="AF538" i="2"/>
  <c r="AE538" i="2"/>
  <c r="AD538" i="2"/>
  <c r="AC538" i="2"/>
  <c r="AB538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AK537" i="2"/>
  <c r="AJ537" i="2"/>
  <c r="AI537" i="2"/>
  <c r="AH537" i="2"/>
  <c r="AG537" i="2"/>
  <c r="AF537" i="2"/>
  <c r="AE537" i="2"/>
  <c r="AD537" i="2"/>
  <c r="AC537" i="2"/>
  <c r="AB537" i="2"/>
  <c r="AA537" i="2"/>
  <c r="Z537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AK536" i="2"/>
  <c r="AJ536" i="2"/>
  <c r="AI536" i="2"/>
  <c r="AH536" i="2"/>
  <c r="AG536" i="2"/>
  <c r="AF536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AK535" i="2"/>
  <c r="AJ535" i="2"/>
  <c r="AI535" i="2"/>
  <c r="AH535" i="2"/>
  <c r="AG535" i="2"/>
  <c r="AF535" i="2"/>
  <c r="AE535" i="2"/>
  <c r="AD535" i="2"/>
  <c r="AC535" i="2"/>
  <c r="AB535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AK534" i="2"/>
  <c r="AJ534" i="2"/>
  <c r="AI534" i="2"/>
  <c r="AH534" i="2"/>
  <c r="AG534" i="2"/>
  <c r="AF534" i="2"/>
  <c r="AE534" i="2"/>
  <c r="AD534" i="2"/>
  <c r="AC534" i="2"/>
  <c r="AB534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AK533" i="2"/>
  <c r="AJ533" i="2"/>
  <c r="AI533" i="2"/>
  <c r="AH533" i="2"/>
  <c r="AG533" i="2"/>
  <c r="AF533" i="2"/>
  <c r="AE533" i="2"/>
  <c r="AD533" i="2"/>
  <c r="AC533" i="2"/>
  <c r="AB533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AK532" i="2"/>
  <c r="AJ532" i="2"/>
  <c r="AI532" i="2"/>
  <c r="AH532" i="2"/>
  <c r="AG532" i="2"/>
  <c r="AF532" i="2"/>
  <c r="AE532" i="2"/>
  <c r="AD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AK531" i="2"/>
  <c r="AJ531" i="2"/>
  <c r="AI531" i="2"/>
  <c r="AH531" i="2"/>
  <c r="AG531" i="2"/>
  <c r="AF531" i="2"/>
  <c r="AE531" i="2"/>
  <c r="AD531" i="2"/>
  <c r="AC531" i="2"/>
  <c r="AB531" i="2"/>
  <c r="AA531" i="2"/>
  <c r="Z531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AK530" i="2"/>
  <c r="AJ530" i="2"/>
  <c r="AI530" i="2"/>
  <c r="AH530" i="2"/>
  <c r="AG530" i="2"/>
  <c r="AF530" i="2"/>
  <c r="AE530" i="2"/>
  <c r="AD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AK529" i="2"/>
  <c r="AJ529" i="2"/>
  <c r="AI529" i="2"/>
  <c r="AH529" i="2"/>
  <c r="AG529" i="2"/>
  <c r="AF529" i="2"/>
  <c r="AE529" i="2"/>
  <c r="AD529" i="2"/>
  <c r="AC529" i="2"/>
  <c r="AB529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AK528" i="2"/>
  <c r="AJ528" i="2"/>
  <c r="AI528" i="2"/>
  <c r="AH528" i="2"/>
  <c r="AG528" i="2"/>
  <c r="AF528" i="2"/>
  <c r="AE528" i="2"/>
  <c r="AD528" i="2"/>
  <c r="AC528" i="2"/>
  <c r="AB528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AK527" i="2"/>
  <c r="AJ527" i="2"/>
  <c r="AI527" i="2"/>
  <c r="AH527" i="2"/>
  <c r="AG527" i="2"/>
  <c r="AF527" i="2"/>
  <c r="AE527" i="2"/>
  <c r="AD527" i="2"/>
  <c r="AC527" i="2"/>
  <c r="AB52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AK526" i="2"/>
  <c r="AJ526" i="2"/>
  <c r="AI526" i="2"/>
  <c r="AH526" i="2"/>
  <c r="AG526" i="2"/>
  <c r="AF526" i="2"/>
  <c r="AE526" i="2"/>
  <c r="AD526" i="2"/>
  <c r="AC526" i="2"/>
  <c r="AB526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AK525" i="2"/>
  <c r="AJ525" i="2"/>
  <c r="AI525" i="2"/>
  <c r="AH525" i="2"/>
  <c r="AG525" i="2"/>
  <c r="AF525" i="2"/>
  <c r="AE525" i="2"/>
  <c r="AD525" i="2"/>
  <c r="AC525" i="2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AK524" i="2"/>
  <c r="AJ524" i="2"/>
  <c r="AI524" i="2"/>
  <c r="AH524" i="2"/>
  <c r="AG524" i="2"/>
  <c r="AF524" i="2"/>
  <c r="AE524" i="2"/>
  <c r="AD524" i="2"/>
  <c r="AC524" i="2"/>
  <c r="AB524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AK523" i="2"/>
  <c r="AJ523" i="2"/>
  <c r="AI523" i="2"/>
  <c r="AH523" i="2"/>
  <c r="AG523" i="2"/>
  <c r="AF523" i="2"/>
  <c r="AE523" i="2"/>
  <c r="AD523" i="2"/>
  <c r="AC523" i="2"/>
  <c r="AB523" i="2"/>
  <c r="AA523" i="2"/>
  <c r="Z523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AK522" i="2"/>
  <c r="AJ522" i="2"/>
  <c r="AI522" i="2"/>
  <c r="AH522" i="2"/>
  <c r="AG522" i="2"/>
  <c r="AF522" i="2"/>
  <c r="AE522" i="2"/>
  <c r="AD522" i="2"/>
  <c r="AC522" i="2"/>
  <c r="AB522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AK521" i="2"/>
  <c r="AJ521" i="2"/>
  <c r="AI521" i="2"/>
  <c r="AH521" i="2"/>
  <c r="AG521" i="2"/>
  <c r="AF521" i="2"/>
  <c r="AE521" i="2"/>
  <c r="AD521" i="2"/>
  <c r="AC521" i="2"/>
  <c r="AB521" i="2"/>
  <c r="AA521" i="2"/>
  <c r="Z521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AK520" i="2"/>
  <c r="AJ520" i="2"/>
  <c r="AI520" i="2"/>
  <c r="AH520" i="2"/>
  <c r="AG520" i="2"/>
  <c r="AF520" i="2"/>
  <c r="AE520" i="2"/>
  <c r="AD520" i="2"/>
  <c r="AC520" i="2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AK519" i="2"/>
  <c r="AJ519" i="2"/>
  <c r="AI519" i="2"/>
  <c r="AH519" i="2"/>
  <c r="AG519" i="2"/>
  <c r="AF519" i="2"/>
  <c r="AE519" i="2"/>
  <c r="AD519" i="2"/>
  <c r="AC519" i="2"/>
  <c r="AB519" i="2"/>
  <c r="AA519" i="2"/>
  <c r="Z519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AK518" i="2"/>
  <c r="AJ518" i="2"/>
  <c r="AI518" i="2"/>
  <c r="AH518" i="2"/>
  <c r="AG518" i="2"/>
  <c r="AF518" i="2"/>
  <c r="AE518" i="2"/>
  <c r="AD518" i="2"/>
  <c r="AC518" i="2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AK516" i="2"/>
  <c r="AJ516" i="2"/>
  <c r="AI516" i="2"/>
  <c r="AH516" i="2"/>
  <c r="AG516" i="2"/>
  <c r="AF516" i="2"/>
  <c r="AE516" i="2"/>
  <c r="AD516" i="2"/>
  <c r="AC516" i="2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AK515" i="2"/>
  <c r="AJ515" i="2"/>
  <c r="AI515" i="2"/>
  <c r="AH515" i="2"/>
  <c r="AG515" i="2"/>
  <c r="AF515" i="2"/>
  <c r="AE515" i="2"/>
  <c r="AD515" i="2"/>
  <c r="AC515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AK514" i="2"/>
  <c r="AJ514" i="2"/>
  <c r="AI514" i="2"/>
  <c r="AH514" i="2"/>
  <c r="AG514" i="2"/>
  <c r="AF514" i="2"/>
  <c r="AE514" i="2"/>
  <c r="AD514" i="2"/>
  <c r="AC514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AK513" i="2"/>
  <c r="AJ513" i="2"/>
  <c r="AI513" i="2"/>
  <c r="AH513" i="2"/>
  <c r="AG513" i="2"/>
  <c r="AF513" i="2"/>
  <c r="AE513" i="2"/>
  <c r="AD513" i="2"/>
  <c r="AC513" i="2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AK512" i="2"/>
  <c r="AJ512" i="2"/>
  <c r="AI512" i="2"/>
  <c r="AH512" i="2"/>
  <c r="AG512" i="2"/>
  <c r="AF512" i="2"/>
  <c r="AE512" i="2"/>
  <c r="AD512" i="2"/>
  <c r="AC512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AK511" i="2"/>
  <c r="AJ511" i="2"/>
  <c r="AI511" i="2"/>
  <c r="AH511" i="2"/>
  <c r="AG511" i="2"/>
  <c r="AF511" i="2"/>
  <c r="AE511" i="2"/>
  <c r="AD511" i="2"/>
  <c r="AC511" i="2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AK510" i="2"/>
  <c r="AJ510" i="2"/>
  <c r="AI510" i="2"/>
  <c r="AH510" i="2"/>
  <c r="AG510" i="2"/>
  <c r="AF510" i="2"/>
  <c r="AE510" i="2"/>
  <c r="AD510" i="2"/>
  <c r="AC510" i="2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AK509" i="2"/>
  <c r="AJ509" i="2"/>
  <c r="AI509" i="2"/>
  <c r="AH509" i="2"/>
  <c r="AG509" i="2"/>
  <c r="AF509" i="2"/>
  <c r="AE509" i="2"/>
  <c r="AD509" i="2"/>
  <c r="AC509" i="2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AK508" i="2"/>
  <c r="AJ508" i="2"/>
  <c r="AI508" i="2"/>
  <c r="AH508" i="2"/>
  <c r="AG508" i="2"/>
  <c r="AF508" i="2"/>
  <c r="AE508" i="2"/>
  <c r="AD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AK507" i="2"/>
  <c r="AJ507" i="2"/>
  <c r="AI507" i="2"/>
  <c r="AH507" i="2"/>
  <c r="AG507" i="2"/>
  <c r="AF507" i="2"/>
  <c r="AE507" i="2"/>
  <c r="AD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AK506" i="2"/>
  <c r="AJ506" i="2"/>
  <c r="AI506" i="2"/>
  <c r="AH506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AK504" i="2"/>
  <c r="AJ504" i="2"/>
  <c r="AI504" i="2"/>
  <c r="AH504" i="2"/>
  <c r="AG504" i="2"/>
  <c r="AF504" i="2"/>
  <c r="AE504" i="2"/>
  <c r="AD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AK503" i="2"/>
  <c r="AJ503" i="2"/>
  <c r="AI503" i="2"/>
  <c r="AH503" i="2"/>
  <c r="AG503" i="2"/>
  <c r="AF503" i="2"/>
  <c r="AE503" i="2"/>
  <c r="AD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AK502" i="2"/>
  <c r="AJ502" i="2"/>
  <c r="AI502" i="2"/>
  <c r="AH502" i="2"/>
  <c r="AG502" i="2"/>
  <c r="AF502" i="2"/>
  <c r="AE502" i="2"/>
  <c r="AD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AK501" i="2"/>
  <c r="AJ501" i="2"/>
  <c r="AI501" i="2"/>
  <c r="AH501" i="2"/>
  <c r="AG501" i="2"/>
  <c r="AF501" i="2"/>
  <c r="AE501" i="2"/>
  <c r="AD501" i="2"/>
  <c r="AC501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AK500" i="2"/>
  <c r="AJ500" i="2"/>
  <c r="AI500" i="2"/>
  <c r="AH500" i="2"/>
  <c r="AG500" i="2"/>
  <c r="AF500" i="2"/>
  <c r="AE500" i="2"/>
  <c r="AD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AK499" i="2"/>
  <c r="AJ499" i="2"/>
  <c r="AI499" i="2"/>
  <c r="AH499" i="2"/>
  <c r="AG499" i="2"/>
  <c r="AF499" i="2"/>
  <c r="AE499" i="2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AK498" i="2"/>
  <c r="AJ498" i="2"/>
  <c r="AI498" i="2"/>
  <c r="AH498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AK497" i="2"/>
  <c r="AJ497" i="2"/>
  <c r="AI497" i="2"/>
  <c r="AH497" i="2"/>
  <c r="AG497" i="2"/>
  <c r="AF497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AK496" i="2"/>
  <c r="AJ496" i="2"/>
  <c r="AI496" i="2"/>
  <c r="AH496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AK495" i="2"/>
  <c r="AJ495" i="2"/>
  <c r="AI495" i="2"/>
  <c r="AH495" i="2"/>
  <c r="AG495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AK494" i="2"/>
  <c r="AJ494" i="2"/>
  <c r="AI494" i="2"/>
  <c r="AH494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AK493" i="2"/>
  <c r="AJ493" i="2"/>
  <c r="AI493" i="2"/>
  <c r="AH493" i="2"/>
  <c r="AG493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AK492" i="2"/>
  <c r="AJ492" i="2"/>
  <c r="AI492" i="2"/>
  <c r="AH492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AK491" i="2"/>
  <c r="AJ491" i="2"/>
  <c r="AI491" i="2"/>
  <c r="AH491" i="2"/>
  <c r="AG491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AK490" i="2"/>
  <c r="AJ490" i="2"/>
  <c r="AI490" i="2"/>
  <c r="AH490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AK489" i="2"/>
  <c r="AJ489" i="2"/>
  <c r="AI489" i="2"/>
  <c r="AH489" i="2"/>
  <c r="AG489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AK488" i="2"/>
  <c r="AJ488" i="2"/>
  <c r="AI488" i="2"/>
  <c r="AH488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AK487" i="2"/>
  <c r="AJ487" i="2"/>
  <c r="AI487" i="2"/>
  <c r="AH487" i="2"/>
  <c r="AG487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AK486" i="2"/>
  <c r="AJ486" i="2"/>
  <c r="AI486" i="2"/>
  <c r="AH486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AK485" i="2"/>
  <c r="AJ485" i="2"/>
  <c r="AI485" i="2"/>
  <c r="AH485" i="2"/>
  <c r="AG485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AK484" i="2"/>
  <c r="AJ484" i="2"/>
  <c r="AI484" i="2"/>
  <c r="AH484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AK483" i="2"/>
  <c r="AJ483" i="2"/>
  <c r="AI483" i="2"/>
  <c r="AH483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AK482" i="2"/>
  <c r="AJ482" i="2"/>
  <c r="AI482" i="2"/>
  <c r="AH482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AK481" i="2"/>
  <c r="AJ481" i="2"/>
  <c r="AI481" i="2"/>
  <c r="AH481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AK480" i="2"/>
  <c r="AJ480" i="2"/>
  <c r="AI480" i="2"/>
  <c r="AH480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AK479" i="2"/>
  <c r="AJ479" i="2"/>
  <c r="AI479" i="2"/>
  <c r="AH479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AK478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AK477" i="2"/>
  <c r="AJ477" i="2"/>
  <c r="AI477" i="2"/>
  <c r="AH477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AK476" i="2"/>
  <c r="AJ476" i="2"/>
  <c r="AI476" i="2"/>
  <c r="AH476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AK475" i="2"/>
  <c r="AJ475" i="2"/>
  <c r="AI475" i="2"/>
  <c r="AH475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AK474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AK471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AK467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AK463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AK411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AK8" i="2"/>
  <c r="AK3" i="2" s="1"/>
  <c r="AK4" i="2" s="1"/>
  <c r="AJ8" i="2"/>
  <c r="AI8" i="2"/>
  <c r="AH8" i="2"/>
  <c r="AG8" i="2"/>
  <c r="AF8" i="2"/>
  <c r="AE8" i="2"/>
  <c r="AD8" i="2"/>
  <c r="AC8" i="2"/>
  <c r="AC3" i="2" s="1"/>
  <c r="AC4" i="2" s="1"/>
  <c r="AB8" i="2"/>
  <c r="AA8" i="2"/>
  <c r="Z8" i="2"/>
  <c r="Y8" i="2"/>
  <c r="X8" i="2"/>
  <c r="W8" i="2"/>
  <c r="V8" i="2"/>
  <c r="U8" i="2"/>
  <c r="U3" i="2" s="1"/>
  <c r="T8" i="2"/>
  <c r="S8" i="2"/>
  <c r="R8" i="2"/>
  <c r="Q8" i="2"/>
  <c r="P8" i="2"/>
  <c r="O8" i="2"/>
  <c r="N8" i="2"/>
  <c r="M8" i="2"/>
  <c r="M3" i="2" s="1"/>
  <c r="M4" i="2" s="1"/>
  <c r="L8" i="2"/>
  <c r="K8" i="2"/>
  <c r="J8" i="2"/>
  <c r="AK7" i="2"/>
  <c r="AJ7" i="2"/>
  <c r="AJ3" i="2" s="1"/>
  <c r="AI7" i="2"/>
  <c r="AH7" i="2"/>
  <c r="AG7" i="2"/>
  <c r="AG3" i="2" s="1"/>
  <c r="AF7" i="2"/>
  <c r="AF3" i="2" s="1"/>
  <c r="AE7" i="2"/>
  <c r="AE3" i="2" s="1"/>
  <c r="AE4" i="2" s="1"/>
  <c r="AD7" i="2"/>
  <c r="AC7" i="2"/>
  <c r="AB7" i="2"/>
  <c r="AB3" i="2" s="1"/>
  <c r="AA7" i="2"/>
  <c r="Z7" i="2"/>
  <c r="Y7" i="2"/>
  <c r="Y3" i="2" s="1"/>
  <c r="X7" i="2"/>
  <c r="X3" i="2" s="1"/>
  <c r="W7" i="2"/>
  <c r="W3" i="2" s="1"/>
  <c r="W4" i="2" s="1"/>
  <c r="V7" i="2"/>
  <c r="U7" i="2"/>
  <c r="T7" i="2"/>
  <c r="T3" i="2" s="1"/>
  <c r="S7" i="2"/>
  <c r="R7" i="2"/>
  <c r="Q7" i="2"/>
  <c r="Q3" i="2" s="1"/>
  <c r="P7" i="2"/>
  <c r="P3" i="2" s="1"/>
  <c r="O7" i="2"/>
  <c r="O3" i="2" s="1"/>
  <c r="O4" i="2" s="1"/>
  <c r="N7" i="2"/>
  <c r="M7" i="2"/>
  <c r="L7" i="2"/>
  <c r="L3" i="2" s="1"/>
  <c r="K7" i="2"/>
  <c r="J7" i="2"/>
  <c r="AI3" i="2"/>
  <c r="AI4" i="2" s="1"/>
  <c r="AH3" i="2"/>
  <c r="AD3" i="2"/>
  <c r="AA3" i="2"/>
  <c r="AA4" i="2" s="1"/>
  <c r="Z3" i="2"/>
  <c r="V3" i="2"/>
  <c r="S3" i="2"/>
  <c r="S4" i="2" s="1"/>
  <c r="R3" i="2"/>
  <c r="N3" i="2"/>
  <c r="K3" i="2"/>
  <c r="K4" i="2" s="1"/>
  <c r="J3" i="2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O4" i="4" l="1"/>
  <c r="W4" i="4"/>
  <c r="AE4" i="4"/>
  <c r="AG4" i="2"/>
  <c r="Y4" i="2"/>
  <c r="U4" i="2"/>
  <c r="Q4" i="2"/>
  <c r="Y4" i="7"/>
  <c r="AG4" i="7"/>
</calcChain>
</file>

<file path=xl/sharedStrings.xml><?xml version="1.0" encoding="utf-8"?>
<sst xmlns="http://schemas.openxmlformats.org/spreadsheetml/2006/main" count="7355" uniqueCount="547">
  <si>
    <t>Name</t>
  </si>
  <si>
    <t># Times Competed Against Perfetto Contracting Co</t>
  </si>
  <si>
    <t>2022 # Low Bids</t>
  </si>
  <si>
    <t>2022 Low $ (Sum of all Low Bids)</t>
  </si>
  <si>
    <t>2022 $ Bid ($ Low + $ Other)</t>
  </si>
  <si>
    <t>2022 Success Ratio</t>
  </si>
  <si>
    <t>2022 $ Won %</t>
  </si>
  <si>
    <t>2021 # of Bid Total (Low + Other)</t>
  </si>
  <si>
    <t>2021 # Low Bids</t>
  </si>
  <si>
    <t>2021 Low $ (Sum of all Low Bids)</t>
  </si>
  <si>
    <t>2021 $ Bid ($ Low + $ Other)</t>
  </si>
  <si>
    <t>Perfetto Contracting Co., Inc.</t>
  </si>
  <si>
    <t>JRCRUZ Corp</t>
  </si>
  <si>
    <t>Triumph Construction Co.</t>
  </si>
  <si>
    <t>Restani Construction Corp.</t>
  </si>
  <si>
    <t>C.A.C. Industries, Inc.</t>
  </si>
  <si>
    <t>Perfetto Enterprises Co., Inc.</t>
  </si>
  <si>
    <t>J. Pizzirusso Landscaping Corp</t>
  </si>
  <si>
    <t>PJS Group/Paul J. Scariano, Inc.</t>
  </si>
  <si>
    <t>Akela Contracting, LLC</t>
  </si>
  <si>
    <t>Grace Industries LLC</t>
  </si>
  <si>
    <t>Tully Construction Co.</t>
  </si>
  <si>
    <t>DeFoe Corp.</t>
  </si>
  <si>
    <t>Beaver Concrete Construction Co., Inc.</t>
  </si>
  <si>
    <t>HuiCatao Corp.</t>
  </si>
  <si>
    <t>Bove Industries, Inc.</t>
  </si>
  <si>
    <t>NY Asphalt Inc.</t>
  </si>
  <si>
    <t>D'Annunzio &amp; Sons, Inc.</t>
  </si>
  <si>
    <t>Gateway Industries</t>
  </si>
  <si>
    <t>El Sol Contracting/ES II Enterprises JV</t>
  </si>
  <si>
    <t>Inter Contracting Corp./La Peruta JV</t>
  </si>
  <si>
    <t>DiFazio Industries</t>
  </si>
  <si>
    <t>Gianfia Corp.</t>
  </si>
  <si>
    <t xml:space="preserve">E.E. Cruz &amp; Company, Inc. </t>
  </si>
  <si>
    <t>Navillus Inc.</t>
  </si>
  <si>
    <t>Oliveira Contracting Inc</t>
  </si>
  <si>
    <t>New York Concrete Corporation</t>
  </si>
  <si>
    <t>J Anthony Enterprises, Inc.</t>
  </si>
  <si>
    <t>JLJ IV Enterprises</t>
  </si>
  <si>
    <t>MLJ Contracting LLC</t>
  </si>
  <si>
    <t>Unicorn Construction Ent., Inc.</t>
  </si>
  <si>
    <t>DeBoe Construction Corp</t>
  </si>
  <si>
    <t>D'Onofrio General Contractors Corp.</t>
  </si>
  <si>
    <t>KiSKA Construction LLC</t>
  </si>
  <si>
    <t>John Civetta &amp; Sons, Inc.</t>
  </si>
  <si>
    <t>P &amp; T II Contracting Corp.</t>
  </si>
  <si>
    <t>NY Concrete Corp/JPL JV</t>
  </si>
  <si>
    <t>ConStar, Inc.</t>
  </si>
  <si>
    <t>John P. Picone Incorporated</t>
  </si>
  <si>
    <t>Safeco Construction</t>
  </si>
  <si>
    <t>Inter Contracting Corp.</t>
  </si>
  <si>
    <t>ALAC Contracting Corp.</t>
  </si>
  <si>
    <t>Westmoreland Construction Inc.</t>
  </si>
  <si>
    <t>Posillico Civil</t>
  </si>
  <si>
    <t>Judlau Contracting, Inc.</t>
  </si>
  <si>
    <t>Walsh Construction Company</t>
  </si>
  <si>
    <t>ADC Construction, LLC</t>
  </si>
  <si>
    <t>MFM Contracting Corp.</t>
  </si>
  <si>
    <t>PCI Industries</t>
  </si>
  <si>
    <t>Villa Construction, Inc.</t>
  </si>
  <si>
    <t>Ecco III Enterprises, Inc.</t>
  </si>
  <si>
    <t>Maspeth Supply Co LLC</t>
  </si>
  <si>
    <t>Northeast Remsco Construction, Inc.</t>
  </si>
  <si>
    <t>Railroad Construction Company, Inc.</t>
  </si>
  <si>
    <t>VMR Civil LLC</t>
  </si>
  <si>
    <t>ELQ Industries, Inc.</t>
  </si>
  <si>
    <t>Schiavone Construction Co. LLC</t>
  </si>
  <si>
    <t>J-Track, LLC</t>
  </si>
  <si>
    <t>T Moriarty &amp; Son, Inc.</t>
  </si>
  <si>
    <t>Nagan Construction, Inc.</t>
  </si>
  <si>
    <t>Padilla Construction Service</t>
  </si>
  <si>
    <t>William A. Gross Construction Associates, Inc.</t>
  </si>
  <si>
    <t>H &amp; L Contracting LLC</t>
  </si>
  <si>
    <t>Trevcon Construction Co., Inc.</t>
  </si>
  <si>
    <t>Skanska USA Civil Northeast, Inc.</t>
  </si>
  <si>
    <t>LAWS Construction</t>
  </si>
  <si>
    <t>Steven Dubner Landscaping, Inc.</t>
  </si>
  <si>
    <t>Infinity Contracting Services, Corp.</t>
  </si>
  <si>
    <t>Zion Contracting, LLC</t>
  </si>
  <si>
    <t>FOS Development Corp.</t>
  </si>
  <si>
    <t>Technico Construction Services, Inc.</t>
  </si>
  <si>
    <t>EIC Associates, Inc</t>
  </si>
  <si>
    <t>Yonkers Contracting Company, Inc.</t>
  </si>
  <si>
    <t>Michels Corporation</t>
  </si>
  <si>
    <t>GGG Construction Corp.</t>
  </si>
  <si>
    <t>Silverite Construction Co.</t>
  </si>
  <si>
    <t>Welkin Mechanical, LLC</t>
  </si>
  <si>
    <t>Phoenix Marine Co. DE, LLC</t>
  </si>
  <si>
    <t>Quintal Contracting Corp.</t>
  </si>
  <si>
    <t>CRS Contractors, Inc. (Cruz)</t>
  </si>
  <si>
    <t>Lo Sardo General Contractors, Inc.</t>
  </si>
  <si>
    <t>Jett Industries, Inc.</t>
  </si>
  <si>
    <t>Citnalta Construction</t>
  </si>
  <si>
    <t>Peter Scalamandre &amp; Sons, Inc.</t>
  </si>
  <si>
    <t>Galvin Brothers, Inc.</t>
  </si>
  <si>
    <t>Prestige Stone &amp; Pavers Corp.</t>
  </si>
  <si>
    <t>Forte Construction</t>
  </si>
  <si>
    <t>Litehouse Builders</t>
  </si>
  <si>
    <t>Zaman Construction</t>
  </si>
  <si>
    <t>Scalamandre/Gramercy JV</t>
  </si>
  <si>
    <t>Neelam Construction Corporation</t>
  </si>
  <si>
    <t>Singh Landscaping &amp; Lawn Sprinkler</t>
  </si>
  <si>
    <t>Bagiana Construction</t>
  </si>
  <si>
    <t>Aikler Asphalt Paving Co. Inc.</t>
  </si>
  <si>
    <t>Perkan Concrete Corporation</t>
  </si>
  <si>
    <t>Oudaz General Contracting Inc.</t>
  </si>
  <si>
    <t>PMY Construction Corp.</t>
  </si>
  <si>
    <t>Red &amp; Blue Construction Corp.</t>
  </si>
  <si>
    <t>Nikhi Contracting Corp.</t>
  </si>
  <si>
    <t>MetroExpress Services, Inc.</t>
  </si>
  <si>
    <t>Rimani Group Inc.</t>
  </si>
  <si>
    <t>Voltamp Electrical Contractors</t>
  </si>
  <si>
    <t>CRC Associates, Inc.</t>
  </si>
  <si>
    <t>TAP Electric Contracting Services, Inc.</t>
  </si>
  <si>
    <t>Railworks Transit</t>
  </si>
  <si>
    <t>TC Electric, LLC</t>
  </si>
  <si>
    <t>AAH Construction Corporation</t>
  </si>
  <si>
    <t>Coppola Paving &amp; Landscaping</t>
  </si>
  <si>
    <t>McNamee Construction Corp.</t>
  </si>
  <si>
    <t>Montesano Bros., Inc.</t>
  </si>
  <si>
    <t>MTS Infrastructure LLC</t>
  </si>
  <si>
    <t>Joken Development Corporation</t>
  </si>
  <si>
    <t>Grasso Companies, LLC</t>
  </si>
  <si>
    <t>Morano Brothers Corp.</t>
  </si>
  <si>
    <t>Stasi General Contracting LLC</t>
  </si>
  <si>
    <t>A-Tech Concrete Company Inc</t>
  </si>
  <si>
    <t>DP Civil, Inc.</t>
  </si>
  <si>
    <t xml:space="preserve">Gateway Demo/Civil Corp. </t>
  </si>
  <si>
    <t>Delphi Plumbing &amp; Heating Inc.</t>
  </si>
  <si>
    <t>R.J. Industries</t>
  </si>
  <si>
    <t>Mace Contracting Corporation</t>
  </si>
  <si>
    <t>Posillico Civil/Bove Industries JV</t>
  </si>
  <si>
    <t>Anjac Enterprises, Inc.</t>
  </si>
  <si>
    <t>J-Track/MLJ JV</t>
  </si>
  <si>
    <t>Adam's European Contracting, Inc.</t>
  </si>
  <si>
    <t>Minhas Construction Corp.</t>
  </si>
  <si>
    <t>Sidd &amp; Associates</t>
  </si>
  <si>
    <t>Sidd &amp; Associates, LLC</t>
  </si>
  <si>
    <t>Prima Paving Corp.</t>
  </si>
  <si>
    <t>Trac Construction Group, Inc.</t>
  </si>
  <si>
    <t>Conti Civil</t>
  </si>
  <si>
    <t>Anselmi &amp; DeCicco, Inc.</t>
  </si>
  <si>
    <t>Agate Construction Company, Inc.</t>
  </si>
  <si>
    <t>IEW Construction Group</t>
  </si>
  <si>
    <t>J. Fletcher Creamer &amp; Son Inc.</t>
  </si>
  <si>
    <t>George Harms Construction Co., Inc.</t>
  </si>
  <si>
    <t>Joseph M. Sanzari, Inc.</t>
  </si>
  <si>
    <t>CAC Industries/Iron Bridge JV</t>
  </si>
  <si>
    <t>Union Paving &amp; Construction Co., Inc.</t>
  </si>
  <si>
    <t>Ahern Painting Contractors</t>
  </si>
  <si>
    <t>Bove/GCCom JV</t>
  </si>
  <si>
    <t>Skanska Koch Inc.</t>
  </si>
  <si>
    <t>Heavy Construction Co.</t>
  </si>
  <si>
    <t>Dragonetti Brothers Landscaping</t>
  </si>
  <si>
    <t>Prestige Plumbing &amp; Heating</t>
  </si>
  <si>
    <t>Gramercy Group, Inc.</t>
  </si>
  <si>
    <t xml:space="preserve">Perfetto Contracting Co., Inc. </t>
  </si>
  <si>
    <t>ProjectID</t>
  </si>
  <si>
    <t>BidDate</t>
  </si>
  <si>
    <t>ProjectName</t>
  </si>
  <si>
    <t>Contract</t>
  </si>
  <si>
    <t>BidPrice</t>
  </si>
  <si>
    <t>Bidding</t>
  </si>
  <si>
    <t>Low</t>
  </si>
  <si>
    <t>Highway Maintenance for Concrete Pavement at Various Locations</t>
  </si>
  <si>
    <t>Single Contract</t>
  </si>
  <si>
    <t>Roadway Improvements to Belt Parkway at Verrazzano-Narrows Bridge</t>
  </si>
  <si>
    <t>Total Bid</t>
  </si>
  <si>
    <t>Construction of the New West 28th Street Substation</t>
  </si>
  <si>
    <t>Replacement of the North Avenue Bridge Over I-95, New England Thruway at MP NE 5.76</t>
  </si>
  <si>
    <t>Trench Restoration In Queens And The Bronx</t>
  </si>
  <si>
    <t>Distribution Water Main Work in Ellwell Crescent &amp; Alderton Street</t>
  </si>
  <si>
    <t>Reconstruction of Schenck Avenue</t>
  </si>
  <si>
    <t>Replacement of Distribution Water Main in South Avenue</t>
  </si>
  <si>
    <t>single contract</t>
  </si>
  <si>
    <t>East Side Coastal Resiliency - Montgomery St to E. 25th St</t>
  </si>
  <si>
    <t>Bridge Replacement &amp; Mobility Improvement - Oceania Street Bridge &amp; EB Long Island Expressway</t>
  </si>
  <si>
    <t>Marsha P Johnson/E River St Park Sitewide Rehab &amp; Improv Phase 2</t>
  </si>
  <si>
    <t>Total</t>
  </si>
  <si>
    <t>Bridge Rehab of Woolley Ave &amp; Bradley Ave Over S.I. Expwy</t>
  </si>
  <si>
    <t>Ramp Reconfiguration at I-95/Pelham Pkwy Interchange</t>
  </si>
  <si>
    <t>Livonia Maint Shop Components Rehab - Phase I</t>
  </si>
  <si>
    <t xml:space="preserve">Evaluated Bid </t>
  </si>
  <si>
    <t>Borough Based Jails - Queens Install of 48" Steel Trunk Water Main</t>
  </si>
  <si>
    <t>DiFazio Infrastructure/DiFazio Industries JV</t>
  </si>
  <si>
    <t>Safety Improv on Long Island Expwy (I-495) at Various Locations</t>
  </si>
  <si>
    <t>Repl Ramp OCH &amp; Rehab (4) Bridges Over I-95 Cross Bronx Epxwy</t>
  </si>
  <si>
    <t>PS 42 Athletic Field</t>
  </si>
  <si>
    <t>HOV Lane Operation - Gowanus &amp; Prospect Expwy</t>
  </si>
  <si>
    <t>Where &amp; When General Repair for Highways &amp; Bridges</t>
  </si>
  <si>
    <t>Construct Sanitary/Storm Sewers &amp; Water Mains - Willow Ave</t>
  </si>
  <si>
    <t>New Storm &amp; Sanitary Sewers in Xenia Street</t>
  </si>
  <si>
    <t>Storm Sewer Ext &amp; Sanitary Sewer/Water Main Repl - North Ave</t>
  </si>
  <si>
    <t>Concrete Pavement Preservation</t>
  </si>
  <si>
    <t>Fan Plant Damper System Rehab at (7) Locations</t>
  </si>
  <si>
    <t>Pershing Square East Reconstruction Park Ave East</t>
  </si>
  <si>
    <t>Rehab of (4) Bridges in Westchester County</t>
  </si>
  <si>
    <t>Bridge Joint Repl &amp; Deck Joint Resealing at Multiple Locations</t>
  </si>
  <si>
    <t>Sanitary Sewer Enhancements Phase 1I</t>
  </si>
  <si>
    <t>Base Bid</t>
  </si>
  <si>
    <t>ADA Requirements Contract New York City</t>
  </si>
  <si>
    <t>Rebid-Spring Creek WWTP Effluent Chamber Recon</t>
  </si>
  <si>
    <t>Construct Storm Sewers NB Whitestone Expwy Svc Road</t>
  </si>
  <si>
    <t>Non-Structural Corrective Maintenance Where &amp; When Contract</t>
  </si>
  <si>
    <t>Westchester Ave Bridge Repairs/Improv Over Sheridan Blvd</t>
  </si>
  <si>
    <t>Safety Improvements on Rockaway Boulevard</t>
  </si>
  <si>
    <t>LaGuardia Airport – Rehab of Runway Deck Structural Elements 4</t>
  </si>
  <si>
    <t>Install Distribution Water Mains - Brooklyn/Staten Island</t>
  </si>
  <si>
    <t>Highway Pavement Preservation on Long Island Expwy</t>
  </si>
  <si>
    <t>Install East Side Coastal Resiliency E 15th St - E 25th St</t>
  </si>
  <si>
    <t>JFK Airport Aeronautical Pavement Repairs Via Work Orders</t>
  </si>
  <si>
    <t>Rehab Astoria Blvd Bridge Over Bronx Queens Expwy East Leg</t>
  </si>
  <si>
    <t>Install Distribution Water Mains - Bronx &amp; Queens</t>
  </si>
  <si>
    <t>Recon 17th Ave &amp; 27th Ave Pedestrian Bridges Over Belt Pkwy</t>
  </si>
  <si>
    <t>Reconstruct Harold Ave, Ocean Driveway &amp; Arden Ave</t>
  </si>
  <si>
    <t>Rehab E 169th, 175th &amp; 180th St Bridges Over Metro-North RR</t>
  </si>
  <si>
    <t>JFK Intl Airport Taxiways CE &amp; W Rehabilitation</t>
  </si>
  <si>
    <t>Rebid-Water Street Corridor Streetscape Improvements</t>
  </si>
  <si>
    <t>Reconstruction of Existing Sewers - North Queens</t>
  </si>
  <si>
    <t>DSNY Staten Island 1 &amp; 3 Garage - Phase 1</t>
  </si>
  <si>
    <t>Recon Brooklyn Waterfront Greenway Hamilton Ave/Gowanus Section</t>
  </si>
  <si>
    <t>Combined Relief Sewer &amp; Chambers in 7th Street</t>
  </si>
  <si>
    <t>World Trade Ctr At Grade Bollard Protection Sys &amp; Water Intrusion Protection</t>
  </si>
  <si>
    <t>Total Lump Sum</t>
  </si>
  <si>
    <t>Dechlorination Facility at Owls Head WWTP</t>
  </si>
  <si>
    <t>Roadway &amp; Sign Structure Improv Verrazano-Narrows Bridge</t>
  </si>
  <si>
    <t>Water Street Corridor Streetscape Improvements</t>
  </si>
  <si>
    <t>Broad Channel Streets &amp; Bulkheads Recon - Phase 2</t>
  </si>
  <si>
    <t>Beach 108th St Streetscape Improvement</t>
  </si>
  <si>
    <t>Where &amp; When Repairs Throughout NYC</t>
  </si>
  <si>
    <t>Reconstruction of Parsons Boulevard</t>
  </si>
  <si>
    <t>Bridge Maintenance at Various Locations in NYC</t>
  </si>
  <si>
    <t>Hylan Boulevard Streetscape Improvements</t>
  </si>
  <si>
    <t>Rebid-Recon Storm/Sanitary Sewers &amp; Water Main - Foch Blvd</t>
  </si>
  <si>
    <t>Construct Storm Sewers/Water Main &amp; Appurt in West Cedarview Avenue</t>
  </si>
  <si>
    <t>Port Newark/Corbin St/Berth 3 Culvert Reconstruction</t>
  </si>
  <si>
    <t>Pavement Restoration on Routes NY 9A &amp; I-278</t>
  </si>
  <si>
    <t>Repl Combined Sewer/Bulkheading of Existing Sewers &amp; Water Main</t>
  </si>
  <si>
    <t>Multi-Site Pedestrian Safety Improv at Various Locations</t>
  </si>
  <si>
    <t>Reconstruction of Gerritsen Beach Area</t>
  </si>
  <si>
    <t>Install Trunk/Distribution Water Mains - Atlantic Avenue</t>
  </si>
  <si>
    <t>Rehab Grand Concourse Bridge Over Metro North RR Hudson Line</t>
  </si>
  <si>
    <t>Replacement &amp; Extension of Storm Sewer - Eagan Ave</t>
  </si>
  <si>
    <t>Retaining Wall Restoration &amp; Maintenance</t>
  </si>
  <si>
    <t>Recon Approx 287' Existing Outfall Sewer in 25th Ave</t>
  </si>
  <si>
    <t>NY Route 106 Concrete Pavement Repairs</t>
  </si>
  <si>
    <t>Rehab 678I (SB) to BCIP (EB) Bridge Over Access Rd 678I</t>
  </si>
  <si>
    <t>Permeable Asphalt Pavement in CSO Tributary Area</t>
  </si>
  <si>
    <t>Install New &amp; Recon Existing Collapsed Catch Basins</t>
  </si>
  <si>
    <t>Bridge Maintenance Repairs Various Locations</t>
  </si>
  <si>
    <t>Reconstruction of Empire Boulevard</t>
  </si>
  <si>
    <t>Sea Gate Association Sewer Repair</t>
  </si>
  <si>
    <t>4th Avenue Safety Improvements - Phase A</t>
  </si>
  <si>
    <t>Restoration of FDR Drive Highway/Bridge</t>
  </si>
  <si>
    <t>Downtown Far Rockaway Urban Design &amp; Streetscape Recon</t>
  </si>
  <si>
    <t>Sandy Flood Mitigation St. George Terminal</t>
  </si>
  <si>
    <t>Repl Trunk Water Main in Shaft 16A - State St &amp; Nevins St</t>
  </si>
  <si>
    <t>Low Bids:</t>
  </si>
  <si>
    <t>DATE</t>
  </si>
  <si>
    <t>STATUS</t>
  </si>
  <si>
    <t>PROJECT TITLE/CONTRACT</t>
  </si>
  <si>
    <t>LOCATION/BID</t>
  </si>
  <si>
    <t>CONTRACTOR'S LOCATION</t>
  </si>
  <si>
    <t>Public</t>
  </si>
  <si>
    <t>Brooklyn Street Tree Planting FY22Single Contract</t>
  </si>
  <si>
    <t>BROOKLYN, NY$2,894,470</t>
  </si>
  <si>
    <t>BROOKLYN</t>
  </si>
  <si>
    <t>Brooklyn Pavement ReconstructionTOTAL BID</t>
  </si>
  <si>
    <t>BROOKLYN, NY$2,596,300</t>
  </si>
  <si>
    <t>Brooklyn Green Infrastructure ConstructionSingle Contract</t>
  </si>
  <si>
    <t>BROOKLYN, NY</t>
  </si>
  <si>
    <t>Reconstruction of Center Median in Union TurnpikeSingle Contract</t>
  </si>
  <si>
    <t>Various Cities, NY</t>
  </si>
  <si>
    <t>Jamaica Bay Greenway - Canarsie Pier ConnectorTOTAL BID</t>
  </si>
  <si>
    <t>Brooklyn Basketball Courts ReconstructionSingle Contract</t>
  </si>
  <si>
    <t>Reconstruction of Portions of Bellevue South ParkBase Bid</t>
  </si>
  <si>
    <t>MANHATTAN, NY</t>
  </si>
  <si>
    <t>Queens Street Tree Planting FY21 - CB's 9 &amp; 14TOTAL</t>
  </si>
  <si>
    <t>QUEENS, NY</t>
  </si>
  <si>
    <t>New Storm &amp; Sanitary Sewers in Xenia StreetSingle Contract</t>
  </si>
  <si>
    <t>STATEN ISLAND, NY$4,171,815</t>
  </si>
  <si>
    <t>Gantry Plaza State Park Shoreline Revetment ReconTOTAL</t>
  </si>
  <si>
    <t>LONG ISLAND CITY, NY$1,798,000</t>
  </si>
  <si>
    <t>Brooklyn Street Tree Planting FY21 - CB's 8, 9, 17 &amp; 18Base Bid</t>
  </si>
  <si>
    <t>Install Sidewalks, Adjacent Curbs &amp; Pedestrian RampsSingle Contract</t>
  </si>
  <si>
    <t>STATEN ISLAND, NY$2,489,031</t>
  </si>
  <si>
    <t>East Side Coastal Resiliency - Early Package - Park ReconstructionSingle Contract</t>
  </si>
  <si>
    <t>Install New &amp; Recon Existing Collapsed Catch BasinsTOTAL</t>
  </si>
  <si>
    <t>Brooklyn Street Tree Planting FY21 - CB's 12 &amp; 14Base Bid</t>
  </si>
  <si>
    <t>Rebid-Water Street Corridor Streetscape ImprovementsBase Bid</t>
  </si>
  <si>
    <t>Combined Relief Sewer &amp; Chambers in 7th StreetSingle Contract</t>
  </si>
  <si>
    <t>Reconstruct Frederick Johnson PlaygroundSingle Contract</t>
  </si>
  <si>
    <t>Recreational Improvements @ Roberto Clemente State ParkBase Bid</t>
  </si>
  <si>
    <t>BRONX, NY</t>
  </si>
  <si>
    <t>TOTAL</t>
  </si>
  <si>
    <t>$2,000,000$2,068,500</t>
  </si>
  <si>
    <t>Planting New &amp; Replacement Street Trees - CB's 9, 10 &amp; 14Single Contract</t>
  </si>
  <si>
    <t>Planting New &amp; Replacement Street Trees - CB's 11 &amp; 13Single Contract</t>
  </si>
  <si>
    <t>Recon Court Area &amp; Turf Field at Callahan-Kelly PlaygroundSingle Contract</t>
  </si>
  <si>
    <t>Install New &amp; Recon Existing Collapsed Catch BasinsSingle Contract</t>
  </si>
  <si>
    <t>Rebid-Planting New &amp; Replacement Street Trees - CB's 11, 13 &amp; 15Single Contract</t>
  </si>
  <si>
    <t>Rebid-Planting of New &amp; Repl Street Trees - CB's 6, 9 &amp; 10Single Contract</t>
  </si>
  <si>
    <t>Other Bids:</t>
  </si>
  <si>
    <t>Construction of ROW GI in CI-005 CSO - Phase 2TOTAL BID</t>
  </si>
  <si>
    <t>Harold Schneiderman Playground ReconstructionSingle Contract</t>
  </si>
  <si>
    <t>HOWARD BEACH, NY$2,730,650</t>
  </si>
  <si>
    <t>Reconstruction of Osborn Street PlazaSingle Contract</t>
  </si>
  <si>
    <t>Highbridge Park Dyckman Rest ReconstructionSingle Contract</t>
  </si>
  <si>
    <t>NEW YORK, NY</t>
  </si>
  <si>
    <t>Construction of ROW Green Infrastructure in CI-005 CSO - Phase 3Single Contract</t>
  </si>
  <si>
    <t>Marine Park Oval ReconstructionSingle Contract</t>
  </si>
  <si>
    <t>BROOKLYN, NY$6,109,900</t>
  </si>
  <si>
    <t>NYCHA Kingsborough Houses Open Space ConstructionSingle Contract</t>
  </si>
  <si>
    <t>Shore Park &amp; Parkway Vinland Playground ReconstructionBase Bid</t>
  </si>
  <si>
    <t>Reconstruction of Existing Sewers - Staten IslandTOTAL BID</t>
  </si>
  <si>
    <t>Various Cities, NY$6,237,437</t>
  </si>
  <si>
    <t>Reconstruction of Existing Sewers - North BrooklynTOTAL BID</t>
  </si>
  <si>
    <t>Rehabilitation of Standard Pedestrian Ramps - Brooklyn &amp; Staten IslandTOTAL BID</t>
  </si>
  <si>
    <t>Reconstruction of Existing Sewers - South QueensTOTAL BID</t>
  </si>
  <si>
    <t>Rehabilitation of Standard Pedestrian Ramps - BrooklynSingle Contract</t>
  </si>
  <si>
    <t>Various Cities, NY$19,198,000</t>
  </si>
  <si>
    <t>Rainey Park Playground, Picnic Grove &amp; Basketball Court ReconstructionSingle Contract</t>
  </si>
  <si>
    <t>Queens Park Tree Planting FY22TOTAL BID</t>
  </si>
  <si>
    <t>QUEENS, NY$2,956,885</t>
  </si>
  <si>
    <t>Sports Field Resurfacing at Sports Field of Long Island City - GCTOTAL BID</t>
  </si>
  <si>
    <t>LONG ISLAND CITY, NY$1,725,000</t>
  </si>
  <si>
    <t>John J. Carty Park Playground ReconstructionTOTAL BID</t>
  </si>
  <si>
    <t>Queens Street Tree Planting FY22Base Bid</t>
  </si>
  <si>
    <t>QUEENS, NY$2,773,584</t>
  </si>
  <si>
    <t>Manhattan Park Tree Planting FY22Single Contract</t>
  </si>
  <si>
    <t>MANHATTAN, NY$1,033,522</t>
  </si>
  <si>
    <t>Brooklyn Park Tree Planting FY22Base Bid</t>
  </si>
  <si>
    <t>BROOKLYN, NY$2,743,992</t>
  </si>
  <si>
    <t>Brooklyn PLANYC Street Tree Planting - FY22Base Bid</t>
  </si>
  <si>
    <t>Brooklyn PLANYC Street Tree Planting - FY22TOTAL BID</t>
  </si>
  <si>
    <t>Replacement of Distribution Water Mains &amp; Appurtenances in Various LocationsSingle Contract</t>
  </si>
  <si>
    <t>Reconstruction of Existing SewersTOTAL BID</t>
  </si>
  <si>
    <t>BROOKLYN, NY$9,264,864</t>
  </si>
  <si>
    <t>Queens Green Infrastructure ConstructionBase Bid</t>
  </si>
  <si>
    <t>Rehabilitation of Pedestrian Ramps at Designated LocationsSingle Contract</t>
  </si>
  <si>
    <t>Various Cities, NY$7,322,821</t>
  </si>
  <si>
    <t>Bay Breeze Park ConstructionSingle Contract</t>
  </si>
  <si>
    <t>QUEENS, NY$9,630,700</t>
  </si>
  <si>
    <t>PS 155 Playground ReconstructionTOTAL BID</t>
  </si>
  <si>
    <t>MANHATTAN, NY$2,477,150</t>
  </si>
  <si>
    <t>Installation of Sidewalks, Adjacent Curbs &amp; Pedestrian Ramps - Various LocationsBase Bid</t>
  </si>
  <si>
    <t>STATEN ISLAND, NY</t>
  </si>
  <si>
    <t>St. Michaels Playground Synthetic Turf FieldBase Bid</t>
  </si>
  <si>
    <t>Reconstruction of Existing Sewers - North QueensSingle Contract</t>
  </si>
  <si>
    <t>Shore Front Parkway Amenities ConstructionBase Bid</t>
  </si>
  <si>
    <t>Flushing Meadows Corona Park Synthetic Turf Fields 8 &amp; 9 ReconstructionSingle Contract</t>
  </si>
  <si>
    <t>Belt Parkway Tree Planting &amp; Ecological RestorationBase Bid</t>
  </si>
  <si>
    <t>Red Hook Recreation Area Soccer Fields 1 &amp; 6 ReconstructionTOTAL BID</t>
  </si>
  <si>
    <t>Kelly Park Playground ReconstructionBase Bid</t>
  </si>
  <si>
    <t>Installation of SidewalksTOTAL BID</t>
  </si>
  <si>
    <t>QUEENS, NY$8,755,000</t>
  </si>
  <si>
    <t>Installation of SidewalksSingle Contract</t>
  </si>
  <si>
    <t>BROOKLYN, NY$7,237,600</t>
  </si>
  <si>
    <t>Sanitary Sewers, Storm Sewer, Water Mains in Brookville BlvdSingle Contract</t>
  </si>
  <si>
    <t>Green Street Median Project for Hillside Ave &amp; Winchester BlvdSingle Contract</t>
  </si>
  <si>
    <t>Replacement of Water Mains &amp; Appurtenance in Oriental BlvdSingle Contract</t>
  </si>
  <si>
    <t>Rebid - Install Sidewalks, Adjacent Curbs &amp; Pedestrian RampsSingle Contract</t>
  </si>
  <si>
    <t>Various Cities, NY$6,556,210</t>
  </si>
  <si>
    <t>Distribution Water Main Work in Ellwell Crescent &amp; Alderton StreetSingle Contract</t>
  </si>
  <si>
    <t>Installation of Sewers &amp; Water Mains at Eton StreetTOTAL BID</t>
  </si>
  <si>
    <t>Gorman Playground ReconstructionTOTAL BID</t>
  </si>
  <si>
    <t>QUEENS, NY$2,767,300</t>
  </si>
  <si>
    <t>Davidson Park ConstructionSingle Contract</t>
  </si>
  <si>
    <t>BRONX, NY$3,138,370</t>
  </si>
  <si>
    <t>James A. Bland Playground ReconstructionSingle Contract</t>
  </si>
  <si>
    <t>Reconstruction of Schenck AvenueSingle Contract</t>
  </si>
  <si>
    <t>BROOKLYN, NY$7,345,330</t>
  </si>
  <si>
    <t>Reconstruction of Safe Routes to School - CB's 1, 4, 6 &amp; 7TOTAL BID</t>
  </si>
  <si>
    <t>Construction of Best Mgmt Practices NC-06 Boundary Ave &amp; NC-15 Laconia AveTOTAL BID</t>
  </si>
  <si>
    <t>STATEN ISLAND</t>
  </si>
  <si>
    <t>JV - NY Concrete Corp/JPL JV</t>
  </si>
  <si>
    <t>Replacement of Distribution Water Mains in 61st StreetTOTAL BID</t>
  </si>
  <si>
    <t>Replacement of Distribution Water Main in South AvenueSingle Contract</t>
  </si>
  <si>
    <t>STATEN ISLAND, NY$8,543,500</t>
  </si>
  <si>
    <t>Harold Ickes Playground BMX and Skate Park and Multipurpose Play Area ConstructionTOTAL BID</t>
  </si>
  <si>
    <t>Green Infrastructure in the TI-003 &amp; TI-023 East River CSO Tributary AreasTOTAL BID</t>
  </si>
  <si>
    <t>East Side Coastal Resiliency - Montgomery St to E. 25th StSingle Contract</t>
  </si>
  <si>
    <t>Rehabilitation of Pedestrian Ramps at Various LocationsSingle Contract</t>
  </si>
  <si>
    <t>Various Cities, NY$14,920,460</t>
  </si>
  <si>
    <t>Bridge Replacement &amp; Mobility Improvement - Oceania Street Bridge &amp; EB Long Island ExpresswaySingle Contract</t>
  </si>
  <si>
    <t>Construction of Right-of-Way Infrastructure in CI-005 CSO Tributary Area - Phase 1ATOTAL BID</t>
  </si>
  <si>
    <t>Nassau Street ReconstructionTOTAL BID</t>
  </si>
  <si>
    <t>NEW YORK, NY$6,485,927</t>
  </si>
  <si>
    <t>Construction of Storm &amp; Sanitary Sewer in West Castor PlaceTOTAL BID</t>
  </si>
  <si>
    <t>STATEN ISLAND, NY$13,035,805</t>
  </si>
  <si>
    <t>Rebid-Reconstruction of Existing Sewers - Staten IslandSingle Contract</t>
  </si>
  <si>
    <t>STATEN ISLAND, NY$7,328,221</t>
  </si>
  <si>
    <t>Rehabilitation of Pedestrian Ramps at Designated LocationsTOTAL BID</t>
  </si>
  <si>
    <t>Various Cities, NY$14,196,000</t>
  </si>
  <si>
    <t>Rebid-Reconstruction of Existing Sewers - North BrooklynSingle Contract</t>
  </si>
  <si>
    <t>Brooklyn Multipurpose Play Areas ReconstructionSingle Contract</t>
  </si>
  <si>
    <t>Gateway Estates Phase II Park ConstructionSingle Contract</t>
  </si>
  <si>
    <t>Ocean Hill Playground ReconstructionSingle Contract</t>
  </si>
  <si>
    <t>Corona Park Meadow Lake Northwest Area ReconstructionSingle Contract</t>
  </si>
  <si>
    <t>FLUSHING MEADOWS, NY$3,265,900</t>
  </si>
  <si>
    <t>Marsha P Johnson/E River St Park Sitewide Rehab &amp; Improv Phase 2TOTAL</t>
  </si>
  <si>
    <t>$5,635,500$5,555,500</t>
  </si>
  <si>
    <t>Maple Playground ReconstructionSingle Contract</t>
  </si>
  <si>
    <t>QUEENS, NY$4,270,930</t>
  </si>
  <si>
    <t>Ramp Reconfiguration at I-95/Pelham Pkwy InterchangeSingle Contract</t>
  </si>
  <si>
    <t>Cadman Plaza Park Oval ReconstructionSingle Contract</t>
  </si>
  <si>
    <t>Nameoke Park ConstructionSingle Contract</t>
  </si>
  <si>
    <t>QUEENS, NY$2,606,000</t>
  </si>
  <si>
    <t>Shore Park &amp; Parkway Dog Run ConstructionSingle Contract</t>
  </si>
  <si>
    <t>Idlewild Park Fencing, Sidewalks &amp; Parking Lot ReconSingle Contract</t>
  </si>
  <si>
    <t>Construct Multi-Purpose Area Along Shore Front PkwySingle Contract</t>
  </si>
  <si>
    <t>Reconstruction of Paved Surfaces at Various SitesSingle Contract</t>
  </si>
  <si>
    <t>STATEN ISLAND, NY$6,957,000</t>
  </si>
  <si>
    <t>Bath Beach Park Playground ReconstructionSingle Contract</t>
  </si>
  <si>
    <t>Reconstruction of Nautilus PlaygroundBase Bid</t>
  </si>
  <si>
    <t>Borough Based Jails - Queens Install of 48" Steel Trunk Water MainSingle Contract</t>
  </si>
  <si>
    <t>Jacob Schiff Playground Synthetic Turf Field ReconSingle Contract</t>
  </si>
  <si>
    <t>Reconstruction of Jamaica PlaygroundBase Bid</t>
  </si>
  <si>
    <t>Reconstruct Playground Area in Grace PlaygroundBase Bid</t>
  </si>
  <si>
    <t>Alternate 1 - Including Base Bid</t>
  </si>
  <si>
    <t>$1,615,600$1,647,163</t>
  </si>
  <si>
    <t>Reconstruction of Existing Sewers - South BrooklynSingle Contract</t>
  </si>
  <si>
    <t>Construction of Melrose Commons Park (HPD Site 62)Single Contract</t>
  </si>
  <si>
    <t>Grand Army Plaza Site WorkBase Bid</t>
  </si>
  <si>
    <t>BROOKLYN, NY$2,758,456</t>
  </si>
  <si>
    <t>Marcy Green Park ReconstructionBase Bid</t>
  </si>
  <si>
    <t>BROOKLYN, NY$3,255,979</t>
  </si>
  <si>
    <t>Shore Front Parkway Beach 98th Playground ConstructionBase Bid</t>
  </si>
  <si>
    <t>Springfield Park Basketball Courts &amp; BBQ Area ReconSingle Contract</t>
  </si>
  <si>
    <t>Recon of Paths &amp; Seating Areas Within Lincoln Terrace ParkBase Bid</t>
  </si>
  <si>
    <t>Brookville Park Synthetic Turf Field ReconstructionBase Bid</t>
  </si>
  <si>
    <t>Base Bid + Add Alternate 1</t>
  </si>
  <si>
    <t>$2,000,000$2,039,692</t>
  </si>
  <si>
    <t>Dugan Playground Play Area ReconstructionSingle Contract</t>
  </si>
  <si>
    <t>STATEN ISLAND, NY$3,361,343</t>
  </si>
  <si>
    <t>Reconstruction of Paths in Riverside ParkSingle Contract</t>
  </si>
  <si>
    <t>Reconstruction of Paved Surfaces at Various ParksSingle Contract</t>
  </si>
  <si>
    <t>Beach 59th Street Playground ReconstructionBase Bid</t>
  </si>
  <si>
    <t>William E. Sheridan Playground ReconstructionBase Bid</t>
  </si>
  <si>
    <t>Base Bid + Alternate 1</t>
  </si>
  <si>
    <t>$6,297,100$6,491,920</t>
  </si>
  <si>
    <t>Vanderbilt Motor Parkway Reconstruction - Phase 2Single Contract</t>
  </si>
  <si>
    <t>Corporal Irwin Fischer Park ConstructionSingle Contract</t>
  </si>
  <si>
    <t>Cunningham Park Redwood Upper Playground ReconstructionBase Bid</t>
  </si>
  <si>
    <t>Bowery &amp; East 4th Street (DEP Site) New Open Space ConstructionSingle Contract</t>
  </si>
  <si>
    <t>Grand &amp; Lafayette Streets (DEP Site) New Open Space ConstructionBase Bid</t>
  </si>
  <si>
    <t>Brooklyn Street Tree Planting FY21 - CB's 2, 6, 7 &amp; 10Single Contract</t>
  </si>
  <si>
    <t>Queens Street Tree Planting FY21 - CB 7Single Contract</t>
  </si>
  <si>
    <t>Queens Street Tree Planting FY21 - CB 10Single Contract</t>
  </si>
  <si>
    <t>Brooklyn Park Tree Planting FY21Single Contract</t>
  </si>
  <si>
    <t>BROOKLYN, NY$3,414,692</t>
  </si>
  <si>
    <t>Queens College Perimeter Sidewalk ReconstructionSingle Contract</t>
  </si>
  <si>
    <t>FLUSHING, NY</t>
  </si>
  <si>
    <t>Staten Island Street Tree Planting FY21 - CB's 1 - 3Single Contract</t>
  </si>
  <si>
    <t>STATEN ISLAND, NY$2,604,517</t>
  </si>
  <si>
    <t>Staten Island Park Tree Planting FY21Single Contract</t>
  </si>
  <si>
    <t>STATEN ISLAND, NY$2,531,084</t>
  </si>
  <si>
    <t>Redfern Playground ReconstructionTOTAL</t>
  </si>
  <si>
    <t>QUEENS, NY$6,063,429</t>
  </si>
  <si>
    <t>Grand Central Parkway Pavement RestorationSingle Contract</t>
  </si>
  <si>
    <t>Various Cities, NY$17,845,000</t>
  </si>
  <si>
    <t>Where &amp; When General Repair for Highways &amp; BridgesSingle Contract</t>
  </si>
  <si>
    <t>Various Cities, NY$21,931,156</t>
  </si>
  <si>
    <t>GOSR Fresh Creek Coastal Protection &amp; Hazmat AbatementSingle Contract</t>
  </si>
  <si>
    <t>JV - NY Concrete Corp/J. Pizzirusso JV</t>
  </si>
  <si>
    <t>Construct Sanitary/Storm Sewers &amp; Water Mains - Willow AveSingle Contract</t>
  </si>
  <si>
    <t>STATEN ISLAND, NY$13,828,300</t>
  </si>
  <si>
    <t>Storm Sewer Ext &amp; Sanitary Sewer/Water Main Repl - North AveSingle Contract</t>
  </si>
  <si>
    <t>STATEN ISLAND, NY$8,460,241</t>
  </si>
  <si>
    <t>Various Cities, NY$15,530,623</t>
  </si>
  <si>
    <t>Pershing Square East Reconstruction Park Ave EastSingle Contract</t>
  </si>
  <si>
    <t>Sandy Mitigation-Ventilation Recon at 138th St Grand ConcourseSingle Contract</t>
  </si>
  <si>
    <t>Rebid-Kingsboro PC Rehab Campus Infrastructure &amp; PavementsSingle Contract</t>
  </si>
  <si>
    <t>ADA Requirements Contract New York CitySingle Contract</t>
  </si>
  <si>
    <t>Various Cities, NY$928,600</t>
  </si>
  <si>
    <t>Construct Storm Sewers NB Whitestone Expwy Svc RoadBase Bid</t>
  </si>
  <si>
    <t>Marsha P Johnson/East River St Park Sitewide Rehab/ImprovementsTOTAL BASE BID</t>
  </si>
  <si>
    <t>GOSR Right of Way Green Infrastructure Bioswales - Bid Pack 3Single Contract</t>
  </si>
  <si>
    <t>GOSR Right of Way Green Infrastructure Bioswales - Bid Pack 1TOTAL</t>
  </si>
  <si>
    <t>GOSR Right of Way Green Infrastructure Bioswales - Bid Pack 2Single Contract</t>
  </si>
  <si>
    <t>Various Right-Of-Way Green Infrastructure in BB-05 Tributary AreaSingle Contract</t>
  </si>
  <si>
    <t>Install Distribution Water Mains - Brooklyn/Staten IslandSingle Contract</t>
  </si>
  <si>
    <t>Various Cities, NY$8,197,000</t>
  </si>
  <si>
    <t>Install Distribution Water Mains - Bronx &amp; QueensSingle Contract</t>
  </si>
  <si>
    <t>Various Cities, NY$8,888,888</t>
  </si>
  <si>
    <t>RejectedPublic</t>
  </si>
  <si>
    <t>Atlantic Avenue Safety Improvements - Phase IISingle Contract</t>
  </si>
  <si>
    <t>Queens Street Tree Planting FY21 - CB's 8, 11-13Base Bid</t>
  </si>
  <si>
    <t>Reconstruction of Playground in Highland ParkBase Bid</t>
  </si>
  <si>
    <t>Reconstruct Harold Ave, Ocean Driveway &amp; Arden AveSingle Contract</t>
  </si>
  <si>
    <t>STATEN ISLAND, NY$5,596,200</t>
  </si>
  <si>
    <t>Brooklyn Street Tree Planting FY21 - CB's 11, 13 &amp; 15Base Bid</t>
  </si>
  <si>
    <t>Brooklyn Street Tree Planting FY21 - CB's 1, 3, 4, 5 &amp; 16Base Bid</t>
  </si>
  <si>
    <t>Queens Street Tree Planting FY21 - CB's 1-6Single Contract</t>
  </si>
  <si>
    <t>Various Cities, NY$4,022,658</t>
  </si>
  <si>
    <t>Reconstruction of Existing Sewers - North of BrooklynSingle Contract</t>
  </si>
  <si>
    <t>Harlem Lane &amp; Frederick Johnson Playground Sports CourtsBase Bid</t>
  </si>
  <si>
    <t>Rebid-Planting New &amp; Replacement Street Trees - CB's 1 - 4Base Bid</t>
  </si>
  <si>
    <t>Rebid-Planting New &amp; Replacement Street Trees - CB's 1 - 6Base Bid</t>
  </si>
  <si>
    <t>Recon Brooklyn Waterfront Greenway Hamilton Ave/Gowanus SectionSingle Contract</t>
  </si>
  <si>
    <t>Reconstruct Track/Soccer &amp; Ball Fields @ Red Hook Recreation CtrSingle Contract</t>
  </si>
  <si>
    <t>Roadway &amp; Sign Structure Improv Verrazano-Narrows BridgeSingle Contract</t>
  </si>
  <si>
    <t>Various Cities, NY$30,800,880</t>
  </si>
  <si>
    <t>Reconstruction of Peck SlipSingle Contract</t>
  </si>
  <si>
    <t>MANHATTAN, NY$3,976,000</t>
  </si>
  <si>
    <t>Water Street Corridor Streetscape ImprovementsBase Bid</t>
  </si>
  <si>
    <t>Broad Channel Streets &amp; Bulkheads Recon - Phase 2Single Contract</t>
  </si>
  <si>
    <t>Beach 108th St Streetscape ImprovementSingle Contract</t>
  </si>
  <si>
    <t>Reconstruction of Parsons BoulevardSingle Contract</t>
  </si>
  <si>
    <t>Hylan Boulevard Streetscape ImprovementsSingle Contract</t>
  </si>
  <si>
    <t>STATEN ISLAND, NY$36,500,000</t>
  </si>
  <si>
    <t>Repl Combined Sewers &amp; Distribution Water Main in Burr AvenueSingle Contract</t>
  </si>
  <si>
    <t>Rebid-Recon Storm/Sanitary Sewers &amp; Water Main - Foch BlvdSingle Contract</t>
  </si>
  <si>
    <t>Construct Storm Sewers/Water Main &amp; Appurt in West Cedarview AvenueSingle Contract</t>
  </si>
  <si>
    <t>Repl Combined Sewer/Bulkheading of Existing Sewers &amp; Water MainSingle Contract</t>
  </si>
  <si>
    <t>Multi-Site Pedestrian Safety Improv at Various LocationsSingle Contract</t>
  </si>
  <si>
    <t>Various Cities, NY$16,555,555</t>
  </si>
  <si>
    <t>Reconstruction of Gerritsen Beach AreaSingle Contract</t>
  </si>
  <si>
    <t>Phase II Recon of Athletic Fields at Frank Golden Memorial ParkSingle Contract</t>
  </si>
  <si>
    <t>Rebid-School Safety Program 4 in Vicinity of SchoolsSingle Contract</t>
  </si>
  <si>
    <t>Various Cities, NY$4,528,252</t>
  </si>
  <si>
    <t>Reconstruction of Empire BoulevardSingle Contract</t>
  </si>
  <si>
    <t>BROOKLYN, NY$16,382,900</t>
  </si>
  <si>
    <t>Rebid-Sandy Related Park Tree Planting &amp; ReplacementSingle Contract</t>
  </si>
  <si>
    <t>Various Cities, NY$3,568,425</t>
  </si>
  <si>
    <t>Construction of Two Entrances in Prospect ParkSingle Contract</t>
  </si>
  <si>
    <t>Shirley Chisholm State Park Site Improv - Phase 1GC - Total Bid</t>
  </si>
  <si>
    <t>Rebid-Planting New &amp; Replacement Street Trees - CB's 7, 8 &amp; 11Single Contract</t>
  </si>
  <si>
    <t>Remediation &amp; Recon Soccer &amp; Ball Field - Red Hook Rec AreaSingle Contract</t>
  </si>
  <si>
    <t>B Value</t>
  </si>
  <si>
    <t>A Value</t>
  </si>
  <si>
    <t>Total B Value</t>
  </si>
  <si>
    <t>Alternate 1</t>
  </si>
  <si>
    <t>Nassau University Medical Center Maternity Unit Renov</t>
  </si>
  <si>
    <t>Alternate 2</t>
  </si>
  <si>
    <t>Hellman Construction Company</t>
  </si>
  <si>
    <t>Patriot Organization, Inc.</t>
  </si>
  <si>
    <t>Stalco Construction, Inc.</t>
  </si>
  <si>
    <t>General Contractor</t>
  </si>
  <si>
    <t>Placement</t>
  </si>
  <si>
    <t># Times Competed Against Perfetto Contracting Co2</t>
  </si>
  <si>
    <t>date</t>
  </si>
  <si>
    <t>3/23,1999</t>
  </si>
  <si>
    <t>3/23,1995</t>
  </si>
  <si>
    <t>3/23,1996</t>
  </si>
  <si>
    <t>3/23,1997</t>
  </si>
  <si>
    <t>3/23,1998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</si>
</sst>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/>
    <xf numFmtId="9" fontId="2" fillId="0" borderId="0"/>
  </cellStyleXfs>
  <cellXfs count="36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9" fontId="1" fillId="0" borderId="0" xfId="2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9" fontId="1" fillId="0" borderId="5" xfId="2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9" fontId="2" fillId="0" borderId="5" xfId="2" applyBorder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44" fontId="0" fillId="0" borderId="0" xfId="1" applyFont="1" applyAlignment="1">
      <alignment wrapText="1"/>
    </xf>
    <xf numFmtId="44" fontId="1" fillId="0" borderId="0" xfId="1" applyFont="1"/>
    <xf numFmtId="44" fontId="0" fillId="0" borderId="0" xfId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6" fontId="0" fillId="0" borderId="0" xfId="0" applyNumberFormat="1"/>
    <xf numFmtId="0" fontId="0" fillId="2" borderId="0" xfId="0" applyFill="1"/>
    <xf numFmtId="9" fontId="0" fillId="0" borderId="0" xfId="2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1" fillId="3" borderId="0" xfId="0" applyFont="1" applyFill="1"/>
    <xf numFmtId="0" fontId="1" fillId="0" borderId="0" xfId="0" applyFont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/>
    <xf numFmtId="14" fontId="0" fillId="0" borderId="0" xfId="0" applyNumberForma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2"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46" totalsRowShown="0">
  <autoFilter ref="A1:M146" xr:uid="{00000000-0009-0000-0100-000001000000}"/>
  <sortState xmlns:xlrd2="http://schemas.microsoft.com/office/spreadsheetml/2017/richdata2" ref="A2:B146">
    <sortCondition descending="1" ref="B1:B146"/>
  </sortState>
  <tableColumns count="13">
    <tableColumn id="1" xr3:uid="{00000000-0010-0000-0000-000001000000}" name="Name"/>
    <tableColumn id="2" xr3:uid="{00000000-0010-0000-0000-000002000000}" name="# Times Competed Against Perfetto Contracting Co" dataDxfId="11"/>
    <tableColumn id="7" xr3:uid="{00000000-0010-0000-0000-000007000000}" name="# Times Competed Against Perfetto Contracting Co2" dataDxfId="10"/>
    <tableColumn id="8" xr3:uid="{00000000-0010-0000-0000-000008000000}" name="2022 # Low Bids" dataDxfId="9"/>
    <tableColumn id="9" xr3:uid="{00000000-0010-0000-0000-000009000000}" name="2022 Low $ (Sum of all Low Bids)" dataDxfId="8"/>
    <tableColumn id="10" xr3:uid="{00000000-0010-0000-0000-00000A000000}" name="2022 $ Bid ($ Low + $ Other)" dataDxfId="7"/>
    <tableColumn id="3" xr3:uid="{00000000-0010-0000-0000-000003000000}" name="2022 Success Ratio" dataDxfId="6" dataCellStyle="Percent">
      <calculatedColumnFormula>Table1[[#This Row],[2022 '# Low Bids]]/Table1[[#This Row],['# Times Competed Against Perfetto Contracting Co2]]</calculatedColumnFormula>
    </tableColumn>
    <tableColumn id="4" xr3:uid="{00000000-0010-0000-0000-000004000000}" name="2022 $ Won %" dataDxfId="5" dataCellStyle="Percent">
      <calculatedColumnFormula>Table1[[#This Row],[2022 Low $ (Sum of all Low Bids)]]/Table1[[#This Row],[2022 $ Bid ($ Low + $ Other)]]</calculatedColumnFormula>
    </tableColumn>
    <tableColumn id="5" xr3:uid="{00000000-0010-0000-0000-000005000000}" name="2021 # of Bid Total (Low + Other)" dataDxfId="4"/>
    <tableColumn id="6" xr3:uid="{00000000-0010-0000-0000-000006000000}" name="2021 # Low Bids" dataDxfId="3"/>
    <tableColumn id="11" xr3:uid="{00000000-0010-0000-0000-00000B000000}" name="2021 Low $ (Sum of all Low Bids)" dataDxfId="2"/>
    <tableColumn id="12" xr3:uid="{00000000-0010-0000-0000-00000C000000}" name="2021 $ Bid ($ Low + $ Other)" dataDxfId="1"/>
    <tableColumn id="13" xr3:uid="{334B2490-CEB7-4F34-9451-6F1286E2AFB1}" name="d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6"/>
  <sheetViews>
    <sheetView tabSelected="1" topLeftCell="I59" zoomScale="58" zoomScaleNormal="100" workbookViewId="0">
      <selection activeCell="M70" sqref="M70"/>
    </sheetView>
  </sheetViews>
  <sheetFormatPr defaultRowHeight="14.4" x14ac:dyDescent="0.3"/>
  <cols>
    <col min="1" max="1" width="42.88671875" customWidth="1"/>
    <col min="2" max="2" width="28.33203125" style="24" customWidth="1"/>
    <col min="3" max="6" width="19.5546875" style="24" customWidth="1"/>
    <col min="7" max="8" width="22.6640625" style="28" customWidth="1"/>
    <col min="9" max="10" width="22.6640625" style="24" customWidth="1"/>
    <col min="11" max="11" width="35.44140625" bestFit="1" customWidth="1"/>
    <col min="12" max="12" width="19.44140625" bestFit="1" customWidth="1"/>
    <col min="13" max="13" width="27.33203125" customWidth="1"/>
  </cols>
  <sheetData>
    <row r="1" spans="1:13" ht="30.75" customHeight="1" x14ac:dyDescent="0.3">
      <c r="A1" s="3" t="s">
        <v>0</v>
      </c>
      <c r="B1" s="25" t="s">
        <v>1</v>
      </c>
      <c r="C1" s="32" t="s">
        <v>540</v>
      </c>
      <c r="D1" s="25" t="s">
        <v>2</v>
      </c>
      <c r="E1" s="25" t="s">
        <v>3</v>
      </c>
      <c r="F1" s="32" t="s">
        <v>4</v>
      </c>
      <c r="G1" s="28" t="s">
        <v>5</v>
      </c>
      <c r="H1" s="28" t="s">
        <v>6</v>
      </c>
      <c r="I1" s="32" t="s">
        <v>7</v>
      </c>
      <c r="J1" s="25" t="s">
        <v>8</v>
      </c>
      <c r="K1" s="25" t="s">
        <v>9</v>
      </c>
      <c r="L1" s="32" t="s">
        <v>10</v>
      </c>
      <c r="M1" s="32" t="s">
        <v>541</v>
      </c>
    </row>
    <row r="2" spans="1:13" x14ac:dyDescent="0.3">
      <c r="A2" s="31" t="s">
        <v>11</v>
      </c>
      <c r="B2" s="25"/>
      <c r="C2" s="25"/>
      <c r="D2" s="25"/>
      <c r="E2" s="25">
        <v>291111528</v>
      </c>
      <c r="F2" s="25">
        <v>291111528</v>
      </c>
      <c r="G2" s="28" t="e">
        <f>Table1[[#This Row],[2022 '# Low Bids]]/Table1[[#This Row],['# Times Competed Against Perfetto Contracting Co2]]</f>
        <v>#DIV/0!</v>
      </c>
      <c r="H2" s="28">
        <f>Table1[[#This Row],[2022 Low $ (Sum of all Low Bids)]]/Table1[[#This Row],[2022 $ Bid ($ Low + $ Other)]]</f>
        <v>1</v>
      </c>
      <c r="K2" s="24"/>
      <c r="L2" s="24"/>
      <c r="M2" s="35">
        <v>38020</v>
      </c>
    </row>
    <row r="3" spans="1:13" x14ac:dyDescent="0.3">
      <c r="A3" s="27" t="s">
        <v>12</v>
      </c>
      <c r="B3" s="24">
        <v>53</v>
      </c>
      <c r="C3" s="24">
        <v>128</v>
      </c>
      <c r="D3" s="24">
        <v>10</v>
      </c>
      <c r="E3" s="29">
        <v>366850974</v>
      </c>
      <c r="F3" s="29">
        <v>4483748822</v>
      </c>
      <c r="G3" s="28">
        <f>Table1[[#This Row],[2022 '# Low Bids]]/Table1[[#This Row],['# Times Competed Against Perfetto Contracting Co2]]</f>
        <v>7.8125E-2</v>
      </c>
      <c r="H3" s="28">
        <f>Table1[[#This Row],[2022 Low $ (Sum of all Low Bids)]]/Table1[[#This Row],[2022 $ Bid ($ Low + $ Other)]]</f>
        <v>8.1817913661890673E-2</v>
      </c>
      <c r="K3" s="24"/>
      <c r="L3" s="24"/>
      <c r="M3" s="35">
        <v>38021</v>
      </c>
    </row>
    <row r="4" spans="1:13" x14ac:dyDescent="0.3">
      <c r="A4" s="27" t="s">
        <v>13</v>
      </c>
      <c r="B4" s="24">
        <v>51</v>
      </c>
      <c r="C4" s="24">
        <v>42</v>
      </c>
      <c r="D4" s="24">
        <v>6</v>
      </c>
      <c r="E4" s="29">
        <v>292296934</v>
      </c>
      <c r="F4" s="29">
        <v>2518420991</v>
      </c>
      <c r="G4" s="28">
        <f>Table1[[#This Row],[2022 '# Low Bids]]/Table1[[#This Row],['# Times Competed Against Perfetto Contracting Co2]]</f>
        <v>0.14285714285714285</v>
      </c>
      <c r="H4" s="28">
        <f>Table1[[#This Row],[2022 Low $ (Sum of all Low Bids)]]/Table1[[#This Row],[2022 $ Bid ($ Low + $ Other)]]</f>
        <v>0.11606357119980025</v>
      </c>
      <c r="K4" s="24"/>
      <c r="L4" s="24"/>
      <c r="M4" s="35">
        <v>38022</v>
      </c>
    </row>
    <row r="5" spans="1:13" x14ac:dyDescent="0.3">
      <c r="A5" s="27" t="s">
        <v>14</v>
      </c>
      <c r="B5" s="24">
        <v>35</v>
      </c>
      <c r="C5" s="24">
        <v>13</v>
      </c>
      <c r="D5" s="24">
        <v>2</v>
      </c>
      <c r="E5" s="29">
        <v>0</v>
      </c>
      <c r="F5" s="29">
        <v>0</v>
      </c>
      <c r="G5" s="28">
        <f>Table1[[#This Row],[2022 '# Low Bids]]/Table1[[#This Row],['# Times Competed Against Perfetto Contracting Co2]]</f>
        <v>0.15384615384615385</v>
      </c>
      <c r="H5" s="28" t="e">
        <f>Table1[[#This Row],[2022 Low $ (Sum of all Low Bids)]]/Table1[[#This Row],[2022 $ Bid ($ Low + $ Other)]]</f>
        <v>#DIV/0!</v>
      </c>
      <c r="K5" s="24"/>
      <c r="L5" s="24"/>
      <c r="M5" s="35">
        <v>38023</v>
      </c>
    </row>
    <row r="6" spans="1:13" x14ac:dyDescent="0.3">
      <c r="A6" s="27" t="s">
        <v>15</v>
      </c>
      <c r="B6" s="24">
        <v>35</v>
      </c>
      <c r="C6" s="30">
        <v>55</v>
      </c>
      <c r="D6" s="24">
        <v>0</v>
      </c>
      <c r="E6" s="29">
        <v>0</v>
      </c>
      <c r="F6" s="29">
        <v>0</v>
      </c>
      <c r="G6" s="28">
        <f>Table1[[#This Row],[2022 '# Low Bids]]/Table1[[#This Row],['# Times Competed Against Perfetto Contracting Co2]]</f>
        <v>0</v>
      </c>
      <c r="H6" s="28" t="e">
        <f>Table1[[#This Row],[2022 Low $ (Sum of all Low Bids)]]/Table1[[#This Row],[2022 $ Bid ($ Low + $ Other)]]</f>
        <v>#DIV/0!</v>
      </c>
      <c r="K6" s="24"/>
      <c r="L6" s="24"/>
      <c r="M6" s="35">
        <v>38024</v>
      </c>
    </row>
    <row r="7" spans="1:13" x14ac:dyDescent="0.3">
      <c r="A7" t="s">
        <v>16</v>
      </c>
      <c r="B7" s="24">
        <v>32</v>
      </c>
      <c r="E7" s="29">
        <v>0</v>
      </c>
      <c r="F7" s="29">
        <v>0</v>
      </c>
      <c r="G7" s="28" t="e">
        <f>Table1[[#This Row],[2022 '# Low Bids]]/Table1[[#This Row],['# Times Competed Against Perfetto Contracting Co2]]</f>
        <v>#DIV/0!</v>
      </c>
      <c r="H7" s="28" t="e">
        <f>Table1[[#This Row],[2022 Low $ (Sum of all Low Bids)]]/Table1[[#This Row],[2022 $ Bid ($ Low + $ Other)]]</f>
        <v>#DIV/0!</v>
      </c>
      <c r="K7" s="24"/>
      <c r="L7" s="24"/>
      <c r="M7" s="35">
        <v>16323</v>
      </c>
    </row>
    <row r="8" spans="1:13" x14ac:dyDescent="0.3">
      <c r="A8" t="s">
        <v>17</v>
      </c>
      <c r="B8" s="24">
        <v>30</v>
      </c>
      <c r="C8" s="24">
        <v>61</v>
      </c>
      <c r="D8" s="24">
        <v>5</v>
      </c>
      <c r="E8" s="29">
        <v>100000</v>
      </c>
      <c r="F8" s="29">
        <v>10000</v>
      </c>
      <c r="G8" s="28">
        <f>Table1[[#This Row],[2022 '# Low Bids]]/Table1[[#This Row],['# Times Competed Against Perfetto Contracting Co2]]</f>
        <v>8.1967213114754092E-2</v>
      </c>
      <c r="H8" s="28">
        <f>Table1[[#This Row],[2022 Low $ (Sum of all Low Bids)]]/Table1[[#This Row],[2022 $ Bid ($ Low + $ Other)]]</f>
        <v>10</v>
      </c>
      <c r="K8" s="24"/>
      <c r="L8" s="24"/>
      <c r="M8" s="35">
        <v>16324</v>
      </c>
    </row>
    <row r="9" spans="1:13" x14ac:dyDescent="0.3">
      <c r="A9" s="27" t="s">
        <v>18</v>
      </c>
      <c r="B9" s="24">
        <v>29</v>
      </c>
      <c r="C9" s="24">
        <v>33</v>
      </c>
      <c r="D9" s="24">
        <v>3</v>
      </c>
      <c r="E9" s="29">
        <v>0</v>
      </c>
      <c r="F9" s="29">
        <v>0</v>
      </c>
      <c r="G9" s="28">
        <f>Table1[[#This Row],[2022 '# Low Bids]]/Table1[[#This Row],['# Times Competed Against Perfetto Contracting Co2]]</f>
        <v>9.0909090909090912E-2</v>
      </c>
      <c r="H9" s="28" t="e">
        <f>Table1[[#This Row],[2022 Low $ (Sum of all Low Bids)]]/Table1[[#This Row],[2022 $ Bid ($ Low + $ Other)]]</f>
        <v>#DIV/0!</v>
      </c>
      <c r="K9" s="24"/>
      <c r="L9" s="24"/>
      <c r="M9" s="35">
        <v>16325</v>
      </c>
    </row>
    <row r="10" spans="1:13" x14ac:dyDescent="0.3">
      <c r="A10" t="s">
        <v>19</v>
      </c>
      <c r="B10" s="24">
        <v>27</v>
      </c>
      <c r="E10" s="29">
        <v>0</v>
      </c>
      <c r="F10" s="29">
        <v>0</v>
      </c>
      <c r="G10" s="28" t="e">
        <f>Table1[[#This Row],[2022 '# Low Bids]]/Table1[[#This Row],['# Times Competed Against Perfetto Contracting Co2]]</f>
        <v>#DIV/0!</v>
      </c>
      <c r="H10" s="28" t="e">
        <f>Table1[[#This Row],[2022 Low $ (Sum of all Low Bids)]]/Table1[[#This Row],[2022 $ Bid ($ Low + $ Other)]]</f>
        <v>#DIV/0!</v>
      </c>
      <c r="K10" s="24"/>
      <c r="L10" s="24"/>
      <c r="M10" s="35">
        <v>16326</v>
      </c>
    </row>
    <row r="11" spans="1:13" x14ac:dyDescent="0.3">
      <c r="A11" s="27" t="s">
        <v>20</v>
      </c>
      <c r="B11" s="24">
        <v>24</v>
      </c>
      <c r="E11" s="29">
        <v>0</v>
      </c>
      <c r="F11" s="29">
        <v>0</v>
      </c>
      <c r="G11" s="28" t="e">
        <f>Table1[[#This Row],[2022 '# Low Bids]]/Table1[[#This Row],['# Times Competed Against Perfetto Contracting Co2]]</f>
        <v>#DIV/0!</v>
      </c>
      <c r="H11" s="28" t="e">
        <f>Table1[[#This Row],[2022 Low $ (Sum of all Low Bids)]]/Table1[[#This Row],[2022 $ Bid ($ Low + $ Other)]]</f>
        <v>#DIV/0!</v>
      </c>
      <c r="K11" s="24"/>
      <c r="L11" s="24"/>
      <c r="M11" s="24" t="s">
        <v>543</v>
      </c>
    </row>
    <row r="12" spans="1:13" x14ac:dyDescent="0.3">
      <c r="A12" s="27" t="s">
        <v>21</v>
      </c>
      <c r="B12" s="24">
        <v>22</v>
      </c>
      <c r="C12" s="24">
        <v>25</v>
      </c>
      <c r="D12" s="24">
        <v>5</v>
      </c>
      <c r="E12" s="29">
        <v>0</v>
      </c>
      <c r="F12" s="29">
        <v>0</v>
      </c>
      <c r="G12" s="28">
        <f>Table1[[#This Row],[2022 '# Low Bids]]/Table1[[#This Row],['# Times Competed Against Perfetto Contracting Co2]]</f>
        <v>0.2</v>
      </c>
      <c r="H12" s="28" t="e">
        <f>Table1[[#This Row],[2022 Low $ (Sum of all Low Bids)]]/Table1[[#This Row],[2022 $ Bid ($ Low + $ Other)]]</f>
        <v>#DIV/0!</v>
      </c>
      <c r="K12" s="24"/>
      <c r="L12" s="24"/>
      <c r="M12" s="24" t="s">
        <v>544</v>
      </c>
    </row>
    <row r="13" spans="1:13" x14ac:dyDescent="0.3">
      <c r="A13" t="s">
        <v>22</v>
      </c>
      <c r="B13" s="24">
        <v>21</v>
      </c>
      <c r="E13" s="29">
        <v>0</v>
      </c>
      <c r="F13" s="29">
        <v>0</v>
      </c>
      <c r="G13" s="28" t="e">
        <f>Table1[[#This Row],[2022 '# Low Bids]]/Table1[[#This Row],['# Times Competed Against Perfetto Contracting Co2]]</f>
        <v>#DIV/0!</v>
      </c>
      <c r="H13" s="28" t="e">
        <f>Table1[[#This Row],[2022 Low $ (Sum of all Low Bids)]]/Table1[[#This Row],[2022 $ Bid ($ Low + $ Other)]]</f>
        <v>#DIV/0!</v>
      </c>
      <c r="K13" s="24"/>
      <c r="L13" s="24"/>
      <c r="M13" s="24" t="s">
        <v>545</v>
      </c>
    </row>
    <row r="14" spans="1:13" x14ac:dyDescent="0.3">
      <c r="A14" t="s">
        <v>23</v>
      </c>
      <c r="B14" s="24">
        <v>19</v>
      </c>
      <c r="E14" s="29">
        <v>0</v>
      </c>
      <c r="F14" s="29">
        <v>0</v>
      </c>
      <c r="G14" s="28" t="e">
        <f>Table1[[#This Row],[2022 '# Low Bids]]/Table1[[#This Row],['# Times Competed Against Perfetto Contracting Co2]]</f>
        <v>#DIV/0!</v>
      </c>
      <c r="H14" s="28" t="e">
        <f>Table1[[#This Row],[2022 Low $ (Sum of all Low Bids)]]/Table1[[#This Row],[2022 $ Bid ($ Low + $ Other)]]</f>
        <v>#DIV/0!</v>
      </c>
      <c r="K14" s="24"/>
      <c r="L14" s="24"/>
      <c r="M14" s="24" t="s">
        <v>546</v>
      </c>
    </row>
    <row r="15" spans="1:13" x14ac:dyDescent="0.3">
      <c r="A15" t="s">
        <v>24</v>
      </c>
      <c r="B15" s="24">
        <v>18</v>
      </c>
      <c r="E15" s="29">
        <v>0</v>
      </c>
      <c r="F15" s="29">
        <v>0</v>
      </c>
      <c r="G15" s="28" t="e">
        <f>Table1[[#This Row],[2022 '# Low Bids]]/Table1[[#This Row],['# Times Competed Against Perfetto Contracting Co2]]</f>
        <v>#DIV/0!</v>
      </c>
      <c r="H15" s="28" t="e">
        <f>Table1[[#This Row],[2022 Low $ (Sum of all Low Bids)]]/Table1[[#This Row],[2022 $ Bid ($ Low + $ Other)]]</f>
        <v>#DIV/0!</v>
      </c>
      <c r="K15" s="24"/>
      <c r="L15" s="24"/>
      <c r="M15" s="24" t="s">
        <v>542</v>
      </c>
    </row>
    <row r="16" spans="1:13" x14ac:dyDescent="0.3">
      <c r="A16" t="s">
        <v>25</v>
      </c>
      <c r="B16" s="24">
        <v>17</v>
      </c>
      <c r="E16" s="29">
        <v>0</v>
      </c>
      <c r="F16" s="29">
        <v>0</v>
      </c>
      <c r="G16" s="28" t="e">
        <f>Table1[[#This Row],[2022 '# Low Bids]]/Table1[[#This Row],['# Times Competed Against Perfetto Contracting Co2]]</f>
        <v>#DIV/0!</v>
      </c>
      <c r="H16" s="28" t="e">
        <f>Table1[[#This Row],[2022 Low $ (Sum of all Low Bids)]]/Table1[[#This Row],[2022 $ Bid ($ Low + $ Other)]]</f>
        <v>#DIV/0!</v>
      </c>
      <c r="K16" s="24"/>
      <c r="L16" s="24"/>
      <c r="M16" s="35">
        <v>40600</v>
      </c>
    </row>
    <row r="17" spans="1:13" x14ac:dyDescent="0.3">
      <c r="A17" t="s">
        <v>26</v>
      </c>
      <c r="B17" s="24">
        <v>16</v>
      </c>
      <c r="E17" s="29">
        <v>0</v>
      </c>
      <c r="F17" s="29">
        <v>0</v>
      </c>
      <c r="G17" s="28" t="e">
        <f>Table1[[#This Row],[2022 '# Low Bids]]/Table1[[#This Row],['# Times Competed Against Perfetto Contracting Co2]]</f>
        <v>#DIV/0!</v>
      </c>
      <c r="H17" s="28" t="e">
        <f>Table1[[#This Row],[2022 Low $ (Sum of all Low Bids)]]/Table1[[#This Row],[2022 $ Bid ($ Low + $ Other)]]</f>
        <v>#DIV/0!</v>
      </c>
      <c r="K17" s="24"/>
      <c r="L17" s="24"/>
      <c r="M17" s="35">
        <v>40601</v>
      </c>
    </row>
    <row r="18" spans="1:13" x14ac:dyDescent="0.3">
      <c r="A18" t="s">
        <v>27</v>
      </c>
      <c r="B18" s="24">
        <v>15</v>
      </c>
      <c r="C18" s="24">
        <v>14</v>
      </c>
      <c r="D18" s="24">
        <v>2</v>
      </c>
      <c r="E18" s="29">
        <v>0</v>
      </c>
      <c r="F18" s="29">
        <v>0</v>
      </c>
      <c r="G18" s="28">
        <f>Table1[[#This Row],[2022 '# Low Bids]]/Table1[[#This Row],['# Times Competed Against Perfetto Contracting Co2]]</f>
        <v>0.14285714285714285</v>
      </c>
      <c r="H18" s="28" t="e">
        <f>Table1[[#This Row],[2022 Low $ (Sum of all Low Bids)]]/Table1[[#This Row],[2022 $ Bid ($ Low + $ Other)]]</f>
        <v>#DIV/0!</v>
      </c>
      <c r="K18" s="24"/>
      <c r="L18" s="24"/>
      <c r="M18" s="35">
        <v>40602</v>
      </c>
    </row>
    <row r="19" spans="1:13" x14ac:dyDescent="0.3">
      <c r="A19" t="s">
        <v>28</v>
      </c>
      <c r="B19" s="24">
        <v>14</v>
      </c>
      <c r="E19" s="29">
        <v>0</v>
      </c>
      <c r="F19" s="29">
        <v>0</v>
      </c>
      <c r="G19" s="28" t="e">
        <f>Table1[[#This Row],[2022 '# Low Bids]]/Table1[[#This Row],['# Times Competed Against Perfetto Contracting Co2]]</f>
        <v>#DIV/0!</v>
      </c>
      <c r="H19" s="28" t="e">
        <f>Table1[[#This Row],[2022 Low $ (Sum of all Low Bids)]]/Table1[[#This Row],[2022 $ Bid ($ Low + $ Other)]]</f>
        <v>#DIV/0!</v>
      </c>
      <c r="K19" s="24"/>
      <c r="L19" s="24"/>
      <c r="M19" s="35">
        <v>40603</v>
      </c>
    </row>
    <row r="20" spans="1:13" x14ac:dyDescent="0.3">
      <c r="A20" s="27" t="s">
        <v>29</v>
      </c>
      <c r="B20" s="24">
        <v>14</v>
      </c>
      <c r="E20" s="29">
        <v>0</v>
      </c>
      <c r="F20" s="29">
        <v>0</v>
      </c>
      <c r="G20" s="28" t="e">
        <f>Table1[[#This Row],[2022 '# Low Bids]]/Table1[[#This Row],['# Times Competed Against Perfetto Contracting Co2]]</f>
        <v>#DIV/0!</v>
      </c>
      <c r="H20" s="28" t="e">
        <f>Table1[[#This Row],[2022 Low $ (Sum of all Low Bids)]]/Table1[[#This Row],[2022 $ Bid ($ Low + $ Other)]]</f>
        <v>#DIV/0!</v>
      </c>
      <c r="K20" s="24"/>
      <c r="L20" s="24"/>
      <c r="M20" s="35">
        <v>40604</v>
      </c>
    </row>
    <row r="21" spans="1:13" x14ac:dyDescent="0.3">
      <c r="A21" t="s">
        <v>30</v>
      </c>
      <c r="B21" s="24">
        <v>13</v>
      </c>
      <c r="E21" s="29">
        <v>0</v>
      </c>
      <c r="F21" s="29">
        <v>0</v>
      </c>
      <c r="G21" s="28" t="e">
        <f>Table1[[#This Row],[2022 '# Low Bids]]/Table1[[#This Row],['# Times Competed Against Perfetto Contracting Co2]]</f>
        <v>#DIV/0!</v>
      </c>
      <c r="H21" s="28" t="e">
        <f>Table1[[#This Row],[2022 Low $ (Sum of all Low Bids)]]/Table1[[#This Row],[2022 $ Bid ($ Low + $ Other)]]</f>
        <v>#DIV/0!</v>
      </c>
      <c r="K21" s="24"/>
      <c r="L21" s="24"/>
      <c r="M21" s="35">
        <v>40605</v>
      </c>
    </row>
    <row r="22" spans="1:13" x14ac:dyDescent="0.3">
      <c r="A22" s="27" t="s">
        <v>31</v>
      </c>
      <c r="B22" s="24">
        <v>22</v>
      </c>
      <c r="E22" s="29">
        <v>0</v>
      </c>
      <c r="F22" s="29">
        <v>0</v>
      </c>
      <c r="G22" s="28" t="e">
        <f>Table1[[#This Row],[2022 '# Low Bids]]/Table1[[#This Row],['# Times Competed Against Perfetto Contracting Co2]]</f>
        <v>#DIV/0!</v>
      </c>
      <c r="H22" s="28" t="e">
        <f>Table1[[#This Row],[2022 Low $ (Sum of all Low Bids)]]/Table1[[#This Row],[2022 $ Bid ($ Low + $ Other)]]</f>
        <v>#DIV/0!</v>
      </c>
      <c r="K22" s="24"/>
      <c r="L22" s="24"/>
      <c r="M22" s="35">
        <v>40606</v>
      </c>
    </row>
    <row r="23" spans="1:13" x14ac:dyDescent="0.3">
      <c r="A23" t="s">
        <v>32</v>
      </c>
      <c r="B23" s="24">
        <v>12</v>
      </c>
      <c r="E23" s="29">
        <v>0</v>
      </c>
      <c r="F23" s="29">
        <v>0</v>
      </c>
      <c r="G23" s="28" t="e">
        <f>Table1[[#This Row],[2022 '# Low Bids]]/Table1[[#This Row],['# Times Competed Against Perfetto Contracting Co2]]</f>
        <v>#DIV/0!</v>
      </c>
      <c r="H23" s="28" t="e">
        <f>Table1[[#This Row],[2022 Low $ (Sum of all Low Bids)]]/Table1[[#This Row],[2022 $ Bid ($ Low + $ Other)]]</f>
        <v>#DIV/0!</v>
      </c>
      <c r="K23" s="24"/>
      <c r="L23" s="24"/>
      <c r="M23" s="24"/>
    </row>
    <row r="24" spans="1:13" x14ac:dyDescent="0.3">
      <c r="A24" t="s">
        <v>33</v>
      </c>
      <c r="B24" s="24">
        <v>11</v>
      </c>
      <c r="E24" s="29">
        <v>0</v>
      </c>
      <c r="F24" s="29">
        <v>0</v>
      </c>
      <c r="G24" s="28" t="e">
        <f>Table1[[#This Row],[2022 '# Low Bids]]/Table1[[#This Row],['# Times Competed Against Perfetto Contracting Co2]]</f>
        <v>#DIV/0!</v>
      </c>
      <c r="H24" s="28" t="e">
        <f>Table1[[#This Row],[2022 Low $ (Sum of all Low Bids)]]/Table1[[#This Row],[2022 $ Bid ($ Low + $ Other)]]</f>
        <v>#DIV/0!</v>
      </c>
      <c r="K24" s="24"/>
      <c r="L24" s="24"/>
      <c r="M24" s="24"/>
    </row>
    <row r="25" spans="1:13" x14ac:dyDescent="0.3">
      <c r="A25" t="s">
        <v>34</v>
      </c>
      <c r="B25" s="24">
        <v>11</v>
      </c>
      <c r="E25" s="29">
        <v>0</v>
      </c>
      <c r="F25" s="29">
        <v>0</v>
      </c>
      <c r="G25" s="28" t="e">
        <f>Table1[[#This Row],[2022 '# Low Bids]]/Table1[[#This Row],['# Times Competed Against Perfetto Contracting Co2]]</f>
        <v>#DIV/0!</v>
      </c>
      <c r="H25" s="28" t="e">
        <f>Table1[[#This Row],[2022 Low $ (Sum of all Low Bids)]]/Table1[[#This Row],[2022 $ Bid ($ Low + $ Other)]]</f>
        <v>#DIV/0!</v>
      </c>
      <c r="K25" s="24"/>
      <c r="L25" s="24"/>
      <c r="M25" s="24"/>
    </row>
    <row r="26" spans="1:13" x14ac:dyDescent="0.3">
      <c r="A26" t="s">
        <v>35</v>
      </c>
      <c r="B26" s="24">
        <v>10</v>
      </c>
      <c r="E26" s="29">
        <v>0</v>
      </c>
      <c r="F26" s="29">
        <v>0</v>
      </c>
      <c r="G26" s="28" t="e">
        <f>Table1[[#This Row],[2022 '# Low Bids]]/Table1[[#This Row],['# Times Competed Against Perfetto Contracting Co2]]</f>
        <v>#DIV/0!</v>
      </c>
      <c r="H26" s="28" t="e">
        <f>Table1[[#This Row],[2022 Low $ (Sum of all Low Bids)]]/Table1[[#This Row],[2022 $ Bid ($ Low + $ Other)]]</f>
        <v>#DIV/0!</v>
      </c>
      <c r="K26" s="24"/>
      <c r="L26" s="24"/>
      <c r="M26" s="24"/>
    </row>
    <row r="27" spans="1:13" x14ac:dyDescent="0.3">
      <c r="A27" t="s">
        <v>36</v>
      </c>
      <c r="B27" s="24">
        <v>10</v>
      </c>
      <c r="E27" s="29">
        <v>0</v>
      </c>
      <c r="F27" s="29">
        <v>0</v>
      </c>
      <c r="G27" s="28" t="e">
        <f>Table1[[#This Row],[2022 '# Low Bids]]/Table1[[#This Row],['# Times Competed Against Perfetto Contracting Co2]]</f>
        <v>#DIV/0!</v>
      </c>
      <c r="H27" s="28" t="e">
        <f>Table1[[#This Row],[2022 Low $ (Sum of all Low Bids)]]/Table1[[#This Row],[2022 $ Bid ($ Low + $ Other)]]</f>
        <v>#DIV/0!</v>
      </c>
      <c r="K27" s="24"/>
      <c r="L27" s="24"/>
      <c r="M27" s="24"/>
    </row>
    <row r="28" spans="1:13" x14ac:dyDescent="0.3">
      <c r="A28" t="s">
        <v>37</v>
      </c>
      <c r="B28" s="24">
        <v>10</v>
      </c>
      <c r="E28" s="29">
        <v>0</v>
      </c>
      <c r="F28" s="29">
        <v>0</v>
      </c>
      <c r="G28" s="28" t="e">
        <f>Table1[[#This Row],[2022 '# Low Bids]]/Table1[[#This Row],['# Times Competed Against Perfetto Contracting Co2]]</f>
        <v>#DIV/0!</v>
      </c>
      <c r="H28" s="28" t="e">
        <f>Table1[[#This Row],[2022 Low $ (Sum of all Low Bids)]]/Table1[[#This Row],[2022 $ Bid ($ Low + $ Other)]]</f>
        <v>#DIV/0!</v>
      </c>
      <c r="K28" s="24"/>
      <c r="L28" s="24"/>
      <c r="M28" s="24"/>
    </row>
    <row r="29" spans="1:13" x14ac:dyDescent="0.3">
      <c r="A29" t="s">
        <v>38</v>
      </c>
      <c r="B29" s="24">
        <v>10</v>
      </c>
      <c r="E29" s="29">
        <v>0</v>
      </c>
      <c r="F29" s="29">
        <v>0</v>
      </c>
      <c r="G29" s="28" t="e">
        <f>Table1[[#This Row],[2022 '# Low Bids]]/Table1[[#This Row],['# Times Competed Against Perfetto Contracting Co2]]</f>
        <v>#DIV/0!</v>
      </c>
      <c r="H29" s="28" t="e">
        <f>Table1[[#This Row],[2022 Low $ (Sum of all Low Bids)]]/Table1[[#This Row],[2022 $ Bid ($ Low + $ Other)]]</f>
        <v>#DIV/0!</v>
      </c>
      <c r="K29" s="24"/>
      <c r="L29" s="24"/>
      <c r="M29" s="24"/>
    </row>
    <row r="30" spans="1:13" x14ac:dyDescent="0.3">
      <c r="A30" t="s">
        <v>39</v>
      </c>
      <c r="B30" s="24">
        <v>10</v>
      </c>
      <c r="E30" s="29">
        <v>0</v>
      </c>
      <c r="F30" s="29">
        <v>0</v>
      </c>
      <c r="G30" s="28" t="e">
        <f>Table1[[#This Row],[2022 '# Low Bids]]/Table1[[#This Row],['# Times Competed Against Perfetto Contracting Co2]]</f>
        <v>#DIV/0!</v>
      </c>
      <c r="H30" s="28" t="e">
        <f>Table1[[#This Row],[2022 Low $ (Sum of all Low Bids)]]/Table1[[#This Row],[2022 $ Bid ($ Low + $ Other)]]</f>
        <v>#DIV/0!</v>
      </c>
      <c r="K30" s="24"/>
      <c r="L30" s="24"/>
      <c r="M30" s="24"/>
    </row>
    <row r="31" spans="1:13" x14ac:dyDescent="0.3">
      <c r="A31" t="s">
        <v>40</v>
      </c>
      <c r="B31" s="24">
        <v>9</v>
      </c>
      <c r="E31">
        <v>0</v>
      </c>
      <c r="F31">
        <v>0</v>
      </c>
      <c r="G31" s="28" t="e">
        <f>Table1[[#This Row],[2022 '# Low Bids]]/Table1[[#This Row],['# Times Competed Against Perfetto Contracting Co2]]</f>
        <v>#DIV/0!</v>
      </c>
      <c r="H31" s="28" t="e">
        <f>Table1[[#This Row],[2022 Low $ (Sum of all Low Bids)]]/Table1[[#This Row],[2022 $ Bid ($ Low + $ Other)]]</f>
        <v>#DIV/0!</v>
      </c>
      <c r="K31" s="24"/>
      <c r="L31" s="24"/>
      <c r="M31" s="24"/>
    </row>
    <row r="32" spans="1:13" x14ac:dyDescent="0.3">
      <c r="A32" t="s">
        <v>41</v>
      </c>
      <c r="B32" s="24">
        <v>9</v>
      </c>
      <c r="E32">
        <v>0</v>
      </c>
      <c r="F32">
        <v>0</v>
      </c>
      <c r="G32" s="28" t="e">
        <f>Table1[[#This Row],[2022 '# Low Bids]]/Table1[[#This Row],['# Times Competed Against Perfetto Contracting Co2]]</f>
        <v>#DIV/0!</v>
      </c>
      <c r="H32" s="28" t="e">
        <f>Table1[[#This Row],[2022 Low $ (Sum of all Low Bids)]]/Table1[[#This Row],[2022 $ Bid ($ Low + $ Other)]]</f>
        <v>#DIV/0!</v>
      </c>
      <c r="K32" s="24"/>
      <c r="L32" s="24"/>
      <c r="M32" s="24"/>
    </row>
    <row r="33" spans="1:13" x14ac:dyDescent="0.3">
      <c r="A33" t="s">
        <v>42</v>
      </c>
      <c r="B33" s="24">
        <v>9</v>
      </c>
      <c r="E33">
        <v>0</v>
      </c>
      <c r="F33">
        <v>0</v>
      </c>
      <c r="G33" s="28" t="e">
        <f>Table1[[#This Row],[2022 '# Low Bids]]/Table1[[#This Row],['# Times Competed Against Perfetto Contracting Co2]]</f>
        <v>#DIV/0!</v>
      </c>
      <c r="H33" s="28" t="e">
        <f>Table1[[#This Row],[2022 Low $ (Sum of all Low Bids)]]/Table1[[#This Row],[2022 $ Bid ($ Low + $ Other)]]</f>
        <v>#DIV/0!</v>
      </c>
      <c r="K33" s="24"/>
      <c r="L33" s="24"/>
      <c r="M33" s="24"/>
    </row>
    <row r="34" spans="1:13" x14ac:dyDescent="0.3">
      <c r="A34" t="s">
        <v>43</v>
      </c>
      <c r="B34" s="24">
        <v>9</v>
      </c>
      <c r="E34">
        <v>0</v>
      </c>
      <c r="F34">
        <v>0</v>
      </c>
      <c r="G34" s="28" t="e">
        <f>Table1[[#This Row],[2022 '# Low Bids]]/Table1[[#This Row],['# Times Competed Against Perfetto Contracting Co2]]</f>
        <v>#DIV/0!</v>
      </c>
      <c r="H34" s="28" t="e">
        <f>Table1[[#This Row],[2022 Low $ (Sum of all Low Bids)]]/Table1[[#This Row],[2022 $ Bid ($ Low + $ Other)]]</f>
        <v>#DIV/0!</v>
      </c>
      <c r="K34" s="24"/>
      <c r="L34" s="24"/>
      <c r="M34" s="35">
        <v>37415</v>
      </c>
    </row>
    <row r="35" spans="1:13" x14ac:dyDescent="0.3">
      <c r="A35" t="s">
        <v>44</v>
      </c>
      <c r="B35" s="24">
        <v>8</v>
      </c>
      <c r="E35">
        <v>0</v>
      </c>
      <c r="F35">
        <v>0</v>
      </c>
      <c r="G35" s="28" t="e">
        <f>Table1[[#This Row],[2022 '# Low Bids]]/Table1[[#This Row],['# Times Competed Against Perfetto Contracting Co2]]</f>
        <v>#DIV/0!</v>
      </c>
      <c r="H35" s="28" t="e">
        <f>Table1[[#This Row],[2022 Low $ (Sum of all Low Bids)]]/Table1[[#This Row],[2022 $ Bid ($ Low + $ Other)]]</f>
        <v>#DIV/0!</v>
      </c>
      <c r="K35" s="24"/>
      <c r="L35" s="24"/>
      <c r="M35" s="35">
        <v>37416</v>
      </c>
    </row>
    <row r="36" spans="1:13" x14ac:dyDescent="0.3">
      <c r="A36" t="s">
        <v>45</v>
      </c>
      <c r="B36" s="24">
        <v>8</v>
      </c>
      <c r="E36">
        <v>0</v>
      </c>
      <c r="F36">
        <v>0</v>
      </c>
      <c r="G36" s="28" t="e">
        <f>Table1[[#This Row],[2022 '# Low Bids]]/Table1[[#This Row],['# Times Competed Against Perfetto Contracting Co2]]</f>
        <v>#DIV/0!</v>
      </c>
      <c r="H36" s="28" t="e">
        <f>Table1[[#This Row],[2022 Low $ (Sum of all Low Bids)]]/Table1[[#This Row],[2022 $ Bid ($ Low + $ Other)]]</f>
        <v>#DIV/0!</v>
      </c>
      <c r="K36" s="24"/>
      <c r="L36" s="24"/>
      <c r="M36" s="35">
        <v>37417</v>
      </c>
    </row>
    <row r="37" spans="1:13" x14ac:dyDescent="0.3">
      <c r="A37" t="s">
        <v>46</v>
      </c>
      <c r="B37" s="24">
        <v>7</v>
      </c>
      <c r="E37">
        <v>0</v>
      </c>
      <c r="F37">
        <v>0</v>
      </c>
      <c r="G37" s="28" t="e">
        <f>Table1[[#This Row],[2022 '# Low Bids]]/Table1[[#This Row],['# Times Competed Against Perfetto Contracting Co2]]</f>
        <v>#DIV/0!</v>
      </c>
      <c r="H37" s="28" t="e">
        <f>Table1[[#This Row],[2022 Low $ (Sum of all Low Bids)]]/Table1[[#This Row],[2022 $ Bid ($ Low + $ Other)]]</f>
        <v>#DIV/0!</v>
      </c>
      <c r="K37" s="24"/>
      <c r="L37" s="24"/>
      <c r="M37" s="35">
        <v>37418</v>
      </c>
    </row>
    <row r="38" spans="1:13" x14ac:dyDescent="0.3">
      <c r="A38" t="s">
        <v>47</v>
      </c>
      <c r="B38" s="24">
        <v>7</v>
      </c>
      <c r="E38">
        <v>0</v>
      </c>
      <c r="F38">
        <v>0</v>
      </c>
      <c r="G38" s="28" t="e">
        <f>Table1[[#This Row],[2022 '# Low Bids]]/Table1[[#This Row],['# Times Competed Against Perfetto Contracting Co2]]</f>
        <v>#DIV/0!</v>
      </c>
      <c r="H38" s="28" t="e">
        <f>Table1[[#This Row],[2022 Low $ (Sum of all Low Bids)]]/Table1[[#This Row],[2022 $ Bid ($ Low + $ Other)]]</f>
        <v>#DIV/0!</v>
      </c>
      <c r="K38" s="24"/>
      <c r="L38" s="24"/>
      <c r="M38" s="35">
        <v>37419</v>
      </c>
    </row>
    <row r="39" spans="1:13" x14ac:dyDescent="0.3">
      <c r="A39" t="s">
        <v>48</v>
      </c>
      <c r="B39" s="24">
        <v>6</v>
      </c>
      <c r="E39">
        <v>0</v>
      </c>
      <c r="F39">
        <v>0</v>
      </c>
      <c r="G39" s="28" t="e">
        <f>Table1[[#This Row],[2022 '# Low Bids]]/Table1[[#This Row],['# Times Competed Against Perfetto Contracting Co2]]</f>
        <v>#DIV/0!</v>
      </c>
      <c r="H39" s="28" t="e">
        <f>Table1[[#This Row],[2022 Low $ (Sum of all Low Bids)]]/Table1[[#This Row],[2022 $ Bid ($ Low + $ Other)]]</f>
        <v>#DIV/0!</v>
      </c>
      <c r="K39" s="24"/>
      <c r="L39" s="24"/>
      <c r="M39" s="35">
        <v>37420</v>
      </c>
    </row>
    <row r="40" spans="1:13" x14ac:dyDescent="0.3">
      <c r="A40" t="s">
        <v>49</v>
      </c>
      <c r="B40" s="24">
        <v>6</v>
      </c>
      <c r="E40">
        <v>0</v>
      </c>
      <c r="F40">
        <v>0</v>
      </c>
      <c r="G40" s="28" t="e">
        <f>Table1[[#This Row],[2022 '# Low Bids]]/Table1[[#This Row],['# Times Competed Against Perfetto Contracting Co2]]</f>
        <v>#DIV/0!</v>
      </c>
      <c r="H40" s="28" t="e">
        <f>Table1[[#This Row],[2022 Low $ (Sum of all Low Bids)]]/Table1[[#This Row],[2022 $ Bid ($ Low + $ Other)]]</f>
        <v>#DIV/0!</v>
      </c>
      <c r="K40" s="24"/>
      <c r="L40" s="24"/>
      <c r="M40" s="35">
        <v>37421</v>
      </c>
    </row>
    <row r="41" spans="1:13" x14ac:dyDescent="0.3">
      <c r="A41" t="s">
        <v>50</v>
      </c>
      <c r="B41" s="24">
        <v>6</v>
      </c>
      <c r="E41">
        <v>0</v>
      </c>
      <c r="F41">
        <v>0</v>
      </c>
      <c r="G41" s="28" t="e">
        <f>Table1[[#This Row],[2022 '# Low Bids]]/Table1[[#This Row],['# Times Competed Against Perfetto Contracting Co2]]</f>
        <v>#DIV/0!</v>
      </c>
      <c r="H41" s="28" t="e">
        <f>Table1[[#This Row],[2022 Low $ (Sum of all Low Bids)]]/Table1[[#This Row],[2022 $ Bid ($ Low + $ Other)]]</f>
        <v>#DIV/0!</v>
      </c>
      <c r="K41" s="24"/>
      <c r="L41" s="24"/>
      <c r="M41" s="35">
        <v>37422</v>
      </c>
    </row>
    <row r="42" spans="1:13" x14ac:dyDescent="0.3">
      <c r="A42" t="s">
        <v>51</v>
      </c>
      <c r="B42" s="24">
        <v>6</v>
      </c>
      <c r="E42">
        <v>0</v>
      </c>
      <c r="F42">
        <v>0</v>
      </c>
      <c r="G42" s="28" t="e">
        <f>Table1[[#This Row],[2022 '# Low Bids]]/Table1[[#This Row],['# Times Competed Against Perfetto Contracting Co2]]</f>
        <v>#DIV/0!</v>
      </c>
      <c r="H42" s="28" t="e">
        <f>Table1[[#This Row],[2022 Low $ (Sum of all Low Bids)]]/Table1[[#This Row],[2022 $ Bid ($ Low + $ Other)]]</f>
        <v>#DIV/0!</v>
      </c>
      <c r="K42" s="24"/>
      <c r="L42" s="24"/>
      <c r="M42" s="35">
        <v>37423</v>
      </c>
    </row>
    <row r="43" spans="1:13" x14ac:dyDescent="0.3">
      <c r="A43" t="s">
        <v>52</v>
      </c>
      <c r="B43" s="24">
        <v>6</v>
      </c>
      <c r="E43">
        <v>0</v>
      </c>
      <c r="F43">
        <v>0</v>
      </c>
      <c r="G43" s="28" t="e">
        <f>Table1[[#This Row],[2022 '# Low Bids]]/Table1[[#This Row],['# Times Competed Against Perfetto Contracting Co2]]</f>
        <v>#DIV/0!</v>
      </c>
      <c r="H43" s="28" t="e">
        <f>Table1[[#This Row],[2022 Low $ (Sum of all Low Bids)]]/Table1[[#This Row],[2022 $ Bid ($ Low + $ Other)]]</f>
        <v>#DIV/0!</v>
      </c>
      <c r="K43" s="24"/>
      <c r="L43" s="24"/>
      <c r="M43" s="35">
        <v>37424</v>
      </c>
    </row>
    <row r="44" spans="1:13" x14ac:dyDescent="0.3">
      <c r="A44" t="s">
        <v>53</v>
      </c>
      <c r="B44" s="24">
        <v>6</v>
      </c>
      <c r="E44">
        <v>0</v>
      </c>
      <c r="F44">
        <v>0</v>
      </c>
      <c r="G44" s="28" t="e">
        <f>Table1[[#This Row],[2022 '# Low Bids]]/Table1[[#This Row],['# Times Competed Against Perfetto Contracting Co2]]</f>
        <v>#DIV/0!</v>
      </c>
      <c r="H44" s="28" t="e">
        <f>Table1[[#This Row],[2022 Low $ (Sum of all Low Bids)]]/Table1[[#This Row],[2022 $ Bid ($ Low + $ Other)]]</f>
        <v>#DIV/0!</v>
      </c>
      <c r="K44" s="24"/>
      <c r="L44" s="24"/>
      <c r="M44" s="35">
        <v>37425</v>
      </c>
    </row>
    <row r="45" spans="1:13" x14ac:dyDescent="0.3">
      <c r="A45" t="s">
        <v>54</v>
      </c>
      <c r="B45" s="24">
        <v>5</v>
      </c>
      <c r="E45">
        <v>0</v>
      </c>
      <c r="F45">
        <v>0</v>
      </c>
      <c r="G45" s="28" t="e">
        <f>Table1[[#This Row],[2022 '# Low Bids]]/Table1[[#This Row],['# Times Competed Against Perfetto Contracting Co2]]</f>
        <v>#DIV/0!</v>
      </c>
      <c r="H45" s="28" t="e">
        <f>Table1[[#This Row],[2022 Low $ (Sum of all Low Bids)]]/Table1[[#This Row],[2022 $ Bid ($ Low + $ Other)]]</f>
        <v>#DIV/0!</v>
      </c>
      <c r="K45" s="24"/>
      <c r="L45" s="24"/>
      <c r="M45" s="35">
        <v>37426</v>
      </c>
    </row>
    <row r="46" spans="1:13" x14ac:dyDescent="0.3">
      <c r="A46" t="s">
        <v>55</v>
      </c>
      <c r="B46" s="24">
        <v>5</v>
      </c>
      <c r="E46">
        <v>0</v>
      </c>
      <c r="F46">
        <v>0</v>
      </c>
      <c r="G46" s="28" t="e">
        <f>Table1[[#This Row],[2022 '# Low Bids]]/Table1[[#This Row],['# Times Competed Against Perfetto Contracting Co2]]</f>
        <v>#DIV/0!</v>
      </c>
      <c r="H46" s="28" t="e">
        <f>Table1[[#This Row],[2022 Low $ (Sum of all Low Bids)]]/Table1[[#This Row],[2022 $ Bid ($ Low + $ Other)]]</f>
        <v>#DIV/0!</v>
      </c>
      <c r="K46" s="24"/>
      <c r="L46" s="24"/>
      <c r="M46" s="35">
        <v>44624</v>
      </c>
    </row>
    <row r="47" spans="1:13" x14ac:dyDescent="0.3">
      <c r="A47" t="s">
        <v>56</v>
      </c>
      <c r="B47" s="24">
        <v>5</v>
      </c>
      <c r="E47">
        <v>0</v>
      </c>
      <c r="F47">
        <v>0</v>
      </c>
      <c r="G47" s="28" t="e">
        <f>Table1[[#This Row],[2022 '# Low Bids]]/Table1[[#This Row],['# Times Competed Against Perfetto Contracting Co2]]</f>
        <v>#DIV/0!</v>
      </c>
      <c r="H47" s="28" t="e">
        <f>Table1[[#This Row],[2022 Low $ (Sum of all Low Bids)]]/Table1[[#This Row],[2022 $ Bid ($ Low + $ Other)]]</f>
        <v>#DIV/0!</v>
      </c>
      <c r="K47" s="24"/>
      <c r="L47" s="24"/>
      <c r="M47" s="35">
        <v>29240</v>
      </c>
    </row>
    <row r="48" spans="1:13" x14ac:dyDescent="0.3">
      <c r="A48" t="s">
        <v>57</v>
      </c>
      <c r="B48" s="24">
        <v>5</v>
      </c>
      <c r="E48">
        <v>0</v>
      </c>
      <c r="F48">
        <v>0</v>
      </c>
      <c r="G48" s="28" t="e">
        <f>Table1[[#This Row],[2022 '# Low Bids]]/Table1[[#This Row],['# Times Competed Against Perfetto Contracting Co2]]</f>
        <v>#DIV/0!</v>
      </c>
      <c r="H48" s="28" t="e">
        <f>Table1[[#This Row],[2022 Low $ (Sum of all Low Bids)]]/Table1[[#This Row],[2022 $ Bid ($ Low + $ Other)]]</f>
        <v>#DIV/0!</v>
      </c>
      <c r="K48" s="24"/>
      <c r="L48" s="24"/>
      <c r="M48" s="35">
        <v>29241</v>
      </c>
    </row>
    <row r="49" spans="1:13" x14ac:dyDescent="0.3">
      <c r="A49" t="s">
        <v>58</v>
      </c>
      <c r="B49" s="24">
        <v>5</v>
      </c>
      <c r="E49">
        <v>0</v>
      </c>
      <c r="F49">
        <v>0</v>
      </c>
      <c r="G49" s="28" t="e">
        <f>Table1[[#This Row],[2022 '# Low Bids]]/Table1[[#This Row],['# Times Competed Against Perfetto Contracting Co2]]</f>
        <v>#DIV/0!</v>
      </c>
      <c r="H49" s="28" t="e">
        <f>Table1[[#This Row],[2022 Low $ (Sum of all Low Bids)]]/Table1[[#This Row],[2022 $ Bid ($ Low + $ Other)]]</f>
        <v>#DIV/0!</v>
      </c>
      <c r="K49" s="24"/>
      <c r="L49" s="24"/>
      <c r="M49" s="35">
        <v>29242</v>
      </c>
    </row>
    <row r="50" spans="1:13" x14ac:dyDescent="0.3">
      <c r="A50" t="s">
        <v>59</v>
      </c>
      <c r="B50" s="24">
        <v>5</v>
      </c>
      <c r="E50">
        <v>0</v>
      </c>
      <c r="F50">
        <v>0</v>
      </c>
      <c r="G50" s="28" t="e">
        <f>Table1[[#This Row],[2022 '# Low Bids]]/Table1[[#This Row],['# Times Competed Against Perfetto Contracting Co2]]</f>
        <v>#DIV/0!</v>
      </c>
      <c r="H50" s="28" t="e">
        <f>Table1[[#This Row],[2022 Low $ (Sum of all Low Bids)]]/Table1[[#This Row],[2022 $ Bid ($ Low + $ Other)]]</f>
        <v>#DIV/0!</v>
      </c>
      <c r="K50" s="24"/>
      <c r="L50" s="24"/>
      <c r="M50" s="35">
        <v>29243</v>
      </c>
    </row>
    <row r="51" spans="1:13" x14ac:dyDescent="0.3">
      <c r="A51" t="s">
        <v>60</v>
      </c>
      <c r="B51" s="24">
        <v>4</v>
      </c>
      <c r="E51">
        <v>0</v>
      </c>
      <c r="F51">
        <v>0</v>
      </c>
      <c r="G51" s="28" t="e">
        <f>Table1[[#This Row],[2022 '# Low Bids]]/Table1[[#This Row],['# Times Competed Against Perfetto Contracting Co2]]</f>
        <v>#DIV/0!</v>
      </c>
      <c r="H51" s="28" t="e">
        <f>Table1[[#This Row],[2022 Low $ (Sum of all Low Bids)]]/Table1[[#This Row],[2022 $ Bid ($ Low + $ Other)]]</f>
        <v>#DIV/0!</v>
      </c>
      <c r="K51" s="24"/>
      <c r="L51" s="24"/>
      <c r="M51" s="35">
        <v>29244</v>
      </c>
    </row>
    <row r="52" spans="1:13" x14ac:dyDescent="0.3">
      <c r="A52" t="s">
        <v>61</v>
      </c>
      <c r="B52" s="24">
        <v>4</v>
      </c>
      <c r="E52">
        <v>0</v>
      </c>
      <c r="F52">
        <v>0</v>
      </c>
      <c r="G52" s="28" t="e">
        <f>Table1[[#This Row],[2022 '# Low Bids]]/Table1[[#This Row],['# Times Competed Against Perfetto Contracting Co2]]</f>
        <v>#DIV/0!</v>
      </c>
      <c r="H52" s="28" t="e">
        <f>Table1[[#This Row],[2022 Low $ (Sum of all Low Bids)]]/Table1[[#This Row],[2022 $ Bid ($ Low + $ Other)]]</f>
        <v>#DIV/0!</v>
      </c>
      <c r="K52" s="24"/>
      <c r="L52" s="24"/>
      <c r="M52" s="35">
        <v>29245</v>
      </c>
    </row>
    <row r="53" spans="1:13" x14ac:dyDescent="0.3">
      <c r="A53" t="s">
        <v>62</v>
      </c>
      <c r="B53" s="24">
        <v>4</v>
      </c>
      <c r="E53">
        <v>0</v>
      </c>
      <c r="F53">
        <v>0</v>
      </c>
      <c r="G53" s="28" t="e">
        <f>Table1[[#This Row],[2022 '# Low Bids]]/Table1[[#This Row],['# Times Competed Against Perfetto Contracting Co2]]</f>
        <v>#DIV/0!</v>
      </c>
      <c r="H53" s="28" t="e">
        <f>Table1[[#This Row],[2022 Low $ (Sum of all Low Bids)]]/Table1[[#This Row],[2022 $ Bid ($ Low + $ Other)]]</f>
        <v>#DIV/0!</v>
      </c>
      <c r="K53" s="24"/>
      <c r="L53" s="24"/>
      <c r="M53" s="35">
        <v>29246</v>
      </c>
    </row>
    <row r="54" spans="1:13" x14ac:dyDescent="0.3">
      <c r="A54" t="s">
        <v>63</v>
      </c>
      <c r="B54" s="24">
        <v>4</v>
      </c>
      <c r="E54">
        <v>0</v>
      </c>
      <c r="F54">
        <v>0</v>
      </c>
      <c r="G54" s="28" t="e">
        <f>Table1[[#This Row],[2022 '# Low Bids]]/Table1[[#This Row],['# Times Competed Against Perfetto Contracting Co2]]</f>
        <v>#DIV/0!</v>
      </c>
      <c r="H54" s="28" t="e">
        <f>Table1[[#This Row],[2022 Low $ (Sum of all Low Bids)]]/Table1[[#This Row],[2022 $ Bid ($ Low + $ Other)]]</f>
        <v>#DIV/0!</v>
      </c>
      <c r="K54" s="24"/>
      <c r="L54" s="24"/>
      <c r="M54" s="35">
        <v>24554</v>
      </c>
    </row>
    <row r="55" spans="1:13" x14ac:dyDescent="0.3">
      <c r="A55" t="s">
        <v>64</v>
      </c>
      <c r="B55" s="24">
        <v>3</v>
      </c>
      <c r="E55">
        <v>0</v>
      </c>
      <c r="F55">
        <v>0</v>
      </c>
      <c r="G55" s="28" t="e">
        <f>Table1[[#This Row],[2022 '# Low Bids]]/Table1[[#This Row],['# Times Competed Against Perfetto Contracting Co2]]</f>
        <v>#DIV/0!</v>
      </c>
      <c r="H55" s="28" t="e">
        <f>Table1[[#This Row],[2022 Low $ (Sum of all Low Bids)]]/Table1[[#This Row],[2022 $ Bid ($ Low + $ Other)]]</f>
        <v>#DIV/0!</v>
      </c>
      <c r="K55" s="24"/>
      <c r="L55" s="24"/>
      <c r="M55" s="35">
        <v>24555</v>
      </c>
    </row>
    <row r="56" spans="1:13" x14ac:dyDescent="0.3">
      <c r="A56" t="s">
        <v>65</v>
      </c>
      <c r="B56" s="24">
        <v>3</v>
      </c>
      <c r="E56">
        <v>0</v>
      </c>
      <c r="F56">
        <v>0</v>
      </c>
      <c r="G56" s="28" t="e">
        <f>Table1[[#This Row],[2022 '# Low Bids]]/Table1[[#This Row],['# Times Competed Against Perfetto Contracting Co2]]</f>
        <v>#DIV/0!</v>
      </c>
      <c r="H56" s="28" t="e">
        <f>Table1[[#This Row],[2022 Low $ (Sum of all Low Bids)]]/Table1[[#This Row],[2022 $ Bid ($ Low + $ Other)]]</f>
        <v>#DIV/0!</v>
      </c>
      <c r="K56" s="24"/>
      <c r="L56" s="24"/>
      <c r="M56" s="35">
        <v>24556</v>
      </c>
    </row>
    <row r="57" spans="1:13" x14ac:dyDescent="0.3">
      <c r="A57" t="s">
        <v>66</v>
      </c>
      <c r="B57" s="24">
        <v>3</v>
      </c>
      <c r="E57">
        <v>0</v>
      </c>
      <c r="F57">
        <v>0</v>
      </c>
      <c r="G57" s="28" t="e">
        <f>Table1[[#This Row],[2022 '# Low Bids]]/Table1[[#This Row],['# Times Competed Against Perfetto Contracting Co2]]</f>
        <v>#DIV/0!</v>
      </c>
      <c r="H57" s="28" t="e">
        <f>Table1[[#This Row],[2022 Low $ (Sum of all Low Bids)]]/Table1[[#This Row],[2022 $ Bid ($ Low + $ Other)]]</f>
        <v>#DIV/0!</v>
      </c>
      <c r="K57" s="24"/>
      <c r="L57" s="24"/>
      <c r="M57" s="35">
        <v>24557</v>
      </c>
    </row>
    <row r="58" spans="1:13" x14ac:dyDescent="0.3">
      <c r="A58" t="s">
        <v>67</v>
      </c>
      <c r="B58" s="24">
        <v>3</v>
      </c>
      <c r="E58">
        <v>0</v>
      </c>
      <c r="F58">
        <v>0</v>
      </c>
      <c r="G58" s="28" t="e">
        <f>Table1[[#This Row],[2022 '# Low Bids]]/Table1[[#This Row],['# Times Competed Against Perfetto Contracting Co2]]</f>
        <v>#DIV/0!</v>
      </c>
      <c r="H58" s="28" t="e">
        <f>Table1[[#This Row],[2022 Low $ (Sum of all Low Bids)]]/Table1[[#This Row],[2022 $ Bid ($ Low + $ Other)]]</f>
        <v>#DIV/0!</v>
      </c>
      <c r="K58" s="24"/>
      <c r="L58" s="24"/>
      <c r="M58" s="35">
        <v>24558</v>
      </c>
    </row>
    <row r="59" spans="1:13" x14ac:dyDescent="0.3">
      <c r="A59" t="s">
        <v>68</v>
      </c>
      <c r="B59" s="24">
        <v>3</v>
      </c>
      <c r="E59">
        <v>0</v>
      </c>
      <c r="F59">
        <v>0</v>
      </c>
      <c r="G59" s="28" t="e">
        <f>Table1[[#This Row],[2022 '# Low Bids]]/Table1[[#This Row],['# Times Competed Against Perfetto Contracting Co2]]</f>
        <v>#DIV/0!</v>
      </c>
      <c r="H59" s="28" t="e">
        <f>Table1[[#This Row],[2022 Low $ (Sum of all Low Bids)]]/Table1[[#This Row],[2022 $ Bid ($ Low + $ Other)]]</f>
        <v>#DIV/0!</v>
      </c>
      <c r="K59" s="24"/>
      <c r="L59" s="24"/>
      <c r="M59" s="35">
        <v>24559</v>
      </c>
    </row>
    <row r="60" spans="1:13" x14ac:dyDescent="0.3">
      <c r="A60" t="s">
        <v>69</v>
      </c>
      <c r="B60" s="24">
        <v>3</v>
      </c>
      <c r="E60">
        <v>0</v>
      </c>
      <c r="F60">
        <v>0</v>
      </c>
      <c r="G60" s="28" t="e">
        <f>Table1[[#This Row],[2022 '# Low Bids]]/Table1[[#This Row],['# Times Competed Against Perfetto Contracting Co2]]</f>
        <v>#DIV/0!</v>
      </c>
      <c r="H60" s="28" t="e">
        <f>Table1[[#This Row],[2022 Low $ (Sum of all Low Bids)]]/Table1[[#This Row],[2022 $ Bid ($ Low + $ Other)]]</f>
        <v>#DIV/0!</v>
      </c>
      <c r="K60" s="24"/>
      <c r="L60" s="24"/>
      <c r="M60" s="35">
        <v>24560</v>
      </c>
    </row>
    <row r="61" spans="1:13" x14ac:dyDescent="0.3">
      <c r="A61" t="s">
        <v>70</v>
      </c>
      <c r="B61" s="24">
        <v>3</v>
      </c>
      <c r="E61">
        <v>0</v>
      </c>
      <c r="F61">
        <v>0</v>
      </c>
      <c r="G61" s="28" t="e">
        <f>Table1[[#This Row],[2022 '# Low Bids]]/Table1[[#This Row],['# Times Competed Against Perfetto Contracting Co2]]</f>
        <v>#DIV/0!</v>
      </c>
      <c r="H61" s="28" t="e">
        <f>Table1[[#This Row],[2022 Low $ (Sum of all Low Bids)]]/Table1[[#This Row],[2022 $ Bid ($ Low + $ Other)]]</f>
        <v>#DIV/0!</v>
      </c>
      <c r="K61" s="24"/>
      <c r="L61" s="24"/>
      <c r="M61" s="24"/>
    </row>
    <row r="62" spans="1:13" x14ac:dyDescent="0.3">
      <c r="A62" t="s">
        <v>71</v>
      </c>
      <c r="B62" s="24">
        <v>3</v>
      </c>
      <c r="E62">
        <v>0</v>
      </c>
      <c r="F62">
        <v>0</v>
      </c>
      <c r="G62" s="28" t="e">
        <f>Table1[[#This Row],[2022 '# Low Bids]]/Table1[[#This Row],['# Times Competed Against Perfetto Contracting Co2]]</f>
        <v>#DIV/0!</v>
      </c>
      <c r="H62" s="28" t="e">
        <f>Table1[[#This Row],[2022 Low $ (Sum of all Low Bids)]]/Table1[[#This Row],[2022 $ Bid ($ Low + $ Other)]]</f>
        <v>#DIV/0!</v>
      </c>
      <c r="K62" s="24"/>
      <c r="L62" s="24"/>
      <c r="M62" s="24"/>
    </row>
    <row r="63" spans="1:13" x14ac:dyDescent="0.3">
      <c r="A63" t="s">
        <v>72</v>
      </c>
      <c r="B63" s="24">
        <v>3</v>
      </c>
      <c r="E63">
        <v>0</v>
      </c>
      <c r="F63">
        <v>0</v>
      </c>
      <c r="G63" s="28" t="e">
        <f>Table1[[#This Row],[2022 '# Low Bids]]/Table1[[#This Row],['# Times Competed Against Perfetto Contracting Co2]]</f>
        <v>#DIV/0!</v>
      </c>
      <c r="H63" s="28" t="e">
        <f>Table1[[#This Row],[2022 Low $ (Sum of all Low Bids)]]/Table1[[#This Row],[2022 $ Bid ($ Low + $ Other)]]</f>
        <v>#DIV/0!</v>
      </c>
      <c r="K63" s="24"/>
      <c r="L63" s="24"/>
      <c r="M63" s="24"/>
    </row>
    <row r="64" spans="1:13" x14ac:dyDescent="0.3">
      <c r="A64" t="s">
        <v>73</v>
      </c>
      <c r="B64" s="24">
        <v>3</v>
      </c>
      <c r="E64">
        <v>0</v>
      </c>
      <c r="F64">
        <v>0</v>
      </c>
      <c r="G64" s="28" t="e">
        <f>Table1[[#This Row],[2022 '# Low Bids]]/Table1[[#This Row],['# Times Competed Against Perfetto Contracting Co2]]</f>
        <v>#DIV/0!</v>
      </c>
      <c r="H64" s="28" t="e">
        <f>Table1[[#This Row],[2022 Low $ (Sum of all Low Bids)]]/Table1[[#This Row],[2022 $ Bid ($ Low + $ Other)]]</f>
        <v>#DIV/0!</v>
      </c>
      <c r="K64" s="24"/>
      <c r="L64" s="24"/>
      <c r="M64" s="24"/>
    </row>
    <row r="65" spans="1:13" x14ac:dyDescent="0.3">
      <c r="A65" t="s">
        <v>74</v>
      </c>
      <c r="B65" s="24">
        <v>2</v>
      </c>
      <c r="E65">
        <v>0</v>
      </c>
      <c r="F65">
        <v>0</v>
      </c>
      <c r="G65" s="28" t="e">
        <f>Table1[[#This Row],[2022 '# Low Bids]]/Table1[[#This Row],['# Times Competed Against Perfetto Contracting Co2]]</f>
        <v>#DIV/0!</v>
      </c>
      <c r="H65" s="28" t="e">
        <f>Table1[[#This Row],[2022 Low $ (Sum of all Low Bids)]]/Table1[[#This Row],[2022 $ Bid ($ Low + $ Other)]]</f>
        <v>#DIV/0!</v>
      </c>
      <c r="K65" s="24"/>
      <c r="L65" s="24"/>
      <c r="M65" s="24"/>
    </row>
    <row r="66" spans="1:13" x14ac:dyDescent="0.3">
      <c r="A66" t="s">
        <v>75</v>
      </c>
      <c r="B66" s="24">
        <v>2</v>
      </c>
      <c r="E66">
        <v>0</v>
      </c>
      <c r="F66">
        <v>0</v>
      </c>
      <c r="G66" s="28" t="e">
        <f>Table1[[#This Row],[2022 '# Low Bids]]/Table1[[#This Row],['# Times Competed Against Perfetto Contracting Co2]]</f>
        <v>#DIV/0!</v>
      </c>
      <c r="H66" s="28" t="e">
        <f>Table1[[#This Row],[2022 Low $ (Sum of all Low Bids)]]/Table1[[#This Row],[2022 $ Bid ($ Low + $ Other)]]</f>
        <v>#DIV/0!</v>
      </c>
      <c r="K66" s="24"/>
      <c r="L66" s="24"/>
      <c r="M66" s="24"/>
    </row>
    <row r="67" spans="1:13" x14ac:dyDescent="0.3">
      <c r="A67" t="s">
        <v>76</v>
      </c>
      <c r="B67" s="24">
        <v>2</v>
      </c>
      <c r="E67">
        <v>0</v>
      </c>
      <c r="F67">
        <v>0</v>
      </c>
      <c r="G67" s="28" t="e">
        <f>Table1[[#This Row],[2022 '# Low Bids]]/Table1[[#This Row],['# Times Competed Against Perfetto Contracting Co2]]</f>
        <v>#DIV/0!</v>
      </c>
      <c r="H67" s="28" t="e">
        <f>Table1[[#This Row],[2022 Low $ (Sum of all Low Bids)]]/Table1[[#This Row],[2022 $ Bid ($ Low + $ Other)]]</f>
        <v>#DIV/0!</v>
      </c>
      <c r="K67" s="24"/>
      <c r="L67" s="24"/>
      <c r="M67" s="24"/>
    </row>
    <row r="68" spans="1:13" x14ac:dyDescent="0.3">
      <c r="A68" t="s">
        <v>77</v>
      </c>
      <c r="B68" s="24">
        <v>2</v>
      </c>
      <c r="E68">
        <v>0</v>
      </c>
      <c r="F68">
        <v>0</v>
      </c>
      <c r="G68" s="28" t="e">
        <f>Table1[[#This Row],[2022 '# Low Bids]]/Table1[[#This Row],['# Times Competed Against Perfetto Contracting Co2]]</f>
        <v>#DIV/0!</v>
      </c>
      <c r="H68" s="28" t="e">
        <f>Table1[[#This Row],[2022 Low $ (Sum of all Low Bids)]]/Table1[[#This Row],[2022 $ Bid ($ Low + $ Other)]]</f>
        <v>#DIV/0!</v>
      </c>
      <c r="K68" s="24"/>
      <c r="L68" s="24"/>
      <c r="M68" s="24"/>
    </row>
    <row r="69" spans="1:13" x14ac:dyDescent="0.3">
      <c r="A69" t="s">
        <v>78</v>
      </c>
      <c r="B69" s="24">
        <v>2</v>
      </c>
      <c r="E69">
        <v>0</v>
      </c>
      <c r="F69">
        <v>0</v>
      </c>
      <c r="G69" s="28" t="e">
        <f>Table1[[#This Row],[2022 '# Low Bids]]/Table1[[#This Row],['# Times Competed Against Perfetto Contracting Co2]]</f>
        <v>#DIV/0!</v>
      </c>
      <c r="H69" s="28" t="e">
        <f>Table1[[#This Row],[2022 Low $ (Sum of all Low Bids)]]/Table1[[#This Row],[2022 $ Bid ($ Low + $ Other)]]</f>
        <v>#DIV/0!</v>
      </c>
      <c r="K69" s="24"/>
      <c r="L69" s="24"/>
      <c r="M69" s="24"/>
    </row>
    <row r="70" spans="1:13" x14ac:dyDescent="0.3">
      <c r="A70" t="s">
        <v>79</v>
      </c>
      <c r="B70" s="24">
        <v>2</v>
      </c>
      <c r="E70">
        <v>0</v>
      </c>
      <c r="F70">
        <v>0</v>
      </c>
      <c r="G70" s="28" t="e">
        <f>Table1[[#This Row],[2022 '# Low Bids]]/Table1[[#This Row],['# Times Competed Against Perfetto Contracting Co2]]</f>
        <v>#DIV/0!</v>
      </c>
      <c r="H70" s="28" t="e">
        <f>Table1[[#This Row],[2022 Low $ (Sum of all Low Bids)]]/Table1[[#This Row],[2022 $ Bid ($ Low + $ Other)]]</f>
        <v>#DIV/0!</v>
      </c>
      <c r="K70" s="24"/>
      <c r="L70" s="24"/>
      <c r="M70" s="24"/>
    </row>
    <row r="71" spans="1:13" x14ac:dyDescent="0.3">
      <c r="A71" t="s">
        <v>80</v>
      </c>
      <c r="B71" s="24">
        <v>2</v>
      </c>
      <c r="E71">
        <v>0</v>
      </c>
      <c r="F71">
        <v>0</v>
      </c>
      <c r="G71" s="28" t="e">
        <f>Table1[[#This Row],[2022 '# Low Bids]]/Table1[[#This Row],['# Times Competed Against Perfetto Contracting Co2]]</f>
        <v>#DIV/0!</v>
      </c>
      <c r="H71" s="28" t="e">
        <f>Table1[[#This Row],[2022 Low $ (Sum of all Low Bids)]]/Table1[[#This Row],[2022 $ Bid ($ Low + $ Other)]]</f>
        <v>#DIV/0!</v>
      </c>
      <c r="K71" s="24"/>
      <c r="L71" s="24"/>
      <c r="M71" s="24"/>
    </row>
    <row r="72" spans="1:13" x14ac:dyDescent="0.3">
      <c r="A72" t="s">
        <v>81</v>
      </c>
      <c r="B72" s="24">
        <v>2</v>
      </c>
      <c r="E72">
        <v>0</v>
      </c>
      <c r="F72">
        <v>0</v>
      </c>
      <c r="G72" s="28" t="e">
        <f>Table1[[#This Row],[2022 '# Low Bids]]/Table1[[#This Row],['# Times Competed Against Perfetto Contracting Co2]]</f>
        <v>#DIV/0!</v>
      </c>
      <c r="H72" s="28" t="e">
        <f>Table1[[#This Row],[2022 Low $ (Sum of all Low Bids)]]/Table1[[#This Row],[2022 $ Bid ($ Low + $ Other)]]</f>
        <v>#DIV/0!</v>
      </c>
      <c r="K72" s="24"/>
      <c r="L72" s="24"/>
      <c r="M72" s="24"/>
    </row>
    <row r="73" spans="1:13" x14ac:dyDescent="0.3">
      <c r="A73" t="s">
        <v>82</v>
      </c>
      <c r="B73" s="24">
        <v>2</v>
      </c>
      <c r="E73">
        <v>0</v>
      </c>
      <c r="F73">
        <v>0</v>
      </c>
      <c r="G73" s="28" t="e">
        <f>Table1[[#This Row],[2022 '# Low Bids]]/Table1[[#This Row],['# Times Competed Against Perfetto Contracting Co2]]</f>
        <v>#DIV/0!</v>
      </c>
      <c r="H73" s="28" t="e">
        <f>Table1[[#This Row],[2022 Low $ (Sum of all Low Bids)]]/Table1[[#This Row],[2022 $ Bid ($ Low + $ Other)]]</f>
        <v>#DIV/0!</v>
      </c>
      <c r="K73" s="24"/>
      <c r="L73" s="24"/>
      <c r="M73" s="24"/>
    </row>
    <row r="74" spans="1:13" x14ac:dyDescent="0.3">
      <c r="A74" t="s">
        <v>83</v>
      </c>
      <c r="B74" s="24">
        <v>2</v>
      </c>
      <c r="E74">
        <v>0</v>
      </c>
      <c r="F74">
        <v>0</v>
      </c>
      <c r="G74" s="28" t="e">
        <f>Table1[[#This Row],[2022 '# Low Bids]]/Table1[[#This Row],['# Times Competed Against Perfetto Contracting Co2]]</f>
        <v>#DIV/0!</v>
      </c>
      <c r="H74" s="28" t="e">
        <f>Table1[[#This Row],[2022 Low $ (Sum of all Low Bids)]]/Table1[[#This Row],[2022 $ Bid ($ Low + $ Other)]]</f>
        <v>#DIV/0!</v>
      </c>
      <c r="K74" s="24"/>
      <c r="L74" s="24"/>
      <c r="M74" s="24"/>
    </row>
    <row r="75" spans="1:13" x14ac:dyDescent="0.3">
      <c r="A75" t="s">
        <v>84</v>
      </c>
      <c r="B75" s="24">
        <v>2</v>
      </c>
      <c r="E75">
        <v>0</v>
      </c>
      <c r="F75">
        <v>0</v>
      </c>
      <c r="G75" s="28" t="e">
        <f>Table1[[#This Row],[2022 '# Low Bids]]/Table1[[#This Row],['# Times Competed Against Perfetto Contracting Co2]]</f>
        <v>#DIV/0!</v>
      </c>
      <c r="H75" s="28" t="e">
        <f>Table1[[#This Row],[2022 Low $ (Sum of all Low Bids)]]/Table1[[#This Row],[2022 $ Bid ($ Low + $ Other)]]</f>
        <v>#DIV/0!</v>
      </c>
      <c r="K75" s="24"/>
      <c r="L75" s="24"/>
      <c r="M75" s="24"/>
    </row>
    <row r="76" spans="1:13" x14ac:dyDescent="0.3">
      <c r="A76" t="s">
        <v>85</v>
      </c>
      <c r="B76" s="24">
        <v>2</v>
      </c>
      <c r="E76">
        <v>0</v>
      </c>
      <c r="F76">
        <v>0</v>
      </c>
      <c r="G76" s="28" t="e">
        <f>Table1[[#This Row],[2022 '# Low Bids]]/Table1[[#This Row],['# Times Competed Against Perfetto Contracting Co2]]</f>
        <v>#DIV/0!</v>
      </c>
      <c r="H76" s="28" t="e">
        <f>Table1[[#This Row],[2022 Low $ (Sum of all Low Bids)]]/Table1[[#This Row],[2022 $ Bid ($ Low + $ Other)]]</f>
        <v>#DIV/0!</v>
      </c>
      <c r="K76" s="24"/>
      <c r="L76" s="24"/>
      <c r="M76" s="24"/>
    </row>
    <row r="77" spans="1:13" x14ac:dyDescent="0.3">
      <c r="A77" t="s">
        <v>86</v>
      </c>
      <c r="B77" s="24">
        <v>2</v>
      </c>
      <c r="E77">
        <v>0</v>
      </c>
      <c r="F77">
        <v>0</v>
      </c>
      <c r="G77" s="28" t="e">
        <f>Table1[[#This Row],[2022 '# Low Bids]]/Table1[[#This Row],['# Times Competed Against Perfetto Contracting Co2]]</f>
        <v>#DIV/0!</v>
      </c>
      <c r="H77" s="28" t="e">
        <f>Table1[[#This Row],[2022 Low $ (Sum of all Low Bids)]]/Table1[[#This Row],[2022 $ Bid ($ Low + $ Other)]]</f>
        <v>#DIV/0!</v>
      </c>
      <c r="K77" s="24"/>
      <c r="L77" s="24"/>
      <c r="M77" s="24"/>
    </row>
    <row r="78" spans="1:13" x14ac:dyDescent="0.3">
      <c r="A78" t="s">
        <v>87</v>
      </c>
      <c r="B78" s="24">
        <v>2</v>
      </c>
      <c r="E78">
        <v>0</v>
      </c>
      <c r="F78">
        <v>0</v>
      </c>
      <c r="G78" s="28" t="e">
        <f>Table1[[#This Row],[2022 '# Low Bids]]/Table1[[#This Row],['# Times Competed Against Perfetto Contracting Co2]]</f>
        <v>#DIV/0!</v>
      </c>
      <c r="H78" s="28" t="e">
        <f>Table1[[#This Row],[2022 Low $ (Sum of all Low Bids)]]/Table1[[#This Row],[2022 $ Bid ($ Low + $ Other)]]</f>
        <v>#DIV/0!</v>
      </c>
      <c r="K78" s="24"/>
      <c r="L78" s="24"/>
      <c r="M78" s="24"/>
    </row>
    <row r="79" spans="1:13" x14ac:dyDescent="0.3">
      <c r="A79" t="s">
        <v>88</v>
      </c>
      <c r="B79" s="24">
        <v>2</v>
      </c>
      <c r="E79">
        <v>0</v>
      </c>
      <c r="F79">
        <v>0</v>
      </c>
      <c r="G79" s="28" t="e">
        <f>Table1[[#This Row],[2022 '# Low Bids]]/Table1[[#This Row],['# Times Competed Against Perfetto Contracting Co2]]</f>
        <v>#DIV/0!</v>
      </c>
      <c r="H79" s="28" t="e">
        <f>Table1[[#This Row],[2022 Low $ (Sum of all Low Bids)]]/Table1[[#This Row],[2022 $ Bid ($ Low + $ Other)]]</f>
        <v>#DIV/0!</v>
      </c>
      <c r="K79" s="24"/>
      <c r="L79" s="24"/>
      <c r="M79" s="24"/>
    </row>
    <row r="80" spans="1:13" x14ac:dyDescent="0.3">
      <c r="A80" t="s">
        <v>89</v>
      </c>
      <c r="B80" s="24">
        <v>2</v>
      </c>
      <c r="E80">
        <v>0</v>
      </c>
      <c r="F80">
        <v>0</v>
      </c>
      <c r="G80" s="28" t="e">
        <f>Table1[[#This Row],[2022 '# Low Bids]]/Table1[[#This Row],['# Times Competed Against Perfetto Contracting Co2]]</f>
        <v>#DIV/0!</v>
      </c>
      <c r="H80" s="28" t="e">
        <f>Table1[[#This Row],[2022 Low $ (Sum of all Low Bids)]]/Table1[[#This Row],[2022 $ Bid ($ Low + $ Other)]]</f>
        <v>#DIV/0!</v>
      </c>
      <c r="K80" s="24"/>
      <c r="L80" s="24"/>
      <c r="M80" s="24"/>
    </row>
    <row r="81" spans="1:13" x14ac:dyDescent="0.3">
      <c r="A81" t="s">
        <v>90</v>
      </c>
      <c r="B81" s="24">
        <v>2</v>
      </c>
      <c r="E81">
        <v>0</v>
      </c>
      <c r="F81">
        <v>0</v>
      </c>
      <c r="G81" s="28" t="e">
        <f>Table1[[#This Row],[2022 '# Low Bids]]/Table1[[#This Row],['# Times Competed Against Perfetto Contracting Co2]]</f>
        <v>#DIV/0!</v>
      </c>
      <c r="H81" s="28" t="e">
        <f>Table1[[#This Row],[2022 Low $ (Sum of all Low Bids)]]/Table1[[#This Row],[2022 $ Bid ($ Low + $ Other)]]</f>
        <v>#DIV/0!</v>
      </c>
      <c r="K81" s="24"/>
      <c r="L81" s="24"/>
      <c r="M81" s="24"/>
    </row>
    <row r="82" spans="1:13" x14ac:dyDescent="0.3">
      <c r="A82" t="s">
        <v>91</v>
      </c>
      <c r="B82" s="24">
        <v>2</v>
      </c>
      <c r="E82">
        <v>0</v>
      </c>
      <c r="F82">
        <v>0</v>
      </c>
      <c r="G82" s="28" t="e">
        <f>Table1[[#This Row],[2022 '# Low Bids]]/Table1[[#This Row],['# Times Competed Against Perfetto Contracting Co2]]</f>
        <v>#DIV/0!</v>
      </c>
      <c r="H82" s="28" t="e">
        <f>Table1[[#This Row],[2022 Low $ (Sum of all Low Bids)]]/Table1[[#This Row],[2022 $ Bid ($ Low + $ Other)]]</f>
        <v>#DIV/0!</v>
      </c>
      <c r="K82" s="24"/>
      <c r="L82" s="24"/>
      <c r="M82" s="35">
        <v>42623</v>
      </c>
    </row>
    <row r="83" spans="1:13" x14ac:dyDescent="0.3">
      <c r="A83" t="s">
        <v>92</v>
      </c>
      <c r="B83" s="24">
        <v>2</v>
      </c>
      <c r="E83">
        <v>0</v>
      </c>
      <c r="F83">
        <v>0</v>
      </c>
      <c r="G83" s="28" t="e">
        <f>Table1[[#This Row],[2022 '# Low Bids]]/Table1[[#This Row],['# Times Competed Against Perfetto Contracting Co2]]</f>
        <v>#DIV/0!</v>
      </c>
      <c r="H83" s="28" t="e">
        <f>Table1[[#This Row],[2022 Low $ (Sum of all Low Bids)]]/Table1[[#This Row],[2022 $ Bid ($ Low + $ Other)]]</f>
        <v>#DIV/0!</v>
      </c>
      <c r="K83" s="24"/>
      <c r="L83" s="24"/>
      <c r="M83" s="35">
        <v>42624</v>
      </c>
    </row>
    <row r="84" spans="1:13" x14ac:dyDescent="0.3">
      <c r="A84" t="s">
        <v>93</v>
      </c>
      <c r="B84" s="24">
        <v>2</v>
      </c>
      <c r="E84">
        <v>0</v>
      </c>
      <c r="F84">
        <v>0</v>
      </c>
      <c r="G84" s="28" t="e">
        <f>Table1[[#This Row],[2022 '# Low Bids]]/Table1[[#This Row],['# Times Competed Against Perfetto Contracting Co2]]</f>
        <v>#DIV/0!</v>
      </c>
      <c r="H84" s="28" t="e">
        <f>Table1[[#This Row],[2022 Low $ (Sum of all Low Bids)]]/Table1[[#This Row],[2022 $ Bid ($ Low + $ Other)]]</f>
        <v>#DIV/0!</v>
      </c>
      <c r="K84" s="24"/>
      <c r="L84" s="24"/>
      <c r="M84" s="35">
        <v>42625</v>
      </c>
    </row>
    <row r="85" spans="1:13" x14ac:dyDescent="0.3">
      <c r="A85" t="s">
        <v>94</v>
      </c>
      <c r="B85" s="24">
        <v>1</v>
      </c>
      <c r="E85">
        <v>0</v>
      </c>
      <c r="F85">
        <v>0</v>
      </c>
      <c r="G85" s="28" t="e">
        <f>Table1[[#This Row],[2022 '# Low Bids]]/Table1[[#This Row],['# Times Competed Against Perfetto Contracting Co2]]</f>
        <v>#DIV/0!</v>
      </c>
      <c r="H85" s="28" t="e">
        <f>Table1[[#This Row],[2022 Low $ (Sum of all Low Bids)]]/Table1[[#This Row],[2022 $ Bid ($ Low + $ Other)]]</f>
        <v>#DIV/0!</v>
      </c>
      <c r="K85" s="24"/>
      <c r="L85" s="24"/>
      <c r="M85" s="35">
        <v>42626</v>
      </c>
    </row>
    <row r="86" spans="1:13" x14ac:dyDescent="0.3">
      <c r="A86" t="s">
        <v>95</v>
      </c>
      <c r="B86" s="24">
        <v>1</v>
      </c>
      <c r="E86">
        <v>0</v>
      </c>
      <c r="F86">
        <v>0</v>
      </c>
      <c r="G86" s="28" t="e">
        <f>Table1[[#This Row],[2022 '# Low Bids]]/Table1[[#This Row],['# Times Competed Against Perfetto Contracting Co2]]</f>
        <v>#DIV/0!</v>
      </c>
      <c r="H86" s="28" t="e">
        <f>Table1[[#This Row],[2022 Low $ (Sum of all Low Bids)]]/Table1[[#This Row],[2022 $ Bid ($ Low + $ Other)]]</f>
        <v>#DIV/0!</v>
      </c>
      <c r="K86" s="24"/>
      <c r="L86" s="24"/>
      <c r="M86" s="35">
        <v>42627</v>
      </c>
    </row>
    <row r="87" spans="1:13" x14ac:dyDescent="0.3">
      <c r="A87" t="s">
        <v>96</v>
      </c>
      <c r="B87" s="24">
        <v>1</v>
      </c>
      <c r="E87">
        <v>0</v>
      </c>
      <c r="F87">
        <v>0</v>
      </c>
      <c r="G87" s="28" t="e">
        <f>Table1[[#This Row],[2022 '# Low Bids]]/Table1[[#This Row],['# Times Competed Against Perfetto Contracting Co2]]</f>
        <v>#DIV/0!</v>
      </c>
      <c r="H87" s="28" t="e">
        <f>Table1[[#This Row],[2022 Low $ (Sum of all Low Bids)]]/Table1[[#This Row],[2022 $ Bid ($ Low + $ Other)]]</f>
        <v>#DIV/0!</v>
      </c>
      <c r="K87" s="24"/>
      <c r="L87" s="24"/>
      <c r="M87" s="35">
        <v>42628</v>
      </c>
    </row>
    <row r="88" spans="1:13" x14ac:dyDescent="0.3">
      <c r="A88" t="s">
        <v>97</v>
      </c>
      <c r="B88" s="24">
        <v>1</v>
      </c>
      <c r="E88">
        <v>0</v>
      </c>
      <c r="F88">
        <v>0</v>
      </c>
      <c r="G88" s="28" t="e">
        <f>Table1[[#This Row],[2022 '# Low Bids]]/Table1[[#This Row],['# Times Competed Against Perfetto Contracting Co2]]</f>
        <v>#DIV/0!</v>
      </c>
      <c r="H88" s="28" t="e">
        <f>Table1[[#This Row],[2022 Low $ (Sum of all Low Bids)]]/Table1[[#This Row],[2022 $ Bid ($ Low + $ Other)]]</f>
        <v>#DIV/0!</v>
      </c>
      <c r="K88" s="24"/>
      <c r="L88" s="24"/>
      <c r="M88" s="35">
        <v>42629</v>
      </c>
    </row>
    <row r="89" spans="1:13" x14ac:dyDescent="0.3">
      <c r="A89" t="s">
        <v>98</v>
      </c>
      <c r="B89" s="24">
        <v>1</v>
      </c>
      <c r="E89">
        <v>0</v>
      </c>
      <c r="F89">
        <v>0</v>
      </c>
      <c r="G89" s="28" t="e">
        <f>Table1[[#This Row],[2022 '# Low Bids]]/Table1[[#This Row],['# Times Competed Against Perfetto Contracting Co2]]</f>
        <v>#DIV/0!</v>
      </c>
      <c r="H89" s="28" t="e">
        <f>Table1[[#This Row],[2022 Low $ (Sum of all Low Bids)]]/Table1[[#This Row],[2022 $ Bid ($ Low + $ Other)]]</f>
        <v>#DIV/0!</v>
      </c>
      <c r="K89" s="24"/>
      <c r="L89" s="24"/>
      <c r="M89" s="35">
        <v>42630</v>
      </c>
    </row>
    <row r="90" spans="1:13" x14ac:dyDescent="0.3">
      <c r="A90" t="s">
        <v>99</v>
      </c>
      <c r="B90" s="24">
        <v>1</v>
      </c>
      <c r="E90">
        <v>0</v>
      </c>
      <c r="F90">
        <v>0</v>
      </c>
      <c r="G90" s="28" t="e">
        <f>Table1[[#This Row],[2022 '# Low Bids]]/Table1[[#This Row],['# Times Competed Against Perfetto Contracting Co2]]</f>
        <v>#DIV/0!</v>
      </c>
      <c r="H90" s="28" t="e">
        <f>Table1[[#This Row],[2022 Low $ (Sum of all Low Bids)]]/Table1[[#This Row],[2022 $ Bid ($ Low + $ Other)]]</f>
        <v>#DIV/0!</v>
      </c>
      <c r="K90" s="24"/>
      <c r="L90" s="24"/>
      <c r="M90" s="35">
        <v>42631</v>
      </c>
    </row>
    <row r="91" spans="1:13" x14ac:dyDescent="0.3">
      <c r="A91" t="s">
        <v>100</v>
      </c>
      <c r="B91" s="24">
        <v>1</v>
      </c>
      <c r="E91">
        <v>0</v>
      </c>
      <c r="F91">
        <v>0</v>
      </c>
      <c r="G91" s="28" t="e">
        <f>Table1[[#This Row],[2022 '# Low Bids]]/Table1[[#This Row],['# Times Competed Against Perfetto Contracting Co2]]</f>
        <v>#DIV/0!</v>
      </c>
      <c r="H91" s="28" t="e">
        <f>Table1[[#This Row],[2022 Low $ (Sum of all Low Bids)]]/Table1[[#This Row],[2022 $ Bid ($ Low + $ Other)]]</f>
        <v>#DIV/0!</v>
      </c>
      <c r="K91" s="24"/>
      <c r="L91" s="24"/>
      <c r="M91" s="35">
        <v>42632</v>
      </c>
    </row>
    <row r="92" spans="1:13" x14ac:dyDescent="0.3">
      <c r="A92" t="s">
        <v>101</v>
      </c>
      <c r="B92" s="24">
        <v>1</v>
      </c>
      <c r="E92">
        <v>0</v>
      </c>
      <c r="F92">
        <v>0</v>
      </c>
      <c r="G92" s="28" t="e">
        <f>Table1[[#This Row],[2022 '# Low Bids]]/Table1[[#This Row],['# Times Competed Against Perfetto Contracting Co2]]</f>
        <v>#DIV/0!</v>
      </c>
      <c r="H92" s="28" t="e">
        <f>Table1[[#This Row],[2022 Low $ (Sum of all Low Bids)]]/Table1[[#This Row],[2022 $ Bid ($ Low + $ Other)]]</f>
        <v>#DIV/0!</v>
      </c>
      <c r="K92" s="24"/>
      <c r="L92" s="24"/>
      <c r="M92" s="35">
        <v>42633</v>
      </c>
    </row>
    <row r="93" spans="1:13" x14ac:dyDescent="0.3">
      <c r="A93" t="s">
        <v>102</v>
      </c>
      <c r="B93" s="24">
        <v>1</v>
      </c>
      <c r="E93">
        <v>0</v>
      </c>
      <c r="F93">
        <v>0</v>
      </c>
      <c r="G93" s="28" t="e">
        <f>Table1[[#This Row],[2022 '# Low Bids]]/Table1[[#This Row],['# Times Competed Against Perfetto Contracting Co2]]</f>
        <v>#DIV/0!</v>
      </c>
      <c r="H93" s="28" t="e">
        <f>Table1[[#This Row],[2022 Low $ (Sum of all Low Bids)]]/Table1[[#This Row],[2022 $ Bid ($ Low + $ Other)]]</f>
        <v>#DIV/0!</v>
      </c>
      <c r="K93" s="24"/>
      <c r="L93" s="24"/>
      <c r="M93" s="35">
        <v>42634</v>
      </c>
    </row>
    <row r="94" spans="1:13" x14ac:dyDescent="0.3">
      <c r="A94" t="s">
        <v>103</v>
      </c>
      <c r="B94" s="24">
        <v>1</v>
      </c>
      <c r="E94">
        <v>0</v>
      </c>
      <c r="F94">
        <v>0</v>
      </c>
      <c r="G94" s="28" t="e">
        <f>Table1[[#This Row],[2022 '# Low Bids]]/Table1[[#This Row],['# Times Competed Against Perfetto Contracting Co2]]</f>
        <v>#DIV/0!</v>
      </c>
      <c r="H94" s="28" t="e">
        <f>Table1[[#This Row],[2022 Low $ (Sum of all Low Bids)]]/Table1[[#This Row],[2022 $ Bid ($ Low + $ Other)]]</f>
        <v>#DIV/0!</v>
      </c>
      <c r="K94" s="24"/>
      <c r="L94" s="24"/>
      <c r="M94" s="35">
        <v>42635</v>
      </c>
    </row>
    <row r="95" spans="1:13" x14ac:dyDescent="0.3">
      <c r="A95" t="s">
        <v>104</v>
      </c>
      <c r="B95" s="24">
        <v>1</v>
      </c>
      <c r="E95">
        <v>0</v>
      </c>
      <c r="F95">
        <v>0</v>
      </c>
      <c r="G95" s="28" t="e">
        <f>Table1[[#This Row],[2022 '# Low Bids]]/Table1[[#This Row],['# Times Competed Against Perfetto Contracting Co2]]</f>
        <v>#DIV/0!</v>
      </c>
      <c r="H95" s="28" t="e">
        <f>Table1[[#This Row],[2022 Low $ (Sum of all Low Bids)]]/Table1[[#This Row],[2022 $ Bid ($ Low + $ Other)]]</f>
        <v>#DIV/0!</v>
      </c>
      <c r="K95" s="24"/>
      <c r="L95" s="24"/>
      <c r="M95" s="35">
        <v>42636</v>
      </c>
    </row>
    <row r="96" spans="1:13" x14ac:dyDescent="0.3">
      <c r="A96" t="s">
        <v>105</v>
      </c>
      <c r="B96" s="24">
        <v>1</v>
      </c>
      <c r="E96">
        <v>0</v>
      </c>
      <c r="F96">
        <v>0</v>
      </c>
      <c r="G96" s="28" t="e">
        <f>Table1[[#This Row],[2022 '# Low Bids]]/Table1[[#This Row],['# Times Competed Against Perfetto Contracting Co2]]</f>
        <v>#DIV/0!</v>
      </c>
      <c r="H96" s="28" t="e">
        <f>Table1[[#This Row],[2022 Low $ (Sum of all Low Bids)]]/Table1[[#This Row],[2022 $ Bid ($ Low + $ Other)]]</f>
        <v>#DIV/0!</v>
      </c>
      <c r="K96" s="24"/>
      <c r="L96" s="24"/>
      <c r="M96" s="35">
        <v>42637</v>
      </c>
    </row>
    <row r="97" spans="1:13" x14ac:dyDescent="0.3">
      <c r="A97" t="s">
        <v>106</v>
      </c>
      <c r="B97" s="24">
        <v>1</v>
      </c>
      <c r="E97">
        <v>0</v>
      </c>
      <c r="F97">
        <v>0</v>
      </c>
      <c r="G97" s="28" t="e">
        <f>Table1[[#This Row],[2022 '# Low Bids]]/Table1[[#This Row],['# Times Competed Against Perfetto Contracting Co2]]</f>
        <v>#DIV/0!</v>
      </c>
      <c r="H97" s="28" t="e">
        <f>Table1[[#This Row],[2022 Low $ (Sum of all Low Bids)]]/Table1[[#This Row],[2022 $ Bid ($ Low + $ Other)]]</f>
        <v>#DIV/0!</v>
      </c>
      <c r="K97" s="24"/>
      <c r="L97" s="24"/>
      <c r="M97" s="35">
        <v>42638</v>
      </c>
    </row>
    <row r="98" spans="1:13" x14ac:dyDescent="0.3">
      <c r="A98" t="s">
        <v>107</v>
      </c>
      <c r="B98" s="24">
        <v>1</v>
      </c>
      <c r="E98">
        <v>0</v>
      </c>
      <c r="F98">
        <v>0</v>
      </c>
      <c r="G98" s="28" t="e">
        <f>Table1[[#This Row],[2022 '# Low Bids]]/Table1[[#This Row],['# Times Competed Against Perfetto Contracting Co2]]</f>
        <v>#DIV/0!</v>
      </c>
      <c r="H98" s="28" t="e">
        <f>Table1[[#This Row],[2022 Low $ (Sum of all Low Bids)]]/Table1[[#This Row],[2022 $ Bid ($ Low + $ Other)]]</f>
        <v>#DIV/0!</v>
      </c>
      <c r="K98" s="24"/>
      <c r="L98" s="24"/>
      <c r="M98" s="35">
        <v>42639</v>
      </c>
    </row>
    <row r="99" spans="1:13" x14ac:dyDescent="0.3">
      <c r="A99" t="s">
        <v>108</v>
      </c>
      <c r="B99" s="24">
        <v>1</v>
      </c>
      <c r="E99">
        <v>0</v>
      </c>
      <c r="F99">
        <v>0</v>
      </c>
      <c r="G99" s="28" t="e">
        <f>Table1[[#This Row],[2022 '# Low Bids]]/Table1[[#This Row],['# Times Competed Against Perfetto Contracting Co2]]</f>
        <v>#DIV/0!</v>
      </c>
      <c r="H99" s="28" t="e">
        <f>Table1[[#This Row],[2022 Low $ (Sum of all Low Bids)]]/Table1[[#This Row],[2022 $ Bid ($ Low + $ Other)]]</f>
        <v>#DIV/0!</v>
      </c>
      <c r="K99" s="24"/>
      <c r="L99" s="24"/>
      <c r="M99" s="35">
        <v>42640</v>
      </c>
    </row>
    <row r="100" spans="1:13" x14ac:dyDescent="0.3">
      <c r="A100" t="s">
        <v>109</v>
      </c>
      <c r="B100" s="24">
        <v>1</v>
      </c>
      <c r="E100">
        <v>0</v>
      </c>
      <c r="F100">
        <v>0</v>
      </c>
      <c r="G100" s="28" t="e">
        <f>Table1[[#This Row],[2022 '# Low Bids]]/Table1[[#This Row],['# Times Competed Against Perfetto Contracting Co2]]</f>
        <v>#DIV/0!</v>
      </c>
      <c r="H100" s="28" t="e">
        <f>Table1[[#This Row],[2022 Low $ (Sum of all Low Bids)]]/Table1[[#This Row],[2022 $ Bid ($ Low + $ Other)]]</f>
        <v>#DIV/0!</v>
      </c>
      <c r="K100" s="24"/>
      <c r="L100" s="24"/>
      <c r="M100" s="35">
        <v>42641</v>
      </c>
    </row>
    <row r="101" spans="1:13" x14ac:dyDescent="0.3">
      <c r="A101" t="s">
        <v>110</v>
      </c>
      <c r="B101" s="24">
        <v>1</v>
      </c>
      <c r="E101">
        <v>0</v>
      </c>
      <c r="F101">
        <v>0</v>
      </c>
      <c r="G101" s="28" t="e">
        <f>Table1[[#This Row],[2022 '# Low Bids]]/Table1[[#This Row],['# Times Competed Against Perfetto Contracting Co2]]</f>
        <v>#DIV/0!</v>
      </c>
      <c r="H101" s="28" t="e">
        <f>Table1[[#This Row],[2022 Low $ (Sum of all Low Bids)]]/Table1[[#This Row],[2022 $ Bid ($ Low + $ Other)]]</f>
        <v>#DIV/0!</v>
      </c>
      <c r="K101" s="24"/>
      <c r="L101" s="24"/>
      <c r="M101" s="35">
        <v>42642</v>
      </c>
    </row>
    <row r="102" spans="1:13" x14ac:dyDescent="0.3">
      <c r="A102" t="s">
        <v>111</v>
      </c>
      <c r="B102" s="24">
        <v>1</v>
      </c>
      <c r="E102">
        <v>0</v>
      </c>
      <c r="F102">
        <v>0</v>
      </c>
      <c r="G102" s="28" t="e">
        <f>Table1[[#This Row],[2022 '# Low Bids]]/Table1[[#This Row],['# Times Competed Against Perfetto Contracting Co2]]</f>
        <v>#DIV/0!</v>
      </c>
      <c r="H102" s="28" t="e">
        <f>Table1[[#This Row],[2022 Low $ (Sum of all Low Bids)]]/Table1[[#This Row],[2022 $ Bid ($ Low + $ Other)]]</f>
        <v>#DIV/0!</v>
      </c>
      <c r="K102" s="24"/>
      <c r="L102" s="24"/>
      <c r="M102" s="35">
        <v>42643</v>
      </c>
    </row>
    <row r="103" spans="1:13" x14ac:dyDescent="0.3">
      <c r="A103" t="s">
        <v>112</v>
      </c>
      <c r="B103" s="24">
        <v>1</v>
      </c>
      <c r="E103">
        <v>0</v>
      </c>
      <c r="F103">
        <v>0</v>
      </c>
      <c r="G103" s="28" t="e">
        <f>Table1[[#This Row],[2022 '# Low Bids]]/Table1[[#This Row],['# Times Competed Against Perfetto Contracting Co2]]</f>
        <v>#DIV/0!</v>
      </c>
      <c r="H103" s="28" t="e">
        <f>Table1[[#This Row],[2022 Low $ (Sum of all Low Bids)]]/Table1[[#This Row],[2022 $ Bid ($ Low + $ Other)]]</f>
        <v>#DIV/0!</v>
      </c>
      <c r="K103" s="24"/>
      <c r="L103" s="24"/>
      <c r="M103" s="35">
        <v>42644</v>
      </c>
    </row>
    <row r="104" spans="1:13" x14ac:dyDescent="0.3">
      <c r="A104" t="s">
        <v>113</v>
      </c>
      <c r="B104" s="24">
        <v>1</v>
      </c>
      <c r="E104">
        <v>0</v>
      </c>
      <c r="F104">
        <v>0</v>
      </c>
      <c r="G104" s="28" t="e">
        <f>Table1[[#This Row],[2022 '# Low Bids]]/Table1[[#This Row],['# Times Competed Against Perfetto Contracting Co2]]</f>
        <v>#DIV/0!</v>
      </c>
      <c r="H104" s="28" t="e">
        <f>Table1[[#This Row],[2022 Low $ (Sum of all Low Bids)]]/Table1[[#This Row],[2022 $ Bid ($ Low + $ Other)]]</f>
        <v>#DIV/0!</v>
      </c>
      <c r="K104" s="24"/>
      <c r="L104" s="24"/>
      <c r="M104" s="35">
        <v>42645</v>
      </c>
    </row>
    <row r="105" spans="1:13" x14ac:dyDescent="0.3">
      <c r="A105" t="s">
        <v>114</v>
      </c>
      <c r="B105" s="24">
        <v>1</v>
      </c>
      <c r="E105">
        <v>0</v>
      </c>
      <c r="F105">
        <v>0</v>
      </c>
      <c r="G105" s="28" t="e">
        <f>Table1[[#This Row],[2022 '# Low Bids]]/Table1[[#This Row],['# Times Competed Against Perfetto Contracting Co2]]</f>
        <v>#DIV/0!</v>
      </c>
      <c r="H105" s="28" t="e">
        <f>Table1[[#This Row],[2022 Low $ (Sum of all Low Bids)]]/Table1[[#This Row],[2022 $ Bid ($ Low + $ Other)]]</f>
        <v>#DIV/0!</v>
      </c>
      <c r="K105" s="24"/>
      <c r="L105" s="24"/>
      <c r="M105" s="35">
        <v>42646</v>
      </c>
    </row>
    <row r="106" spans="1:13" x14ac:dyDescent="0.3">
      <c r="A106" t="s">
        <v>115</v>
      </c>
      <c r="B106" s="24">
        <v>1</v>
      </c>
      <c r="E106">
        <v>0</v>
      </c>
      <c r="F106">
        <v>0</v>
      </c>
      <c r="G106" s="28" t="e">
        <f>Table1[[#This Row],[2022 '# Low Bids]]/Table1[[#This Row],['# Times Competed Against Perfetto Contracting Co2]]</f>
        <v>#DIV/0!</v>
      </c>
      <c r="H106" s="28" t="e">
        <f>Table1[[#This Row],[2022 Low $ (Sum of all Low Bids)]]/Table1[[#This Row],[2022 $ Bid ($ Low + $ Other)]]</f>
        <v>#DIV/0!</v>
      </c>
      <c r="K106" s="24"/>
      <c r="L106" s="24"/>
      <c r="M106" s="24"/>
    </row>
    <row r="107" spans="1:13" x14ac:dyDescent="0.3">
      <c r="A107" t="s">
        <v>116</v>
      </c>
      <c r="B107" s="24">
        <v>1</v>
      </c>
      <c r="E107">
        <v>0</v>
      </c>
      <c r="F107">
        <v>0</v>
      </c>
      <c r="G107" s="28" t="e">
        <f>Table1[[#This Row],[2022 '# Low Bids]]/Table1[[#This Row],['# Times Competed Against Perfetto Contracting Co2]]</f>
        <v>#DIV/0!</v>
      </c>
      <c r="H107" s="28" t="e">
        <f>Table1[[#This Row],[2022 Low $ (Sum of all Low Bids)]]/Table1[[#This Row],[2022 $ Bid ($ Low + $ Other)]]</f>
        <v>#DIV/0!</v>
      </c>
      <c r="K107" s="24"/>
      <c r="L107" s="24"/>
      <c r="M107" s="24"/>
    </row>
    <row r="108" spans="1:13" x14ac:dyDescent="0.3">
      <c r="A108" t="s">
        <v>117</v>
      </c>
      <c r="B108" s="24">
        <v>1</v>
      </c>
      <c r="E108">
        <v>0</v>
      </c>
      <c r="F108">
        <v>0</v>
      </c>
      <c r="G108" s="28" t="e">
        <f>Table1[[#This Row],[2022 '# Low Bids]]/Table1[[#This Row],['# Times Competed Against Perfetto Contracting Co2]]</f>
        <v>#DIV/0!</v>
      </c>
      <c r="H108" s="28" t="e">
        <f>Table1[[#This Row],[2022 Low $ (Sum of all Low Bids)]]/Table1[[#This Row],[2022 $ Bid ($ Low + $ Other)]]</f>
        <v>#DIV/0!</v>
      </c>
      <c r="K108" s="24"/>
      <c r="L108" s="24"/>
      <c r="M108" s="24"/>
    </row>
    <row r="109" spans="1:13" x14ac:dyDescent="0.3">
      <c r="A109" t="s">
        <v>118</v>
      </c>
      <c r="B109" s="24">
        <v>1</v>
      </c>
      <c r="E109">
        <v>0</v>
      </c>
      <c r="F109">
        <v>0</v>
      </c>
      <c r="G109" s="28" t="e">
        <f>Table1[[#This Row],[2022 '# Low Bids]]/Table1[[#This Row],['# Times Competed Against Perfetto Contracting Co2]]</f>
        <v>#DIV/0!</v>
      </c>
      <c r="H109" s="28" t="e">
        <f>Table1[[#This Row],[2022 Low $ (Sum of all Low Bids)]]/Table1[[#This Row],[2022 $ Bid ($ Low + $ Other)]]</f>
        <v>#DIV/0!</v>
      </c>
      <c r="K109" s="24"/>
      <c r="L109" s="24"/>
      <c r="M109" s="24"/>
    </row>
    <row r="110" spans="1:13" x14ac:dyDescent="0.3">
      <c r="A110" t="s">
        <v>119</v>
      </c>
      <c r="B110" s="24">
        <v>1</v>
      </c>
      <c r="E110">
        <v>0</v>
      </c>
      <c r="F110">
        <v>0</v>
      </c>
      <c r="G110" s="28" t="e">
        <f>Table1[[#This Row],[2022 '# Low Bids]]/Table1[[#This Row],['# Times Competed Against Perfetto Contracting Co2]]</f>
        <v>#DIV/0!</v>
      </c>
      <c r="H110" s="28" t="e">
        <f>Table1[[#This Row],[2022 Low $ (Sum of all Low Bids)]]/Table1[[#This Row],[2022 $ Bid ($ Low + $ Other)]]</f>
        <v>#DIV/0!</v>
      </c>
      <c r="K110" s="24"/>
      <c r="L110" s="24"/>
      <c r="M110" s="24"/>
    </row>
    <row r="111" spans="1:13" x14ac:dyDescent="0.3">
      <c r="A111" t="s">
        <v>120</v>
      </c>
      <c r="B111" s="24">
        <v>1</v>
      </c>
      <c r="E111">
        <v>0</v>
      </c>
      <c r="F111">
        <v>0</v>
      </c>
      <c r="G111" s="28" t="e">
        <f>Table1[[#This Row],[2022 '# Low Bids]]/Table1[[#This Row],['# Times Competed Against Perfetto Contracting Co2]]</f>
        <v>#DIV/0!</v>
      </c>
      <c r="H111" s="28" t="e">
        <f>Table1[[#This Row],[2022 Low $ (Sum of all Low Bids)]]/Table1[[#This Row],[2022 $ Bid ($ Low + $ Other)]]</f>
        <v>#DIV/0!</v>
      </c>
      <c r="K111" s="24"/>
      <c r="L111" s="24"/>
      <c r="M111" s="24"/>
    </row>
    <row r="112" spans="1:13" x14ac:dyDescent="0.3">
      <c r="A112" t="s">
        <v>121</v>
      </c>
      <c r="B112" s="24">
        <v>1</v>
      </c>
      <c r="E112">
        <v>0</v>
      </c>
      <c r="F112">
        <v>0</v>
      </c>
      <c r="G112" s="28" t="e">
        <f>Table1[[#This Row],[2022 '# Low Bids]]/Table1[[#This Row],['# Times Competed Against Perfetto Contracting Co2]]</f>
        <v>#DIV/0!</v>
      </c>
      <c r="H112" s="28" t="e">
        <f>Table1[[#This Row],[2022 Low $ (Sum of all Low Bids)]]/Table1[[#This Row],[2022 $ Bid ($ Low + $ Other)]]</f>
        <v>#DIV/0!</v>
      </c>
      <c r="K112" s="24"/>
      <c r="L112" s="24"/>
      <c r="M112" s="24"/>
    </row>
    <row r="113" spans="1:13" x14ac:dyDescent="0.3">
      <c r="A113" t="s">
        <v>122</v>
      </c>
      <c r="B113" s="24">
        <v>1</v>
      </c>
      <c r="E113">
        <v>0</v>
      </c>
      <c r="F113">
        <v>0</v>
      </c>
      <c r="G113" s="28" t="e">
        <f>Table1[[#This Row],[2022 '# Low Bids]]/Table1[[#This Row],['# Times Competed Against Perfetto Contracting Co2]]</f>
        <v>#DIV/0!</v>
      </c>
      <c r="H113" s="28" t="e">
        <f>Table1[[#This Row],[2022 Low $ (Sum of all Low Bids)]]/Table1[[#This Row],[2022 $ Bid ($ Low + $ Other)]]</f>
        <v>#DIV/0!</v>
      </c>
      <c r="K113" s="24"/>
      <c r="L113" s="24"/>
      <c r="M113" s="24"/>
    </row>
    <row r="114" spans="1:13" x14ac:dyDescent="0.3">
      <c r="A114" t="s">
        <v>123</v>
      </c>
      <c r="B114" s="24">
        <v>1</v>
      </c>
      <c r="E114">
        <v>0</v>
      </c>
      <c r="F114">
        <v>0</v>
      </c>
      <c r="G114" s="28" t="e">
        <f>Table1[[#This Row],[2022 '# Low Bids]]/Table1[[#This Row],['# Times Competed Against Perfetto Contracting Co2]]</f>
        <v>#DIV/0!</v>
      </c>
      <c r="H114" s="28" t="e">
        <f>Table1[[#This Row],[2022 Low $ (Sum of all Low Bids)]]/Table1[[#This Row],[2022 $ Bid ($ Low + $ Other)]]</f>
        <v>#DIV/0!</v>
      </c>
      <c r="K114" s="24"/>
      <c r="L114" s="24"/>
      <c r="M114" s="24"/>
    </row>
    <row r="115" spans="1:13" x14ac:dyDescent="0.3">
      <c r="A115" t="s">
        <v>124</v>
      </c>
      <c r="B115" s="24">
        <v>1</v>
      </c>
      <c r="E115">
        <v>0</v>
      </c>
      <c r="F115">
        <v>0</v>
      </c>
      <c r="G115" s="28" t="e">
        <f>Table1[[#This Row],[2022 '# Low Bids]]/Table1[[#This Row],['# Times Competed Against Perfetto Contracting Co2]]</f>
        <v>#DIV/0!</v>
      </c>
      <c r="H115" s="28" t="e">
        <f>Table1[[#This Row],[2022 Low $ (Sum of all Low Bids)]]/Table1[[#This Row],[2022 $ Bid ($ Low + $ Other)]]</f>
        <v>#DIV/0!</v>
      </c>
      <c r="K115" s="24"/>
      <c r="L115" s="24"/>
      <c r="M115" s="24"/>
    </row>
    <row r="116" spans="1:13" x14ac:dyDescent="0.3">
      <c r="A116" t="s">
        <v>125</v>
      </c>
      <c r="B116" s="24">
        <v>1</v>
      </c>
      <c r="E116">
        <v>0</v>
      </c>
      <c r="F116">
        <v>0</v>
      </c>
      <c r="G116" s="28" t="e">
        <f>Table1[[#This Row],[2022 '# Low Bids]]/Table1[[#This Row],['# Times Competed Against Perfetto Contracting Co2]]</f>
        <v>#DIV/0!</v>
      </c>
      <c r="H116" s="28" t="e">
        <f>Table1[[#This Row],[2022 Low $ (Sum of all Low Bids)]]/Table1[[#This Row],[2022 $ Bid ($ Low + $ Other)]]</f>
        <v>#DIV/0!</v>
      </c>
      <c r="K116" s="24"/>
      <c r="L116" s="24"/>
      <c r="M116" s="24"/>
    </row>
    <row r="117" spans="1:13" x14ac:dyDescent="0.3">
      <c r="A117" t="s">
        <v>126</v>
      </c>
      <c r="B117" s="24">
        <v>1</v>
      </c>
      <c r="E117">
        <v>0</v>
      </c>
      <c r="F117">
        <v>0</v>
      </c>
      <c r="G117" s="28" t="e">
        <f>Table1[[#This Row],[2022 '# Low Bids]]/Table1[[#This Row],['# Times Competed Against Perfetto Contracting Co2]]</f>
        <v>#DIV/0!</v>
      </c>
      <c r="H117" s="28" t="e">
        <f>Table1[[#This Row],[2022 Low $ (Sum of all Low Bids)]]/Table1[[#This Row],[2022 $ Bid ($ Low + $ Other)]]</f>
        <v>#DIV/0!</v>
      </c>
      <c r="K117" s="24"/>
      <c r="L117" s="24"/>
      <c r="M117" s="24"/>
    </row>
    <row r="118" spans="1:13" x14ac:dyDescent="0.3">
      <c r="A118" t="s">
        <v>127</v>
      </c>
      <c r="B118" s="24">
        <v>1</v>
      </c>
      <c r="E118">
        <v>0</v>
      </c>
      <c r="F118">
        <v>0</v>
      </c>
      <c r="G118" s="28" t="e">
        <f>Table1[[#This Row],[2022 '# Low Bids]]/Table1[[#This Row],['# Times Competed Against Perfetto Contracting Co2]]</f>
        <v>#DIV/0!</v>
      </c>
      <c r="H118" s="28" t="e">
        <f>Table1[[#This Row],[2022 Low $ (Sum of all Low Bids)]]/Table1[[#This Row],[2022 $ Bid ($ Low + $ Other)]]</f>
        <v>#DIV/0!</v>
      </c>
      <c r="K118" s="24"/>
      <c r="L118" s="24"/>
      <c r="M118" s="24"/>
    </row>
    <row r="119" spans="1:13" x14ac:dyDescent="0.3">
      <c r="A119" t="s">
        <v>128</v>
      </c>
      <c r="B119" s="24">
        <v>1</v>
      </c>
      <c r="E119">
        <v>0</v>
      </c>
      <c r="F119">
        <v>0</v>
      </c>
      <c r="G119" s="28" t="e">
        <f>Table1[[#This Row],[2022 '# Low Bids]]/Table1[[#This Row],['# Times Competed Against Perfetto Contracting Co2]]</f>
        <v>#DIV/0!</v>
      </c>
      <c r="H119" s="28" t="e">
        <f>Table1[[#This Row],[2022 Low $ (Sum of all Low Bids)]]/Table1[[#This Row],[2022 $ Bid ($ Low + $ Other)]]</f>
        <v>#DIV/0!</v>
      </c>
      <c r="K119" s="24"/>
      <c r="L119" s="24"/>
      <c r="M119" s="24"/>
    </row>
    <row r="120" spans="1:13" x14ac:dyDescent="0.3">
      <c r="A120" t="s">
        <v>129</v>
      </c>
      <c r="B120" s="24">
        <v>1</v>
      </c>
      <c r="E120">
        <v>0</v>
      </c>
      <c r="F120">
        <v>0</v>
      </c>
      <c r="G120" s="28" t="e">
        <f>Table1[[#This Row],[2022 '# Low Bids]]/Table1[[#This Row],['# Times Competed Against Perfetto Contracting Co2]]</f>
        <v>#DIV/0!</v>
      </c>
      <c r="H120" s="28" t="e">
        <f>Table1[[#This Row],[2022 Low $ (Sum of all Low Bids)]]/Table1[[#This Row],[2022 $ Bid ($ Low + $ Other)]]</f>
        <v>#DIV/0!</v>
      </c>
      <c r="K120" s="24"/>
      <c r="L120" s="24"/>
      <c r="M120" s="24"/>
    </row>
    <row r="121" spans="1:13" x14ac:dyDescent="0.3">
      <c r="A121" t="s">
        <v>130</v>
      </c>
      <c r="B121" s="24">
        <v>1</v>
      </c>
      <c r="E121">
        <v>0</v>
      </c>
      <c r="F121">
        <v>0</v>
      </c>
      <c r="G121" s="28" t="e">
        <f>Table1[[#This Row],[2022 '# Low Bids]]/Table1[[#This Row],['# Times Competed Against Perfetto Contracting Co2]]</f>
        <v>#DIV/0!</v>
      </c>
      <c r="H121" s="28" t="e">
        <f>Table1[[#This Row],[2022 Low $ (Sum of all Low Bids)]]/Table1[[#This Row],[2022 $ Bid ($ Low + $ Other)]]</f>
        <v>#DIV/0!</v>
      </c>
      <c r="K121" s="24"/>
      <c r="L121" s="24"/>
      <c r="M121" s="24"/>
    </row>
    <row r="122" spans="1:13" x14ac:dyDescent="0.3">
      <c r="A122" t="s">
        <v>131</v>
      </c>
      <c r="B122" s="24">
        <v>1</v>
      </c>
      <c r="E122">
        <v>0</v>
      </c>
      <c r="F122">
        <v>0</v>
      </c>
      <c r="G122" s="28" t="e">
        <f>Table1[[#This Row],[2022 '# Low Bids]]/Table1[[#This Row],['# Times Competed Against Perfetto Contracting Co2]]</f>
        <v>#DIV/0!</v>
      </c>
      <c r="H122" s="28" t="e">
        <f>Table1[[#This Row],[2022 Low $ (Sum of all Low Bids)]]/Table1[[#This Row],[2022 $ Bid ($ Low + $ Other)]]</f>
        <v>#DIV/0!</v>
      </c>
      <c r="K122" s="24"/>
      <c r="L122" s="24"/>
      <c r="M122" s="24"/>
    </row>
    <row r="123" spans="1:13" x14ac:dyDescent="0.3">
      <c r="A123" t="s">
        <v>132</v>
      </c>
      <c r="B123" s="24">
        <v>1</v>
      </c>
      <c r="E123">
        <v>0</v>
      </c>
      <c r="F123">
        <v>0</v>
      </c>
      <c r="G123" s="28" t="e">
        <f>Table1[[#This Row],[2022 '# Low Bids]]/Table1[[#This Row],['# Times Competed Against Perfetto Contracting Co2]]</f>
        <v>#DIV/0!</v>
      </c>
      <c r="H123" s="28" t="e">
        <f>Table1[[#This Row],[2022 Low $ (Sum of all Low Bids)]]/Table1[[#This Row],[2022 $ Bid ($ Low + $ Other)]]</f>
        <v>#DIV/0!</v>
      </c>
      <c r="K123" s="24"/>
      <c r="L123" s="24"/>
      <c r="M123" s="24"/>
    </row>
    <row r="124" spans="1:13" x14ac:dyDescent="0.3">
      <c r="A124" t="s">
        <v>133</v>
      </c>
      <c r="B124" s="24">
        <v>1</v>
      </c>
      <c r="E124">
        <v>0</v>
      </c>
      <c r="F124">
        <v>0</v>
      </c>
      <c r="G124" s="28" t="e">
        <f>Table1[[#This Row],[2022 '# Low Bids]]/Table1[[#This Row],['# Times Competed Against Perfetto Contracting Co2]]</f>
        <v>#DIV/0!</v>
      </c>
      <c r="H124" s="28" t="e">
        <f>Table1[[#This Row],[2022 Low $ (Sum of all Low Bids)]]/Table1[[#This Row],[2022 $ Bid ($ Low + $ Other)]]</f>
        <v>#DIV/0!</v>
      </c>
      <c r="K124" s="24"/>
      <c r="L124" s="24"/>
      <c r="M124" s="24"/>
    </row>
    <row r="125" spans="1:13" x14ac:dyDescent="0.3">
      <c r="A125" t="s">
        <v>134</v>
      </c>
      <c r="B125" s="24">
        <v>1</v>
      </c>
      <c r="E125">
        <v>0</v>
      </c>
      <c r="F125">
        <v>0</v>
      </c>
      <c r="G125" s="28" t="e">
        <f>Table1[[#This Row],[2022 '# Low Bids]]/Table1[[#This Row],['# Times Competed Against Perfetto Contracting Co2]]</f>
        <v>#DIV/0!</v>
      </c>
      <c r="H125" s="28" t="e">
        <f>Table1[[#This Row],[2022 Low $ (Sum of all Low Bids)]]/Table1[[#This Row],[2022 $ Bid ($ Low + $ Other)]]</f>
        <v>#DIV/0!</v>
      </c>
      <c r="K125" s="24"/>
      <c r="L125" s="24"/>
      <c r="M125" s="24"/>
    </row>
    <row r="126" spans="1:13" x14ac:dyDescent="0.3">
      <c r="A126" t="s">
        <v>135</v>
      </c>
      <c r="B126" s="24">
        <v>1</v>
      </c>
      <c r="E126">
        <v>0</v>
      </c>
      <c r="F126">
        <v>0</v>
      </c>
      <c r="G126" s="28" t="e">
        <f>Table1[[#This Row],[2022 '# Low Bids]]/Table1[[#This Row],['# Times Competed Against Perfetto Contracting Co2]]</f>
        <v>#DIV/0!</v>
      </c>
      <c r="H126" s="28" t="e">
        <f>Table1[[#This Row],[2022 Low $ (Sum of all Low Bids)]]/Table1[[#This Row],[2022 $ Bid ($ Low + $ Other)]]</f>
        <v>#DIV/0!</v>
      </c>
      <c r="K126" s="24"/>
      <c r="L126" s="24"/>
      <c r="M126" s="24"/>
    </row>
    <row r="127" spans="1:13" x14ac:dyDescent="0.3">
      <c r="A127" t="s">
        <v>136</v>
      </c>
      <c r="B127" s="24">
        <v>1</v>
      </c>
      <c r="E127">
        <v>0</v>
      </c>
      <c r="F127">
        <v>0</v>
      </c>
      <c r="G127" s="28" t="e">
        <f>Table1[[#This Row],[2022 '# Low Bids]]/Table1[[#This Row],['# Times Competed Against Perfetto Contracting Co2]]</f>
        <v>#DIV/0!</v>
      </c>
      <c r="H127" s="28" t="e">
        <f>Table1[[#This Row],[2022 Low $ (Sum of all Low Bids)]]/Table1[[#This Row],[2022 $ Bid ($ Low + $ Other)]]</f>
        <v>#DIV/0!</v>
      </c>
      <c r="K127" s="24"/>
      <c r="L127" s="24"/>
      <c r="M127" s="24"/>
    </row>
    <row r="128" spans="1:13" x14ac:dyDescent="0.3">
      <c r="A128" t="s">
        <v>137</v>
      </c>
      <c r="B128" s="24">
        <v>1</v>
      </c>
      <c r="E128">
        <v>0</v>
      </c>
      <c r="F128">
        <v>0</v>
      </c>
      <c r="G128" s="28" t="e">
        <f>Table1[[#This Row],[2022 '# Low Bids]]/Table1[[#This Row],['# Times Competed Against Perfetto Contracting Co2]]</f>
        <v>#DIV/0!</v>
      </c>
      <c r="H128" s="28" t="e">
        <f>Table1[[#This Row],[2022 Low $ (Sum of all Low Bids)]]/Table1[[#This Row],[2022 $ Bid ($ Low + $ Other)]]</f>
        <v>#DIV/0!</v>
      </c>
      <c r="K128" s="24"/>
      <c r="L128" s="24"/>
      <c r="M128" s="24"/>
    </row>
    <row r="129" spans="1:13" x14ac:dyDescent="0.3">
      <c r="A129" t="s">
        <v>138</v>
      </c>
      <c r="B129" s="24">
        <v>1</v>
      </c>
      <c r="E129">
        <v>0</v>
      </c>
      <c r="F129">
        <v>0</v>
      </c>
      <c r="G129" s="28" t="e">
        <f>Table1[[#This Row],[2022 '# Low Bids]]/Table1[[#This Row],['# Times Competed Against Perfetto Contracting Co2]]</f>
        <v>#DIV/0!</v>
      </c>
      <c r="H129" s="28" t="e">
        <f>Table1[[#This Row],[2022 Low $ (Sum of all Low Bids)]]/Table1[[#This Row],[2022 $ Bid ($ Low + $ Other)]]</f>
        <v>#DIV/0!</v>
      </c>
      <c r="K129" s="24"/>
      <c r="L129" s="24"/>
      <c r="M129" s="24"/>
    </row>
    <row r="130" spans="1:13" x14ac:dyDescent="0.3">
      <c r="A130" t="s">
        <v>139</v>
      </c>
      <c r="B130" s="24">
        <v>1</v>
      </c>
      <c r="E130">
        <v>0</v>
      </c>
      <c r="F130">
        <v>0</v>
      </c>
      <c r="G130" s="28" t="e">
        <f>Table1[[#This Row],[2022 '# Low Bids]]/Table1[[#This Row],['# Times Competed Against Perfetto Contracting Co2]]</f>
        <v>#DIV/0!</v>
      </c>
      <c r="H130" s="28" t="e">
        <f>Table1[[#This Row],[2022 Low $ (Sum of all Low Bids)]]/Table1[[#This Row],[2022 $ Bid ($ Low + $ Other)]]</f>
        <v>#DIV/0!</v>
      </c>
      <c r="K130" s="24"/>
      <c r="L130" s="24"/>
      <c r="M130" s="24"/>
    </row>
    <row r="131" spans="1:13" x14ac:dyDescent="0.3">
      <c r="A131" t="s">
        <v>140</v>
      </c>
      <c r="B131" s="24">
        <v>1</v>
      </c>
      <c r="E131">
        <v>0</v>
      </c>
      <c r="F131">
        <v>0</v>
      </c>
      <c r="G131" s="28" t="e">
        <f>Table1[[#This Row],[2022 '# Low Bids]]/Table1[[#This Row],['# Times Competed Against Perfetto Contracting Co2]]</f>
        <v>#DIV/0!</v>
      </c>
      <c r="H131" s="28" t="e">
        <f>Table1[[#This Row],[2022 Low $ (Sum of all Low Bids)]]/Table1[[#This Row],[2022 $ Bid ($ Low + $ Other)]]</f>
        <v>#DIV/0!</v>
      </c>
      <c r="K131" s="24"/>
      <c r="L131" s="24"/>
      <c r="M131" s="24"/>
    </row>
    <row r="132" spans="1:13" x14ac:dyDescent="0.3">
      <c r="A132" t="s">
        <v>141</v>
      </c>
      <c r="B132" s="24">
        <v>1</v>
      </c>
      <c r="E132">
        <v>0</v>
      </c>
      <c r="F132">
        <v>0</v>
      </c>
      <c r="G132" s="28" t="e">
        <f>Table1[[#This Row],[2022 '# Low Bids]]/Table1[[#This Row],['# Times Competed Against Perfetto Contracting Co2]]</f>
        <v>#DIV/0!</v>
      </c>
      <c r="H132" s="28" t="e">
        <f>Table1[[#This Row],[2022 Low $ (Sum of all Low Bids)]]/Table1[[#This Row],[2022 $ Bid ($ Low + $ Other)]]</f>
        <v>#DIV/0!</v>
      </c>
      <c r="K132" s="24"/>
      <c r="L132" s="24"/>
      <c r="M132" s="35">
        <v>20170</v>
      </c>
    </row>
    <row r="133" spans="1:13" x14ac:dyDescent="0.3">
      <c r="A133" t="s">
        <v>142</v>
      </c>
      <c r="B133" s="24">
        <v>1</v>
      </c>
      <c r="E133">
        <v>0</v>
      </c>
      <c r="F133">
        <v>0</v>
      </c>
      <c r="G133" s="28" t="e">
        <f>Table1[[#This Row],[2022 '# Low Bids]]/Table1[[#This Row],['# Times Competed Against Perfetto Contracting Co2]]</f>
        <v>#DIV/0!</v>
      </c>
      <c r="H133" s="28" t="e">
        <f>Table1[[#This Row],[2022 Low $ (Sum of all Low Bids)]]/Table1[[#This Row],[2022 $ Bid ($ Low + $ Other)]]</f>
        <v>#DIV/0!</v>
      </c>
      <c r="K133" s="24"/>
      <c r="L133" s="24"/>
      <c r="M133" s="35">
        <v>20171</v>
      </c>
    </row>
    <row r="134" spans="1:13" x14ac:dyDescent="0.3">
      <c r="A134" t="s">
        <v>143</v>
      </c>
      <c r="B134" s="24">
        <v>1</v>
      </c>
      <c r="E134">
        <v>0</v>
      </c>
      <c r="F134">
        <v>0</v>
      </c>
      <c r="G134" s="28" t="e">
        <f>Table1[[#This Row],[2022 '# Low Bids]]/Table1[[#This Row],['# Times Competed Against Perfetto Contracting Co2]]</f>
        <v>#DIV/0!</v>
      </c>
      <c r="H134" s="28" t="e">
        <f>Table1[[#This Row],[2022 Low $ (Sum of all Low Bids)]]/Table1[[#This Row],[2022 $ Bid ($ Low + $ Other)]]</f>
        <v>#DIV/0!</v>
      </c>
      <c r="K134" s="24"/>
      <c r="L134" s="24"/>
      <c r="M134" s="35">
        <v>20172</v>
      </c>
    </row>
    <row r="135" spans="1:13" x14ac:dyDescent="0.3">
      <c r="A135" t="s">
        <v>144</v>
      </c>
      <c r="B135" s="24">
        <v>1</v>
      </c>
      <c r="E135">
        <v>0</v>
      </c>
      <c r="F135">
        <v>0</v>
      </c>
      <c r="G135" s="28" t="e">
        <f>Table1[[#This Row],[2022 '# Low Bids]]/Table1[[#This Row],['# Times Competed Against Perfetto Contracting Co2]]</f>
        <v>#DIV/0!</v>
      </c>
      <c r="H135" s="28" t="e">
        <f>Table1[[#This Row],[2022 Low $ (Sum of all Low Bids)]]/Table1[[#This Row],[2022 $ Bid ($ Low + $ Other)]]</f>
        <v>#DIV/0!</v>
      </c>
      <c r="K135" s="24"/>
      <c r="L135" s="24"/>
      <c r="M135" s="35">
        <v>20173</v>
      </c>
    </row>
    <row r="136" spans="1:13" x14ac:dyDescent="0.3">
      <c r="A136" t="s">
        <v>145</v>
      </c>
      <c r="B136" s="24">
        <v>1</v>
      </c>
      <c r="E136">
        <v>0</v>
      </c>
      <c r="F136">
        <v>0</v>
      </c>
      <c r="G136" s="28" t="e">
        <f>Table1[[#This Row],[2022 '# Low Bids]]/Table1[[#This Row],['# Times Competed Against Perfetto Contracting Co2]]</f>
        <v>#DIV/0!</v>
      </c>
      <c r="H136" s="28" t="e">
        <f>Table1[[#This Row],[2022 Low $ (Sum of all Low Bids)]]/Table1[[#This Row],[2022 $ Bid ($ Low + $ Other)]]</f>
        <v>#DIV/0!</v>
      </c>
      <c r="K136" s="24"/>
      <c r="L136" s="24"/>
      <c r="M136" s="35">
        <v>20174</v>
      </c>
    </row>
    <row r="137" spans="1:13" x14ac:dyDescent="0.3">
      <c r="A137" t="s">
        <v>146</v>
      </c>
      <c r="B137" s="24">
        <v>1</v>
      </c>
      <c r="E137">
        <v>0</v>
      </c>
      <c r="F137">
        <v>0</v>
      </c>
      <c r="G137" s="28" t="e">
        <f>Table1[[#This Row],[2022 '# Low Bids]]/Table1[[#This Row],['# Times Competed Against Perfetto Contracting Co2]]</f>
        <v>#DIV/0!</v>
      </c>
      <c r="H137" s="28" t="e">
        <f>Table1[[#This Row],[2022 Low $ (Sum of all Low Bids)]]/Table1[[#This Row],[2022 $ Bid ($ Low + $ Other)]]</f>
        <v>#DIV/0!</v>
      </c>
      <c r="K137" s="24"/>
      <c r="L137" s="24"/>
      <c r="M137" s="35">
        <v>20175</v>
      </c>
    </row>
    <row r="138" spans="1:13" x14ac:dyDescent="0.3">
      <c r="A138" t="s">
        <v>147</v>
      </c>
      <c r="B138" s="24">
        <v>1</v>
      </c>
      <c r="E138">
        <v>0</v>
      </c>
      <c r="F138">
        <v>0</v>
      </c>
      <c r="G138" s="28" t="e">
        <f>Table1[[#This Row],[2022 '# Low Bids]]/Table1[[#This Row],['# Times Competed Against Perfetto Contracting Co2]]</f>
        <v>#DIV/0!</v>
      </c>
      <c r="H138" s="28" t="e">
        <f>Table1[[#This Row],[2022 Low $ (Sum of all Low Bids)]]/Table1[[#This Row],[2022 $ Bid ($ Low + $ Other)]]</f>
        <v>#DIV/0!</v>
      </c>
      <c r="K138" s="24"/>
      <c r="L138" s="24"/>
      <c r="M138" s="35">
        <v>20176</v>
      </c>
    </row>
    <row r="139" spans="1:13" x14ac:dyDescent="0.3">
      <c r="A139" t="s">
        <v>148</v>
      </c>
      <c r="B139" s="24">
        <v>1</v>
      </c>
      <c r="E139">
        <v>0</v>
      </c>
      <c r="F139">
        <v>0</v>
      </c>
      <c r="G139" s="28" t="e">
        <f>Table1[[#This Row],[2022 '# Low Bids]]/Table1[[#This Row],['# Times Competed Against Perfetto Contracting Co2]]</f>
        <v>#DIV/0!</v>
      </c>
      <c r="H139" s="28" t="e">
        <f>Table1[[#This Row],[2022 Low $ (Sum of all Low Bids)]]/Table1[[#This Row],[2022 $ Bid ($ Low + $ Other)]]</f>
        <v>#DIV/0!</v>
      </c>
      <c r="K139" s="24"/>
      <c r="L139" s="24"/>
      <c r="M139" s="35">
        <v>20177</v>
      </c>
    </row>
    <row r="140" spans="1:13" x14ac:dyDescent="0.3">
      <c r="A140" t="s">
        <v>149</v>
      </c>
      <c r="B140" s="24">
        <v>1</v>
      </c>
      <c r="E140">
        <v>0</v>
      </c>
      <c r="F140">
        <v>0</v>
      </c>
      <c r="G140" s="28" t="e">
        <f>Table1[[#This Row],[2022 '# Low Bids]]/Table1[[#This Row],['# Times Competed Against Perfetto Contracting Co2]]</f>
        <v>#DIV/0!</v>
      </c>
      <c r="H140" s="28" t="e">
        <f>Table1[[#This Row],[2022 Low $ (Sum of all Low Bids)]]/Table1[[#This Row],[2022 $ Bid ($ Low + $ Other)]]</f>
        <v>#DIV/0!</v>
      </c>
      <c r="K140" s="24"/>
      <c r="L140" s="24"/>
      <c r="M140" s="35">
        <v>20178</v>
      </c>
    </row>
    <row r="141" spans="1:13" x14ac:dyDescent="0.3">
      <c r="A141" t="s">
        <v>150</v>
      </c>
      <c r="B141" s="24">
        <v>1</v>
      </c>
      <c r="E141">
        <v>0</v>
      </c>
      <c r="F141">
        <v>0</v>
      </c>
      <c r="G141" s="28" t="e">
        <f>Table1[[#This Row],[2022 '# Low Bids]]/Table1[[#This Row],['# Times Competed Against Perfetto Contracting Co2]]</f>
        <v>#DIV/0!</v>
      </c>
      <c r="H141" s="28" t="e">
        <f>Table1[[#This Row],[2022 Low $ (Sum of all Low Bids)]]/Table1[[#This Row],[2022 $ Bid ($ Low + $ Other)]]</f>
        <v>#DIV/0!</v>
      </c>
      <c r="K141" s="24"/>
      <c r="L141" s="24"/>
      <c r="M141" s="35">
        <v>20179</v>
      </c>
    </row>
    <row r="142" spans="1:13" x14ac:dyDescent="0.3">
      <c r="A142" t="s">
        <v>151</v>
      </c>
      <c r="B142" s="24">
        <v>1</v>
      </c>
      <c r="E142">
        <v>0</v>
      </c>
      <c r="F142">
        <v>0</v>
      </c>
      <c r="G142" s="28" t="e">
        <f>Table1[[#This Row],[2022 '# Low Bids]]/Table1[[#This Row],['# Times Competed Against Perfetto Contracting Co2]]</f>
        <v>#DIV/0!</v>
      </c>
      <c r="H142" s="28" t="e">
        <f>Table1[[#This Row],[2022 Low $ (Sum of all Low Bids)]]/Table1[[#This Row],[2022 $ Bid ($ Low + $ Other)]]</f>
        <v>#DIV/0!</v>
      </c>
      <c r="K142" s="24"/>
      <c r="L142" s="24"/>
      <c r="M142" s="35">
        <v>20180</v>
      </c>
    </row>
    <row r="143" spans="1:13" x14ac:dyDescent="0.3">
      <c r="A143" t="s">
        <v>152</v>
      </c>
      <c r="B143" s="24">
        <v>1</v>
      </c>
      <c r="E143">
        <v>0</v>
      </c>
      <c r="F143">
        <v>0</v>
      </c>
      <c r="G143" s="28" t="e">
        <f>Table1[[#This Row],[2022 '# Low Bids]]/Table1[[#This Row],['# Times Competed Against Perfetto Contracting Co2]]</f>
        <v>#DIV/0!</v>
      </c>
      <c r="H143" s="28" t="e">
        <f>Table1[[#This Row],[2022 Low $ (Sum of all Low Bids)]]/Table1[[#This Row],[2022 $ Bid ($ Low + $ Other)]]</f>
        <v>#DIV/0!</v>
      </c>
      <c r="K143" s="24"/>
      <c r="L143" s="24"/>
      <c r="M143" s="35">
        <v>20181</v>
      </c>
    </row>
    <row r="144" spans="1:13" x14ac:dyDescent="0.3">
      <c r="A144" t="s">
        <v>153</v>
      </c>
      <c r="B144" s="24">
        <v>1</v>
      </c>
      <c r="E144">
        <v>0</v>
      </c>
      <c r="F144">
        <v>0</v>
      </c>
      <c r="G144" s="28" t="e">
        <f>Table1[[#This Row],[2022 '# Low Bids]]/Table1[[#This Row],['# Times Competed Against Perfetto Contracting Co2]]</f>
        <v>#DIV/0!</v>
      </c>
      <c r="H144" s="28" t="e">
        <f>Table1[[#This Row],[2022 Low $ (Sum of all Low Bids)]]/Table1[[#This Row],[2022 $ Bid ($ Low + $ Other)]]</f>
        <v>#DIV/0!</v>
      </c>
      <c r="K144" s="24"/>
      <c r="L144" s="24"/>
      <c r="M144" s="35">
        <v>20182</v>
      </c>
    </row>
    <row r="145" spans="1:13" x14ac:dyDescent="0.3">
      <c r="A145" t="s">
        <v>154</v>
      </c>
      <c r="B145" s="24">
        <v>1</v>
      </c>
      <c r="E145">
        <v>0</v>
      </c>
      <c r="F145">
        <v>0</v>
      </c>
      <c r="G145" s="28" t="e">
        <f>Table1[[#This Row],[2022 '# Low Bids]]/Table1[[#This Row],['# Times Competed Against Perfetto Contracting Co2]]</f>
        <v>#DIV/0!</v>
      </c>
      <c r="H145" s="28" t="e">
        <f>Table1[[#This Row],[2022 Low $ (Sum of all Low Bids)]]/Table1[[#This Row],[2022 $ Bid ($ Low + $ Other)]]</f>
        <v>#DIV/0!</v>
      </c>
      <c r="K145" s="24"/>
      <c r="L145" s="24"/>
      <c r="M145" s="35">
        <v>20183</v>
      </c>
    </row>
    <row r="146" spans="1:13" x14ac:dyDescent="0.3">
      <c r="A146" t="s">
        <v>155</v>
      </c>
      <c r="B146" s="24">
        <v>1</v>
      </c>
      <c r="E146">
        <v>1000</v>
      </c>
      <c r="F146">
        <v>1000</v>
      </c>
      <c r="G146" s="28" t="e">
        <f>Table1[[#This Row],[2022 '# Low Bids]]/Table1[[#This Row],['# Times Competed Against Perfetto Contracting Co2]]</f>
        <v>#DIV/0!</v>
      </c>
      <c r="H146" s="28">
        <f>Table1[[#This Row],[2022 Low $ (Sum of all Low Bids)]]/Table1[[#This Row],[2022 $ Bid ($ Low + $ Other)]]</f>
        <v>1</v>
      </c>
      <c r="K146" s="24"/>
      <c r="L146" s="24"/>
      <c r="M146" s="35">
        <v>20184</v>
      </c>
    </row>
  </sheetData>
  <phoneticPr fontId="6" type="noConversion"/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54"/>
  <sheetViews>
    <sheetView topLeftCell="A289" workbookViewId="0">
      <selection activeCell="N13" sqref="N13"/>
    </sheetView>
  </sheetViews>
  <sheetFormatPr defaultRowHeight="14.4" x14ac:dyDescent="0.3"/>
  <cols>
    <col min="2" max="2" width="2.6640625" customWidth="1"/>
    <col min="3" max="3" width="10.5546875" bestFit="1" customWidth="1"/>
    <col min="4" max="4" width="4.44140625" customWidth="1"/>
    <col min="5" max="5" width="65.6640625" customWidth="1"/>
    <col min="6" max="6" width="17.6640625" bestFit="1" customWidth="1"/>
    <col min="7" max="7" width="30.6640625" customWidth="1"/>
    <col min="8" max="8" width="10.88671875" bestFit="1" customWidth="1"/>
    <col min="9" max="9" width="4.88671875" customWidth="1"/>
  </cols>
  <sheetData>
    <row r="1" spans="1:37" s="4" customFormat="1" ht="42.75" customHeight="1" thickBot="1" x14ac:dyDescent="0.55000000000000004">
      <c r="E1" s="20">
        <v>2023</v>
      </c>
      <c r="J1" s="33" t="s">
        <v>156</v>
      </c>
      <c r="K1" s="34"/>
      <c r="L1" s="33" t="s">
        <v>35</v>
      </c>
      <c r="M1" s="34"/>
      <c r="N1" s="33" t="s">
        <v>13</v>
      </c>
      <c r="O1" s="34"/>
      <c r="P1" s="33" t="s">
        <v>44</v>
      </c>
      <c r="Q1" s="34"/>
      <c r="R1" s="33" t="s">
        <v>20</v>
      </c>
      <c r="S1" s="34"/>
      <c r="T1" s="33" t="s">
        <v>16</v>
      </c>
      <c r="U1" s="34"/>
      <c r="V1" s="33" t="s">
        <v>12</v>
      </c>
      <c r="W1" s="34"/>
      <c r="X1" s="33" t="s">
        <v>21</v>
      </c>
      <c r="Y1" s="34"/>
      <c r="Z1" s="33" t="s">
        <v>14</v>
      </c>
      <c r="AA1" s="34"/>
      <c r="AB1" s="33" t="s">
        <v>31</v>
      </c>
      <c r="AC1" s="34"/>
      <c r="AD1" s="33" t="s">
        <v>18</v>
      </c>
      <c r="AE1" s="34"/>
      <c r="AF1" s="33" t="s">
        <v>15</v>
      </c>
      <c r="AG1" s="34"/>
      <c r="AH1" s="33" t="s">
        <v>39</v>
      </c>
      <c r="AI1" s="34"/>
      <c r="AJ1" s="33" t="s">
        <v>29</v>
      </c>
      <c r="AK1" s="34"/>
    </row>
    <row r="2" spans="1:37" x14ac:dyDescent="0.3">
      <c r="A2" s="3" t="s">
        <v>157</v>
      </c>
      <c r="C2" s="3" t="s">
        <v>158</v>
      </c>
      <c r="E2" s="3" t="s">
        <v>159</v>
      </c>
      <c r="F2" s="3" t="s">
        <v>160</v>
      </c>
      <c r="G2" s="3" t="s">
        <v>0</v>
      </c>
      <c r="H2" s="3" t="s">
        <v>161</v>
      </c>
      <c r="J2" s="3" t="s">
        <v>162</v>
      </c>
      <c r="K2" s="3" t="s">
        <v>163</v>
      </c>
      <c r="L2" s="3" t="s">
        <v>162</v>
      </c>
      <c r="M2" s="3" t="s">
        <v>163</v>
      </c>
      <c r="N2" s="3" t="s">
        <v>162</v>
      </c>
      <c r="O2" s="3" t="s">
        <v>163</v>
      </c>
      <c r="P2" s="3" t="s">
        <v>162</v>
      </c>
      <c r="Q2" s="3" t="s">
        <v>163</v>
      </c>
      <c r="R2" s="15" t="s">
        <v>162</v>
      </c>
      <c r="S2" s="16" t="s">
        <v>163</v>
      </c>
      <c r="T2" s="15" t="s">
        <v>162</v>
      </c>
      <c r="U2" s="16" t="s">
        <v>163</v>
      </c>
      <c r="V2" s="15" t="s">
        <v>162</v>
      </c>
      <c r="W2" s="16" t="s">
        <v>163</v>
      </c>
      <c r="X2" s="15" t="s">
        <v>162</v>
      </c>
      <c r="Y2" s="16" t="s">
        <v>163</v>
      </c>
      <c r="Z2" s="15" t="s">
        <v>162</v>
      </c>
      <c r="AA2" s="16" t="s">
        <v>163</v>
      </c>
      <c r="AB2" s="15" t="s">
        <v>162</v>
      </c>
      <c r="AC2" s="16" t="s">
        <v>163</v>
      </c>
      <c r="AD2" s="15" t="s">
        <v>162</v>
      </c>
      <c r="AE2" s="16" t="s">
        <v>163</v>
      </c>
      <c r="AF2" s="15" t="s">
        <v>162</v>
      </c>
      <c r="AG2" s="16" t="s">
        <v>163</v>
      </c>
      <c r="AH2" s="15" t="s">
        <v>162</v>
      </c>
      <c r="AI2" s="16" t="s">
        <v>163</v>
      </c>
      <c r="AJ2" s="15" t="s">
        <v>162</v>
      </c>
      <c r="AK2" s="16" t="s">
        <v>163</v>
      </c>
    </row>
    <row r="3" spans="1:37" x14ac:dyDescent="0.3">
      <c r="A3" s="3"/>
      <c r="C3" s="3"/>
      <c r="E3" s="3"/>
      <c r="F3" s="3"/>
      <c r="G3" s="3"/>
      <c r="H3" s="3"/>
      <c r="J3" s="3">
        <f t="shared" ref="J3:AK3" si="0">SUM(J7:J1051)</f>
        <v>87</v>
      </c>
      <c r="K3" s="3">
        <f t="shared" si="0"/>
        <v>10</v>
      </c>
      <c r="L3" s="3">
        <f t="shared" si="0"/>
        <v>10</v>
      </c>
      <c r="M3" s="3">
        <f t="shared" si="0"/>
        <v>2</v>
      </c>
      <c r="N3" s="3">
        <f t="shared" si="0"/>
        <v>51</v>
      </c>
      <c r="O3" s="3">
        <f t="shared" si="0"/>
        <v>3</v>
      </c>
      <c r="P3" s="3">
        <f t="shared" si="0"/>
        <v>8</v>
      </c>
      <c r="Q3" s="3">
        <f t="shared" si="0"/>
        <v>0</v>
      </c>
      <c r="R3" s="11">
        <f t="shared" si="0"/>
        <v>24</v>
      </c>
      <c r="S3" s="12">
        <f t="shared" si="0"/>
        <v>0</v>
      </c>
      <c r="T3" s="11">
        <f t="shared" si="0"/>
        <v>24</v>
      </c>
      <c r="U3" s="12">
        <f t="shared" si="0"/>
        <v>3</v>
      </c>
      <c r="V3" s="11">
        <f t="shared" si="0"/>
        <v>53</v>
      </c>
      <c r="W3" s="12">
        <f t="shared" si="0"/>
        <v>4</v>
      </c>
      <c r="X3" s="11">
        <f t="shared" si="0"/>
        <v>22</v>
      </c>
      <c r="Y3" s="12">
        <f t="shared" si="0"/>
        <v>2</v>
      </c>
      <c r="Z3" s="11">
        <f t="shared" si="0"/>
        <v>35</v>
      </c>
      <c r="AA3" s="12">
        <f t="shared" si="0"/>
        <v>4</v>
      </c>
      <c r="AB3" s="11">
        <f t="shared" si="0"/>
        <v>12</v>
      </c>
      <c r="AC3" s="12">
        <f t="shared" si="0"/>
        <v>1</v>
      </c>
      <c r="AD3" s="11">
        <f t="shared" si="0"/>
        <v>29</v>
      </c>
      <c r="AE3" s="12">
        <f t="shared" si="0"/>
        <v>3</v>
      </c>
      <c r="AF3" s="11">
        <f t="shared" si="0"/>
        <v>35</v>
      </c>
      <c r="AG3" s="12">
        <f t="shared" si="0"/>
        <v>0</v>
      </c>
      <c r="AH3" s="11">
        <f t="shared" si="0"/>
        <v>10</v>
      </c>
      <c r="AI3" s="12">
        <f t="shared" si="0"/>
        <v>0</v>
      </c>
      <c r="AJ3" s="11">
        <f t="shared" si="0"/>
        <v>14</v>
      </c>
      <c r="AK3" s="12">
        <f t="shared" si="0"/>
        <v>3</v>
      </c>
    </row>
    <row r="4" spans="1:37" x14ac:dyDescent="0.3">
      <c r="A4" s="3"/>
      <c r="C4" s="3"/>
      <c r="E4" s="3"/>
      <c r="F4" s="3"/>
      <c r="G4" s="3"/>
      <c r="H4" s="3"/>
      <c r="J4" s="3"/>
      <c r="K4" s="5">
        <f>K3/J3</f>
        <v>0.11494252873563218</v>
      </c>
      <c r="L4" s="3"/>
      <c r="M4" s="5">
        <f>M3/L3</f>
        <v>0.2</v>
      </c>
      <c r="N4" s="3"/>
      <c r="O4" s="5">
        <f>O3/N3</f>
        <v>5.8823529411764705E-2</v>
      </c>
      <c r="P4" s="3"/>
      <c r="Q4" s="5">
        <f>Q3/P3</f>
        <v>0</v>
      </c>
      <c r="R4" s="11"/>
      <c r="S4" s="17">
        <f>S3/R3</f>
        <v>0</v>
      </c>
      <c r="T4" s="11"/>
      <c r="U4" s="17">
        <f>U3/T3</f>
        <v>0.125</v>
      </c>
      <c r="V4" s="11"/>
      <c r="W4" s="17">
        <f>W3/V3</f>
        <v>7.5471698113207544E-2</v>
      </c>
      <c r="X4" s="11"/>
      <c r="Y4" s="17">
        <f>Y3/X3</f>
        <v>9.0909090909090912E-2</v>
      </c>
      <c r="Z4" s="11"/>
      <c r="AA4" s="17">
        <f>AA3/Z3</f>
        <v>0.11428571428571428</v>
      </c>
      <c r="AB4" s="11"/>
      <c r="AC4" s="17">
        <f>AC3/AB3</f>
        <v>8.3333333333333329E-2</v>
      </c>
      <c r="AD4" s="11"/>
      <c r="AE4" s="17">
        <f>AE3/AD3</f>
        <v>0.10344827586206896</v>
      </c>
      <c r="AF4" s="11"/>
      <c r="AG4" s="17">
        <f>AG3/AF3</f>
        <v>0</v>
      </c>
      <c r="AH4" s="11"/>
      <c r="AI4" s="17">
        <f>AI3/AH3</f>
        <v>0</v>
      </c>
      <c r="AJ4" s="11"/>
      <c r="AK4" s="17">
        <f>AK3/AJ3</f>
        <v>0.21428571428571427</v>
      </c>
    </row>
    <row r="5" spans="1:37" x14ac:dyDescent="0.3">
      <c r="A5" s="3"/>
      <c r="C5" s="3"/>
      <c r="E5" s="3"/>
      <c r="F5" s="3"/>
      <c r="G5" s="3"/>
      <c r="H5" s="3"/>
      <c r="L5" s="3"/>
      <c r="M5" s="3"/>
      <c r="P5" s="3"/>
      <c r="Q5" s="3"/>
      <c r="R5" s="11"/>
      <c r="S5" s="12"/>
      <c r="T5" s="11"/>
      <c r="U5" s="12"/>
      <c r="V5" s="11"/>
      <c r="W5" s="12"/>
      <c r="X5" s="11"/>
      <c r="Y5" s="12"/>
      <c r="Z5" s="11"/>
      <c r="AA5" s="12"/>
      <c r="AB5" s="11"/>
      <c r="AC5" s="12"/>
      <c r="AD5" s="11"/>
      <c r="AE5" s="12"/>
      <c r="AF5" s="11"/>
      <c r="AG5" s="12"/>
      <c r="AH5" s="11"/>
      <c r="AI5" s="12"/>
      <c r="AJ5" s="11"/>
      <c r="AK5" s="12"/>
    </row>
    <row r="6" spans="1:37" x14ac:dyDescent="0.3">
      <c r="R6" s="11"/>
      <c r="S6" s="12"/>
      <c r="T6" s="11"/>
      <c r="U6" s="12"/>
      <c r="V6" s="11"/>
      <c r="W6" s="12"/>
      <c r="X6" s="11"/>
      <c r="Y6" s="12"/>
      <c r="Z6" s="11"/>
      <c r="AA6" s="12"/>
      <c r="AB6" s="11"/>
      <c r="AC6" s="12"/>
      <c r="AD6" s="11"/>
      <c r="AE6" s="12"/>
      <c r="AF6" s="11"/>
      <c r="AG6" s="12"/>
      <c r="AH6" s="11"/>
      <c r="AI6" s="12"/>
      <c r="AJ6" s="11"/>
      <c r="AK6" s="12"/>
    </row>
    <row r="7" spans="1:37" x14ac:dyDescent="0.3">
      <c r="A7">
        <v>654894</v>
      </c>
      <c r="C7" s="1">
        <v>44959</v>
      </c>
      <c r="D7">
        <v>1</v>
      </c>
      <c r="E7" t="s">
        <v>164</v>
      </c>
      <c r="F7" t="s">
        <v>165</v>
      </c>
      <c r="G7" t="s">
        <v>35</v>
      </c>
      <c r="H7" s="2">
        <v>13432406</v>
      </c>
      <c r="J7">
        <f t="shared" ref="J7:J70" si="1">IF(G7="Perfetto Contracting Co., Inc. ",1,)</f>
        <v>0</v>
      </c>
      <c r="K7">
        <f t="shared" ref="K7:K70" si="2">IF(AND(D7=1,G7="Perfetto Contracting Co., Inc. "),1,)</f>
        <v>0</v>
      </c>
      <c r="L7">
        <f t="shared" ref="L7:L70" si="3">IF(G7="Oliveira Contracting Inc",1,)</f>
        <v>1</v>
      </c>
      <c r="M7">
        <f t="shared" ref="M7:M70" si="4">IF(AND(D7=1,G7="Oliveira Contracting Inc"),1,)</f>
        <v>1</v>
      </c>
      <c r="N7">
        <f t="shared" ref="N7:N70" si="5">IF(G7="Triumph Construction Co.",1,)</f>
        <v>0</v>
      </c>
      <c r="O7">
        <f t="shared" ref="O7:O70" si="6">IF(AND(D7=1,G7="Triumph Construction Co."),1,)</f>
        <v>0</v>
      </c>
      <c r="P7">
        <f t="shared" ref="P7:P70" si="7">IF(G7="John Civetta &amp; Sons, Inc.",1,)</f>
        <v>0</v>
      </c>
      <c r="Q7">
        <f t="shared" ref="Q7:Q70" si="8">IF(AND(D7=1,G7="John Civetta &amp; Sons, Inc."),1,)</f>
        <v>0</v>
      </c>
      <c r="R7" s="11">
        <f t="shared" ref="R7:R70" si="9">IF(G7="Grace Industries LLC",1,)</f>
        <v>0</v>
      </c>
      <c r="S7">
        <f t="shared" ref="S7:S70" si="10">IF(AND(D7=1,G7="Grace Industries LLC "),1,)</f>
        <v>0</v>
      </c>
      <c r="T7" s="11">
        <f t="shared" ref="T7:T70" si="11">IF($G7="Grace Industries LLC",1,)</f>
        <v>0</v>
      </c>
      <c r="U7" s="12">
        <f t="shared" ref="U7:U70" si="12">IF(AND($D7=1,$G7="Perfetto Enterprises Co., Inc."),1,)</f>
        <v>0</v>
      </c>
      <c r="V7" s="11">
        <f t="shared" ref="V7:V70" si="13">IF($G7="JRCRUZ Corp",1,)</f>
        <v>0</v>
      </c>
      <c r="W7" s="12">
        <f t="shared" ref="W7:W70" si="14">IF(AND($D7=1,$G7="JRCRUZ Corp"),1,)</f>
        <v>0</v>
      </c>
      <c r="X7" s="11">
        <f t="shared" ref="X7:X70" si="15">IF($G7="Tully Construction Co.",1,)</f>
        <v>0</v>
      </c>
      <c r="Y7" s="12">
        <f t="shared" ref="Y7:Y70" si="16">IF(AND($D7=1,$G7="Tully Construction Co."),1,)</f>
        <v>0</v>
      </c>
      <c r="Z7" s="11">
        <f t="shared" ref="Z7:Z70" si="17">IF($G7="Restani Construction Corp.",1,)</f>
        <v>0</v>
      </c>
      <c r="AA7" s="12">
        <f t="shared" ref="AA7:AA70" si="18">IF(AND($D7=1,$G7="Restani Construction Corp."),1,)</f>
        <v>0</v>
      </c>
      <c r="AB7" s="11">
        <f t="shared" ref="AB7:AB70" si="19">IF($G7="DiFazio Industries",1,)</f>
        <v>0</v>
      </c>
      <c r="AC7" s="12">
        <f t="shared" ref="AC7:AC70" si="20">IF(AND($D7=1,$G7="DiFazio Industries"),1,)</f>
        <v>0</v>
      </c>
      <c r="AD7" s="11">
        <f t="shared" ref="AD7:AD70" si="21">IF($G7="PJS Group/Paul J. Scariano, Inc.",1,)</f>
        <v>0</v>
      </c>
      <c r="AE7" s="12">
        <f t="shared" ref="AE7:AE70" si="22">IF(AND($D7=1,$G7="PJS Group/Paul J. Scariano, Inc."),1,)</f>
        <v>0</v>
      </c>
      <c r="AF7" s="11">
        <f t="shared" ref="AF7:AF70" si="23">IF($G7="C.A.C. Industries, Inc.",1,)</f>
        <v>0</v>
      </c>
      <c r="AG7" s="12">
        <f t="shared" ref="AG7:AG70" si="24">IF(AND($D7=1,$G7="C.A.C. Industries, Inc."),1,)</f>
        <v>0</v>
      </c>
      <c r="AH7" s="11">
        <f t="shared" ref="AH7:AH70" si="25">IF($G7="MLJ Contracting LLC",1,)</f>
        <v>0</v>
      </c>
      <c r="AI7" s="12">
        <f t="shared" ref="AI7:AI70" si="26">IF(AND($D7=1,$G7="MLJ Contracting LLC"),1,)</f>
        <v>0</v>
      </c>
      <c r="AJ7" s="11">
        <f t="shared" ref="AJ7:AJ70" si="27">IF($G7="El Sol Contracting/ES II Enterprises JV",1,)</f>
        <v>0</v>
      </c>
      <c r="AK7" s="12">
        <f t="shared" ref="AK7:AK70" si="28">IF(AND($D7=1,$G7="El Sol Contracting/ES II Enterprises JV"),1,)</f>
        <v>0</v>
      </c>
    </row>
    <row r="8" spans="1:37" x14ac:dyDescent="0.3">
      <c r="A8">
        <v>654894</v>
      </c>
      <c r="C8" s="1">
        <v>44959</v>
      </c>
      <c r="D8">
        <v>2</v>
      </c>
      <c r="E8" t="s">
        <v>164</v>
      </c>
      <c r="F8" t="s">
        <v>165</v>
      </c>
      <c r="G8" t="s">
        <v>13</v>
      </c>
      <c r="H8" s="2">
        <v>16985600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1</v>
      </c>
      <c r="O8">
        <f t="shared" si="6"/>
        <v>0</v>
      </c>
      <c r="P8">
        <f t="shared" si="7"/>
        <v>0</v>
      </c>
      <c r="Q8">
        <f t="shared" si="8"/>
        <v>0</v>
      </c>
      <c r="R8" s="11">
        <f t="shared" si="9"/>
        <v>0</v>
      </c>
      <c r="S8">
        <f t="shared" si="10"/>
        <v>0</v>
      </c>
      <c r="T8" s="11">
        <f t="shared" si="11"/>
        <v>0</v>
      </c>
      <c r="U8" s="12">
        <f t="shared" si="12"/>
        <v>0</v>
      </c>
      <c r="V8" s="11">
        <f t="shared" si="13"/>
        <v>0</v>
      </c>
      <c r="W8" s="12">
        <f t="shared" si="14"/>
        <v>0</v>
      </c>
      <c r="X8" s="11">
        <f t="shared" si="15"/>
        <v>0</v>
      </c>
      <c r="Y8" s="12">
        <f t="shared" si="16"/>
        <v>0</v>
      </c>
      <c r="Z8" s="11">
        <f t="shared" si="17"/>
        <v>0</v>
      </c>
      <c r="AA8" s="12">
        <f t="shared" si="18"/>
        <v>0</v>
      </c>
      <c r="AB8" s="11">
        <f t="shared" si="19"/>
        <v>0</v>
      </c>
      <c r="AC8" s="12">
        <f t="shared" si="20"/>
        <v>0</v>
      </c>
      <c r="AD8" s="11">
        <f t="shared" si="21"/>
        <v>0</v>
      </c>
      <c r="AE8" s="12">
        <f t="shared" si="22"/>
        <v>0</v>
      </c>
      <c r="AF8" s="11">
        <f t="shared" si="23"/>
        <v>0</v>
      </c>
      <c r="AG8" s="12">
        <f t="shared" si="24"/>
        <v>0</v>
      </c>
      <c r="AH8" s="11">
        <f t="shared" si="25"/>
        <v>0</v>
      </c>
      <c r="AI8" s="12">
        <f t="shared" si="26"/>
        <v>0</v>
      </c>
      <c r="AJ8" s="11">
        <f t="shared" si="27"/>
        <v>0</v>
      </c>
      <c r="AK8" s="12">
        <f t="shared" si="28"/>
        <v>0</v>
      </c>
    </row>
    <row r="9" spans="1:37" x14ac:dyDescent="0.3">
      <c r="A9">
        <v>654894</v>
      </c>
      <c r="C9" s="1">
        <v>44959</v>
      </c>
      <c r="D9">
        <v>3</v>
      </c>
      <c r="E9" t="s">
        <v>164</v>
      </c>
      <c r="F9" t="s">
        <v>165</v>
      </c>
      <c r="G9" t="s">
        <v>44</v>
      </c>
      <c r="H9" s="2">
        <v>18672500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1</v>
      </c>
      <c r="Q9">
        <f t="shared" si="8"/>
        <v>0</v>
      </c>
      <c r="R9" s="11">
        <f t="shared" si="9"/>
        <v>0</v>
      </c>
      <c r="S9">
        <f t="shared" si="10"/>
        <v>0</v>
      </c>
      <c r="T9" s="11">
        <f t="shared" si="11"/>
        <v>0</v>
      </c>
      <c r="U9" s="12">
        <f t="shared" si="12"/>
        <v>0</v>
      </c>
      <c r="V9" s="11">
        <f t="shared" si="13"/>
        <v>0</v>
      </c>
      <c r="W9" s="12">
        <f t="shared" si="14"/>
        <v>0</v>
      </c>
      <c r="X9" s="11">
        <f t="shared" si="15"/>
        <v>0</v>
      </c>
      <c r="Y9" s="12">
        <f t="shared" si="16"/>
        <v>0</v>
      </c>
      <c r="Z9" s="11">
        <f t="shared" si="17"/>
        <v>0</v>
      </c>
      <c r="AA9" s="12">
        <f t="shared" si="18"/>
        <v>0</v>
      </c>
      <c r="AB9" s="11">
        <f t="shared" si="19"/>
        <v>0</v>
      </c>
      <c r="AC9" s="12">
        <f t="shared" si="20"/>
        <v>0</v>
      </c>
      <c r="AD9" s="11">
        <f t="shared" si="21"/>
        <v>0</v>
      </c>
      <c r="AE9" s="12">
        <f t="shared" si="22"/>
        <v>0</v>
      </c>
      <c r="AF9" s="11">
        <f t="shared" si="23"/>
        <v>0</v>
      </c>
      <c r="AG9" s="12">
        <f t="shared" si="24"/>
        <v>0</v>
      </c>
      <c r="AH9" s="11">
        <f t="shared" si="25"/>
        <v>0</v>
      </c>
      <c r="AI9" s="12">
        <f t="shared" si="26"/>
        <v>0</v>
      </c>
      <c r="AJ9" s="11">
        <f t="shared" si="27"/>
        <v>0</v>
      </c>
      <c r="AK9" s="12">
        <f t="shared" si="28"/>
        <v>0</v>
      </c>
    </row>
    <row r="10" spans="1:37" x14ac:dyDescent="0.3">
      <c r="A10">
        <v>654894</v>
      </c>
      <c r="C10" s="1">
        <v>44959</v>
      </c>
      <c r="D10">
        <v>4</v>
      </c>
      <c r="E10" t="s">
        <v>164</v>
      </c>
      <c r="F10" t="s">
        <v>165</v>
      </c>
      <c r="G10" t="s">
        <v>156</v>
      </c>
      <c r="H10" s="2">
        <v>21463000</v>
      </c>
      <c r="J10">
        <f t="shared" si="1"/>
        <v>1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0</v>
      </c>
      <c r="R10" s="11">
        <f t="shared" si="9"/>
        <v>0</v>
      </c>
      <c r="S10">
        <f t="shared" si="10"/>
        <v>0</v>
      </c>
      <c r="T10" s="11">
        <f t="shared" si="11"/>
        <v>0</v>
      </c>
      <c r="U10" s="12">
        <f t="shared" si="12"/>
        <v>0</v>
      </c>
      <c r="V10" s="11">
        <f t="shared" si="13"/>
        <v>0</v>
      </c>
      <c r="W10" s="12">
        <f t="shared" si="14"/>
        <v>0</v>
      </c>
      <c r="X10" s="11">
        <f t="shared" si="15"/>
        <v>0</v>
      </c>
      <c r="Y10" s="12">
        <f t="shared" si="16"/>
        <v>0</v>
      </c>
      <c r="Z10" s="11">
        <f t="shared" si="17"/>
        <v>0</v>
      </c>
      <c r="AA10" s="12">
        <f t="shared" si="18"/>
        <v>0</v>
      </c>
      <c r="AB10" s="11">
        <f t="shared" si="19"/>
        <v>0</v>
      </c>
      <c r="AC10" s="12">
        <f t="shared" si="20"/>
        <v>0</v>
      </c>
      <c r="AD10" s="11">
        <f t="shared" si="21"/>
        <v>0</v>
      </c>
      <c r="AE10" s="12">
        <f t="shared" si="22"/>
        <v>0</v>
      </c>
      <c r="AF10" s="11">
        <f t="shared" si="23"/>
        <v>0</v>
      </c>
      <c r="AG10" s="12">
        <f t="shared" si="24"/>
        <v>0</v>
      </c>
      <c r="AH10" s="11">
        <f t="shared" si="25"/>
        <v>0</v>
      </c>
      <c r="AI10" s="12">
        <f t="shared" si="26"/>
        <v>0</v>
      </c>
      <c r="AJ10" s="11">
        <f t="shared" si="27"/>
        <v>0</v>
      </c>
      <c r="AK10" s="12">
        <f t="shared" si="28"/>
        <v>0</v>
      </c>
    </row>
    <row r="11" spans="1:37" x14ac:dyDescent="0.3">
      <c r="A11">
        <v>654894</v>
      </c>
      <c r="C11" s="1">
        <v>44959</v>
      </c>
      <c r="D11">
        <v>5</v>
      </c>
      <c r="E11" t="s">
        <v>164</v>
      </c>
      <c r="F11" t="s">
        <v>165</v>
      </c>
      <c r="G11" t="s">
        <v>28</v>
      </c>
      <c r="H11" s="2">
        <v>22207478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R11" s="11">
        <f t="shared" si="9"/>
        <v>0</v>
      </c>
      <c r="S11">
        <f t="shared" si="10"/>
        <v>0</v>
      </c>
      <c r="T11" s="11">
        <f t="shared" si="11"/>
        <v>0</v>
      </c>
      <c r="U11" s="12">
        <f t="shared" si="12"/>
        <v>0</v>
      </c>
      <c r="V11" s="11">
        <f t="shared" si="13"/>
        <v>0</v>
      </c>
      <c r="W11" s="12">
        <f t="shared" si="14"/>
        <v>0</v>
      </c>
      <c r="X11" s="11">
        <f t="shared" si="15"/>
        <v>0</v>
      </c>
      <c r="Y11" s="12">
        <f t="shared" si="16"/>
        <v>0</v>
      </c>
      <c r="Z11" s="11">
        <f t="shared" si="17"/>
        <v>0</v>
      </c>
      <c r="AA11" s="12">
        <f t="shared" si="18"/>
        <v>0</v>
      </c>
      <c r="AB11" s="11">
        <f t="shared" si="19"/>
        <v>0</v>
      </c>
      <c r="AC11" s="12">
        <f t="shared" si="20"/>
        <v>0</v>
      </c>
      <c r="AD11" s="11">
        <f t="shared" si="21"/>
        <v>0</v>
      </c>
      <c r="AE11" s="12">
        <f t="shared" si="22"/>
        <v>0</v>
      </c>
      <c r="AF11" s="11">
        <f t="shared" si="23"/>
        <v>0</v>
      </c>
      <c r="AG11" s="12">
        <f t="shared" si="24"/>
        <v>0</v>
      </c>
      <c r="AH11" s="11">
        <f t="shared" si="25"/>
        <v>0</v>
      </c>
      <c r="AI11" s="12">
        <f t="shared" si="26"/>
        <v>0</v>
      </c>
      <c r="AJ11" s="11">
        <f t="shared" si="27"/>
        <v>0</v>
      </c>
      <c r="AK11" s="12">
        <f t="shared" si="28"/>
        <v>0</v>
      </c>
    </row>
    <row r="12" spans="1:37" x14ac:dyDescent="0.3">
      <c r="A12">
        <v>654894</v>
      </c>
      <c r="C12" s="1">
        <v>44959</v>
      </c>
      <c r="D12">
        <v>6</v>
      </c>
      <c r="E12" t="s">
        <v>164</v>
      </c>
      <c r="F12" t="s">
        <v>165</v>
      </c>
      <c r="G12" t="s">
        <v>20</v>
      </c>
      <c r="H12" s="2">
        <v>22634479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 s="11">
        <f t="shared" si="9"/>
        <v>1</v>
      </c>
      <c r="S12">
        <f t="shared" si="10"/>
        <v>0</v>
      </c>
      <c r="T12" s="11">
        <f t="shared" si="11"/>
        <v>1</v>
      </c>
      <c r="U12" s="12">
        <f t="shared" si="12"/>
        <v>0</v>
      </c>
      <c r="V12" s="11">
        <f t="shared" si="13"/>
        <v>0</v>
      </c>
      <c r="W12" s="12">
        <f t="shared" si="14"/>
        <v>0</v>
      </c>
      <c r="X12" s="11">
        <f t="shared" si="15"/>
        <v>0</v>
      </c>
      <c r="Y12" s="12">
        <f t="shared" si="16"/>
        <v>0</v>
      </c>
      <c r="Z12" s="11">
        <f t="shared" si="17"/>
        <v>0</v>
      </c>
      <c r="AA12" s="12">
        <f t="shared" si="18"/>
        <v>0</v>
      </c>
      <c r="AB12" s="11">
        <f t="shared" si="19"/>
        <v>0</v>
      </c>
      <c r="AC12" s="12">
        <f t="shared" si="20"/>
        <v>0</v>
      </c>
      <c r="AD12" s="11">
        <f t="shared" si="21"/>
        <v>0</v>
      </c>
      <c r="AE12" s="12">
        <f t="shared" si="22"/>
        <v>0</v>
      </c>
      <c r="AF12" s="11">
        <f t="shared" si="23"/>
        <v>0</v>
      </c>
      <c r="AG12" s="12">
        <f t="shared" si="24"/>
        <v>0</v>
      </c>
      <c r="AH12" s="11">
        <f t="shared" si="25"/>
        <v>0</v>
      </c>
      <c r="AI12" s="12">
        <f t="shared" si="26"/>
        <v>0</v>
      </c>
      <c r="AJ12" s="11">
        <f t="shared" si="27"/>
        <v>0</v>
      </c>
      <c r="AK12" s="12">
        <f t="shared" si="28"/>
        <v>0</v>
      </c>
    </row>
    <row r="13" spans="1:37" x14ac:dyDescent="0.3">
      <c r="A13">
        <v>654894</v>
      </c>
      <c r="C13" s="1">
        <v>44959</v>
      </c>
      <c r="D13">
        <v>7</v>
      </c>
      <c r="E13" t="s">
        <v>164</v>
      </c>
      <c r="F13" t="s">
        <v>165</v>
      </c>
      <c r="G13" t="s">
        <v>16</v>
      </c>
      <c r="H13" s="2">
        <v>27685208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  <c r="Q13">
        <f t="shared" si="8"/>
        <v>0</v>
      </c>
      <c r="R13" s="11">
        <f t="shared" si="9"/>
        <v>0</v>
      </c>
      <c r="S13">
        <f t="shared" si="10"/>
        <v>0</v>
      </c>
      <c r="T13" s="11">
        <f t="shared" si="11"/>
        <v>0</v>
      </c>
      <c r="U13" s="12">
        <f t="shared" si="12"/>
        <v>0</v>
      </c>
      <c r="V13" s="11">
        <f t="shared" si="13"/>
        <v>0</v>
      </c>
      <c r="W13" s="12">
        <f t="shared" si="14"/>
        <v>0</v>
      </c>
      <c r="X13" s="11">
        <f t="shared" si="15"/>
        <v>0</v>
      </c>
      <c r="Y13" s="12">
        <f t="shared" si="16"/>
        <v>0</v>
      </c>
      <c r="Z13" s="11">
        <f t="shared" si="17"/>
        <v>0</v>
      </c>
      <c r="AA13" s="12">
        <f t="shared" si="18"/>
        <v>0</v>
      </c>
      <c r="AB13" s="11">
        <f t="shared" si="19"/>
        <v>0</v>
      </c>
      <c r="AC13" s="12">
        <f t="shared" si="20"/>
        <v>0</v>
      </c>
      <c r="AD13" s="11">
        <f t="shared" si="21"/>
        <v>0</v>
      </c>
      <c r="AE13" s="12">
        <f t="shared" si="22"/>
        <v>0</v>
      </c>
      <c r="AF13" s="11">
        <f t="shared" si="23"/>
        <v>0</v>
      </c>
      <c r="AG13" s="12">
        <f t="shared" si="24"/>
        <v>0</v>
      </c>
      <c r="AH13" s="11">
        <f t="shared" si="25"/>
        <v>0</v>
      </c>
      <c r="AI13" s="12">
        <f t="shared" si="26"/>
        <v>0</v>
      </c>
      <c r="AJ13" s="11">
        <f t="shared" si="27"/>
        <v>0</v>
      </c>
      <c r="AK13" s="12">
        <f t="shared" si="28"/>
        <v>0</v>
      </c>
    </row>
    <row r="14" spans="1:37" x14ac:dyDescent="0.3">
      <c r="A14">
        <v>654894</v>
      </c>
      <c r="C14" s="1">
        <v>44959</v>
      </c>
      <c r="D14">
        <v>8</v>
      </c>
      <c r="E14" t="s">
        <v>164</v>
      </c>
      <c r="F14" t="s">
        <v>165</v>
      </c>
      <c r="G14" t="s">
        <v>12</v>
      </c>
      <c r="H14" s="2">
        <v>33475334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  <c r="Q14">
        <f t="shared" si="8"/>
        <v>0</v>
      </c>
      <c r="R14" s="11">
        <f t="shared" si="9"/>
        <v>0</v>
      </c>
      <c r="S14">
        <f t="shared" si="10"/>
        <v>0</v>
      </c>
      <c r="T14" s="11">
        <f t="shared" si="11"/>
        <v>0</v>
      </c>
      <c r="U14" s="12">
        <f t="shared" si="12"/>
        <v>0</v>
      </c>
      <c r="V14" s="11">
        <f t="shared" si="13"/>
        <v>1</v>
      </c>
      <c r="W14" s="12">
        <f t="shared" si="14"/>
        <v>0</v>
      </c>
      <c r="X14" s="11">
        <f t="shared" si="15"/>
        <v>0</v>
      </c>
      <c r="Y14" s="12">
        <f t="shared" si="16"/>
        <v>0</v>
      </c>
      <c r="Z14" s="11">
        <f t="shared" si="17"/>
        <v>0</v>
      </c>
      <c r="AA14" s="12">
        <f t="shared" si="18"/>
        <v>0</v>
      </c>
      <c r="AB14" s="11">
        <f t="shared" si="19"/>
        <v>0</v>
      </c>
      <c r="AC14" s="12">
        <f t="shared" si="20"/>
        <v>0</v>
      </c>
      <c r="AD14" s="11">
        <f t="shared" si="21"/>
        <v>0</v>
      </c>
      <c r="AE14" s="12">
        <f t="shared" si="22"/>
        <v>0</v>
      </c>
      <c r="AF14" s="11">
        <f t="shared" si="23"/>
        <v>0</v>
      </c>
      <c r="AG14" s="12">
        <f t="shared" si="24"/>
        <v>0</v>
      </c>
      <c r="AH14" s="11">
        <f t="shared" si="25"/>
        <v>0</v>
      </c>
      <c r="AI14" s="12">
        <f t="shared" si="26"/>
        <v>0</v>
      </c>
      <c r="AJ14" s="11">
        <f t="shared" si="27"/>
        <v>0</v>
      </c>
      <c r="AK14" s="12">
        <f t="shared" si="28"/>
        <v>0</v>
      </c>
    </row>
    <row r="15" spans="1:37" x14ac:dyDescent="0.3">
      <c r="C15" s="1"/>
      <c r="H15" s="2"/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0</v>
      </c>
      <c r="R15" s="11">
        <f t="shared" si="9"/>
        <v>0</v>
      </c>
      <c r="S15">
        <f t="shared" si="10"/>
        <v>0</v>
      </c>
      <c r="T15" s="11">
        <f t="shared" si="11"/>
        <v>0</v>
      </c>
      <c r="U15" s="12">
        <f t="shared" si="12"/>
        <v>0</v>
      </c>
      <c r="V15" s="11">
        <f t="shared" si="13"/>
        <v>0</v>
      </c>
      <c r="W15" s="12">
        <f t="shared" si="14"/>
        <v>0</v>
      </c>
      <c r="X15" s="11">
        <f t="shared" si="15"/>
        <v>0</v>
      </c>
      <c r="Y15" s="12">
        <f t="shared" si="16"/>
        <v>0</v>
      </c>
      <c r="Z15" s="11">
        <f t="shared" si="17"/>
        <v>0</v>
      </c>
      <c r="AA15" s="12">
        <f t="shared" si="18"/>
        <v>0</v>
      </c>
      <c r="AB15" s="11">
        <f t="shared" si="19"/>
        <v>0</v>
      </c>
      <c r="AC15" s="12">
        <f t="shared" si="20"/>
        <v>0</v>
      </c>
      <c r="AD15" s="11">
        <f t="shared" si="21"/>
        <v>0</v>
      </c>
      <c r="AE15" s="12">
        <f t="shared" si="22"/>
        <v>0</v>
      </c>
      <c r="AF15" s="11">
        <f t="shared" si="23"/>
        <v>0</v>
      </c>
      <c r="AG15" s="12">
        <f t="shared" si="24"/>
        <v>0</v>
      </c>
      <c r="AH15" s="11">
        <f t="shared" si="25"/>
        <v>0</v>
      </c>
      <c r="AI15" s="12">
        <f t="shared" si="26"/>
        <v>0</v>
      </c>
      <c r="AJ15" s="11">
        <f t="shared" si="27"/>
        <v>0</v>
      </c>
      <c r="AK15" s="12">
        <f t="shared" si="28"/>
        <v>0</v>
      </c>
    </row>
    <row r="16" spans="1:37" x14ac:dyDescent="0.3">
      <c r="A16">
        <v>647334</v>
      </c>
      <c r="C16" s="1">
        <v>44867</v>
      </c>
      <c r="D16">
        <v>1</v>
      </c>
      <c r="E16" t="s">
        <v>166</v>
      </c>
      <c r="F16" t="s">
        <v>167</v>
      </c>
      <c r="G16" t="s">
        <v>13</v>
      </c>
      <c r="H16" s="2">
        <v>33193589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1</v>
      </c>
      <c r="O16">
        <f t="shared" si="6"/>
        <v>1</v>
      </c>
      <c r="P16">
        <f t="shared" si="7"/>
        <v>0</v>
      </c>
      <c r="Q16">
        <f t="shared" si="8"/>
        <v>0</v>
      </c>
      <c r="R16" s="11">
        <f t="shared" si="9"/>
        <v>0</v>
      </c>
      <c r="S16">
        <f t="shared" si="10"/>
        <v>0</v>
      </c>
      <c r="T16" s="11">
        <f t="shared" si="11"/>
        <v>0</v>
      </c>
      <c r="U16" s="12">
        <f t="shared" si="12"/>
        <v>0</v>
      </c>
      <c r="V16" s="11">
        <f t="shared" si="13"/>
        <v>0</v>
      </c>
      <c r="W16" s="12">
        <f t="shared" si="14"/>
        <v>0</v>
      </c>
      <c r="X16" s="11">
        <f t="shared" si="15"/>
        <v>0</v>
      </c>
      <c r="Y16" s="12">
        <f t="shared" si="16"/>
        <v>0</v>
      </c>
      <c r="Z16" s="11">
        <f t="shared" si="17"/>
        <v>0</v>
      </c>
      <c r="AA16" s="12">
        <f t="shared" si="18"/>
        <v>0</v>
      </c>
      <c r="AB16" s="11">
        <f t="shared" si="19"/>
        <v>0</v>
      </c>
      <c r="AC16" s="12">
        <f t="shared" si="20"/>
        <v>0</v>
      </c>
      <c r="AD16" s="11">
        <f t="shared" si="21"/>
        <v>0</v>
      </c>
      <c r="AE16" s="12">
        <f t="shared" si="22"/>
        <v>0</v>
      </c>
      <c r="AF16" s="11">
        <f t="shared" si="23"/>
        <v>0</v>
      </c>
      <c r="AG16" s="12">
        <f t="shared" si="24"/>
        <v>0</v>
      </c>
      <c r="AH16" s="11">
        <f t="shared" si="25"/>
        <v>0</v>
      </c>
      <c r="AI16" s="12">
        <f t="shared" si="26"/>
        <v>0</v>
      </c>
      <c r="AJ16" s="11">
        <f t="shared" si="27"/>
        <v>0</v>
      </c>
      <c r="AK16" s="12">
        <f t="shared" si="28"/>
        <v>0</v>
      </c>
    </row>
    <row r="17" spans="1:37" x14ac:dyDescent="0.3">
      <c r="A17">
        <v>647334</v>
      </c>
      <c r="C17" s="1">
        <v>44867</v>
      </c>
      <c r="D17">
        <v>2</v>
      </c>
      <c r="E17" t="s">
        <v>166</v>
      </c>
      <c r="F17" t="s">
        <v>167</v>
      </c>
      <c r="G17" t="s">
        <v>31</v>
      </c>
      <c r="H17" s="2">
        <v>36380000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0</v>
      </c>
      <c r="R17" s="11">
        <f t="shared" si="9"/>
        <v>0</v>
      </c>
      <c r="S17">
        <f t="shared" si="10"/>
        <v>0</v>
      </c>
      <c r="T17" s="11">
        <f t="shared" si="11"/>
        <v>0</v>
      </c>
      <c r="U17" s="12">
        <f t="shared" si="12"/>
        <v>0</v>
      </c>
      <c r="V17" s="11">
        <f t="shared" si="13"/>
        <v>0</v>
      </c>
      <c r="W17" s="12">
        <f t="shared" si="14"/>
        <v>0</v>
      </c>
      <c r="X17" s="11">
        <f t="shared" si="15"/>
        <v>0</v>
      </c>
      <c r="Y17" s="12">
        <f t="shared" si="16"/>
        <v>0</v>
      </c>
      <c r="Z17" s="11">
        <f t="shared" si="17"/>
        <v>0</v>
      </c>
      <c r="AA17" s="12">
        <f t="shared" si="18"/>
        <v>0</v>
      </c>
      <c r="AB17" s="11">
        <f t="shared" si="19"/>
        <v>1</v>
      </c>
      <c r="AC17" s="12">
        <f t="shared" si="20"/>
        <v>0</v>
      </c>
      <c r="AD17" s="11">
        <f t="shared" si="21"/>
        <v>0</v>
      </c>
      <c r="AE17" s="12">
        <f t="shared" si="22"/>
        <v>0</v>
      </c>
      <c r="AF17" s="11">
        <f t="shared" si="23"/>
        <v>0</v>
      </c>
      <c r="AG17" s="12">
        <f t="shared" si="24"/>
        <v>0</v>
      </c>
      <c r="AH17" s="11">
        <f t="shared" si="25"/>
        <v>0</v>
      </c>
      <c r="AI17" s="12">
        <f t="shared" si="26"/>
        <v>0</v>
      </c>
      <c r="AJ17" s="11">
        <f t="shared" si="27"/>
        <v>0</v>
      </c>
      <c r="AK17" s="12">
        <f t="shared" si="28"/>
        <v>0</v>
      </c>
    </row>
    <row r="18" spans="1:37" x14ac:dyDescent="0.3">
      <c r="A18">
        <v>647334</v>
      </c>
      <c r="C18" s="1">
        <v>44867</v>
      </c>
      <c r="D18">
        <v>3</v>
      </c>
      <c r="E18" t="s">
        <v>166</v>
      </c>
      <c r="F18" t="s">
        <v>167</v>
      </c>
      <c r="G18" t="s">
        <v>21</v>
      </c>
      <c r="H18" s="2">
        <v>37207616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0</v>
      </c>
      <c r="R18" s="11">
        <f t="shared" si="9"/>
        <v>0</v>
      </c>
      <c r="S18">
        <f t="shared" si="10"/>
        <v>0</v>
      </c>
      <c r="T18" s="11">
        <f t="shared" si="11"/>
        <v>0</v>
      </c>
      <c r="U18" s="12">
        <f t="shared" si="12"/>
        <v>0</v>
      </c>
      <c r="V18" s="11">
        <f t="shared" si="13"/>
        <v>0</v>
      </c>
      <c r="W18" s="12">
        <f t="shared" si="14"/>
        <v>0</v>
      </c>
      <c r="X18" s="11">
        <f t="shared" si="15"/>
        <v>1</v>
      </c>
      <c r="Y18" s="12">
        <f t="shared" si="16"/>
        <v>0</v>
      </c>
      <c r="Z18" s="11">
        <f t="shared" si="17"/>
        <v>0</v>
      </c>
      <c r="AA18" s="12">
        <f t="shared" si="18"/>
        <v>0</v>
      </c>
      <c r="AB18" s="11">
        <f t="shared" si="19"/>
        <v>0</v>
      </c>
      <c r="AC18" s="12">
        <f t="shared" si="20"/>
        <v>0</v>
      </c>
      <c r="AD18" s="11">
        <f t="shared" si="21"/>
        <v>0</v>
      </c>
      <c r="AE18" s="12">
        <f t="shared" si="22"/>
        <v>0</v>
      </c>
      <c r="AF18" s="11">
        <f t="shared" si="23"/>
        <v>0</v>
      </c>
      <c r="AG18" s="12">
        <f t="shared" si="24"/>
        <v>0</v>
      </c>
      <c r="AH18" s="11">
        <f t="shared" si="25"/>
        <v>0</v>
      </c>
      <c r="AI18" s="12">
        <f t="shared" si="26"/>
        <v>0</v>
      </c>
      <c r="AJ18" s="11">
        <f t="shared" si="27"/>
        <v>0</v>
      </c>
      <c r="AK18" s="12">
        <f t="shared" si="28"/>
        <v>0</v>
      </c>
    </row>
    <row r="19" spans="1:37" x14ac:dyDescent="0.3">
      <c r="A19">
        <v>647334</v>
      </c>
      <c r="C19" s="1">
        <v>44867</v>
      </c>
      <c r="D19">
        <v>4</v>
      </c>
      <c r="E19" t="s">
        <v>166</v>
      </c>
      <c r="F19" t="s">
        <v>167</v>
      </c>
      <c r="G19" t="s">
        <v>18</v>
      </c>
      <c r="H19" s="2">
        <v>38592000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7"/>
        <v>0</v>
      </c>
      <c r="Q19">
        <f t="shared" si="8"/>
        <v>0</v>
      </c>
      <c r="R19" s="11">
        <f t="shared" si="9"/>
        <v>0</v>
      </c>
      <c r="S19">
        <f t="shared" si="10"/>
        <v>0</v>
      </c>
      <c r="T19" s="11">
        <f t="shared" si="11"/>
        <v>0</v>
      </c>
      <c r="U19" s="12">
        <f t="shared" si="12"/>
        <v>0</v>
      </c>
      <c r="V19" s="11">
        <f t="shared" si="13"/>
        <v>0</v>
      </c>
      <c r="W19" s="12">
        <f t="shared" si="14"/>
        <v>0</v>
      </c>
      <c r="X19" s="11">
        <f t="shared" si="15"/>
        <v>0</v>
      </c>
      <c r="Y19" s="12">
        <f t="shared" si="16"/>
        <v>0</v>
      </c>
      <c r="Z19" s="11">
        <f t="shared" si="17"/>
        <v>0</v>
      </c>
      <c r="AA19" s="12">
        <f t="shared" si="18"/>
        <v>0</v>
      </c>
      <c r="AB19" s="11">
        <f t="shared" si="19"/>
        <v>0</v>
      </c>
      <c r="AC19" s="12">
        <f t="shared" si="20"/>
        <v>0</v>
      </c>
      <c r="AD19" s="11">
        <f t="shared" si="21"/>
        <v>1</v>
      </c>
      <c r="AE19" s="12">
        <f t="shared" si="22"/>
        <v>0</v>
      </c>
      <c r="AF19" s="11">
        <f t="shared" si="23"/>
        <v>0</v>
      </c>
      <c r="AG19" s="12">
        <f t="shared" si="24"/>
        <v>0</v>
      </c>
      <c r="AH19" s="11">
        <f t="shared" si="25"/>
        <v>0</v>
      </c>
      <c r="AI19" s="12">
        <f t="shared" si="26"/>
        <v>0</v>
      </c>
      <c r="AJ19" s="11">
        <f t="shared" si="27"/>
        <v>0</v>
      </c>
      <c r="AK19" s="12">
        <f t="shared" si="28"/>
        <v>0</v>
      </c>
    </row>
    <row r="20" spans="1:37" x14ac:dyDescent="0.3">
      <c r="A20">
        <v>647334</v>
      </c>
      <c r="C20" s="1">
        <v>44867</v>
      </c>
      <c r="D20">
        <v>5</v>
      </c>
      <c r="E20" t="s">
        <v>166</v>
      </c>
      <c r="F20" t="s">
        <v>167</v>
      </c>
      <c r="G20" t="s">
        <v>36</v>
      </c>
      <c r="H20" s="2">
        <v>40971000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</v>
      </c>
      <c r="O20">
        <f t="shared" si="6"/>
        <v>0</v>
      </c>
      <c r="P20">
        <f t="shared" si="7"/>
        <v>0</v>
      </c>
      <c r="Q20">
        <f t="shared" si="8"/>
        <v>0</v>
      </c>
      <c r="R20" s="11">
        <f t="shared" si="9"/>
        <v>0</v>
      </c>
      <c r="S20">
        <f t="shared" si="10"/>
        <v>0</v>
      </c>
      <c r="T20" s="11">
        <f t="shared" si="11"/>
        <v>0</v>
      </c>
      <c r="U20" s="12">
        <f t="shared" si="12"/>
        <v>0</v>
      </c>
      <c r="V20" s="11">
        <f t="shared" si="13"/>
        <v>0</v>
      </c>
      <c r="W20" s="12">
        <f t="shared" si="14"/>
        <v>0</v>
      </c>
      <c r="X20" s="11">
        <f t="shared" si="15"/>
        <v>0</v>
      </c>
      <c r="Y20" s="12">
        <f t="shared" si="16"/>
        <v>0</v>
      </c>
      <c r="Z20" s="11">
        <f t="shared" si="17"/>
        <v>0</v>
      </c>
      <c r="AA20" s="12">
        <f t="shared" si="18"/>
        <v>0</v>
      </c>
      <c r="AB20" s="11">
        <f t="shared" si="19"/>
        <v>0</v>
      </c>
      <c r="AC20" s="12">
        <f t="shared" si="20"/>
        <v>0</v>
      </c>
      <c r="AD20" s="11">
        <f t="shared" si="21"/>
        <v>0</v>
      </c>
      <c r="AE20" s="12">
        <f t="shared" si="22"/>
        <v>0</v>
      </c>
      <c r="AF20" s="11">
        <f t="shared" si="23"/>
        <v>0</v>
      </c>
      <c r="AG20" s="12">
        <f t="shared" si="24"/>
        <v>0</v>
      </c>
      <c r="AH20" s="11">
        <f t="shared" si="25"/>
        <v>0</v>
      </c>
      <c r="AI20" s="12">
        <f t="shared" si="26"/>
        <v>0</v>
      </c>
      <c r="AJ20" s="11">
        <f t="shared" si="27"/>
        <v>0</v>
      </c>
      <c r="AK20" s="12">
        <f t="shared" si="28"/>
        <v>0</v>
      </c>
    </row>
    <row r="21" spans="1:37" x14ac:dyDescent="0.3">
      <c r="A21">
        <v>647334</v>
      </c>
      <c r="C21" s="1">
        <v>44867</v>
      </c>
      <c r="D21">
        <v>6</v>
      </c>
      <c r="E21" t="s">
        <v>166</v>
      </c>
      <c r="F21" t="s">
        <v>167</v>
      </c>
      <c r="G21" t="s">
        <v>14</v>
      </c>
      <c r="H21" s="2">
        <v>42530912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0</v>
      </c>
      <c r="O21">
        <f t="shared" si="6"/>
        <v>0</v>
      </c>
      <c r="P21">
        <f t="shared" si="7"/>
        <v>0</v>
      </c>
      <c r="Q21">
        <f t="shared" si="8"/>
        <v>0</v>
      </c>
      <c r="R21" s="11">
        <f t="shared" si="9"/>
        <v>0</v>
      </c>
      <c r="S21">
        <f t="shared" si="10"/>
        <v>0</v>
      </c>
      <c r="T21" s="11">
        <f t="shared" si="11"/>
        <v>0</v>
      </c>
      <c r="U21" s="12">
        <f t="shared" si="12"/>
        <v>0</v>
      </c>
      <c r="V21" s="11">
        <f t="shared" si="13"/>
        <v>0</v>
      </c>
      <c r="W21" s="12">
        <f t="shared" si="14"/>
        <v>0</v>
      </c>
      <c r="X21" s="11">
        <f t="shared" si="15"/>
        <v>0</v>
      </c>
      <c r="Y21" s="12">
        <f t="shared" si="16"/>
        <v>0</v>
      </c>
      <c r="Z21" s="11">
        <f t="shared" si="17"/>
        <v>1</v>
      </c>
      <c r="AA21" s="12">
        <f t="shared" si="18"/>
        <v>0</v>
      </c>
      <c r="AB21" s="11">
        <f t="shared" si="19"/>
        <v>0</v>
      </c>
      <c r="AC21" s="12">
        <f t="shared" si="20"/>
        <v>0</v>
      </c>
      <c r="AD21" s="11">
        <f t="shared" si="21"/>
        <v>0</v>
      </c>
      <c r="AE21" s="12">
        <f t="shared" si="22"/>
        <v>0</v>
      </c>
      <c r="AF21" s="11">
        <f t="shared" si="23"/>
        <v>0</v>
      </c>
      <c r="AG21" s="12">
        <f t="shared" si="24"/>
        <v>0</v>
      </c>
      <c r="AH21" s="11">
        <f t="shared" si="25"/>
        <v>0</v>
      </c>
      <c r="AI21" s="12">
        <f t="shared" si="26"/>
        <v>0</v>
      </c>
      <c r="AJ21" s="11">
        <f t="shared" si="27"/>
        <v>0</v>
      </c>
      <c r="AK21" s="12">
        <f t="shared" si="28"/>
        <v>0</v>
      </c>
    </row>
    <row r="22" spans="1:37" x14ac:dyDescent="0.3">
      <c r="A22">
        <v>647334</v>
      </c>
      <c r="C22" s="1">
        <v>44867</v>
      </c>
      <c r="D22">
        <v>7</v>
      </c>
      <c r="E22" t="s">
        <v>166</v>
      </c>
      <c r="F22" t="s">
        <v>167</v>
      </c>
      <c r="G22" t="s">
        <v>25</v>
      </c>
      <c r="H22" s="2">
        <v>43168913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0</v>
      </c>
      <c r="O22">
        <f t="shared" si="6"/>
        <v>0</v>
      </c>
      <c r="P22">
        <f t="shared" si="7"/>
        <v>0</v>
      </c>
      <c r="Q22">
        <f t="shared" si="8"/>
        <v>0</v>
      </c>
      <c r="R22" s="11">
        <f t="shared" si="9"/>
        <v>0</v>
      </c>
      <c r="S22">
        <f t="shared" si="10"/>
        <v>0</v>
      </c>
      <c r="T22" s="11">
        <f t="shared" si="11"/>
        <v>0</v>
      </c>
      <c r="U22" s="12">
        <f t="shared" si="12"/>
        <v>0</v>
      </c>
      <c r="V22" s="11">
        <f t="shared" si="13"/>
        <v>0</v>
      </c>
      <c r="W22" s="12">
        <f t="shared" si="14"/>
        <v>0</v>
      </c>
      <c r="X22" s="11">
        <f t="shared" si="15"/>
        <v>0</v>
      </c>
      <c r="Y22" s="12">
        <f t="shared" si="16"/>
        <v>0</v>
      </c>
      <c r="Z22" s="11">
        <f t="shared" si="17"/>
        <v>0</v>
      </c>
      <c r="AA22" s="12">
        <f t="shared" si="18"/>
        <v>0</v>
      </c>
      <c r="AB22" s="11">
        <f t="shared" si="19"/>
        <v>0</v>
      </c>
      <c r="AC22" s="12">
        <f t="shared" si="20"/>
        <v>0</v>
      </c>
      <c r="AD22" s="11">
        <f t="shared" si="21"/>
        <v>0</v>
      </c>
      <c r="AE22" s="12">
        <f t="shared" si="22"/>
        <v>0</v>
      </c>
      <c r="AF22" s="11">
        <f t="shared" si="23"/>
        <v>0</v>
      </c>
      <c r="AG22" s="12">
        <f t="shared" si="24"/>
        <v>0</v>
      </c>
      <c r="AH22" s="11">
        <f t="shared" si="25"/>
        <v>0</v>
      </c>
      <c r="AI22" s="12">
        <f t="shared" si="26"/>
        <v>0</v>
      </c>
      <c r="AJ22" s="11">
        <f t="shared" si="27"/>
        <v>0</v>
      </c>
      <c r="AK22" s="12">
        <f t="shared" si="28"/>
        <v>0</v>
      </c>
    </row>
    <row r="23" spans="1:37" x14ac:dyDescent="0.3">
      <c r="A23">
        <v>647334</v>
      </c>
      <c r="C23" s="1">
        <v>44867</v>
      </c>
      <c r="D23">
        <v>8</v>
      </c>
      <c r="E23" t="s">
        <v>166</v>
      </c>
      <c r="F23" t="s">
        <v>167</v>
      </c>
      <c r="G23" t="s">
        <v>40</v>
      </c>
      <c r="H23" s="2">
        <v>45024074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</v>
      </c>
      <c r="O23">
        <f t="shared" si="6"/>
        <v>0</v>
      </c>
      <c r="P23">
        <f t="shared" si="7"/>
        <v>0</v>
      </c>
      <c r="Q23">
        <f t="shared" si="8"/>
        <v>0</v>
      </c>
      <c r="R23" s="11">
        <f t="shared" si="9"/>
        <v>0</v>
      </c>
      <c r="S23">
        <f t="shared" si="10"/>
        <v>0</v>
      </c>
      <c r="T23" s="11">
        <f t="shared" si="11"/>
        <v>0</v>
      </c>
      <c r="U23" s="12">
        <f t="shared" si="12"/>
        <v>0</v>
      </c>
      <c r="V23" s="11">
        <f t="shared" si="13"/>
        <v>0</v>
      </c>
      <c r="W23" s="12">
        <f t="shared" si="14"/>
        <v>0</v>
      </c>
      <c r="X23" s="11">
        <f t="shared" si="15"/>
        <v>0</v>
      </c>
      <c r="Y23" s="12">
        <f t="shared" si="16"/>
        <v>0</v>
      </c>
      <c r="Z23" s="11">
        <f t="shared" si="17"/>
        <v>0</v>
      </c>
      <c r="AA23" s="12">
        <f t="shared" si="18"/>
        <v>0</v>
      </c>
      <c r="AB23" s="11">
        <f t="shared" si="19"/>
        <v>0</v>
      </c>
      <c r="AC23" s="12">
        <f t="shared" si="20"/>
        <v>0</v>
      </c>
      <c r="AD23" s="11">
        <f t="shared" si="21"/>
        <v>0</v>
      </c>
      <c r="AE23" s="12">
        <f t="shared" si="22"/>
        <v>0</v>
      </c>
      <c r="AF23" s="11">
        <f t="shared" si="23"/>
        <v>0</v>
      </c>
      <c r="AG23" s="12">
        <f t="shared" si="24"/>
        <v>0</v>
      </c>
      <c r="AH23" s="11">
        <f t="shared" si="25"/>
        <v>0</v>
      </c>
      <c r="AI23" s="12">
        <f t="shared" si="26"/>
        <v>0</v>
      </c>
      <c r="AJ23" s="11">
        <f t="shared" si="27"/>
        <v>0</v>
      </c>
      <c r="AK23" s="12">
        <f t="shared" si="28"/>
        <v>0</v>
      </c>
    </row>
    <row r="24" spans="1:37" x14ac:dyDescent="0.3">
      <c r="A24">
        <v>647334</v>
      </c>
      <c r="C24" s="1">
        <v>44867</v>
      </c>
      <c r="D24">
        <v>9</v>
      </c>
      <c r="E24" t="s">
        <v>166</v>
      </c>
      <c r="F24" t="s">
        <v>167</v>
      </c>
      <c r="G24" t="s">
        <v>156</v>
      </c>
      <c r="H24" s="2">
        <v>46061000</v>
      </c>
      <c r="J24">
        <f t="shared" si="1"/>
        <v>1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0</v>
      </c>
      <c r="R24" s="11">
        <f t="shared" si="9"/>
        <v>0</v>
      </c>
      <c r="S24">
        <f t="shared" si="10"/>
        <v>0</v>
      </c>
      <c r="T24" s="11">
        <f t="shared" si="11"/>
        <v>0</v>
      </c>
      <c r="U24" s="12">
        <f t="shared" si="12"/>
        <v>0</v>
      </c>
      <c r="V24" s="11">
        <f t="shared" si="13"/>
        <v>0</v>
      </c>
      <c r="W24" s="12">
        <f t="shared" si="14"/>
        <v>0</v>
      </c>
      <c r="X24" s="11">
        <f t="shared" si="15"/>
        <v>0</v>
      </c>
      <c r="Y24" s="12">
        <f t="shared" si="16"/>
        <v>0</v>
      </c>
      <c r="Z24" s="11">
        <f t="shared" si="17"/>
        <v>0</v>
      </c>
      <c r="AA24" s="12">
        <f t="shared" si="18"/>
        <v>0</v>
      </c>
      <c r="AB24" s="11">
        <f t="shared" si="19"/>
        <v>0</v>
      </c>
      <c r="AC24" s="12">
        <f t="shared" si="20"/>
        <v>0</v>
      </c>
      <c r="AD24" s="11">
        <f t="shared" si="21"/>
        <v>0</v>
      </c>
      <c r="AE24" s="12">
        <f t="shared" si="22"/>
        <v>0</v>
      </c>
      <c r="AF24" s="11">
        <f t="shared" si="23"/>
        <v>0</v>
      </c>
      <c r="AG24" s="12">
        <f t="shared" si="24"/>
        <v>0</v>
      </c>
      <c r="AH24" s="11">
        <f t="shared" si="25"/>
        <v>0</v>
      </c>
      <c r="AI24" s="12">
        <f t="shared" si="26"/>
        <v>0</v>
      </c>
      <c r="AJ24" s="11">
        <f t="shared" si="27"/>
        <v>0</v>
      </c>
      <c r="AK24" s="12">
        <f t="shared" si="28"/>
        <v>0</v>
      </c>
    </row>
    <row r="25" spans="1:37" x14ac:dyDescent="0.3">
      <c r="A25">
        <v>647334</v>
      </c>
      <c r="C25" s="1">
        <v>44867</v>
      </c>
      <c r="D25">
        <v>10</v>
      </c>
      <c r="E25" t="s">
        <v>166</v>
      </c>
      <c r="F25" t="s">
        <v>167</v>
      </c>
      <c r="G25" t="s">
        <v>20</v>
      </c>
      <c r="H25" s="2">
        <v>50104198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0</v>
      </c>
      <c r="R25" s="11">
        <f t="shared" si="9"/>
        <v>1</v>
      </c>
      <c r="S25">
        <f t="shared" si="10"/>
        <v>0</v>
      </c>
      <c r="T25" s="11">
        <f t="shared" si="11"/>
        <v>1</v>
      </c>
      <c r="U25" s="12">
        <f t="shared" si="12"/>
        <v>0</v>
      </c>
      <c r="V25" s="11">
        <f t="shared" si="13"/>
        <v>0</v>
      </c>
      <c r="W25" s="12">
        <f t="shared" si="14"/>
        <v>0</v>
      </c>
      <c r="X25" s="11">
        <f t="shared" si="15"/>
        <v>0</v>
      </c>
      <c r="Y25" s="12">
        <f t="shared" si="16"/>
        <v>0</v>
      </c>
      <c r="Z25" s="11">
        <f t="shared" si="17"/>
        <v>0</v>
      </c>
      <c r="AA25" s="12">
        <f t="shared" si="18"/>
        <v>0</v>
      </c>
      <c r="AB25" s="11">
        <f t="shared" si="19"/>
        <v>0</v>
      </c>
      <c r="AC25" s="12">
        <f t="shared" si="20"/>
        <v>0</v>
      </c>
      <c r="AD25" s="11">
        <f t="shared" si="21"/>
        <v>0</v>
      </c>
      <c r="AE25" s="12">
        <f t="shared" si="22"/>
        <v>0</v>
      </c>
      <c r="AF25" s="11">
        <f t="shared" si="23"/>
        <v>0</v>
      </c>
      <c r="AG25" s="12">
        <f t="shared" si="24"/>
        <v>0</v>
      </c>
      <c r="AH25" s="11">
        <f t="shared" si="25"/>
        <v>0</v>
      </c>
      <c r="AI25" s="12">
        <f t="shared" si="26"/>
        <v>0</v>
      </c>
      <c r="AJ25" s="11">
        <f t="shared" si="27"/>
        <v>0</v>
      </c>
      <c r="AK25" s="12">
        <f t="shared" si="28"/>
        <v>0</v>
      </c>
    </row>
    <row r="26" spans="1:37" x14ac:dyDescent="0.3">
      <c r="C26" s="1"/>
      <c r="H26" s="2"/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0</v>
      </c>
      <c r="R26" s="11">
        <f t="shared" si="9"/>
        <v>0</v>
      </c>
      <c r="S26">
        <f t="shared" si="10"/>
        <v>0</v>
      </c>
      <c r="T26" s="11">
        <f t="shared" si="11"/>
        <v>0</v>
      </c>
      <c r="U26" s="12">
        <f t="shared" si="12"/>
        <v>0</v>
      </c>
      <c r="V26" s="11">
        <f t="shared" si="13"/>
        <v>0</v>
      </c>
      <c r="W26" s="12">
        <f t="shared" si="14"/>
        <v>0</v>
      </c>
      <c r="X26" s="11">
        <f t="shared" si="15"/>
        <v>0</v>
      </c>
      <c r="Y26" s="12">
        <f t="shared" si="16"/>
        <v>0</v>
      </c>
      <c r="Z26" s="11">
        <f t="shared" si="17"/>
        <v>0</v>
      </c>
      <c r="AA26" s="12">
        <f t="shared" si="18"/>
        <v>0</v>
      </c>
      <c r="AB26" s="11">
        <f t="shared" si="19"/>
        <v>0</v>
      </c>
      <c r="AC26" s="12">
        <f t="shared" si="20"/>
        <v>0</v>
      </c>
      <c r="AD26" s="11">
        <f t="shared" si="21"/>
        <v>0</v>
      </c>
      <c r="AE26" s="12">
        <f t="shared" si="22"/>
        <v>0</v>
      </c>
      <c r="AF26" s="11">
        <f t="shared" si="23"/>
        <v>0</v>
      </c>
      <c r="AG26" s="12">
        <f t="shared" si="24"/>
        <v>0</v>
      </c>
      <c r="AH26" s="11">
        <f t="shared" si="25"/>
        <v>0</v>
      </c>
      <c r="AI26" s="12">
        <f t="shared" si="26"/>
        <v>0</v>
      </c>
      <c r="AJ26" s="11">
        <f t="shared" si="27"/>
        <v>0</v>
      </c>
      <c r="AK26" s="12">
        <f t="shared" si="28"/>
        <v>0</v>
      </c>
    </row>
    <row r="27" spans="1:37" x14ac:dyDescent="0.3">
      <c r="A27">
        <v>644564</v>
      </c>
      <c r="C27" s="1">
        <v>44798</v>
      </c>
      <c r="D27">
        <v>1</v>
      </c>
      <c r="E27" t="s">
        <v>168</v>
      </c>
      <c r="F27" t="s">
        <v>167</v>
      </c>
      <c r="G27" t="s">
        <v>74</v>
      </c>
      <c r="H27" s="2">
        <v>72143179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</v>
      </c>
      <c r="O27">
        <f t="shared" si="6"/>
        <v>0</v>
      </c>
      <c r="P27">
        <f t="shared" si="7"/>
        <v>0</v>
      </c>
      <c r="Q27">
        <f t="shared" si="8"/>
        <v>0</v>
      </c>
      <c r="R27" s="11">
        <f t="shared" si="9"/>
        <v>0</v>
      </c>
      <c r="S27">
        <f t="shared" si="10"/>
        <v>0</v>
      </c>
      <c r="T27" s="11">
        <f t="shared" si="11"/>
        <v>0</v>
      </c>
      <c r="U27" s="12">
        <f t="shared" si="12"/>
        <v>0</v>
      </c>
      <c r="V27" s="11">
        <f t="shared" si="13"/>
        <v>0</v>
      </c>
      <c r="W27" s="12">
        <f t="shared" si="14"/>
        <v>0</v>
      </c>
      <c r="X27" s="11">
        <f t="shared" si="15"/>
        <v>0</v>
      </c>
      <c r="Y27" s="12">
        <f t="shared" si="16"/>
        <v>0</v>
      </c>
      <c r="Z27" s="11">
        <f t="shared" si="17"/>
        <v>0</v>
      </c>
      <c r="AA27" s="12">
        <f t="shared" si="18"/>
        <v>0</v>
      </c>
      <c r="AB27" s="11">
        <f t="shared" si="19"/>
        <v>0</v>
      </c>
      <c r="AC27" s="12">
        <f t="shared" si="20"/>
        <v>0</v>
      </c>
      <c r="AD27" s="11">
        <f t="shared" si="21"/>
        <v>0</v>
      </c>
      <c r="AE27" s="12">
        <f t="shared" si="22"/>
        <v>0</v>
      </c>
      <c r="AF27" s="11">
        <f t="shared" si="23"/>
        <v>0</v>
      </c>
      <c r="AG27" s="12">
        <f t="shared" si="24"/>
        <v>0</v>
      </c>
      <c r="AH27" s="11">
        <f t="shared" si="25"/>
        <v>0</v>
      </c>
      <c r="AI27" s="12">
        <f t="shared" si="26"/>
        <v>0</v>
      </c>
      <c r="AJ27" s="11">
        <f t="shared" si="27"/>
        <v>0</v>
      </c>
      <c r="AK27" s="12">
        <f t="shared" si="28"/>
        <v>0</v>
      </c>
    </row>
    <row r="28" spans="1:37" x14ac:dyDescent="0.3">
      <c r="A28">
        <v>644564</v>
      </c>
      <c r="C28" s="1">
        <v>44798</v>
      </c>
      <c r="D28">
        <v>2</v>
      </c>
      <c r="E28" t="s">
        <v>168</v>
      </c>
      <c r="F28" t="s">
        <v>167</v>
      </c>
      <c r="G28" t="s">
        <v>18</v>
      </c>
      <c r="H28" s="2">
        <v>72664759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</v>
      </c>
      <c r="O28">
        <f t="shared" si="6"/>
        <v>0</v>
      </c>
      <c r="P28">
        <f t="shared" si="7"/>
        <v>0</v>
      </c>
      <c r="Q28">
        <f t="shared" si="8"/>
        <v>0</v>
      </c>
      <c r="R28" s="11">
        <f t="shared" si="9"/>
        <v>0</v>
      </c>
      <c r="S28">
        <f t="shared" si="10"/>
        <v>0</v>
      </c>
      <c r="T28" s="11">
        <f t="shared" si="11"/>
        <v>0</v>
      </c>
      <c r="U28" s="12">
        <f t="shared" si="12"/>
        <v>0</v>
      </c>
      <c r="V28" s="11">
        <f t="shared" si="13"/>
        <v>0</v>
      </c>
      <c r="W28" s="12">
        <f t="shared" si="14"/>
        <v>0</v>
      </c>
      <c r="X28" s="11">
        <f t="shared" si="15"/>
        <v>0</v>
      </c>
      <c r="Y28" s="12">
        <f t="shared" si="16"/>
        <v>0</v>
      </c>
      <c r="Z28" s="11">
        <f t="shared" si="17"/>
        <v>0</v>
      </c>
      <c r="AA28" s="12">
        <f t="shared" si="18"/>
        <v>0</v>
      </c>
      <c r="AB28" s="11">
        <f t="shared" si="19"/>
        <v>0</v>
      </c>
      <c r="AC28" s="12">
        <f t="shared" si="20"/>
        <v>0</v>
      </c>
      <c r="AD28" s="11">
        <f t="shared" si="21"/>
        <v>1</v>
      </c>
      <c r="AE28" s="12">
        <f t="shared" si="22"/>
        <v>0</v>
      </c>
      <c r="AF28" s="11">
        <f t="shared" si="23"/>
        <v>0</v>
      </c>
      <c r="AG28" s="12">
        <f t="shared" si="24"/>
        <v>0</v>
      </c>
      <c r="AH28" s="11">
        <f t="shared" si="25"/>
        <v>0</v>
      </c>
      <c r="AI28" s="12">
        <f t="shared" si="26"/>
        <v>0</v>
      </c>
      <c r="AJ28" s="11">
        <f t="shared" si="27"/>
        <v>0</v>
      </c>
      <c r="AK28" s="12">
        <f t="shared" si="28"/>
        <v>0</v>
      </c>
    </row>
    <row r="29" spans="1:37" x14ac:dyDescent="0.3">
      <c r="A29">
        <v>644564</v>
      </c>
      <c r="C29" s="1">
        <v>44798</v>
      </c>
      <c r="D29">
        <v>3</v>
      </c>
      <c r="E29" t="s">
        <v>168</v>
      </c>
      <c r="F29" t="s">
        <v>167</v>
      </c>
      <c r="G29" t="s">
        <v>54</v>
      </c>
      <c r="H29" s="2">
        <v>81302222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</v>
      </c>
      <c r="O29">
        <f t="shared" si="6"/>
        <v>0</v>
      </c>
      <c r="P29">
        <f t="shared" si="7"/>
        <v>0</v>
      </c>
      <c r="Q29">
        <f t="shared" si="8"/>
        <v>0</v>
      </c>
      <c r="R29" s="11">
        <f t="shared" si="9"/>
        <v>0</v>
      </c>
      <c r="S29">
        <f t="shared" si="10"/>
        <v>0</v>
      </c>
      <c r="T29" s="11">
        <f t="shared" si="11"/>
        <v>0</v>
      </c>
      <c r="U29" s="12">
        <f t="shared" si="12"/>
        <v>0</v>
      </c>
      <c r="V29" s="11">
        <f t="shared" si="13"/>
        <v>0</v>
      </c>
      <c r="W29" s="12">
        <f t="shared" si="14"/>
        <v>0</v>
      </c>
      <c r="X29" s="11">
        <f t="shared" si="15"/>
        <v>0</v>
      </c>
      <c r="Y29" s="12">
        <f t="shared" si="16"/>
        <v>0</v>
      </c>
      <c r="Z29" s="11">
        <f t="shared" si="17"/>
        <v>0</v>
      </c>
      <c r="AA29" s="12">
        <f t="shared" si="18"/>
        <v>0</v>
      </c>
      <c r="AB29" s="11">
        <f t="shared" si="19"/>
        <v>0</v>
      </c>
      <c r="AC29" s="12">
        <f t="shared" si="20"/>
        <v>0</v>
      </c>
      <c r="AD29" s="11">
        <f t="shared" si="21"/>
        <v>0</v>
      </c>
      <c r="AE29" s="12">
        <f t="shared" si="22"/>
        <v>0</v>
      </c>
      <c r="AF29" s="11">
        <f t="shared" si="23"/>
        <v>0</v>
      </c>
      <c r="AG29" s="12">
        <f t="shared" si="24"/>
        <v>0</v>
      </c>
      <c r="AH29" s="11">
        <f t="shared" si="25"/>
        <v>0</v>
      </c>
      <c r="AI29" s="12">
        <f t="shared" si="26"/>
        <v>0</v>
      </c>
      <c r="AJ29" s="11">
        <f t="shared" si="27"/>
        <v>0</v>
      </c>
      <c r="AK29" s="12">
        <f t="shared" si="28"/>
        <v>0</v>
      </c>
    </row>
    <row r="30" spans="1:37" x14ac:dyDescent="0.3">
      <c r="A30">
        <v>644564</v>
      </c>
      <c r="C30" s="1">
        <v>44798</v>
      </c>
      <c r="D30">
        <v>4</v>
      </c>
      <c r="E30" t="s">
        <v>168</v>
      </c>
      <c r="F30" t="s">
        <v>167</v>
      </c>
      <c r="G30" t="s">
        <v>33</v>
      </c>
      <c r="H30" s="2">
        <v>83834972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0</v>
      </c>
      <c r="Q30">
        <f t="shared" si="8"/>
        <v>0</v>
      </c>
      <c r="R30" s="11">
        <f t="shared" si="9"/>
        <v>0</v>
      </c>
      <c r="S30">
        <f t="shared" si="10"/>
        <v>0</v>
      </c>
      <c r="T30" s="11">
        <f t="shared" si="11"/>
        <v>0</v>
      </c>
      <c r="U30" s="12">
        <f t="shared" si="12"/>
        <v>0</v>
      </c>
      <c r="V30" s="11">
        <f t="shared" si="13"/>
        <v>0</v>
      </c>
      <c r="W30" s="12">
        <f t="shared" si="14"/>
        <v>0</v>
      </c>
      <c r="X30" s="11">
        <f t="shared" si="15"/>
        <v>0</v>
      </c>
      <c r="Y30" s="12">
        <f t="shared" si="16"/>
        <v>0</v>
      </c>
      <c r="Z30" s="11">
        <f t="shared" si="17"/>
        <v>0</v>
      </c>
      <c r="AA30" s="12">
        <f t="shared" si="18"/>
        <v>0</v>
      </c>
      <c r="AB30" s="11">
        <f t="shared" si="19"/>
        <v>0</v>
      </c>
      <c r="AC30" s="12">
        <f t="shared" si="20"/>
        <v>0</v>
      </c>
      <c r="AD30" s="11">
        <f t="shared" si="21"/>
        <v>0</v>
      </c>
      <c r="AE30" s="12">
        <f t="shared" si="22"/>
        <v>0</v>
      </c>
      <c r="AF30" s="11">
        <f t="shared" si="23"/>
        <v>0</v>
      </c>
      <c r="AG30" s="12">
        <f t="shared" si="24"/>
        <v>0</v>
      </c>
      <c r="AH30" s="11">
        <f t="shared" si="25"/>
        <v>0</v>
      </c>
      <c r="AI30" s="12">
        <f t="shared" si="26"/>
        <v>0</v>
      </c>
      <c r="AJ30" s="11">
        <f t="shared" si="27"/>
        <v>0</v>
      </c>
      <c r="AK30" s="12">
        <f t="shared" si="28"/>
        <v>0</v>
      </c>
    </row>
    <row r="31" spans="1:37" x14ac:dyDescent="0.3">
      <c r="A31">
        <v>644564</v>
      </c>
      <c r="C31" s="1">
        <v>44798</v>
      </c>
      <c r="D31">
        <v>5</v>
      </c>
      <c r="E31" t="s">
        <v>168</v>
      </c>
      <c r="F31" t="s">
        <v>167</v>
      </c>
      <c r="G31" t="s">
        <v>64</v>
      </c>
      <c r="H31" s="2">
        <v>86127530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7"/>
        <v>0</v>
      </c>
      <c r="Q31">
        <f t="shared" si="8"/>
        <v>0</v>
      </c>
      <c r="R31" s="11">
        <f t="shared" si="9"/>
        <v>0</v>
      </c>
      <c r="S31">
        <f t="shared" si="10"/>
        <v>0</v>
      </c>
      <c r="T31" s="11">
        <f t="shared" si="11"/>
        <v>0</v>
      </c>
      <c r="U31" s="12">
        <f t="shared" si="12"/>
        <v>0</v>
      </c>
      <c r="V31" s="11">
        <f t="shared" si="13"/>
        <v>0</v>
      </c>
      <c r="W31" s="12">
        <f t="shared" si="14"/>
        <v>0</v>
      </c>
      <c r="X31" s="11">
        <f t="shared" si="15"/>
        <v>0</v>
      </c>
      <c r="Y31" s="12">
        <f t="shared" si="16"/>
        <v>0</v>
      </c>
      <c r="Z31" s="11">
        <f t="shared" si="17"/>
        <v>0</v>
      </c>
      <c r="AA31" s="12">
        <f t="shared" si="18"/>
        <v>0</v>
      </c>
      <c r="AB31" s="11">
        <f t="shared" si="19"/>
        <v>0</v>
      </c>
      <c r="AC31" s="12">
        <f t="shared" si="20"/>
        <v>0</v>
      </c>
      <c r="AD31" s="11">
        <f t="shared" si="21"/>
        <v>0</v>
      </c>
      <c r="AE31" s="12">
        <f t="shared" si="22"/>
        <v>0</v>
      </c>
      <c r="AF31" s="11">
        <f t="shared" si="23"/>
        <v>0</v>
      </c>
      <c r="AG31" s="12">
        <f t="shared" si="24"/>
        <v>0</v>
      </c>
      <c r="AH31" s="11">
        <f t="shared" si="25"/>
        <v>0</v>
      </c>
      <c r="AI31" s="12">
        <f t="shared" si="26"/>
        <v>0</v>
      </c>
      <c r="AJ31" s="11">
        <f t="shared" si="27"/>
        <v>0</v>
      </c>
      <c r="AK31" s="12">
        <f t="shared" si="28"/>
        <v>0</v>
      </c>
    </row>
    <row r="32" spans="1:37" x14ac:dyDescent="0.3">
      <c r="A32">
        <v>644564</v>
      </c>
      <c r="C32" s="1">
        <v>44798</v>
      </c>
      <c r="D32">
        <v>6</v>
      </c>
      <c r="E32" t="s">
        <v>168</v>
      </c>
      <c r="F32" t="s">
        <v>167</v>
      </c>
      <c r="G32" t="s">
        <v>156</v>
      </c>
      <c r="H32" s="2">
        <v>86732553</v>
      </c>
      <c r="J32">
        <f t="shared" si="1"/>
        <v>1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</v>
      </c>
      <c r="O32">
        <f t="shared" si="6"/>
        <v>0</v>
      </c>
      <c r="P32">
        <f t="shared" si="7"/>
        <v>0</v>
      </c>
      <c r="Q32">
        <f t="shared" si="8"/>
        <v>0</v>
      </c>
      <c r="R32" s="11">
        <f t="shared" si="9"/>
        <v>0</v>
      </c>
      <c r="S32">
        <f t="shared" si="10"/>
        <v>0</v>
      </c>
      <c r="T32" s="11">
        <f t="shared" si="11"/>
        <v>0</v>
      </c>
      <c r="U32" s="12">
        <f t="shared" si="12"/>
        <v>0</v>
      </c>
      <c r="V32" s="11">
        <f t="shared" si="13"/>
        <v>0</v>
      </c>
      <c r="W32" s="12">
        <f t="shared" si="14"/>
        <v>0</v>
      </c>
      <c r="X32" s="11">
        <f t="shared" si="15"/>
        <v>0</v>
      </c>
      <c r="Y32" s="12">
        <f t="shared" si="16"/>
        <v>0</v>
      </c>
      <c r="Z32" s="11">
        <f t="shared" si="17"/>
        <v>0</v>
      </c>
      <c r="AA32" s="12">
        <f t="shared" si="18"/>
        <v>0</v>
      </c>
      <c r="AB32" s="11">
        <f t="shared" si="19"/>
        <v>0</v>
      </c>
      <c r="AC32" s="12">
        <f t="shared" si="20"/>
        <v>0</v>
      </c>
      <c r="AD32" s="11">
        <f t="shared" si="21"/>
        <v>0</v>
      </c>
      <c r="AE32" s="12">
        <f t="shared" si="22"/>
        <v>0</v>
      </c>
      <c r="AF32" s="11">
        <f t="shared" si="23"/>
        <v>0</v>
      </c>
      <c r="AG32" s="12">
        <f t="shared" si="24"/>
        <v>0</v>
      </c>
      <c r="AH32" s="11">
        <f t="shared" si="25"/>
        <v>0</v>
      </c>
      <c r="AI32" s="12">
        <f t="shared" si="26"/>
        <v>0</v>
      </c>
      <c r="AJ32" s="11">
        <f t="shared" si="27"/>
        <v>0</v>
      </c>
      <c r="AK32" s="12">
        <f t="shared" si="28"/>
        <v>0</v>
      </c>
    </row>
    <row r="33" spans="1:37" x14ac:dyDescent="0.3">
      <c r="A33">
        <v>644564</v>
      </c>
      <c r="C33" s="1">
        <v>44798</v>
      </c>
      <c r="D33">
        <v>7</v>
      </c>
      <c r="E33" t="s">
        <v>168</v>
      </c>
      <c r="F33" t="s">
        <v>167</v>
      </c>
      <c r="G33" t="s">
        <v>55</v>
      </c>
      <c r="H33" s="2">
        <v>90801654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</v>
      </c>
      <c r="O33">
        <f t="shared" si="6"/>
        <v>0</v>
      </c>
      <c r="P33">
        <f t="shared" si="7"/>
        <v>0</v>
      </c>
      <c r="Q33">
        <f t="shared" si="8"/>
        <v>0</v>
      </c>
      <c r="R33" s="11">
        <f t="shared" si="9"/>
        <v>0</v>
      </c>
      <c r="S33">
        <f t="shared" si="10"/>
        <v>0</v>
      </c>
      <c r="T33" s="11">
        <f t="shared" si="11"/>
        <v>0</v>
      </c>
      <c r="U33" s="12">
        <f t="shared" si="12"/>
        <v>0</v>
      </c>
      <c r="V33" s="11">
        <f t="shared" si="13"/>
        <v>0</v>
      </c>
      <c r="W33" s="12">
        <f t="shared" si="14"/>
        <v>0</v>
      </c>
      <c r="X33" s="11">
        <f t="shared" si="15"/>
        <v>0</v>
      </c>
      <c r="Y33" s="12">
        <f t="shared" si="16"/>
        <v>0</v>
      </c>
      <c r="Z33" s="11">
        <f t="shared" si="17"/>
        <v>0</v>
      </c>
      <c r="AA33" s="12">
        <f t="shared" si="18"/>
        <v>0</v>
      </c>
      <c r="AB33" s="11">
        <f t="shared" si="19"/>
        <v>0</v>
      </c>
      <c r="AC33" s="12">
        <f t="shared" si="20"/>
        <v>0</v>
      </c>
      <c r="AD33" s="11">
        <f t="shared" si="21"/>
        <v>0</v>
      </c>
      <c r="AE33" s="12">
        <f t="shared" si="22"/>
        <v>0</v>
      </c>
      <c r="AF33" s="11">
        <f t="shared" si="23"/>
        <v>0</v>
      </c>
      <c r="AG33" s="12">
        <f t="shared" si="24"/>
        <v>0</v>
      </c>
      <c r="AH33" s="11">
        <f t="shared" si="25"/>
        <v>0</v>
      </c>
      <c r="AI33" s="12">
        <f t="shared" si="26"/>
        <v>0</v>
      </c>
      <c r="AJ33" s="11">
        <f t="shared" si="27"/>
        <v>0</v>
      </c>
      <c r="AK33" s="12">
        <f t="shared" si="28"/>
        <v>0</v>
      </c>
    </row>
    <row r="34" spans="1:37" x14ac:dyDescent="0.3">
      <c r="A34">
        <v>644564</v>
      </c>
      <c r="C34" s="1">
        <v>44798</v>
      </c>
      <c r="D34">
        <v>8</v>
      </c>
      <c r="E34" t="s">
        <v>168</v>
      </c>
      <c r="F34" t="s">
        <v>167</v>
      </c>
      <c r="G34" t="s">
        <v>48</v>
      </c>
      <c r="H34" s="2">
        <v>95793162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0</v>
      </c>
      <c r="N34">
        <f t="shared" si="5"/>
        <v>0</v>
      </c>
      <c r="O34">
        <f t="shared" si="6"/>
        <v>0</v>
      </c>
      <c r="P34">
        <f t="shared" si="7"/>
        <v>0</v>
      </c>
      <c r="Q34">
        <f t="shared" si="8"/>
        <v>0</v>
      </c>
      <c r="R34" s="11">
        <f t="shared" si="9"/>
        <v>0</v>
      </c>
      <c r="S34">
        <f t="shared" si="10"/>
        <v>0</v>
      </c>
      <c r="T34" s="11">
        <f t="shared" si="11"/>
        <v>0</v>
      </c>
      <c r="U34" s="12">
        <f t="shared" si="12"/>
        <v>0</v>
      </c>
      <c r="V34" s="11">
        <f t="shared" si="13"/>
        <v>0</v>
      </c>
      <c r="W34" s="12">
        <f t="shared" si="14"/>
        <v>0</v>
      </c>
      <c r="X34" s="11">
        <f t="shared" si="15"/>
        <v>0</v>
      </c>
      <c r="Y34" s="12">
        <f t="shared" si="16"/>
        <v>0</v>
      </c>
      <c r="Z34" s="11">
        <f t="shared" si="17"/>
        <v>0</v>
      </c>
      <c r="AA34" s="12">
        <f t="shared" si="18"/>
        <v>0</v>
      </c>
      <c r="AB34" s="11">
        <f t="shared" si="19"/>
        <v>0</v>
      </c>
      <c r="AC34" s="12">
        <f t="shared" si="20"/>
        <v>0</v>
      </c>
      <c r="AD34" s="11">
        <f t="shared" si="21"/>
        <v>0</v>
      </c>
      <c r="AE34" s="12">
        <f t="shared" si="22"/>
        <v>0</v>
      </c>
      <c r="AF34" s="11">
        <f t="shared" si="23"/>
        <v>0</v>
      </c>
      <c r="AG34" s="12">
        <f t="shared" si="24"/>
        <v>0</v>
      </c>
      <c r="AH34" s="11">
        <f t="shared" si="25"/>
        <v>0</v>
      </c>
      <c r="AI34" s="12">
        <f t="shared" si="26"/>
        <v>0</v>
      </c>
      <c r="AJ34" s="11">
        <f t="shared" si="27"/>
        <v>0</v>
      </c>
      <c r="AK34" s="12">
        <f t="shared" si="28"/>
        <v>0</v>
      </c>
    </row>
    <row r="35" spans="1:37" x14ac:dyDescent="0.3">
      <c r="C35" s="1"/>
      <c r="H35" s="2"/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7"/>
        <v>0</v>
      </c>
      <c r="Q35">
        <f t="shared" si="8"/>
        <v>0</v>
      </c>
      <c r="R35" s="11">
        <f t="shared" si="9"/>
        <v>0</v>
      </c>
      <c r="S35">
        <f t="shared" si="10"/>
        <v>0</v>
      </c>
      <c r="T35" s="11">
        <f t="shared" si="11"/>
        <v>0</v>
      </c>
      <c r="U35" s="12">
        <f t="shared" si="12"/>
        <v>0</v>
      </c>
      <c r="V35" s="11">
        <f t="shared" si="13"/>
        <v>0</v>
      </c>
      <c r="W35" s="12">
        <f t="shared" si="14"/>
        <v>0</v>
      </c>
      <c r="X35" s="11">
        <f t="shared" si="15"/>
        <v>0</v>
      </c>
      <c r="Y35" s="12">
        <f t="shared" si="16"/>
        <v>0</v>
      </c>
      <c r="Z35" s="11">
        <f t="shared" si="17"/>
        <v>0</v>
      </c>
      <c r="AA35" s="12">
        <f t="shared" si="18"/>
        <v>0</v>
      </c>
      <c r="AB35" s="11">
        <f t="shared" si="19"/>
        <v>0</v>
      </c>
      <c r="AC35" s="12">
        <f t="shared" si="20"/>
        <v>0</v>
      </c>
      <c r="AD35" s="11">
        <f t="shared" si="21"/>
        <v>0</v>
      </c>
      <c r="AE35" s="12">
        <f t="shared" si="22"/>
        <v>0</v>
      </c>
      <c r="AF35" s="11">
        <f t="shared" si="23"/>
        <v>0</v>
      </c>
      <c r="AG35" s="12">
        <f t="shared" si="24"/>
        <v>0</v>
      </c>
      <c r="AH35" s="11">
        <f t="shared" si="25"/>
        <v>0</v>
      </c>
      <c r="AI35" s="12">
        <f t="shared" si="26"/>
        <v>0</v>
      </c>
      <c r="AJ35" s="11">
        <f t="shared" si="27"/>
        <v>0</v>
      </c>
      <c r="AK35" s="12">
        <f t="shared" si="28"/>
        <v>0</v>
      </c>
    </row>
    <row r="36" spans="1:37" x14ac:dyDescent="0.3">
      <c r="A36">
        <v>644897</v>
      </c>
      <c r="C36" s="1">
        <v>44797</v>
      </c>
      <c r="D36">
        <v>1</v>
      </c>
      <c r="E36" t="s">
        <v>169</v>
      </c>
      <c r="F36" t="s">
        <v>165</v>
      </c>
      <c r="G36" t="s">
        <v>27</v>
      </c>
      <c r="H36" s="2">
        <v>31827000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0</v>
      </c>
      <c r="O36">
        <f t="shared" si="6"/>
        <v>0</v>
      </c>
      <c r="P36">
        <f t="shared" si="7"/>
        <v>0</v>
      </c>
      <c r="Q36">
        <f t="shared" si="8"/>
        <v>0</v>
      </c>
      <c r="R36" s="11">
        <f t="shared" si="9"/>
        <v>0</v>
      </c>
      <c r="S36">
        <f t="shared" si="10"/>
        <v>0</v>
      </c>
      <c r="T36" s="11">
        <f t="shared" si="11"/>
        <v>0</v>
      </c>
      <c r="U36" s="12">
        <f t="shared" si="12"/>
        <v>0</v>
      </c>
      <c r="V36" s="11">
        <f t="shared" si="13"/>
        <v>0</v>
      </c>
      <c r="W36" s="12">
        <f t="shared" si="14"/>
        <v>0</v>
      </c>
      <c r="X36" s="11">
        <f t="shared" si="15"/>
        <v>0</v>
      </c>
      <c r="Y36" s="12">
        <f t="shared" si="16"/>
        <v>0</v>
      </c>
      <c r="Z36" s="11">
        <f t="shared" si="17"/>
        <v>0</v>
      </c>
      <c r="AA36" s="12">
        <f t="shared" si="18"/>
        <v>0</v>
      </c>
      <c r="AB36" s="11">
        <f t="shared" si="19"/>
        <v>0</v>
      </c>
      <c r="AC36" s="12">
        <f t="shared" si="20"/>
        <v>0</v>
      </c>
      <c r="AD36" s="11">
        <f t="shared" si="21"/>
        <v>0</v>
      </c>
      <c r="AE36" s="12">
        <f t="shared" si="22"/>
        <v>0</v>
      </c>
      <c r="AF36" s="11">
        <f t="shared" si="23"/>
        <v>0</v>
      </c>
      <c r="AG36" s="12">
        <f t="shared" si="24"/>
        <v>0</v>
      </c>
      <c r="AH36" s="11">
        <f t="shared" si="25"/>
        <v>0</v>
      </c>
      <c r="AI36" s="12">
        <f t="shared" si="26"/>
        <v>0</v>
      </c>
      <c r="AJ36" s="11">
        <f t="shared" si="27"/>
        <v>0</v>
      </c>
      <c r="AK36" s="12">
        <f t="shared" si="28"/>
        <v>0</v>
      </c>
    </row>
    <row r="37" spans="1:37" x14ac:dyDescent="0.3">
      <c r="A37">
        <v>644897</v>
      </c>
      <c r="C37" s="1">
        <v>44797</v>
      </c>
      <c r="D37">
        <v>2</v>
      </c>
      <c r="E37" t="s">
        <v>169</v>
      </c>
      <c r="F37" t="s">
        <v>165</v>
      </c>
      <c r="G37" t="s">
        <v>18</v>
      </c>
      <c r="H37" s="2">
        <v>34876543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</v>
      </c>
      <c r="N37">
        <f t="shared" si="5"/>
        <v>0</v>
      </c>
      <c r="O37">
        <f t="shared" si="6"/>
        <v>0</v>
      </c>
      <c r="P37">
        <f t="shared" si="7"/>
        <v>0</v>
      </c>
      <c r="Q37">
        <f t="shared" si="8"/>
        <v>0</v>
      </c>
      <c r="R37" s="11">
        <f t="shared" si="9"/>
        <v>0</v>
      </c>
      <c r="S37">
        <f t="shared" si="10"/>
        <v>0</v>
      </c>
      <c r="T37" s="11">
        <f t="shared" si="11"/>
        <v>0</v>
      </c>
      <c r="U37" s="12">
        <f t="shared" si="12"/>
        <v>0</v>
      </c>
      <c r="V37" s="11">
        <f t="shared" si="13"/>
        <v>0</v>
      </c>
      <c r="W37" s="12">
        <f t="shared" si="14"/>
        <v>0</v>
      </c>
      <c r="X37" s="11">
        <f t="shared" si="15"/>
        <v>0</v>
      </c>
      <c r="Y37" s="12">
        <f t="shared" si="16"/>
        <v>0</v>
      </c>
      <c r="Z37" s="11">
        <f t="shared" si="17"/>
        <v>0</v>
      </c>
      <c r="AA37" s="12">
        <f t="shared" si="18"/>
        <v>0</v>
      </c>
      <c r="AB37" s="11">
        <f t="shared" si="19"/>
        <v>0</v>
      </c>
      <c r="AC37" s="12">
        <f t="shared" si="20"/>
        <v>0</v>
      </c>
      <c r="AD37" s="11">
        <f t="shared" si="21"/>
        <v>1</v>
      </c>
      <c r="AE37" s="12">
        <f t="shared" si="22"/>
        <v>0</v>
      </c>
      <c r="AF37" s="11">
        <f t="shared" si="23"/>
        <v>0</v>
      </c>
      <c r="AG37" s="12">
        <f t="shared" si="24"/>
        <v>0</v>
      </c>
      <c r="AH37" s="11">
        <f t="shared" si="25"/>
        <v>0</v>
      </c>
      <c r="AI37" s="12">
        <f t="shared" si="26"/>
        <v>0</v>
      </c>
      <c r="AJ37" s="11">
        <f t="shared" si="27"/>
        <v>0</v>
      </c>
      <c r="AK37" s="12">
        <f t="shared" si="28"/>
        <v>0</v>
      </c>
    </row>
    <row r="38" spans="1:37" x14ac:dyDescent="0.3">
      <c r="A38">
        <v>644897</v>
      </c>
      <c r="C38" s="1">
        <v>44797</v>
      </c>
      <c r="D38">
        <v>3</v>
      </c>
      <c r="E38" t="s">
        <v>169</v>
      </c>
      <c r="F38" t="s">
        <v>165</v>
      </c>
      <c r="G38" t="s">
        <v>65</v>
      </c>
      <c r="H38" s="2">
        <v>35746101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</v>
      </c>
      <c r="N38">
        <f t="shared" si="5"/>
        <v>0</v>
      </c>
      <c r="O38">
        <f t="shared" si="6"/>
        <v>0</v>
      </c>
      <c r="P38">
        <f t="shared" si="7"/>
        <v>0</v>
      </c>
      <c r="Q38">
        <f t="shared" si="8"/>
        <v>0</v>
      </c>
      <c r="R38" s="11">
        <f t="shared" si="9"/>
        <v>0</v>
      </c>
      <c r="S38">
        <f t="shared" si="10"/>
        <v>0</v>
      </c>
      <c r="T38" s="11">
        <f t="shared" si="11"/>
        <v>0</v>
      </c>
      <c r="U38" s="12">
        <f t="shared" si="12"/>
        <v>0</v>
      </c>
      <c r="V38" s="11">
        <f t="shared" si="13"/>
        <v>0</v>
      </c>
      <c r="W38" s="12">
        <f t="shared" si="14"/>
        <v>0</v>
      </c>
      <c r="X38" s="11">
        <f t="shared" si="15"/>
        <v>0</v>
      </c>
      <c r="Y38" s="12">
        <f t="shared" si="16"/>
        <v>0</v>
      </c>
      <c r="Z38" s="11">
        <f t="shared" si="17"/>
        <v>0</v>
      </c>
      <c r="AA38" s="12">
        <f t="shared" si="18"/>
        <v>0</v>
      </c>
      <c r="AB38" s="11">
        <f t="shared" si="19"/>
        <v>0</v>
      </c>
      <c r="AC38" s="12">
        <f t="shared" si="20"/>
        <v>0</v>
      </c>
      <c r="AD38" s="11">
        <f t="shared" si="21"/>
        <v>0</v>
      </c>
      <c r="AE38" s="12">
        <f t="shared" si="22"/>
        <v>0</v>
      </c>
      <c r="AF38" s="11">
        <f t="shared" si="23"/>
        <v>0</v>
      </c>
      <c r="AG38" s="12">
        <f t="shared" si="24"/>
        <v>0</v>
      </c>
      <c r="AH38" s="11">
        <f t="shared" si="25"/>
        <v>0</v>
      </c>
      <c r="AI38" s="12">
        <f t="shared" si="26"/>
        <v>0</v>
      </c>
      <c r="AJ38" s="11">
        <f t="shared" si="27"/>
        <v>0</v>
      </c>
      <c r="AK38" s="12">
        <f t="shared" si="28"/>
        <v>0</v>
      </c>
    </row>
    <row r="39" spans="1:37" x14ac:dyDescent="0.3">
      <c r="A39">
        <v>644897</v>
      </c>
      <c r="C39" s="1">
        <v>44797</v>
      </c>
      <c r="D39">
        <v>4</v>
      </c>
      <c r="E39" t="s">
        <v>169</v>
      </c>
      <c r="F39" t="s">
        <v>165</v>
      </c>
      <c r="G39" t="s">
        <v>25</v>
      </c>
      <c r="H39" s="2">
        <v>35753535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0</v>
      </c>
      <c r="N39">
        <f t="shared" si="5"/>
        <v>0</v>
      </c>
      <c r="O39">
        <f t="shared" si="6"/>
        <v>0</v>
      </c>
      <c r="P39">
        <f t="shared" si="7"/>
        <v>0</v>
      </c>
      <c r="Q39">
        <f t="shared" si="8"/>
        <v>0</v>
      </c>
      <c r="R39" s="11">
        <f t="shared" si="9"/>
        <v>0</v>
      </c>
      <c r="S39">
        <f t="shared" si="10"/>
        <v>0</v>
      </c>
      <c r="T39" s="11">
        <f t="shared" si="11"/>
        <v>0</v>
      </c>
      <c r="U39" s="12">
        <f t="shared" si="12"/>
        <v>0</v>
      </c>
      <c r="V39" s="11">
        <f t="shared" si="13"/>
        <v>0</v>
      </c>
      <c r="W39" s="12">
        <f t="shared" si="14"/>
        <v>0</v>
      </c>
      <c r="X39" s="11">
        <f t="shared" si="15"/>
        <v>0</v>
      </c>
      <c r="Y39" s="12">
        <f t="shared" si="16"/>
        <v>0</v>
      </c>
      <c r="Z39" s="11">
        <f t="shared" si="17"/>
        <v>0</v>
      </c>
      <c r="AA39" s="12">
        <f t="shared" si="18"/>
        <v>0</v>
      </c>
      <c r="AB39" s="11">
        <f t="shared" si="19"/>
        <v>0</v>
      </c>
      <c r="AC39" s="12">
        <f t="shared" si="20"/>
        <v>0</v>
      </c>
      <c r="AD39" s="11">
        <f t="shared" si="21"/>
        <v>0</v>
      </c>
      <c r="AE39" s="12">
        <f t="shared" si="22"/>
        <v>0</v>
      </c>
      <c r="AF39" s="11">
        <f t="shared" si="23"/>
        <v>0</v>
      </c>
      <c r="AG39" s="12">
        <f t="shared" si="24"/>
        <v>0</v>
      </c>
      <c r="AH39" s="11">
        <f t="shared" si="25"/>
        <v>0</v>
      </c>
      <c r="AI39" s="12">
        <f t="shared" si="26"/>
        <v>0</v>
      </c>
      <c r="AJ39" s="11">
        <f t="shared" si="27"/>
        <v>0</v>
      </c>
      <c r="AK39" s="12">
        <f t="shared" si="28"/>
        <v>0</v>
      </c>
    </row>
    <row r="40" spans="1:37" x14ac:dyDescent="0.3">
      <c r="A40">
        <v>644897</v>
      </c>
      <c r="C40" s="1">
        <v>44797</v>
      </c>
      <c r="D40">
        <v>5</v>
      </c>
      <c r="E40" t="s">
        <v>169</v>
      </c>
      <c r="F40" t="s">
        <v>165</v>
      </c>
      <c r="G40" t="s">
        <v>60</v>
      </c>
      <c r="H40" s="2">
        <v>38344000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0</v>
      </c>
      <c r="N40">
        <f t="shared" si="5"/>
        <v>0</v>
      </c>
      <c r="O40">
        <f t="shared" si="6"/>
        <v>0</v>
      </c>
      <c r="P40">
        <f t="shared" si="7"/>
        <v>0</v>
      </c>
      <c r="Q40">
        <f t="shared" si="8"/>
        <v>0</v>
      </c>
      <c r="R40" s="11">
        <f t="shared" si="9"/>
        <v>0</v>
      </c>
      <c r="S40">
        <f t="shared" si="10"/>
        <v>0</v>
      </c>
      <c r="T40" s="11">
        <f t="shared" si="11"/>
        <v>0</v>
      </c>
      <c r="U40" s="12">
        <f t="shared" si="12"/>
        <v>0</v>
      </c>
      <c r="V40" s="11">
        <f t="shared" si="13"/>
        <v>0</v>
      </c>
      <c r="W40" s="12">
        <f t="shared" si="14"/>
        <v>0</v>
      </c>
      <c r="X40" s="11">
        <f t="shared" si="15"/>
        <v>0</v>
      </c>
      <c r="Y40" s="12">
        <f t="shared" si="16"/>
        <v>0</v>
      </c>
      <c r="Z40" s="11">
        <f t="shared" si="17"/>
        <v>0</v>
      </c>
      <c r="AA40" s="12">
        <f t="shared" si="18"/>
        <v>0</v>
      </c>
      <c r="AB40" s="11">
        <f t="shared" si="19"/>
        <v>0</v>
      </c>
      <c r="AC40" s="12">
        <f t="shared" si="20"/>
        <v>0</v>
      </c>
      <c r="AD40" s="11">
        <f t="shared" si="21"/>
        <v>0</v>
      </c>
      <c r="AE40" s="12">
        <f t="shared" si="22"/>
        <v>0</v>
      </c>
      <c r="AF40" s="11">
        <f t="shared" si="23"/>
        <v>0</v>
      </c>
      <c r="AG40" s="12">
        <f t="shared" si="24"/>
        <v>0</v>
      </c>
      <c r="AH40" s="11">
        <f t="shared" si="25"/>
        <v>0</v>
      </c>
      <c r="AI40" s="12">
        <f t="shared" si="26"/>
        <v>0</v>
      </c>
      <c r="AJ40" s="11">
        <f t="shared" si="27"/>
        <v>0</v>
      </c>
      <c r="AK40" s="12">
        <f t="shared" si="28"/>
        <v>0</v>
      </c>
    </row>
    <row r="41" spans="1:37" x14ac:dyDescent="0.3">
      <c r="A41">
        <v>644897</v>
      </c>
      <c r="C41" s="1">
        <v>44797</v>
      </c>
      <c r="D41">
        <v>6</v>
      </c>
      <c r="E41" t="s">
        <v>169</v>
      </c>
      <c r="F41" t="s">
        <v>165</v>
      </c>
      <c r="G41" t="s">
        <v>20</v>
      </c>
      <c r="H41" s="2">
        <v>38383383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</v>
      </c>
      <c r="O41">
        <f t="shared" si="6"/>
        <v>0</v>
      </c>
      <c r="P41">
        <f t="shared" si="7"/>
        <v>0</v>
      </c>
      <c r="Q41">
        <f t="shared" si="8"/>
        <v>0</v>
      </c>
      <c r="R41" s="11">
        <f t="shared" si="9"/>
        <v>1</v>
      </c>
      <c r="S41">
        <f t="shared" si="10"/>
        <v>0</v>
      </c>
      <c r="T41" s="11">
        <f t="shared" si="11"/>
        <v>1</v>
      </c>
      <c r="U41" s="12">
        <f t="shared" si="12"/>
        <v>0</v>
      </c>
      <c r="V41" s="11">
        <f t="shared" si="13"/>
        <v>0</v>
      </c>
      <c r="W41" s="12">
        <f t="shared" si="14"/>
        <v>0</v>
      </c>
      <c r="X41" s="11">
        <f t="shared" si="15"/>
        <v>0</v>
      </c>
      <c r="Y41" s="12">
        <f t="shared" si="16"/>
        <v>0</v>
      </c>
      <c r="Z41" s="11">
        <f t="shared" si="17"/>
        <v>0</v>
      </c>
      <c r="AA41" s="12">
        <f t="shared" si="18"/>
        <v>0</v>
      </c>
      <c r="AB41" s="11">
        <f t="shared" si="19"/>
        <v>0</v>
      </c>
      <c r="AC41" s="12">
        <f t="shared" si="20"/>
        <v>0</v>
      </c>
      <c r="AD41" s="11">
        <f t="shared" si="21"/>
        <v>0</v>
      </c>
      <c r="AE41" s="12">
        <f t="shared" si="22"/>
        <v>0</v>
      </c>
      <c r="AF41" s="11">
        <f t="shared" si="23"/>
        <v>0</v>
      </c>
      <c r="AG41" s="12">
        <f t="shared" si="24"/>
        <v>0</v>
      </c>
      <c r="AH41" s="11">
        <f t="shared" si="25"/>
        <v>0</v>
      </c>
      <c r="AI41" s="12">
        <f t="shared" si="26"/>
        <v>0</v>
      </c>
      <c r="AJ41" s="11">
        <f t="shared" si="27"/>
        <v>0</v>
      </c>
      <c r="AK41" s="12">
        <f t="shared" si="28"/>
        <v>0</v>
      </c>
    </row>
    <row r="42" spans="1:37" x14ac:dyDescent="0.3">
      <c r="A42">
        <v>644897</v>
      </c>
      <c r="C42" s="1">
        <v>44797</v>
      </c>
      <c r="D42">
        <v>7</v>
      </c>
      <c r="E42" t="s">
        <v>169</v>
      </c>
      <c r="F42" t="s">
        <v>165</v>
      </c>
      <c r="G42" t="s">
        <v>66</v>
      </c>
      <c r="H42" s="2">
        <v>39750000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P42">
        <f t="shared" si="7"/>
        <v>0</v>
      </c>
      <c r="Q42">
        <f t="shared" si="8"/>
        <v>0</v>
      </c>
      <c r="R42" s="11">
        <f t="shared" si="9"/>
        <v>0</v>
      </c>
      <c r="S42">
        <f t="shared" si="10"/>
        <v>0</v>
      </c>
      <c r="T42" s="11">
        <f t="shared" si="11"/>
        <v>0</v>
      </c>
      <c r="U42" s="12">
        <f t="shared" si="12"/>
        <v>0</v>
      </c>
      <c r="V42" s="11">
        <f t="shared" si="13"/>
        <v>0</v>
      </c>
      <c r="W42" s="12">
        <f t="shared" si="14"/>
        <v>0</v>
      </c>
      <c r="X42" s="11">
        <f t="shared" si="15"/>
        <v>0</v>
      </c>
      <c r="Y42" s="12">
        <f t="shared" si="16"/>
        <v>0</v>
      </c>
      <c r="Z42" s="11">
        <f t="shared" si="17"/>
        <v>0</v>
      </c>
      <c r="AA42" s="12">
        <f t="shared" si="18"/>
        <v>0</v>
      </c>
      <c r="AB42" s="11">
        <f t="shared" si="19"/>
        <v>0</v>
      </c>
      <c r="AC42" s="12">
        <f t="shared" si="20"/>
        <v>0</v>
      </c>
      <c r="AD42" s="11">
        <f t="shared" si="21"/>
        <v>0</v>
      </c>
      <c r="AE42" s="12">
        <f t="shared" si="22"/>
        <v>0</v>
      </c>
      <c r="AF42" s="11">
        <f t="shared" si="23"/>
        <v>0</v>
      </c>
      <c r="AG42" s="12">
        <f t="shared" si="24"/>
        <v>0</v>
      </c>
      <c r="AH42" s="11">
        <f t="shared" si="25"/>
        <v>0</v>
      </c>
      <c r="AI42" s="12">
        <f t="shared" si="26"/>
        <v>0</v>
      </c>
      <c r="AJ42" s="11">
        <f t="shared" si="27"/>
        <v>0</v>
      </c>
      <c r="AK42" s="12">
        <f t="shared" si="28"/>
        <v>0</v>
      </c>
    </row>
    <row r="43" spans="1:37" x14ac:dyDescent="0.3">
      <c r="A43">
        <v>644897</v>
      </c>
      <c r="C43" s="1">
        <v>44797</v>
      </c>
      <c r="D43">
        <v>8</v>
      </c>
      <c r="E43" t="s">
        <v>169</v>
      </c>
      <c r="F43" t="s">
        <v>165</v>
      </c>
      <c r="G43" t="s">
        <v>156</v>
      </c>
      <c r="H43" s="2">
        <v>46043000</v>
      </c>
      <c r="J43">
        <f t="shared" si="1"/>
        <v>1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P43">
        <f t="shared" si="7"/>
        <v>0</v>
      </c>
      <c r="Q43">
        <f t="shared" si="8"/>
        <v>0</v>
      </c>
      <c r="R43" s="11">
        <f t="shared" si="9"/>
        <v>0</v>
      </c>
      <c r="S43">
        <f t="shared" si="10"/>
        <v>0</v>
      </c>
      <c r="T43" s="11">
        <f t="shared" si="11"/>
        <v>0</v>
      </c>
      <c r="U43" s="12">
        <f t="shared" si="12"/>
        <v>0</v>
      </c>
      <c r="V43" s="11">
        <f t="shared" si="13"/>
        <v>0</v>
      </c>
      <c r="W43" s="12">
        <f t="shared" si="14"/>
        <v>0</v>
      </c>
      <c r="X43" s="11">
        <f t="shared" si="15"/>
        <v>0</v>
      </c>
      <c r="Y43" s="12">
        <f t="shared" si="16"/>
        <v>0</v>
      </c>
      <c r="Z43" s="11">
        <f t="shared" si="17"/>
        <v>0</v>
      </c>
      <c r="AA43" s="12">
        <f t="shared" si="18"/>
        <v>0</v>
      </c>
      <c r="AB43" s="11">
        <f t="shared" si="19"/>
        <v>0</v>
      </c>
      <c r="AC43" s="12">
        <f t="shared" si="20"/>
        <v>0</v>
      </c>
      <c r="AD43" s="11">
        <f t="shared" si="21"/>
        <v>0</v>
      </c>
      <c r="AE43" s="12">
        <f t="shared" si="22"/>
        <v>0</v>
      </c>
      <c r="AF43" s="11">
        <f t="shared" si="23"/>
        <v>0</v>
      </c>
      <c r="AG43" s="12">
        <f t="shared" si="24"/>
        <v>0</v>
      </c>
      <c r="AH43" s="11">
        <f t="shared" si="25"/>
        <v>0</v>
      </c>
      <c r="AI43" s="12">
        <f t="shared" si="26"/>
        <v>0</v>
      </c>
      <c r="AJ43" s="11">
        <f t="shared" si="27"/>
        <v>0</v>
      </c>
      <c r="AK43" s="12">
        <f t="shared" si="28"/>
        <v>0</v>
      </c>
    </row>
    <row r="44" spans="1:37" x14ac:dyDescent="0.3">
      <c r="C44" s="1"/>
      <c r="H44" s="2"/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P44">
        <f t="shared" si="7"/>
        <v>0</v>
      </c>
      <c r="Q44">
        <f t="shared" si="8"/>
        <v>0</v>
      </c>
      <c r="R44" s="11">
        <f t="shared" si="9"/>
        <v>0</v>
      </c>
      <c r="S44">
        <f t="shared" si="10"/>
        <v>0</v>
      </c>
      <c r="T44" s="11">
        <f t="shared" si="11"/>
        <v>0</v>
      </c>
      <c r="U44" s="12">
        <f t="shared" si="12"/>
        <v>0</v>
      </c>
      <c r="V44" s="11">
        <f t="shared" si="13"/>
        <v>0</v>
      </c>
      <c r="W44" s="12">
        <f t="shared" si="14"/>
        <v>0</v>
      </c>
      <c r="X44" s="11">
        <f t="shared" si="15"/>
        <v>0</v>
      </c>
      <c r="Y44" s="12">
        <f t="shared" si="16"/>
        <v>0</v>
      </c>
      <c r="Z44" s="11">
        <f t="shared" si="17"/>
        <v>0</v>
      </c>
      <c r="AA44" s="12">
        <f t="shared" si="18"/>
        <v>0</v>
      </c>
      <c r="AB44" s="11">
        <f t="shared" si="19"/>
        <v>0</v>
      </c>
      <c r="AC44" s="12">
        <f t="shared" si="20"/>
        <v>0</v>
      </c>
      <c r="AD44" s="11">
        <f t="shared" si="21"/>
        <v>0</v>
      </c>
      <c r="AE44" s="12">
        <f t="shared" si="22"/>
        <v>0</v>
      </c>
      <c r="AF44" s="11">
        <f t="shared" si="23"/>
        <v>0</v>
      </c>
      <c r="AG44" s="12">
        <f t="shared" si="24"/>
        <v>0</v>
      </c>
      <c r="AH44" s="11">
        <f t="shared" si="25"/>
        <v>0</v>
      </c>
      <c r="AI44" s="12">
        <f t="shared" si="26"/>
        <v>0</v>
      </c>
      <c r="AJ44" s="11">
        <f t="shared" si="27"/>
        <v>0</v>
      </c>
      <c r="AK44" s="12">
        <f t="shared" si="28"/>
        <v>0</v>
      </c>
    </row>
    <row r="45" spans="1:37" x14ac:dyDescent="0.3">
      <c r="A45">
        <v>637473</v>
      </c>
      <c r="C45" s="1">
        <v>44664</v>
      </c>
      <c r="D45">
        <v>1</v>
      </c>
      <c r="E45" t="s">
        <v>170</v>
      </c>
      <c r="F45" t="s">
        <v>167</v>
      </c>
      <c r="G45" t="s">
        <v>49</v>
      </c>
      <c r="H45" s="2">
        <v>10656798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</v>
      </c>
      <c r="N45">
        <f t="shared" si="5"/>
        <v>0</v>
      </c>
      <c r="O45">
        <f t="shared" si="6"/>
        <v>0</v>
      </c>
      <c r="P45">
        <f t="shared" si="7"/>
        <v>0</v>
      </c>
      <c r="Q45">
        <f t="shared" si="8"/>
        <v>0</v>
      </c>
      <c r="R45" s="11">
        <f t="shared" si="9"/>
        <v>0</v>
      </c>
      <c r="S45">
        <f t="shared" si="10"/>
        <v>0</v>
      </c>
      <c r="T45" s="11">
        <f t="shared" si="11"/>
        <v>0</v>
      </c>
      <c r="U45" s="12">
        <f t="shared" si="12"/>
        <v>0</v>
      </c>
      <c r="V45" s="11">
        <f t="shared" si="13"/>
        <v>0</v>
      </c>
      <c r="W45" s="12">
        <f t="shared" si="14"/>
        <v>0</v>
      </c>
      <c r="X45" s="11">
        <f t="shared" si="15"/>
        <v>0</v>
      </c>
      <c r="Y45" s="12">
        <f t="shared" si="16"/>
        <v>0</v>
      </c>
      <c r="Z45" s="11">
        <f t="shared" si="17"/>
        <v>0</v>
      </c>
      <c r="AA45" s="12">
        <f t="shared" si="18"/>
        <v>0</v>
      </c>
      <c r="AB45" s="11">
        <f t="shared" si="19"/>
        <v>0</v>
      </c>
      <c r="AC45" s="12">
        <f t="shared" si="20"/>
        <v>0</v>
      </c>
      <c r="AD45" s="11">
        <f t="shared" si="21"/>
        <v>0</v>
      </c>
      <c r="AE45" s="12">
        <f t="shared" si="22"/>
        <v>0</v>
      </c>
      <c r="AF45" s="11">
        <f t="shared" si="23"/>
        <v>0</v>
      </c>
      <c r="AG45" s="12">
        <f t="shared" si="24"/>
        <v>0</v>
      </c>
      <c r="AH45" s="11">
        <f t="shared" si="25"/>
        <v>0</v>
      </c>
      <c r="AI45" s="12">
        <f t="shared" si="26"/>
        <v>0</v>
      </c>
      <c r="AJ45" s="11">
        <f t="shared" si="27"/>
        <v>0</v>
      </c>
      <c r="AK45" s="12">
        <f t="shared" si="28"/>
        <v>0</v>
      </c>
    </row>
    <row r="46" spans="1:37" x14ac:dyDescent="0.3">
      <c r="A46">
        <v>637473</v>
      </c>
      <c r="C46" s="1">
        <v>44664</v>
      </c>
      <c r="D46">
        <v>2</v>
      </c>
      <c r="E46" t="s">
        <v>170</v>
      </c>
      <c r="F46" t="s">
        <v>167</v>
      </c>
      <c r="G46" t="s">
        <v>41</v>
      </c>
      <c r="H46" s="2">
        <v>11983997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</v>
      </c>
      <c r="O46">
        <f t="shared" si="6"/>
        <v>0</v>
      </c>
      <c r="P46">
        <f t="shared" si="7"/>
        <v>0</v>
      </c>
      <c r="Q46">
        <f t="shared" si="8"/>
        <v>0</v>
      </c>
      <c r="R46" s="11">
        <f t="shared" si="9"/>
        <v>0</v>
      </c>
      <c r="S46">
        <f t="shared" si="10"/>
        <v>0</v>
      </c>
      <c r="T46" s="11">
        <f t="shared" si="11"/>
        <v>0</v>
      </c>
      <c r="U46" s="12">
        <f t="shared" si="12"/>
        <v>0</v>
      </c>
      <c r="V46" s="11">
        <f t="shared" si="13"/>
        <v>0</v>
      </c>
      <c r="W46" s="12">
        <f t="shared" si="14"/>
        <v>0</v>
      </c>
      <c r="X46" s="11">
        <f t="shared" si="15"/>
        <v>0</v>
      </c>
      <c r="Y46" s="12">
        <f t="shared" si="16"/>
        <v>0</v>
      </c>
      <c r="Z46" s="11">
        <f t="shared" si="17"/>
        <v>0</v>
      </c>
      <c r="AA46" s="12">
        <f t="shared" si="18"/>
        <v>0</v>
      </c>
      <c r="AB46" s="11">
        <f t="shared" si="19"/>
        <v>0</v>
      </c>
      <c r="AC46" s="12">
        <f t="shared" si="20"/>
        <v>0</v>
      </c>
      <c r="AD46" s="11">
        <f t="shared" si="21"/>
        <v>0</v>
      </c>
      <c r="AE46" s="12">
        <f t="shared" si="22"/>
        <v>0</v>
      </c>
      <c r="AF46" s="11">
        <f t="shared" si="23"/>
        <v>0</v>
      </c>
      <c r="AG46" s="12">
        <f t="shared" si="24"/>
        <v>0</v>
      </c>
      <c r="AH46" s="11">
        <f t="shared" si="25"/>
        <v>0</v>
      </c>
      <c r="AI46" s="12">
        <f t="shared" si="26"/>
        <v>0</v>
      </c>
      <c r="AJ46" s="11">
        <f t="shared" si="27"/>
        <v>0</v>
      </c>
      <c r="AK46" s="12">
        <f t="shared" si="28"/>
        <v>0</v>
      </c>
    </row>
    <row r="47" spans="1:37" x14ac:dyDescent="0.3">
      <c r="A47">
        <v>637473</v>
      </c>
      <c r="C47" s="1">
        <v>44664</v>
      </c>
      <c r="D47">
        <v>3</v>
      </c>
      <c r="E47" t="s">
        <v>170</v>
      </c>
      <c r="F47" t="s">
        <v>167</v>
      </c>
      <c r="G47" t="s">
        <v>26</v>
      </c>
      <c r="H47" s="2">
        <v>12224457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</v>
      </c>
      <c r="O47">
        <f t="shared" si="6"/>
        <v>0</v>
      </c>
      <c r="P47">
        <f t="shared" si="7"/>
        <v>0</v>
      </c>
      <c r="Q47">
        <f t="shared" si="8"/>
        <v>0</v>
      </c>
      <c r="R47" s="11">
        <f t="shared" si="9"/>
        <v>0</v>
      </c>
      <c r="S47">
        <f t="shared" si="10"/>
        <v>0</v>
      </c>
      <c r="T47" s="11">
        <f t="shared" si="11"/>
        <v>0</v>
      </c>
      <c r="U47" s="12">
        <f t="shared" si="12"/>
        <v>0</v>
      </c>
      <c r="V47" s="11">
        <f t="shared" si="13"/>
        <v>0</v>
      </c>
      <c r="W47" s="12">
        <f t="shared" si="14"/>
        <v>0</v>
      </c>
      <c r="X47" s="11">
        <f t="shared" si="15"/>
        <v>0</v>
      </c>
      <c r="Y47" s="12">
        <f t="shared" si="16"/>
        <v>0</v>
      </c>
      <c r="Z47" s="11">
        <f t="shared" si="17"/>
        <v>0</v>
      </c>
      <c r="AA47" s="12">
        <f t="shared" si="18"/>
        <v>0</v>
      </c>
      <c r="AB47" s="11">
        <f t="shared" si="19"/>
        <v>0</v>
      </c>
      <c r="AC47" s="12">
        <f t="shared" si="20"/>
        <v>0</v>
      </c>
      <c r="AD47" s="11">
        <f t="shared" si="21"/>
        <v>0</v>
      </c>
      <c r="AE47" s="12">
        <f t="shared" si="22"/>
        <v>0</v>
      </c>
      <c r="AF47" s="11">
        <f t="shared" si="23"/>
        <v>0</v>
      </c>
      <c r="AG47" s="12">
        <f t="shared" si="24"/>
        <v>0</v>
      </c>
      <c r="AH47" s="11">
        <f t="shared" si="25"/>
        <v>0</v>
      </c>
      <c r="AI47" s="12">
        <f t="shared" si="26"/>
        <v>0</v>
      </c>
      <c r="AJ47" s="11">
        <f t="shared" si="27"/>
        <v>0</v>
      </c>
      <c r="AK47" s="12">
        <f t="shared" si="28"/>
        <v>0</v>
      </c>
    </row>
    <row r="48" spans="1:37" x14ac:dyDescent="0.3">
      <c r="A48">
        <v>637473</v>
      </c>
      <c r="C48" s="1">
        <v>44664</v>
      </c>
      <c r="D48">
        <v>4</v>
      </c>
      <c r="E48" t="s">
        <v>170</v>
      </c>
      <c r="F48" t="s">
        <v>167</v>
      </c>
      <c r="G48" t="s">
        <v>31</v>
      </c>
      <c r="H48" s="2">
        <v>12417018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</v>
      </c>
      <c r="O48">
        <f t="shared" si="6"/>
        <v>0</v>
      </c>
      <c r="P48">
        <f t="shared" si="7"/>
        <v>0</v>
      </c>
      <c r="Q48">
        <f t="shared" si="8"/>
        <v>0</v>
      </c>
      <c r="R48" s="11">
        <f t="shared" si="9"/>
        <v>0</v>
      </c>
      <c r="S48">
        <f t="shared" si="10"/>
        <v>0</v>
      </c>
      <c r="T48" s="11">
        <f t="shared" si="11"/>
        <v>0</v>
      </c>
      <c r="U48" s="12">
        <f t="shared" si="12"/>
        <v>0</v>
      </c>
      <c r="V48" s="11">
        <f t="shared" si="13"/>
        <v>0</v>
      </c>
      <c r="W48" s="12">
        <f t="shared" si="14"/>
        <v>0</v>
      </c>
      <c r="X48" s="11">
        <f t="shared" si="15"/>
        <v>0</v>
      </c>
      <c r="Y48" s="12">
        <f t="shared" si="16"/>
        <v>0</v>
      </c>
      <c r="Z48" s="11">
        <f t="shared" si="17"/>
        <v>0</v>
      </c>
      <c r="AA48" s="12">
        <f t="shared" si="18"/>
        <v>0</v>
      </c>
      <c r="AB48" s="11">
        <f t="shared" si="19"/>
        <v>1</v>
      </c>
      <c r="AC48" s="12">
        <f t="shared" si="20"/>
        <v>0</v>
      </c>
      <c r="AD48" s="11">
        <f t="shared" si="21"/>
        <v>0</v>
      </c>
      <c r="AE48" s="12">
        <f t="shared" si="22"/>
        <v>0</v>
      </c>
      <c r="AF48" s="11">
        <f t="shared" si="23"/>
        <v>0</v>
      </c>
      <c r="AG48" s="12">
        <f t="shared" si="24"/>
        <v>0</v>
      </c>
      <c r="AH48" s="11">
        <f t="shared" si="25"/>
        <v>0</v>
      </c>
      <c r="AI48" s="12">
        <f t="shared" si="26"/>
        <v>0</v>
      </c>
      <c r="AJ48" s="11">
        <f t="shared" si="27"/>
        <v>0</v>
      </c>
      <c r="AK48" s="12">
        <f t="shared" si="28"/>
        <v>0</v>
      </c>
    </row>
    <row r="49" spans="1:37" x14ac:dyDescent="0.3">
      <c r="A49">
        <v>637473</v>
      </c>
      <c r="C49" s="1">
        <v>44664</v>
      </c>
      <c r="D49">
        <v>5</v>
      </c>
      <c r="E49" t="s">
        <v>170</v>
      </c>
      <c r="F49" t="s">
        <v>167</v>
      </c>
      <c r="G49" t="s">
        <v>12</v>
      </c>
      <c r="H49" s="2">
        <v>12763325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</v>
      </c>
      <c r="O49">
        <f t="shared" si="6"/>
        <v>0</v>
      </c>
      <c r="P49">
        <f t="shared" si="7"/>
        <v>0</v>
      </c>
      <c r="Q49">
        <f t="shared" si="8"/>
        <v>0</v>
      </c>
      <c r="R49" s="11">
        <f t="shared" si="9"/>
        <v>0</v>
      </c>
      <c r="S49">
        <f t="shared" si="10"/>
        <v>0</v>
      </c>
      <c r="T49" s="11">
        <f t="shared" si="11"/>
        <v>0</v>
      </c>
      <c r="U49" s="12">
        <f t="shared" si="12"/>
        <v>0</v>
      </c>
      <c r="V49" s="11">
        <f t="shared" si="13"/>
        <v>1</v>
      </c>
      <c r="W49" s="12">
        <f t="shared" si="14"/>
        <v>0</v>
      </c>
      <c r="X49" s="11">
        <f t="shared" si="15"/>
        <v>0</v>
      </c>
      <c r="Y49" s="12">
        <f t="shared" si="16"/>
        <v>0</v>
      </c>
      <c r="Z49" s="11">
        <f t="shared" si="17"/>
        <v>0</v>
      </c>
      <c r="AA49" s="12">
        <f t="shared" si="18"/>
        <v>0</v>
      </c>
      <c r="AB49" s="11">
        <f t="shared" si="19"/>
        <v>0</v>
      </c>
      <c r="AC49" s="12">
        <f t="shared" si="20"/>
        <v>0</v>
      </c>
      <c r="AD49" s="11">
        <f t="shared" si="21"/>
        <v>0</v>
      </c>
      <c r="AE49" s="12">
        <f t="shared" si="22"/>
        <v>0</v>
      </c>
      <c r="AF49" s="11">
        <f t="shared" si="23"/>
        <v>0</v>
      </c>
      <c r="AG49" s="12">
        <f t="shared" si="24"/>
        <v>0</v>
      </c>
      <c r="AH49" s="11">
        <f t="shared" si="25"/>
        <v>0</v>
      </c>
      <c r="AI49" s="12">
        <f t="shared" si="26"/>
        <v>0</v>
      </c>
      <c r="AJ49" s="11">
        <f t="shared" si="27"/>
        <v>0</v>
      </c>
      <c r="AK49" s="12">
        <f t="shared" si="28"/>
        <v>0</v>
      </c>
    </row>
    <row r="50" spans="1:37" x14ac:dyDescent="0.3">
      <c r="A50">
        <v>637473</v>
      </c>
      <c r="C50" s="1">
        <v>44664</v>
      </c>
      <c r="D50">
        <v>6</v>
      </c>
      <c r="E50" t="s">
        <v>170</v>
      </c>
      <c r="F50" t="s">
        <v>167</v>
      </c>
      <c r="G50" t="s">
        <v>37</v>
      </c>
      <c r="H50" s="2">
        <v>12832424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  <c r="N50">
        <f t="shared" si="5"/>
        <v>0</v>
      </c>
      <c r="O50">
        <f t="shared" si="6"/>
        <v>0</v>
      </c>
      <c r="P50">
        <f t="shared" si="7"/>
        <v>0</v>
      </c>
      <c r="Q50">
        <f t="shared" si="8"/>
        <v>0</v>
      </c>
      <c r="R50" s="11">
        <f t="shared" si="9"/>
        <v>0</v>
      </c>
      <c r="S50">
        <f t="shared" si="10"/>
        <v>0</v>
      </c>
      <c r="T50" s="11">
        <f t="shared" si="11"/>
        <v>0</v>
      </c>
      <c r="U50" s="12">
        <f t="shared" si="12"/>
        <v>0</v>
      </c>
      <c r="V50" s="11">
        <f t="shared" si="13"/>
        <v>0</v>
      </c>
      <c r="W50" s="12">
        <f t="shared" si="14"/>
        <v>0</v>
      </c>
      <c r="X50" s="11">
        <f t="shared" si="15"/>
        <v>0</v>
      </c>
      <c r="Y50" s="12">
        <f t="shared" si="16"/>
        <v>0</v>
      </c>
      <c r="Z50" s="11">
        <f t="shared" si="17"/>
        <v>0</v>
      </c>
      <c r="AA50" s="12">
        <f t="shared" si="18"/>
        <v>0</v>
      </c>
      <c r="AB50" s="11">
        <f t="shared" si="19"/>
        <v>0</v>
      </c>
      <c r="AC50" s="12">
        <f t="shared" si="20"/>
        <v>0</v>
      </c>
      <c r="AD50" s="11">
        <f t="shared" si="21"/>
        <v>0</v>
      </c>
      <c r="AE50" s="12">
        <f t="shared" si="22"/>
        <v>0</v>
      </c>
      <c r="AF50" s="11">
        <f t="shared" si="23"/>
        <v>0</v>
      </c>
      <c r="AG50" s="12">
        <f t="shared" si="24"/>
        <v>0</v>
      </c>
      <c r="AH50" s="11">
        <f t="shared" si="25"/>
        <v>0</v>
      </c>
      <c r="AI50" s="12">
        <f t="shared" si="26"/>
        <v>0</v>
      </c>
      <c r="AJ50" s="11">
        <f t="shared" si="27"/>
        <v>0</v>
      </c>
      <c r="AK50" s="12">
        <f t="shared" si="28"/>
        <v>0</v>
      </c>
    </row>
    <row r="51" spans="1:37" x14ac:dyDescent="0.3">
      <c r="A51">
        <v>637473</v>
      </c>
      <c r="C51" s="1">
        <v>44664</v>
      </c>
      <c r="D51">
        <v>7</v>
      </c>
      <c r="E51" t="s">
        <v>170</v>
      </c>
      <c r="F51" t="s">
        <v>167</v>
      </c>
      <c r="G51" t="s">
        <v>50</v>
      </c>
      <c r="H51" s="2">
        <v>13111060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P51">
        <f t="shared" si="7"/>
        <v>0</v>
      </c>
      <c r="Q51">
        <f t="shared" si="8"/>
        <v>0</v>
      </c>
      <c r="R51" s="11">
        <f t="shared" si="9"/>
        <v>0</v>
      </c>
      <c r="S51">
        <f t="shared" si="10"/>
        <v>0</v>
      </c>
      <c r="T51" s="11">
        <f t="shared" si="11"/>
        <v>0</v>
      </c>
      <c r="U51" s="12">
        <f t="shared" si="12"/>
        <v>0</v>
      </c>
      <c r="V51" s="11">
        <f t="shared" si="13"/>
        <v>0</v>
      </c>
      <c r="W51" s="12">
        <f t="shared" si="14"/>
        <v>0</v>
      </c>
      <c r="X51" s="11">
        <f t="shared" si="15"/>
        <v>0</v>
      </c>
      <c r="Y51" s="12">
        <f t="shared" si="16"/>
        <v>0</v>
      </c>
      <c r="Z51" s="11">
        <f t="shared" si="17"/>
        <v>0</v>
      </c>
      <c r="AA51" s="12">
        <f t="shared" si="18"/>
        <v>0</v>
      </c>
      <c r="AB51" s="11">
        <f t="shared" si="19"/>
        <v>0</v>
      </c>
      <c r="AC51" s="12">
        <f t="shared" si="20"/>
        <v>0</v>
      </c>
      <c r="AD51" s="11">
        <f t="shared" si="21"/>
        <v>0</v>
      </c>
      <c r="AE51" s="12">
        <f t="shared" si="22"/>
        <v>0</v>
      </c>
      <c r="AF51" s="11">
        <f t="shared" si="23"/>
        <v>0</v>
      </c>
      <c r="AG51" s="12">
        <f t="shared" si="24"/>
        <v>0</v>
      </c>
      <c r="AH51" s="11">
        <f t="shared" si="25"/>
        <v>0</v>
      </c>
      <c r="AI51" s="12">
        <f t="shared" si="26"/>
        <v>0</v>
      </c>
      <c r="AJ51" s="11">
        <f t="shared" si="27"/>
        <v>0</v>
      </c>
      <c r="AK51" s="12">
        <f t="shared" si="28"/>
        <v>0</v>
      </c>
    </row>
    <row r="52" spans="1:37" x14ac:dyDescent="0.3">
      <c r="A52">
        <v>637473</v>
      </c>
      <c r="C52" s="1">
        <v>44664</v>
      </c>
      <c r="D52">
        <v>8</v>
      </c>
      <c r="E52" t="s">
        <v>170</v>
      </c>
      <c r="F52" t="s">
        <v>167</v>
      </c>
      <c r="G52" t="s">
        <v>45</v>
      </c>
      <c r="H52" s="2">
        <v>13993969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P52">
        <f t="shared" si="7"/>
        <v>0</v>
      </c>
      <c r="Q52">
        <f t="shared" si="8"/>
        <v>0</v>
      </c>
      <c r="R52" s="11">
        <f t="shared" si="9"/>
        <v>0</v>
      </c>
      <c r="S52">
        <f t="shared" si="10"/>
        <v>0</v>
      </c>
      <c r="T52" s="11">
        <f t="shared" si="11"/>
        <v>0</v>
      </c>
      <c r="U52" s="12">
        <f t="shared" si="12"/>
        <v>0</v>
      </c>
      <c r="V52" s="11">
        <f t="shared" si="13"/>
        <v>0</v>
      </c>
      <c r="W52" s="12">
        <f t="shared" si="14"/>
        <v>0</v>
      </c>
      <c r="X52" s="11">
        <f t="shared" si="15"/>
        <v>0</v>
      </c>
      <c r="Y52" s="12">
        <f t="shared" si="16"/>
        <v>0</v>
      </c>
      <c r="Z52" s="11">
        <f t="shared" si="17"/>
        <v>0</v>
      </c>
      <c r="AA52" s="12">
        <f t="shared" si="18"/>
        <v>0</v>
      </c>
      <c r="AB52" s="11">
        <f t="shared" si="19"/>
        <v>0</v>
      </c>
      <c r="AC52" s="12">
        <f t="shared" si="20"/>
        <v>0</v>
      </c>
      <c r="AD52" s="11">
        <f t="shared" si="21"/>
        <v>0</v>
      </c>
      <c r="AE52" s="12">
        <f t="shared" si="22"/>
        <v>0</v>
      </c>
      <c r="AF52" s="11">
        <f t="shared" si="23"/>
        <v>0</v>
      </c>
      <c r="AG52" s="12">
        <f t="shared" si="24"/>
        <v>0</v>
      </c>
      <c r="AH52" s="11">
        <f t="shared" si="25"/>
        <v>0</v>
      </c>
      <c r="AI52" s="12">
        <f t="shared" si="26"/>
        <v>0</v>
      </c>
      <c r="AJ52" s="11">
        <f t="shared" si="27"/>
        <v>0</v>
      </c>
      <c r="AK52" s="12">
        <f t="shared" si="28"/>
        <v>0</v>
      </c>
    </row>
    <row r="53" spans="1:37" x14ac:dyDescent="0.3">
      <c r="A53">
        <v>637473</v>
      </c>
      <c r="C53" s="1">
        <v>44664</v>
      </c>
      <c r="D53">
        <v>9</v>
      </c>
      <c r="E53" t="s">
        <v>170</v>
      </c>
      <c r="F53" t="s">
        <v>167</v>
      </c>
      <c r="G53" t="s">
        <v>13</v>
      </c>
      <c r="H53" s="2">
        <v>14754266</v>
      </c>
      <c r="J53">
        <f t="shared" si="1"/>
        <v>0</v>
      </c>
      <c r="K53">
        <f t="shared" si="2"/>
        <v>0</v>
      </c>
      <c r="L53">
        <f t="shared" si="3"/>
        <v>0</v>
      </c>
      <c r="M53">
        <f t="shared" si="4"/>
        <v>0</v>
      </c>
      <c r="N53">
        <f t="shared" si="5"/>
        <v>1</v>
      </c>
      <c r="O53">
        <f t="shared" si="6"/>
        <v>0</v>
      </c>
      <c r="P53">
        <f t="shared" si="7"/>
        <v>0</v>
      </c>
      <c r="Q53">
        <f t="shared" si="8"/>
        <v>0</v>
      </c>
      <c r="R53" s="11">
        <f t="shared" si="9"/>
        <v>0</v>
      </c>
      <c r="S53">
        <f t="shared" si="10"/>
        <v>0</v>
      </c>
      <c r="T53" s="11">
        <f t="shared" si="11"/>
        <v>0</v>
      </c>
      <c r="U53" s="12">
        <f t="shared" si="12"/>
        <v>0</v>
      </c>
      <c r="V53" s="11">
        <f t="shared" si="13"/>
        <v>0</v>
      </c>
      <c r="W53" s="12">
        <f t="shared" si="14"/>
        <v>0</v>
      </c>
      <c r="X53" s="11">
        <f t="shared" si="15"/>
        <v>0</v>
      </c>
      <c r="Y53" s="12">
        <f t="shared" si="16"/>
        <v>0</v>
      </c>
      <c r="Z53" s="11">
        <f t="shared" si="17"/>
        <v>0</v>
      </c>
      <c r="AA53" s="12">
        <f t="shared" si="18"/>
        <v>0</v>
      </c>
      <c r="AB53" s="11">
        <f t="shared" si="19"/>
        <v>0</v>
      </c>
      <c r="AC53" s="12">
        <f t="shared" si="20"/>
        <v>0</v>
      </c>
      <c r="AD53" s="11">
        <f t="shared" si="21"/>
        <v>0</v>
      </c>
      <c r="AE53" s="12">
        <f t="shared" si="22"/>
        <v>0</v>
      </c>
      <c r="AF53" s="11">
        <f t="shared" si="23"/>
        <v>0</v>
      </c>
      <c r="AG53" s="12">
        <f t="shared" si="24"/>
        <v>0</v>
      </c>
      <c r="AH53" s="11">
        <f t="shared" si="25"/>
        <v>0</v>
      </c>
      <c r="AI53" s="12">
        <f t="shared" si="26"/>
        <v>0</v>
      </c>
      <c r="AJ53" s="11">
        <f t="shared" si="27"/>
        <v>0</v>
      </c>
      <c r="AK53" s="12">
        <f t="shared" si="28"/>
        <v>0</v>
      </c>
    </row>
    <row r="54" spans="1:37" x14ac:dyDescent="0.3">
      <c r="A54">
        <v>637473</v>
      </c>
      <c r="C54" s="1">
        <v>44664</v>
      </c>
      <c r="D54">
        <v>10</v>
      </c>
      <c r="E54" t="s">
        <v>170</v>
      </c>
      <c r="F54" t="s">
        <v>167</v>
      </c>
      <c r="G54" t="s">
        <v>15</v>
      </c>
      <c r="H54" s="2">
        <v>15627554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0</v>
      </c>
      <c r="N54">
        <f t="shared" si="5"/>
        <v>0</v>
      </c>
      <c r="O54">
        <f t="shared" si="6"/>
        <v>0</v>
      </c>
      <c r="P54">
        <f t="shared" si="7"/>
        <v>0</v>
      </c>
      <c r="Q54">
        <f t="shared" si="8"/>
        <v>0</v>
      </c>
      <c r="R54" s="11">
        <f t="shared" si="9"/>
        <v>0</v>
      </c>
      <c r="S54">
        <f t="shared" si="10"/>
        <v>0</v>
      </c>
      <c r="T54" s="11">
        <f t="shared" si="11"/>
        <v>0</v>
      </c>
      <c r="U54" s="12">
        <f t="shared" si="12"/>
        <v>0</v>
      </c>
      <c r="V54" s="11">
        <f t="shared" si="13"/>
        <v>0</v>
      </c>
      <c r="W54" s="12">
        <f t="shared" si="14"/>
        <v>0</v>
      </c>
      <c r="X54" s="11">
        <f t="shared" si="15"/>
        <v>0</v>
      </c>
      <c r="Y54" s="12">
        <f t="shared" si="16"/>
        <v>0</v>
      </c>
      <c r="Z54" s="11">
        <f t="shared" si="17"/>
        <v>0</v>
      </c>
      <c r="AA54" s="12">
        <f t="shared" si="18"/>
        <v>0</v>
      </c>
      <c r="AB54" s="11">
        <f t="shared" si="19"/>
        <v>0</v>
      </c>
      <c r="AC54" s="12">
        <f t="shared" si="20"/>
        <v>0</v>
      </c>
      <c r="AD54" s="11">
        <f t="shared" si="21"/>
        <v>0</v>
      </c>
      <c r="AE54" s="12">
        <f t="shared" si="22"/>
        <v>0</v>
      </c>
      <c r="AF54" s="11">
        <f t="shared" si="23"/>
        <v>1</v>
      </c>
      <c r="AG54" s="12">
        <f t="shared" si="24"/>
        <v>0</v>
      </c>
      <c r="AH54" s="11">
        <f t="shared" si="25"/>
        <v>0</v>
      </c>
      <c r="AI54" s="12">
        <f t="shared" si="26"/>
        <v>0</v>
      </c>
      <c r="AJ54" s="11">
        <f t="shared" si="27"/>
        <v>0</v>
      </c>
      <c r="AK54" s="12">
        <f t="shared" si="28"/>
        <v>0</v>
      </c>
    </row>
    <row r="55" spans="1:37" x14ac:dyDescent="0.3">
      <c r="A55">
        <v>637473</v>
      </c>
      <c r="C55" s="1">
        <v>44664</v>
      </c>
      <c r="D55">
        <v>11</v>
      </c>
      <c r="E55" t="s">
        <v>170</v>
      </c>
      <c r="F55" t="s">
        <v>167</v>
      </c>
      <c r="G55" t="s">
        <v>156</v>
      </c>
      <c r="H55" s="2">
        <v>15810000</v>
      </c>
      <c r="J55">
        <f t="shared" si="1"/>
        <v>1</v>
      </c>
      <c r="K55">
        <f t="shared" si="2"/>
        <v>0</v>
      </c>
      <c r="L55">
        <f t="shared" si="3"/>
        <v>0</v>
      </c>
      <c r="M55">
        <f t="shared" si="4"/>
        <v>0</v>
      </c>
      <c r="N55">
        <f t="shared" si="5"/>
        <v>0</v>
      </c>
      <c r="O55">
        <f t="shared" si="6"/>
        <v>0</v>
      </c>
      <c r="P55">
        <f t="shared" si="7"/>
        <v>0</v>
      </c>
      <c r="Q55">
        <f t="shared" si="8"/>
        <v>0</v>
      </c>
      <c r="R55" s="11">
        <f t="shared" si="9"/>
        <v>0</v>
      </c>
      <c r="S55">
        <f t="shared" si="10"/>
        <v>0</v>
      </c>
      <c r="T55" s="11">
        <f t="shared" si="11"/>
        <v>0</v>
      </c>
      <c r="U55" s="12">
        <f t="shared" si="12"/>
        <v>0</v>
      </c>
      <c r="V55" s="11">
        <f t="shared" si="13"/>
        <v>0</v>
      </c>
      <c r="W55" s="12">
        <f t="shared" si="14"/>
        <v>0</v>
      </c>
      <c r="X55" s="11">
        <f t="shared" si="15"/>
        <v>0</v>
      </c>
      <c r="Y55" s="12">
        <f t="shared" si="16"/>
        <v>0</v>
      </c>
      <c r="Z55" s="11">
        <f t="shared" si="17"/>
        <v>0</v>
      </c>
      <c r="AA55" s="12">
        <f t="shared" si="18"/>
        <v>0</v>
      </c>
      <c r="AB55" s="11">
        <f t="shared" si="19"/>
        <v>0</v>
      </c>
      <c r="AC55" s="12">
        <f t="shared" si="20"/>
        <v>0</v>
      </c>
      <c r="AD55" s="11">
        <f t="shared" si="21"/>
        <v>0</v>
      </c>
      <c r="AE55" s="12">
        <f t="shared" si="22"/>
        <v>0</v>
      </c>
      <c r="AF55" s="11">
        <f t="shared" si="23"/>
        <v>0</v>
      </c>
      <c r="AG55" s="12">
        <f t="shared" si="24"/>
        <v>0</v>
      </c>
      <c r="AH55" s="11">
        <f t="shared" si="25"/>
        <v>0</v>
      </c>
      <c r="AI55" s="12">
        <f t="shared" si="26"/>
        <v>0</v>
      </c>
      <c r="AJ55" s="11">
        <f t="shared" si="27"/>
        <v>0</v>
      </c>
      <c r="AK55" s="12">
        <f t="shared" si="28"/>
        <v>0</v>
      </c>
    </row>
    <row r="56" spans="1:37" x14ac:dyDescent="0.3">
      <c r="A56">
        <v>637473</v>
      </c>
      <c r="C56" s="1">
        <v>44664</v>
      </c>
      <c r="D56">
        <v>12</v>
      </c>
      <c r="E56" t="s">
        <v>170</v>
      </c>
      <c r="F56" t="s">
        <v>167</v>
      </c>
      <c r="G56" t="s">
        <v>32</v>
      </c>
      <c r="H56" s="2">
        <v>15921396</v>
      </c>
      <c r="J56">
        <f t="shared" si="1"/>
        <v>0</v>
      </c>
      <c r="K56">
        <f t="shared" si="2"/>
        <v>0</v>
      </c>
      <c r="L56">
        <f t="shared" si="3"/>
        <v>0</v>
      </c>
      <c r="M56">
        <f t="shared" si="4"/>
        <v>0</v>
      </c>
      <c r="N56">
        <f t="shared" si="5"/>
        <v>0</v>
      </c>
      <c r="O56">
        <f t="shared" si="6"/>
        <v>0</v>
      </c>
      <c r="P56">
        <f t="shared" si="7"/>
        <v>0</v>
      </c>
      <c r="Q56">
        <f t="shared" si="8"/>
        <v>0</v>
      </c>
      <c r="R56" s="11">
        <f t="shared" si="9"/>
        <v>0</v>
      </c>
      <c r="S56">
        <f t="shared" si="10"/>
        <v>0</v>
      </c>
      <c r="T56" s="11">
        <f t="shared" si="11"/>
        <v>0</v>
      </c>
      <c r="U56" s="12">
        <f t="shared" si="12"/>
        <v>0</v>
      </c>
      <c r="V56" s="11">
        <f t="shared" si="13"/>
        <v>0</v>
      </c>
      <c r="W56" s="12">
        <f t="shared" si="14"/>
        <v>0</v>
      </c>
      <c r="X56" s="11">
        <f t="shared" si="15"/>
        <v>0</v>
      </c>
      <c r="Y56" s="12">
        <f t="shared" si="16"/>
        <v>0</v>
      </c>
      <c r="Z56" s="11">
        <f t="shared" si="17"/>
        <v>0</v>
      </c>
      <c r="AA56" s="12">
        <f t="shared" si="18"/>
        <v>0</v>
      </c>
      <c r="AB56" s="11">
        <f t="shared" si="19"/>
        <v>0</v>
      </c>
      <c r="AC56" s="12">
        <f t="shared" si="20"/>
        <v>0</v>
      </c>
      <c r="AD56" s="11">
        <f t="shared" si="21"/>
        <v>0</v>
      </c>
      <c r="AE56" s="12">
        <f t="shared" si="22"/>
        <v>0</v>
      </c>
      <c r="AF56" s="11">
        <f t="shared" si="23"/>
        <v>0</v>
      </c>
      <c r="AG56" s="12">
        <f t="shared" si="24"/>
        <v>0</v>
      </c>
      <c r="AH56" s="11">
        <f t="shared" si="25"/>
        <v>0</v>
      </c>
      <c r="AI56" s="12">
        <f t="shared" si="26"/>
        <v>0</v>
      </c>
      <c r="AJ56" s="11">
        <f t="shared" si="27"/>
        <v>0</v>
      </c>
      <c r="AK56" s="12">
        <f t="shared" si="28"/>
        <v>0</v>
      </c>
    </row>
    <row r="57" spans="1:37" x14ac:dyDescent="0.3">
      <c r="A57">
        <v>637473</v>
      </c>
      <c r="C57" s="1">
        <v>44664</v>
      </c>
      <c r="D57">
        <v>13</v>
      </c>
      <c r="E57" t="s">
        <v>170</v>
      </c>
      <c r="F57" t="s">
        <v>167</v>
      </c>
      <c r="G57" t="s">
        <v>35</v>
      </c>
      <c r="H57" s="2">
        <v>16546413</v>
      </c>
      <c r="J57">
        <f t="shared" si="1"/>
        <v>0</v>
      </c>
      <c r="K57">
        <f t="shared" si="2"/>
        <v>0</v>
      </c>
      <c r="L57">
        <f t="shared" si="3"/>
        <v>1</v>
      </c>
      <c r="M57">
        <f t="shared" si="4"/>
        <v>0</v>
      </c>
      <c r="N57">
        <f t="shared" si="5"/>
        <v>0</v>
      </c>
      <c r="O57">
        <f t="shared" si="6"/>
        <v>0</v>
      </c>
      <c r="P57">
        <f t="shared" si="7"/>
        <v>0</v>
      </c>
      <c r="Q57">
        <f t="shared" si="8"/>
        <v>0</v>
      </c>
      <c r="R57" s="11">
        <f t="shared" si="9"/>
        <v>0</v>
      </c>
      <c r="S57">
        <f t="shared" si="10"/>
        <v>0</v>
      </c>
      <c r="T57" s="11">
        <f t="shared" si="11"/>
        <v>0</v>
      </c>
      <c r="U57" s="12">
        <f t="shared" si="12"/>
        <v>0</v>
      </c>
      <c r="V57" s="11">
        <f t="shared" si="13"/>
        <v>0</v>
      </c>
      <c r="W57" s="12">
        <f t="shared" si="14"/>
        <v>0</v>
      </c>
      <c r="X57" s="11">
        <f t="shared" si="15"/>
        <v>0</v>
      </c>
      <c r="Y57" s="12">
        <f t="shared" si="16"/>
        <v>0</v>
      </c>
      <c r="Z57" s="11">
        <f t="shared" si="17"/>
        <v>0</v>
      </c>
      <c r="AA57" s="12">
        <f t="shared" si="18"/>
        <v>0</v>
      </c>
      <c r="AB57" s="11">
        <f t="shared" si="19"/>
        <v>0</v>
      </c>
      <c r="AC57" s="12">
        <f t="shared" si="20"/>
        <v>0</v>
      </c>
      <c r="AD57" s="11">
        <f t="shared" si="21"/>
        <v>0</v>
      </c>
      <c r="AE57" s="12">
        <f t="shared" si="22"/>
        <v>0</v>
      </c>
      <c r="AF57" s="11">
        <f t="shared" si="23"/>
        <v>0</v>
      </c>
      <c r="AG57" s="12">
        <f t="shared" si="24"/>
        <v>0</v>
      </c>
      <c r="AH57" s="11">
        <f t="shared" si="25"/>
        <v>0</v>
      </c>
      <c r="AI57" s="12">
        <f t="shared" si="26"/>
        <v>0</v>
      </c>
      <c r="AJ57" s="11">
        <f t="shared" si="27"/>
        <v>0</v>
      </c>
      <c r="AK57" s="12">
        <f t="shared" si="28"/>
        <v>0</v>
      </c>
    </row>
    <row r="58" spans="1:37" x14ac:dyDescent="0.3">
      <c r="C58" s="1"/>
      <c r="H58" s="2"/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0</v>
      </c>
      <c r="N58">
        <f t="shared" si="5"/>
        <v>0</v>
      </c>
      <c r="O58">
        <f t="shared" si="6"/>
        <v>0</v>
      </c>
      <c r="P58">
        <f t="shared" si="7"/>
        <v>0</v>
      </c>
      <c r="Q58">
        <f t="shared" si="8"/>
        <v>0</v>
      </c>
      <c r="R58" s="11">
        <f t="shared" si="9"/>
        <v>0</v>
      </c>
      <c r="S58">
        <f t="shared" si="10"/>
        <v>0</v>
      </c>
      <c r="T58" s="11">
        <f t="shared" si="11"/>
        <v>0</v>
      </c>
      <c r="U58" s="12">
        <f t="shared" si="12"/>
        <v>0</v>
      </c>
      <c r="V58" s="11">
        <f t="shared" si="13"/>
        <v>0</v>
      </c>
      <c r="W58" s="12">
        <f t="shared" si="14"/>
        <v>0</v>
      </c>
      <c r="X58" s="11">
        <f t="shared" si="15"/>
        <v>0</v>
      </c>
      <c r="Y58" s="12">
        <f t="shared" si="16"/>
        <v>0</v>
      </c>
      <c r="Z58" s="11">
        <f t="shared" si="17"/>
        <v>0</v>
      </c>
      <c r="AA58" s="12">
        <f t="shared" si="18"/>
        <v>0</v>
      </c>
      <c r="AB58" s="11">
        <f t="shared" si="19"/>
        <v>0</v>
      </c>
      <c r="AC58" s="12">
        <f t="shared" si="20"/>
        <v>0</v>
      </c>
      <c r="AD58" s="11">
        <f t="shared" si="21"/>
        <v>0</v>
      </c>
      <c r="AE58" s="12">
        <f t="shared" si="22"/>
        <v>0</v>
      </c>
      <c r="AF58" s="11">
        <f t="shared" si="23"/>
        <v>0</v>
      </c>
      <c r="AG58" s="12">
        <f t="shared" si="24"/>
        <v>0</v>
      </c>
      <c r="AH58" s="11">
        <f t="shared" si="25"/>
        <v>0</v>
      </c>
      <c r="AI58" s="12">
        <f t="shared" si="26"/>
        <v>0</v>
      </c>
      <c r="AJ58" s="11">
        <f t="shared" si="27"/>
        <v>0</v>
      </c>
      <c r="AK58" s="12">
        <f t="shared" si="28"/>
        <v>0</v>
      </c>
    </row>
    <row r="59" spans="1:37" x14ac:dyDescent="0.3">
      <c r="A59">
        <v>637932</v>
      </c>
      <c r="C59" s="1">
        <v>44663</v>
      </c>
      <c r="D59">
        <v>1</v>
      </c>
      <c r="E59" t="s">
        <v>171</v>
      </c>
      <c r="F59" t="s">
        <v>165</v>
      </c>
      <c r="G59" t="s">
        <v>61</v>
      </c>
      <c r="H59" s="2">
        <v>14987757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0</v>
      </c>
      <c r="N59">
        <f t="shared" si="5"/>
        <v>0</v>
      </c>
      <c r="O59">
        <f t="shared" si="6"/>
        <v>0</v>
      </c>
      <c r="P59">
        <f t="shared" si="7"/>
        <v>0</v>
      </c>
      <c r="Q59">
        <f t="shared" si="8"/>
        <v>0</v>
      </c>
      <c r="R59" s="11">
        <f t="shared" si="9"/>
        <v>0</v>
      </c>
      <c r="S59">
        <f t="shared" si="10"/>
        <v>0</v>
      </c>
      <c r="T59" s="11">
        <f t="shared" si="11"/>
        <v>0</v>
      </c>
      <c r="U59" s="12">
        <f t="shared" si="12"/>
        <v>0</v>
      </c>
      <c r="V59" s="11">
        <f t="shared" si="13"/>
        <v>0</v>
      </c>
      <c r="W59" s="12">
        <f t="shared" si="14"/>
        <v>0</v>
      </c>
      <c r="X59" s="11">
        <f t="shared" si="15"/>
        <v>0</v>
      </c>
      <c r="Y59" s="12">
        <f t="shared" si="16"/>
        <v>0</v>
      </c>
      <c r="Z59" s="11">
        <f t="shared" si="17"/>
        <v>0</v>
      </c>
      <c r="AA59" s="12">
        <f t="shared" si="18"/>
        <v>0</v>
      </c>
      <c r="AB59" s="11">
        <f t="shared" si="19"/>
        <v>0</v>
      </c>
      <c r="AC59" s="12">
        <f t="shared" si="20"/>
        <v>0</v>
      </c>
      <c r="AD59" s="11">
        <f t="shared" si="21"/>
        <v>0</v>
      </c>
      <c r="AE59" s="12">
        <f t="shared" si="22"/>
        <v>0</v>
      </c>
      <c r="AF59" s="11">
        <f t="shared" si="23"/>
        <v>0</v>
      </c>
      <c r="AG59" s="12">
        <f t="shared" si="24"/>
        <v>0</v>
      </c>
      <c r="AH59" s="11">
        <f t="shared" si="25"/>
        <v>0</v>
      </c>
      <c r="AI59" s="12">
        <f t="shared" si="26"/>
        <v>0</v>
      </c>
      <c r="AJ59" s="11">
        <f t="shared" si="27"/>
        <v>0</v>
      </c>
      <c r="AK59" s="12">
        <f t="shared" si="28"/>
        <v>0</v>
      </c>
    </row>
    <row r="60" spans="1:37" x14ac:dyDescent="0.3">
      <c r="A60">
        <v>637932</v>
      </c>
      <c r="C60" s="1">
        <v>44663</v>
      </c>
      <c r="D60">
        <v>2</v>
      </c>
      <c r="E60" t="s">
        <v>171</v>
      </c>
      <c r="F60" t="s">
        <v>165</v>
      </c>
      <c r="G60" t="s">
        <v>45</v>
      </c>
      <c r="H60" s="2">
        <v>16829284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P60">
        <f t="shared" si="7"/>
        <v>0</v>
      </c>
      <c r="Q60">
        <f t="shared" si="8"/>
        <v>0</v>
      </c>
      <c r="R60" s="11">
        <f t="shared" si="9"/>
        <v>0</v>
      </c>
      <c r="S60">
        <f t="shared" si="10"/>
        <v>0</v>
      </c>
      <c r="T60" s="11">
        <f t="shared" si="11"/>
        <v>0</v>
      </c>
      <c r="U60" s="12">
        <f t="shared" si="12"/>
        <v>0</v>
      </c>
      <c r="V60" s="11">
        <f t="shared" si="13"/>
        <v>0</v>
      </c>
      <c r="W60" s="12">
        <f t="shared" si="14"/>
        <v>0</v>
      </c>
      <c r="X60" s="11">
        <f t="shared" si="15"/>
        <v>0</v>
      </c>
      <c r="Y60" s="12">
        <f t="shared" si="16"/>
        <v>0</v>
      </c>
      <c r="Z60" s="11">
        <f t="shared" si="17"/>
        <v>0</v>
      </c>
      <c r="AA60" s="12">
        <f t="shared" si="18"/>
        <v>0</v>
      </c>
      <c r="AB60" s="11">
        <f t="shared" si="19"/>
        <v>0</v>
      </c>
      <c r="AC60" s="12">
        <f t="shared" si="20"/>
        <v>0</v>
      </c>
      <c r="AD60" s="11">
        <f t="shared" si="21"/>
        <v>0</v>
      </c>
      <c r="AE60" s="12">
        <f t="shared" si="22"/>
        <v>0</v>
      </c>
      <c r="AF60" s="11">
        <f t="shared" si="23"/>
        <v>0</v>
      </c>
      <c r="AG60" s="12">
        <f t="shared" si="24"/>
        <v>0</v>
      </c>
      <c r="AH60" s="11">
        <f t="shared" si="25"/>
        <v>0</v>
      </c>
      <c r="AI60" s="12">
        <f t="shared" si="26"/>
        <v>0</v>
      </c>
      <c r="AJ60" s="11">
        <f t="shared" si="27"/>
        <v>0</v>
      </c>
      <c r="AK60" s="12">
        <f t="shared" si="28"/>
        <v>0</v>
      </c>
    </row>
    <row r="61" spans="1:37" x14ac:dyDescent="0.3">
      <c r="A61">
        <v>637932</v>
      </c>
      <c r="C61" s="1">
        <v>44663</v>
      </c>
      <c r="D61">
        <v>3</v>
      </c>
      <c r="E61" t="s">
        <v>171</v>
      </c>
      <c r="F61" t="s">
        <v>165</v>
      </c>
      <c r="G61" t="s">
        <v>30</v>
      </c>
      <c r="H61" s="2">
        <v>17554815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P61">
        <f t="shared" si="7"/>
        <v>0</v>
      </c>
      <c r="Q61">
        <f t="shared" si="8"/>
        <v>0</v>
      </c>
      <c r="R61" s="11">
        <f t="shared" si="9"/>
        <v>0</v>
      </c>
      <c r="S61">
        <f t="shared" si="10"/>
        <v>0</v>
      </c>
      <c r="T61" s="11">
        <f t="shared" si="11"/>
        <v>0</v>
      </c>
      <c r="U61" s="12">
        <f t="shared" si="12"/>
        <v>0</v>
      </c>
      <c r="V61" s="11">
        <f t="shared" si="13"/>
        <v>0</v>
      </c>
      <c r="W61" s="12">
        <f t="shared" si="14"/>
        <v>0</v>
      </c>
      <c r="X61" s="11">
        <f t="shared" si="15"/>
        <v>0</v>
      </c>
      <c r="Y61" s="12">
        <f t="shared" si="16"/>
        <v>0</v>
      </c>
      <c r="Z61" s="11">
        <f t="shared" si="17"/>
        <v>0</v>
      </c>
      <c r="AA61" s="12">
        <f t="shared" si="18"/>
        <v>0</v>
      </c>
      <c r="AB61" s="11">
        <f t="shared" si="19"/>
        <v>0</v>
      </c>
      <c r="AC61" s="12">
        <f t="shared" si="20"/>
        <v>0</v>
      </c>
      <c r="AD61" s="11">
        <f t="shared" si="21"/>
        <v>0</v>
      </c>
      <c r="AE61" s="12">
        <f t="shared" si="22"/>
        <v>0</v>
      </c>
      <c r="AF61" s="11">
        <f t="shared" si="23"/>
        <v>0</v>
      </c>
      <c r="AG61" s="12">
        <f t="shared" si="24"/>
        <v>0</v>
      </c>
      <c r="AH61" s="11">
        <f t="shared" si="25"/>
        <v>0</v>
      </c>
      <c r="AI61" s="12">
        <f t="shared" si="26"/>
        <v>0</v>
      </c>
      <c r="AJ61" s="11">
        <f t="shared" si="27"/>
        <v>0</v>
      </c>
      <c r="AK61" s="12">
        <f t="shared" si="28"/>
        <v>0</v>
      </c>
    </row>
    <row r="62" spans="1:37" x14ac:dyDescent="0.3">
      <c r="A62">
        <v>637932</v>
      </c>
      <c r="C62" s="1">
        <v>44663</v>
      </c>
      <c r="D62">
        <v>4</v>
      </c>
      <c r="E62" t="s">
        <v>171</v>
      </c>
      <c r="F62" t="s">
        <v>165</v>
      </c>
      <c r="G62" t="s">
        <v>41</v>
      </c>
      <c r="H62" s="2">
        <v>17905278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  <c r="N62">
        <f t="shared" si="5"/>
        <v>0</v>
      </c>
      <c r="O62">
        <f t="shared" si="6"/>
        <v>0</v>
      </c>
      <c r="P62">
        <f t="shared" si="7"/>
        <v>0</v>
      </c>
      <c r="Q62">
        <f t="shared" si="8"/>
        <v>0</v>
      </c>
      <c r="R62" s="11">
        <f t="shared" si="9"/>
        <v>0</v>
      </c>
      <c r="S62">
        <f t="shared" si="10"/>
        <v>0</v>
      </c>
      <c r="T62" s="11">
        <f t="shared" si="11"/>
        <v>0</v>
      </c>
      <c r="U62" s="12">
        <f t="shared" si="12"/>
        <v>0</v>
      </c>
      <c r="V62" s="11">
        <f t="shared" si="13"/>
        <v>0</v>
      </c>
      <c r="W62" s="12">
        <f t="shared" si="14"/>
        <v>0</v>
      </c>
      <c r="X62" s="11">
        <f t="shared" si="15"/>
        <v>0</v>
      </c>
      <c r="Y62" s="12">
        <f t="shared" si="16"/>
        <v>0</v>
      </c>
      <c r="Z62" s="11">
        <f t="shared" si="17"/>
        <v>0</v>
      </c>
      <c r="AA62" s="12">
        <f t="shared" si="18"/>
        <v>0</v>
      </c>
      <c r="AB62" s="11">
        <f t="shared" si="19"/>
        <v>0</v>
      </c>
      <c r="AC62" s="12">
        <f t="shared" si="20"/>
        <v>0</v>
      </c>
      <c r="AD62" s="11">
        <f t="shared" si="21"/>
        <v>0</v>
      </c>
      <c r="AE62" s="12">
        <f t="shared" si="22"/>
        <v>0</v>
      </c>
      <c r="AF62" s="11">
        <f t="shared" si="23"/>
        <v>0</v>
      </c>
      <c r="AG62" s="12">
        <f t="shared" si="24"/>
        <v>0</v>
      </c>
      <c r="AH62" s="11">
        <f t="shared" si="25"/>
        <v>0</v>
      </c>
      <c r="AI62" s="12">
        <f t="shared" si="26"/>
        <v>0</v>
      </c>
      <c r="AJ62" s="11">
        <f t="shared" si="27"/>
        <v>0</v>
      </c>
      <c r="AK62" s="12">
        <f t="shared" si="28"/>
        <v>0</v>
      </c>
    </row>
    <row r="63" spans="1:37" x14ac:dyDescent="0.3">
      <c r="A63">
        <v>637932</v>
      </c>
      <c r="C63" s="1">
        <v>44663</v>
      </c>
      <c r="D63">
        <v>5</v>
      </c>
      <c r="E63" t="s">
        <v>171</v>
      </c>
      <c r="F63" t="s">
        <v>165</v>
      </c>
      <c r="G63" t="s">
        <v>26</v>
      </c>
      <c r="H63" s="2">
        <v>18296953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0</v>
      </c>
      <c r="N63">
        <f t="shared" si="5"/>
        <v>0</v>
      </c>
      <c r="O63">
        <f t="shared" si="6"/>
        <v>0</v>
      </c>
      <c r="P63">
        <f t="shared" si="7"/>
        <v>0</v>
      </c>
      <c r="Q63">
        <f t="shared" si="8"/>
        <v>0</v>
      </c>
      <c r="R63" s="11">
        <f t="shared" si="9"/>
        <v>0</v>
      </c>
      <c r="S63">
        <f t="shared" si="10"/>
        <v>0</v>
      </c>
      <c r="T63" s="11">
        <f t="shared" si="11"/>
        <v>0</v>
      </c>
      <c r="U63" s="12">
        <f t="shared" si="12"/>
        <v>0</v>
      </c>
      <c r="V63" s="11">
        <f t="shared" si="13"/>
        <v>0</v>
      </c>
      <c r="W63" s="12">
        <f t="shared" si="14"/>
        <v>0</v>
      </c>
      <c r="X63" s="11">
        <f t="shared" si="15"/>
        <v>0</v>
      </c>
      <c r="Y63" s="12">
        <f t="shared" si="16"/>
        <v>0</v>
      </c>
      <c r="Z63" s="11">
        <f t="shared" si="17"/>
        <v>0</v>
      </c>
      <c r="AA63" s="12">
        <f t="shared" si="18"/>
        <v>0</v>
      </c>
      <c r="AB63" s="11">
        <f t="shared" si="19"/>
        <v>0</v>
      </c>
      <c r="AC63" s="12">
        <f t="shared" si="20"/>
        <v>0</v>
      </c>
      <c r="AD63" s="11">
        <f t="shared" si="21"/>
        <v>0</v>
      </c>
      <c r="AE63" s="12">
        <f t="shared" si="22"/>
        <v>0</v>
      </c>
      <c r="AF63" s="11">
        <f t="shared" si="23"/>
        <v>0</v>
      </c>
      <c r="AG63" s="12">
        <f t="shared" si="24"/>
        <v>0</v>
      </c>
      <c r="AH63" s="11">
        <f t="shared" si="25"/>
        <v>0</v>
      </c>
      <c r="AI63" s="12">
        <f t="shared" si="26"/>
        <v>0</v>
      </c>
      <c r="AJ63" s="11">
        <f t="shared" si="27"/>
        <v>0</v>
      </c>
      <c r="AK63" s="12">
        <f t="shared" si="28"/>
        <v>0</v>
      </c>
    </row>
    <row r="64" spans="1:37" x14ac:dyDescent="0.3">
      <c r="A64">
        <v>637932</v>
      </c>
      <c r="C64" s="1">
        <v>44663</v>
      </c>
      <c r="D64">
        <v>6</v>
      </c>
      <c r="E64" t="s">
        <v>171</v>
      </c>
      <c r="F64" t="s">
        <v>165</v>
      </c>
      <c r="G64" t="s">
        <v>31</v>
      </c>
      <c r="H64" s="2">
        <v>19374576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</v>
      </c>
      <c r="N64">
        <f t="shared" si="5"/>
        <v>0</v>
      </c>
      <c r="O64">
        <f t="shared" si="6"/>
        <v>0</v>
      </c>
      <c r="P64">
        <f t="shared" si="7"/>
        <v>0</v>
      </c>
      <c r="Q64">
        <f t="shared" si="8"/>
        <v>0</v>
      </c>
      <c r="R64" s="11">
        <f t="shared" si="9"/>
        <v>0</v>
      </c>
      <c r="S64">
        <f t="shared" si="10"/>
        <v>0</v>
      </c>
      <c r="T64" s="11">
        <f t="shared" si="11"/>
        <v>0</v>
      </c>
      <c r="U64" s="12">
        <f t="shared" si="12"/>
        <v>0</v>
      </c>
      <c r="V64" s="11">
        <f t="shared" si="13"/>
        <v>0</v>
      </c>
      <c r="W64" s="12">
        <f t="shared" si="14"/>
        <v>0</v>
      </c>
      <c r="X64" s="11">
        <f t="shared" si="15"/>
        <v>0</v>
      </c>
      <c r="Y64" s="12">
        <f t="shared" si="16"/>
        <v>0</v>
      </c>
      <c r="Z64" s="11">
        <f t="shared" si="17"/>
        <v>0</v>
      </c>
      <c r="AA64" s="12">
        <f t="shared" si="18"/>
        <v>0</v>
      </c>
      <c r="AB64" s="11">
        <f t="shared" si="19"/>
        <v>1</v>
      </c>
      <c r="AC64" s="12">
        <f t="shared" si="20"/>
        <v>0</v>
      </c>
      <c r="AD64" s="11">
        <f t="shared" si="21"/>
        <v>0</v>
      </c>
      <c r="AE64" s="12">
        <f t="shared" si="22"/>
        <v>0</v>
      </c>
      <c r="AF64" s="11">
        <f t="shared" si="23"/>
        <v>0</v>
      </c>
      <c r="AG64" s="12">
        <f t="shared" si="24"/>
        <v>0</v>
      </c>
      <c r="AH64" s="11">
        <f t="shared" si="25"/>
        <v>0</v>
      </c>
      <c r="AI64" s="12">
        <f t="shared" si="26"/>
        <v>0</v>
      </c>
      <c r="AJ64" s="11">
        <f t="shared" si="27"/>
        <v>0</v>
      </c>
      <c r="AK64" s="12">
        <f t="shared" si="28"/>
        <v>0</v>
      </c>
    </row>
    <row r="65" spans="1:37" x14ac:dyDescent="0.3">
      <c r="A65">
        <v>637932</v>
      </c>
      <c r="C65" s="1">
        <v>44663</v>
      </c>
      <c r="D65">
        <v>7</v>
      </c>
      <c r="E65" t="s">
        <v>171</v>
      </c>
      <c r="F65" t="s">
        <v>165</v>
      </c>
      <c r="G65" t="s">
        <v>156</v>
      </c>
      <c r="H65" s="2">
        <v>19834400</v>
      </c>
      <c r="J65">
        <f t="shared" si="1"/>
        <v>1</v>
      </c>
      <c r="K65">
        <f t="shared" si="2"/>
        <v>0</v>
      </c>
      <c r="L65">
        <f t="shared" si="3"/>
        <v>0</v>
      </c>
      <c r="M65">
        <f t="shared" si="4"/>
        <v>0</v>
      </c>
      <c r="N65">
        <f t="shared" si="5"/>
        <v>0</v>
      </c>
      <c r="O65">
        <f t="shared" si="6"/>
        <v>0</v>
      </c>
      <c r="P65">
        <f t="shared" si="7"/>
        <v>0</v>
      </c>
      <c r="Q65">
        <f t="shared" si="8"/>
        <v>0</v>
      </c>
      <c r="R65" s="11">
        <f t="shared" si="9"/>
        <v>0</v>
      </c>
      <c r="S65">
        <f t="shared" si="10"/>
        <v>0</v>
      </c>
      <c r="T65" s="11">
        <f t="shared" si="11"/>
        <v>0</v>
      </c>
      <c r="U65" s="12">
        <f t="shared" si="12"/>
        <v>0</v>
      </c>
      <c r="V65" s="11">
        <f t="shared" si="13"/>
        <v>0</v>
      </c>
      <c r="W65" s="12">
        <f t="shared" si="14"/>
        <v>0</v>
      </c>
      <c r="X65" s="11">
        <f t="shared" si="15"/>
        <v>0</v>
      </c>
      <c r="Y65" s="12">
        <f t="shared" si="16"/>
        <v>0</v>
      </c>
      <c r="Z65" s="11">
        <f t="shared" si="17"/>
        <v>0</v>
      </c>
      <c r="AA65" s="12">
        <f t="shared" si="18"/>
        <v>0</v>
      </c>
      <c r="AB65" s="11">
        <f t="shared" si="19"/>
        <v>0</v>
      </c>
      <c r="AC65" s="12">
        <f t="shared" si="20"/>
        <v>0</v>
      </c>
      <c r="AD65" s="11">
        <f t="shared" si="21"/>
        <v>0</v>
      </c>
      <c r="AE65" s="12">
        <f t="shared" si="22"/>
        <v>0</v>
      </c>
      <c r="AF65" s="11">
        <f t="shared" si="23"/>
        <v>0</v>
      </c>
      <c r="AG65" s="12">
        <f t="shared" si="24"/>
        <v>0</v>
      </c>
      <c r="AH65" s="11">
        <f t="shared" si="25"/>
        <v>0</v>
      </c>
      <c r="AI65" s="12">
        <f t="shared" si="26"/>
        <v>0</v>
      </c>
      <c r="AJ65" s="11">
        <f t="shared" si="27"/>
        <v>0</v>
      </c>
      <c r="AK65" s="12">
        <f t="shared" si="28"/>
        <v>0</v>
      </c>
    </row>
    <row r="66" spans="1:37" x14ac:dyDescent="0.3">
      <c r="A66">
        <v>637932</v>
      </c>
      <c r="C66" s="1">
        <v>44663</v>
      </c>
      <c r="D66">
        <v>8</v>
      </c>
      <c r="E66" t="s">
        <v>171</v>
      </c>
      <c r="F66" t="s">
        <v>165</v>
      </c>
      <c r="G66" t="s">
        <v>13</v>
      </c>
      <c r="H66" s="2">
        <v>19881589</v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0</v>
      </c>
      <c r="N66">
        <f t="shared" si="5"/>
        <v>1</v>
      </c>
      <c r="O66">
        <f t="shared" si="6"/>
        <v>0</v>
      </c>
      <c r="P66">
        <f t="shared" si="7"/>
        <v>0</v>
      </c>
      <c r="Q66">
        <f t="shared" si="8"/>
        <v>0</v>
      </c>
      <c r="R66" s="11">
        <f t="shared" si="9"/>
        <v>0</v>
      </c>
      <c r="S66">
        <f t="shared" si="10"/>
        <v>0</v>
      </c>
      <c r="T66" s="11">
        <f t="shared" si="11"/>
        <v>0</v>
      </c>
      <c r="U66" s="12">
        <f t="shared" si="12"/>
        <v>0</v>
      </c>
      <c r="V66" s="11">
        <f t="shared" si="13"/>
        <v>0</v>
      </c>
      <c r="W66" s="12">
        <f t="shared" si="14"/>
        <v>0</v>
      </c>
      <c r="X66" s="11">
        <f t="shared" si="15"/>
        <v>0</v>
      </c>
      <c r="Y66" s="12">
        <f t="shared" si="16"/>
        <v>0</v>
      </c>
      <c r="Z66" s="11">
        <f t="shared" si="17"/>
        <v>0</v>
      </c>
      <c r="AA66" s="12">
        <f t="shared" si="18"/>
        <v>0</v>
      </c>
      <c r="AB66" s="11">
        <f t="shared" si="19"/>
        <v>0</v>
      </c>
      <c r="AC66" s="12">
        <f t="shared" si="20"/>
        <v>0</v>
      </c>
      <c r="AD66" s="11">
        <f t="shared" si="21"/>
        <v>0</v>
      </c>
      <c r="AE66" s="12">
        <f t="shared" si="22"/>
        <v>0</v>
      </c>
      <c r="AF66" s="11">
        <f t="shared" si="23"/>
        <v>0</v>
      </c>
      <c r="AG66" s="12">
        <f t="shared" si="24"/>
        <v>0</v>
      </c>
      <c r="AH66" s="11">
        <f t="shared" si="25"/>
        <v>0</v>
      </c>
      <c r="AI66" s="12">
        <f t="shared" si="26"/>
        <v>0</v>
      </c>
      <c r="AJ66" s="11">
        <f t="shared" si="27"/>
        <v>0</v>
      </c>
      <c r="AK66" s="12">
        <f t="shared" si="28"/>
        <v>0</v>
      </c>
    </row>
    <row r="67" spans="1:37" x14ac:dyDescent="0.3">
      <c r="A67">
        <v>637932</v>
      </c>
      <c r="C67" s="1">
        <v>44663</v>
      </c>
      <c r="D67">
        <v>9</v>
      </c>
      <c r="E67" t="s">
        <v>171</v>
      </c>
      <c r="F67" t="s">
        <v>165</v>
      </c>
      <c r="G67" t="s">
        <v>17</v>
      </c>
      <c r="H67" s="2">
        <v>21195700</v>
      </c>
      <c r="J67">
        <f t="shared" si="1"/>
        <v>0</v>
      </c>
      <c r="K67">
        <f t="shared" si="2"/>
        <v>0</v>
      </c>
      <c r="L67">
        <f t="shared" si="3"/>
        <v>0</v>
      </c>
      <c r="M67">
        <f t="shared" si="4"/>
        <v>0</v>
      </c>
      <c r="N67">
        <f t="shared" si="5"/>
        <v>0</v>
      </c>
      <c r="O67">
        <f t="shared" si="6"/>
        <v>0</v>
      </c>
      <c r="P67">
        <f t="shared" si="7"/>
        <v>0</v>
      </c>
      <c r="Q67">
        <f t="shared" si="8"/>
        <v>0</v>
      </c>
      <c r="R67" s="11">
        <f t="shared" si="9"/>
        <v>0</v>
      </c>
      <c r="S67">
        <f t="shared" si="10"/>
        <v>0</v>
      </c>
      <c r="T67" s="11">
        <f t="shared" si="11"/>
        <v>0</v>
      </c>
      <c r="U67" s="12">
        <f t="shared" si="12"/>
        <v>0</v>
      </c>
      <c r="V67" s="11">
        <f t="shared" si="13"/>
        <v>0</v>
      </c>
      <c r="W67" s="12">
        <f t="shared" si="14"/>
        <v>0</v>
      </c>
      <c r="X67" s="11">
        <f t="shared" si="15"/>
        <v>0</v>
      </c>
      <c r="Y67" s="12">
        <f t="shared" si="16"/>
        <v>0</v>
      </c>
      <c r="Z67" s="11">
        <f t="shared" si="17"/>
        <v>0</v>
      </c>
      <c r="AA67" s="12">
        <f t="shared" si="18"/>
        <v>0</v>
      </c>
      <c r="AB67" s="11">
        <f t="shared" si="19"/>
        <v>0</v>
      </c>
      <c r="AC67" s="12">
        <f t="shared" si="20"/>
        <v>0</v>
      </c>
      <c r="AD67" s="11">
        <f t="shared" si="21"/>
        <v>0</v>
      </c>
      <c r="AE67" s="12">
        <f t="shared" si="22"/>
        <v>0</v>
      </c>
      <c r="AF67" s="11">
        <f t="shared" si="23"/>
        <v>0</v>
      </c>
      <c r="AG67" s="12">
        <f t="shared" si="24"/>
        <v>0</v>
      </c>
      <c r="AH67" s="11">
        <f t="shared" si="25"/>
        <v>0</v>
      </c>
      <c r="AI67" s="12">
        <f t="shared" si="26"/>
        <v>0</v>
      </c>
      <c r="AJ67" s="11">
        <f t="shared" si="27"/>
        <v>0</v>
      </c>
      <c r="AK67" s="12">
        <f t="shared" si="28"/>
        <v>0</v>
      </c>
    </row>
    <row r="68" spans="1:37" x14ac:dyDescent="0.3">
      <c r="A68">
        <v>637932</v>
      </c>
      <c r="C68" s="1">
        <v>44663</v>
      </c>
      <c r="D68">
        <v>10</v>
      </c>
      <c r="E68" t="s">
        <v>171</v>
      </c>
      <c r="F68" t="s">
        <v>165</v>
      </c>
      <c r="G68" t="s">
        <v>12</v>
      </c>
      <c r="H68" s="2">
        <v>21784447</v>
      </c>
      <c r="J68">
        <f t="shared" si="1"/>
        <v>0</v>
      </c>
      <c r="K68">
        <f t="shared" si="2"/>
        <v>0</v>
      </c>
      <c r="L68">
        <f t="shared" si="3"/>
        <v>0</v>
      </c>
      <c r="M68">
        <f t="shared" si="4"/>
        <v>0</v>
      </c>
      <c r="N68">
        <f t="shared" si="5"/>
        <v>0</v>
      </c>
      <c r="O68">
        <f t="shared" si="6"/>
        <v>0</v>
      </c>
      <c r="P68">
        <f t="shared" si="7"/>
        <v>0</v>
      </c>
      <c r="Q68">
        <f t="shared" si="8"/>
        <v>0</v>
      </c>
      <c r="R68" s="11">
        <f t="shared" si="9"/>
        <v>0</v>
      </c>
      <c r="S68">
        <f t="shared" si="10"/>
        <v>0</v>
      </c>
      <c r="T68" s="11">
        <f t="shared" si="11"/>
        <v>0</v>
      </c>
      <c r="U68" s="12">
        <f t="shared" si="12"/>
        <v>0</v>
      </c>
      <c r="V68" s="11">
        <f t="shared" si="13"/>
        <v>1</v>
      </c>
      <c r="W68" s="12">
        <f t="shared" si="14"/>
        <v>0</v>
      </c>
      <c r="X68" s="11">
        <f t="shared" si="15"/>
        <v>0</v>
      </c>
      <c r="Y68" s="12">
        <f t="shared" si="16"/>
        <v>0</v>
      </c>
      <c r="Z68" s="11">
        <f t="shared" si="17"/>
        <v>0</v>
      </c>
      <c r="AA68" s="12">
        <f t="shared" si="18"/>
        <v>0</v>
      </c>
      <c r="AB68" s="11">
        <f t="shared" si="19"/>
        <v>0</v>
      </c>
      <c r="AC68" s="12">
        <f t="shared" si="20"/>
        <v>0</v>
      </c>
      <c r="AD68" s="11">
        <f t="shared" si="21"/>
        <v>0</v>
      </c>
      <c r="AE68" s="12">
        <f t="shared" si="22"/>
        <v>0</v>
      </c>
      <c r="AF68" s="11">
        <f t="shared" si="23"/>
        <v>0</v>
      </c>
      <c r="AG68" s="12">
        <f t="shared" si="24"/>
        <v>0</v>
      </c>
      <c r="AH68" s="11">
        <f t="shared" si="25"/>
        <v>0</v>
      </c>
      <c r="AI68" s="12">
        <f t="shared" si="26"/>
        <v>0</v>
      </c>
      <c r="AJ68" s="11">
        <f t="shared" si="27"/>
        <v>0</v>
      </c>
      <c r="AK68" s="12">
        <f t="shared" si="28"/>
        <v>0</v>
      </c>
    </row>
    <row r="69" spans="1:37" x14ac:dyDescent="0.3">
      <c r="A69">
        <v>637932</v>
      </c>
      <c r="C69" s="1">
        <v>44663</v>
      </c>
      <c r="D69">
        <v>11</v>
      </c>
      <c r="E69" t="s">
        <v>171</v>
      </c>
      <c r="F69" t="s">
        <v>165</v>
      </c>
      <c r="G69" t="s">
        <v>49</v>
      </c>
      <c r="H69" s="2">
        <v>22811446</v>
      </c>
      <c r="J69">
        <f t="shared" si="1"/>
        <v>0</v>
      </c>
      <c r="K69">
        <f t="shared" si="2"/>
        <v>0</v>
      </c>
      <c r="L69">
        <f t="shared" si="3"/>
        <v>0</v>
      </c>
      <c r="M69">
        <f t="shared" si="4"/>
        <v>0</v>
      </c>
      <c r="N69">
        <f t="shared" si="5"/>
        <v>0</v>
      </c>
      <c r="O69">
        <f t="shared" si="6"/>
        <v>0</v>
      </c>
      <c r="P69">
        <f t="shared" si="7"/>
        <v>0</v>
      </c>
      <c r="Q69">
        <f t="shared" si="8"/>
        <v>0</v>
      </c>
      <c r="R69" s="11">
        <f t="shared" si="9"/>
        <v>0</v>
      </c>
      <c r="S69">
        <f t="shared" si="10"/>
        <v>0</v>
      </c>
      <c r="T69" s="11">
        <f t="shared" si="11"/>
        <v>0</v>
      </c>
      <c r="U69" s="12">
        <f t="shared" si="12"/>
        <v>0</v>
      </c>
      <c r="V69" s="11">
        <f t="shared" si="13"/>
        <v>0</v>
      </c>
      <c r="W69" s="12">
        <f t="shared" si="14"/>
        <v>0</v>
      </c>
      <c r="X69" s="11">
        <f t="shared" si="15"/>
        <v>0</v>
      </c>
      <c r="Y69" s="12">
        <f t="shared" si="16"/>
        <v>0</v>
      </c>
      <c r="Z69" s="11">
        <f t="shared" si="17"/>
        <v>0</v>
      </c>
      <c r="AA69" s="12">
        <f t="shared" si="18"/>
        <v>0</v>
      </c>
      <c r="AB69" s="11">
        <f t="shared" si="19"/>
        <v>0</v>
      </c>
      <c r="AC69" s="12">
        <f t="shared" si="20"/>
        <v>0</v>
      </c>
      <c r="AD69" s="11">
        <f t="shared" si="21"/>
        <v>0</v>
      </c>
      <c r="AE69" s="12">
        <f t="shared" si="22"/>
        <v>0</v>
      </c>
      <c r="AF69" s="11">
        <f t="shared" si="23"/>
        <v>0</v>
      </c>
      <c r="AG69" s="12">
        <f t="shared" si="24"/>
        <v>0</v>
      </c>
      <c r="AH69" s="11">
        <f t="shared" si="25"/>
        <v>0</v>
      </c>
      <c r="AI69" s="12">
        <f t="shared" si="26"/>
        <v>0</v>
      </c>
      <c r="AJ69" s="11">
        <f t="shared" si="27"/>
        <v>0</v>
      </c>
      <c r="AK69" s="12">
        <f t="shared" si="28"/>
        <v>0</v>
      </c>
    </row>
    <row r="70" spans="1:37" x14ac:dyDescent="0.3">
      <c r="A70">
        <v>637932</v>
      </c>
      <c r="C70" s="1">
        <v>44663</v>
      </c>
      <c r="D70">
        <v>12</v>
      </c>
      <c r="E70" t="s">
        <v>171</v>
      </c>
      <c r="F70" t="s">
        <v>165</v>
      </c>
      <c r="G70" t="s">
        <v>15</v>
      </c>
      <c r="H70" s="2">
        <v>22847292</v>
      </c>
      <c r="J70">
        <f t="shared" si="1"/>
        <v>0</v>
      </c>
      <c r="K70">
        <f t="shared" si="2"/>
        <v>0</v>
      </c>
      <c r="L70">
        <f t="shared" si="3"/>
        <v>0</v>
      </c>
      <c r="M70">
        <f t="shared" si="4"/>
        <v>0</v>
      </c>
      <c r="N70">
        <f t="shared" si="5"/>
        <v>0</v>
      </c>
      <c r="O70">
        <f t="shared" si="6"/>
        <v>0</v>
      </c>
      <c r="P70">
        <f t="shared" si="7"/>
        <v>0</v>
      </c>
      <c r="Q70">
        <f t="shared" si="8"/>
        <v>0</v>
      </c>
      <c r="R70" s="11">
        <f t="shared" si="9"/>
        <v>0</v>
      </c>
      <c r="S70">
        <f t="shared" si="10"/>
        <v>0</v>
      </c>
      <c r="T70" s="11">
        <f t="shared" si="11"/>
        <v>0</v>
      </c>
      <c r="U70" s="12">
        <f t="shared" si="12"/>
        <v>0</v>
      </c>
      <c r="V70" s="11">
        <f t="shared" si="13"/>
        <v>0</v>
      </c>
      <c r="W70" s="12">
        <f t="shared" si="14"/>
        <v>0</v>
      </c>
      <c r="X70" s="11">
        <f t="shared" si="15"/>
        <v>0</v>
      </c>
      <c r="Y70" s="12">
        <f t="shared" si="16"/>
        <v>0</v>
      </c>
      <c r="Z70" s="11">
        <f t="shared" si="17"/>
        <v>0</v>
      </c>
      <c r="AA70" s="12">
        <f t="shared" si="18"/>
        <v>0</v>
      </c>
      <c r="AB70" s="11">
        <f t="shared" si="19"/>
        <v>0</v>
      </c>
      <c r="AC70" s="12">
        <f t="shared" si="20"/>
        <v>0</v>
      </c>
      <c r="AD70" s="11">
        <f t="shared" si="21"/>
        <v>0</v>
      </c>
      <c r="AE70" s="12">
        <f t="shared" si="22"/>
        <v>0</v>
      </c>
      <c r="AF70" s="11">
        <f t="shared" si="23"/>
        <v>1</v>
      </c>
      <c r="AG70" s="12">
        <f t="shared" si="24"/>
        <v>0</v>
      </c>
      <c r="AH70" s="11">
        <f t="shared" si="25"/>
        <v>0</v>
      </c>
      <c r="AI70" s="12">
        <f t="shared" si="26"/>
        <v>0</v>
      </c>
      <c r="AJ70" s="11">
        <f t="shared" si="27"/>
        <v>0</v>
      </c>
      <c r="AK70" s="12">
        <f t="shared" si="28"/>
        <v>0</v>
      </c>
    </row>
    <row r="71" spans="1:37" x14ac:dyDescent="0.3">
      <c r="A71">
        <v>637932</v>
      </c>
      <c r="C71" s="1">
        <v>44663</v>
      </c>
      <c r="D71">
        <v>13</v>
      </c>
      <c r="E71" t="s">
        <v>171</v>
      </c>
      <c r="F71" t="s">
        <v>165</v>
      </c>
      <c r="G71" t="s">
        <v>24</v>
      </c>
      <c r="H71" s="2">
        <v>24597202</v>
      </c>
      <c r="J71">
        <f t="shared" ref="J71:J134" si="29">IF(G71="Perfetto Contracting Co., Inc. ",1,)</f>
        <v>0</v>
      </c>
      <c r="K71">
        <f t="shared" ref="K71:K134" si="30">IF(AND(D71=1,G71="Perfetto Contracting Co., Inc. "),1,)</f>
        <v>0</v>
      </c>
      <c r="L71">
        <f t="shared" ref="L71:L134" si="31">IF(G71="Oliveira Contracting Inc",1,)</f>
        <v>0</v>
      </c>
      <c r="M71">
        <f t="shared" ref="M71:M134" si="32">IF(AND(D71=1,G71="Oliveira Contracting Inc"),1,)</f>
        <v>0</v>
      </c>
      <c r="N71">
        <f t="shared" ref="N71:N134" si="33">IF(G71="Triumph Construction Co.",1,)</f>
        <v>0</v>
      </c>
      <c r="O71">
        <f t="shared" ref="O71:O134" si="34">IF(AND(D71=1,G71="Triumph Construction Co."),1,)</f>
        <v>0</v>
      </c>
      <c r="P71">
        <f t="shared" ref="P71:P134" si="35">IF(G71="John Civetta &amp; Sons, Inc.",1,)</f>
        <v>0</v>
      </c>
      <c r="Q71">
        <f t="shared" ref="Q71:Q134" si="36">IF(AND(D71=1,G71="John Civetta &amp; Sons, Inc."),1,)</f>
        <v>0</v>
      </c>
      <c r="R71" s="11">
        <f t="shared" ref="R71:R134" si="37">IF(G71="Grace Industries LLC",1,)</f>
        <v>0</v>
      </c>
      <c r="S71">
        <f t="shared" ref="S71:S134" si="38">IF(AND(D71=1,G71="Grace Industries LLC "),1,)</f>
        <v>0</v>
      </c>
      <c r="T71" s="11">
        <f t="shared" ref="T71:T134" si="39">IF($G71="Grace Industries LLC",1,)</f>
        <v>0</v>
      </c>
      <c r="U71" s="12">
        <f t="shared" ref="U71:U134" si="40">IF(AND($D71=1,$G71="Perfetto Enterprises Co., Inc."),1,)</f>
        <v>0</v>
      </c>
      <c r="V71" s="11">
        <f t="shared" ref="V71:V134" si="41">IF($G71="JRCRUZ Corp",1,)</f>
        <v>0</v>
      </c>
      <c r="W71" s="12">
        <f t="shared" ref="W71:W134" si="42">IF(AND($D71=1,$G71="JRCRUZ Corp"),1,)</f>
        <v>0</v>
      </c>
      <c r="X71" s="11">
        <f t="shared" ref="X71:X134" si="43">IF($G71="Tully Construction Co.",1,)</f>
        <v>0</v>
      </c>
      <c r="Y71" s="12">
        <f t="shared" ref="Y71:Y134" si="44">IF(AND($D71=1,$G71="Tully Construction Co."),1,)</f>
        <v>0</v>
      </c>
      <c r="Z71" s="11">
        <f t="shared" ref="Z71:Z134" si="45">IF($G71="Restani Construction Corp.",1,)</f>
        <v>0</v>
      </c>
      <c r="AA71" s="12">
        <f t="shared" ref="AA71:AA134" si="46">IF(AND($D71=1,$G71="Restani Construction Corp."),1,)</f>
        <v>0</v>
      </c>
      <c r="AB71" s="11">
        <f t="shared" ref="AB71:AB134" si="47">IF($G71="DiFazio Industries",1,)</f>
        <v>0</v>
      </c>
      <c r="AC71" s="12">
        <f t="shared" ref="AC71:AC134" si="48">IF(AND($D71=1,$G71="DiFazio Industries"),1,)</f>
        <v>0</v>
      </c>
      <c r="AD71" s="11">
        <f t="shared" ref="AD71:AD134" si="49">IF($G71="PJS Group/Paul J. Scariano, Inc.",1,)</f>
        <v>0</v>
      </c>
      <c r="AE71" s="12">
        <f t="shared" ref="AE71:AE134" si="50">IF(AND($D71=1,$G71="PJS Group/Paul J. Scariano, Inc."),1,)</f>
        <v>0</v>
      </c>
      <c r="AF71" s="11">
        <f t="shared" ref="AF71:AF134" si="51">IF($G71="C.A.C. Industries, Inc.",1,)</f>
        <v>0</v>
      </c>
      <c r="AG71" s="12">
        <f t="shared" ref="AG71:AG134" si="52">IF(AND($D71=1,$G71="C.A.C. Industries, Inc."),1,)</f>
        <v>0</v>
      </c>
      <c r="AH71" s="11">
        <f t="shared" ref="AH71:AH134" si="53">IF($G71="MLJ Contracting LLC",1,)</f>
        <v>0</v>
      </c>
      <c r="AI71" s="12">
        <f t="shared" ref="AI71:AI134" si="54">IF(AND($D71=1,$G71="MLJ Contracting LLC"),1,)</f>
        <v>0</v>
      </c>
      <c r="AJ71" s="11">
        <f t="shared" ref="AJ71:AJ134" si="55">IF($G71="El Sol Contracting/ES II Enterprises JV",1,)</f>
        <v>0</v>
      </c>
      <c r="AK71" s="12">
        <f t="shared" ref="AK71:AK134" si="56">IF(AND($D71=1,$G71="El Sol Contracting/ES II Enterprises JV"),1,)</f>
        <v>0</v>
      </c>
    </row>
    <row r="72" spans="1:37" x14ac:dyDescent="0.3">
      <c r="A72">
        <v>637932</v>
      </c>
      <c r="C72" s="1">
        <v>44663</v>
      </c>
      <c r="D72">
        <v>14</v>
      </c>
      <c r="E72" t="s">
        <v>171</v>
      </c>
      <c r="F72" t="s">
        <v>165</v>
      </c>
      <c r="G72" t="s">
        <v>51</v>
      </c>
      <c r="H72" s="2">
        <v>27727277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  <c r="N72">
        <f t="shared" si="33"/>
        <v>0</v>
      </c>
      <c r="O72">
        <f t="shared" si="34"/>
        <v>0</v>
      </c>
      <c r="P72">
        <f t="shared" si="35"/>
        <v>0</v>
      </c>
      <c r="Q72">
        <f t="shared" si="36"/>
        <v>0</v>
      </c>
      <c r="R72" s="11">
        <f t="shared" si="37"/>
        <v>0</v>
      </c>
      <c r="S72">
        <f t="shared" si="38"/>
        <v>0</v>
      </c>
      <c r="T72" s="11">
        <f t="shared" si="39"/>
        <v>0</v>
      </c>
      <c r="U72" s="12">
        <f t="shared" si="40"/>
        <v>0</v>
      </c>
      <c r="V72" s="11">
        <f t="shared" si="41"/>
        <v>0</v>
      </c>
      <c r="W72" s="12">
        <f t="shared" si="42"/>
        <v>0</v>
      </c>
      <c r="X72" s="11">
        <f t="shared" si="43"/>
        <v>0</v>
      </c>
      <c r="Y72" s="12">
        <f t="shared" si="44"/>
        <v>0</v>
      </c>
      <c r="Z72" s="11">
        <f t="shared" si="45"/>
        <v>0</v>
      </c>
      <c r="AA72" s="12">
        <f t="shared" si="46"/>
        <v>0</v>
      </c>
      <c r="AB72" s="11">
        <f t="shared" si="47"/>
        <v>0</v>
      </c>
      <c r="AC72" s="12">
        <f t="shared" si="48"/>
        <v>0</v>
      </c>
      <c r="AD72" s="11">
        <f t="shared" si="49"/>
        <v>0</v>
      </c>
      <c r="AE72" s="12">
        <f t="shared" si="50"/>
        <v>0</v>
      </c>
      <c r="AF72" s="11">
        <f t="shared" si="51"/>
        <v>0</v>
      </c>
      <c r="AG72" s="12">
        <f t="shared" si="52"/>
        <v>0</v>
      </c>
      <c r="AH72" s="11">
        <f t="shared" si="53"/>
        <v>0</v>
      </c>
      <c r="AI72" s="12">
        <f t="shared" si="54"/>
        <v>0</v>
      </c>
      <c r="AJ72" s="11">
        <f t="shared" si="55"/>
        <v>0</v>
      </c>
      <c r="AK72" s="12">
        <f t="shared" si="56"/>
        <v>0</v>
      </c>
    </row>
    <row r="73" spans="1:37" x14ac:dyDescent="0.3">
      <c r="A73">
        <v>637932</v>
      </c>
      <c r="C73" s="1">
        <v>44663</v>
      </c>
      <c r="D73">
        <v>15</v>
      </c>
      <c r="E73" t="s">
        <v>171</v>
      </c>
      <c r="F73" t="s">
        <v>165</v>
      </c>
      <c r="G73" t="s">
        <v>32</v>
      </c>
      <c r="H73" s="2">
        <v>28899260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  <c r="N73">
        <f t="shared" si="33"/>
        <v>0</v>
      </c>
      <c r="O73">
        <f t="shared" si="34"/>
        <v>0</v>
      </c>
      <c r="P73">
        <f t="shared" si="35"/>
        <v>0</v>
      </c>
      <c r="Q73">
        <f t="shared" si="36"/>
        <v>0</v>
      </c>
      <c r="R73" s="11">
        <f t="shared" si="37"/>
        <v>0</v>
      </c>
      <c r="S73">
        <f t="shared" si="38"/>
        <v>0</v>
      </c>
      <c r="T73" s="11">
        <f t="shared" si="39"/>
        <v>0</v>
      </c>
      <c r="U73" s="12">
        <f t="shared" si="40"/>
        <v>0</v>
      </c>
      <c r="V73" s="11">
        <f t="shared" si="41"/>
        <v>0</v>
      </c>
      <c r="W73" s="12">
        <f t="shared" si="42"/>
        <v>0</v>
      </c>
      <c r="X73" s="11">
        <f t="shared" si="43"/>
        <v>0</v>
      </c>
      <c r="Y73" s="12">
        <f t="shared" si="44"/>
        <v>0</v>
      </c>
      <c r="Z73" s="11">
        <f t="shared" si="45"/>
        <v>0</v>
      </c>
      <c r="AA73" s="12">
        <f t="shared" si="46"/>
        <v>0</v>
      </c>
      <c r="AB73" s="11">
        <f t="shared" si="47"/>
        <v>0</v>
      </c>
      <c r="AC73" s="12">
        <f t="shared" si="48"/>
        <v>0</v>
      </c>
      <c r="AD73" s="11">
        <f t="shared" si="49"/>
        <v>0</v>
      </c>
      <c r="AE73" s="12">
        <f t="shared" si="50"/>
        <v>0</v>
      </c>
      <c r="AF73" s="11">
        <f t="shared" si="51"/>
        <v>0</v>
      </c>
      <c r="AG73" s="12">
        <f t="shared" si="52"/>
        <v>0</v>
      </c>
      <c r="AH73" s="11">
        <f t="shared" si="53"/>
        <v>0</v>
      </c>
      <c r="AI73" s="12">
        <f t="shared" si="54"/>
        <v>0</v>
      </c>
      <c r="AJ73" s="11">
        <f t="shared" si="55"/>
        <v>0</v>
      </c>
      <c r="AK73" s="12">
        <f t="shared" si="56"/>
        <v>0</v>
      </c>
    </row>
    <row r="74" spans="1:37" x14ac:dyDescent="0.3">
      <c r="C74" s="1"/>
      <c r="H74" s="2"/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  <c r="N74">
        <f t="shared" si="33"/>
        <v>0</v>
      </c>
      <c r="O74">
        <f t="shared" si="34"/>
        <v>0</v>
      </c>
      <c r="P74">
        <f t="shared" si="35"/>
        <v>0</v>
      </c>
      <c r="Q74">
        <f t="shared" si="36"/>
        <v>0</v>
      </c>
      <c r="R74" s="11">
        <f t="shared" si="37"/>
        <v>0</v>
      </c>
      <c r="S74">
        <f t="shared" si="38"/>
        <v>0</v>
      </c>
      <c r="T74" s="11">
        <f t="shared" si="39"/>
        <v>0</v>
      </c>
      <c r="U74" s="12">
        <f t="shared" si="40"/>
        <v>0</v>
      </c>
      <c r="V74" s="11">
        <f t="shared" si="41"/>
        <v>0</v>
      </c>
      <c r="W74" s="12">
        <f t="shared" si="42"/>
        <v>0</v>
      </c>
      <c r="X74" s="11">
        <f t="shared" si="43"/>
        <v>0</v>
      </c>
      <c r="Y74" s="12">
        <f t="shared" si="44"/>
        <v>0</v>
      </c>
      <c r="Z74" s="11">
        <f t="shared" si="45"/>
        <v>0</v>
      </c>
      <c r="AA74" s="12">
        <f t="shared" si="46"/>
        <v>0</v>
      </c>
      <c r="AB74" s="11">
        <f t="shared" si="47"/>
        <v>0</v>
      </c>
      <c r="AC74" s="12">
        <f t="shared" si="48"/>
        <v>0</v>
      </c>
      <c r="AD74" s="11">
        <f t="shared" si="49"/>
        <v>0</v>
      </c>
      <c r="AE74" s="12">
        <f t="shared" si="50"/>
        <v>0</v>
      </c>
      <c r="AF74" s="11">
        <f t="shared" si="51"/>
        <v>0</v>
      </c>
      <c r="AG74" s="12">
        <f t="shared" si="52"/>
        <v>0</v>
      </c>
      <c r="AH74" s="11">
        <f t="shared" si="53"/>
        <v>0</v>
      </c>
      <c r="AI74" s="12">
        <f t="shared" si="54"/>
        <v>0</v>
      </c>
      <c r="AJ74" s="11">
        <f t="shared" si="55"/>
        <v>0</v>
      </c>
      <c r="AK74" s="12">
        <f t="shared" si="56"/>
        <v>0</v>
      </c>
    </row>
    <row r="75" spans="1:37" x14ac:dyDescent="0.3">
      <c r="A75">
        <v>636130</v>
      </c>
      <c r="C75" s="1">
        <v>44635</v>
      </c>
      <c r="D75">
        <v>1</v>
      </c>
      <c r="E75" t="s">
        <v>172</v>
      </c>
      <c r="F75" t="s">
        <v>165</v>
      </c>
      <c r="G75" t="s">
        <v>56</v>
      </c>
      <c r="H75" s="2">
        <v>5485060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  <c r="N75">
        <f t="shared" si="33"/>
        <v>0</v>
      </c>
      <c r="O75">
        <f t="shared" si="34"/>
        <v>0</v>
      </c>
      <c r="P75">
        <f t="shared" si="35"/>
        <v>0</v>
      </c>
      <c r="Q75">
        <f t="shared" si="36"/>
        <v>0</v>
      </c>
      <c r="R75" s="11">
        <f t="shared" si="37"/>
        <v>0</v>
      </c>
      <c r="S75">
        <f t="shared" si="38"/>
        <v>0</v>
      </c>
      <c r="T75" s="11">
        <f t="shared" si="39"/>
        <v>0</v>
      </c>
      <c r="U75" s="12">
        <f t="shared" si="40"/>
        <v>0</v>
      </c>
      <c r="V75" s="11">
        <f t="shared" si="41"/>
        <v>0</v>
      </c>
      <c r="W75" s="12">
        <f t="shared" si="42"/>
        <v>0</v>
      </c>
      <c r="X75" s="11">
        <f t="shared" si="43"/>
        <v>0</v>
      </c>
      <c r="Y75" s="12">
        <f t="shared" si="44"/>
        <v>0</v>
      </c>
      <c r="Z75" s="11">
        <f t="shared" si="45"/>
        <v>0</v>
      </c>
      <c r="AA75" s="12">
        <f t="shared" si="46"/>
        <v>0</v>
      </c>
      <c r="AB75" s="11">
        <f t="shared" si="47"/>
        <v>0</v>
      </c>
      <c r="AC75" s="12">
        <f t="shared" si="48"/>
        <v>0</v>
      </c>
      <c r="AD75" s="11">
        <f t="shared" si="49"/>
        <v>0</v>
      </c>
      <c r="AE75" s="12">
        <f t="shared" si="50"/>
        <v>0</v>
      </c>
      <c r="AF75" s="11">
        <f t="shared" si="51"/>
        <v>0</v>
      </c>
      <c r="AG75" s="12">
        <f t="shared" si="52"/>
        <v>0</v>
      </c>
      <c r="AH75" s="11">
        <f t="shared" si="53"/>
        <v>0</v>
      </c>
      <c r="AI75" s="12">
        <f t="shared" si="54"/>
        <v>0</v>
      </c>
      <c r="AJ75" s="11">
        <f t="shared" si="55"/>
        <v>0</v>
      </c>
      <c r="AK75" s="12">
        <f t="shared" si="56"/>
        <v>0</v>
      </c>
    </row>
    <row r="76" spans="1:37" x14ac:dyDescent="0.3">
      <c r="A76">
        <v>636130</v>
      </c>
      <c r="C76" s="1">
        <v>44635</v>
      </c>
      <c r="D76">
        <v>2</v>
      </c>
      <c r="E76" t="s">
        <v>172</v>
      </c>
      <c r="F76" t="s">
        <v>165</v>
      </c>
      <c r="G76" t="s">
        <v>38</v>
      </c>
      <c r="H76" s="2">
        <v>5571841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  <c r="N76">
        <f t="shared" si="33"/>
        <v>0</v>
      </c>
      <c r="O76">
        <f t="shared" si="34"/>
        <v>0</v>
      </c>
      <c r="P76">
        <f t="shared" si="35"/>
        <v>0</v>
      </c>
      <c r="Q76">
        <f t="shared" si="36"/>
        <v>0</v>
      </c>
      <c r="R76" s="11">
        <f t="shared" si="37"/>
        <v>0</v>
      </c>
      <c r="S76">
        <f t="shared" si="38"/>
        <v>0</v>
      </c>
      <c r="T76" s="11">
        <f t="shared" si="39"/>
        <v>0</v>
      </c>
      <c r="U76" s="12">
        <f t="shared" si="40"/>
        <v>0</v>
      </c>
      <c r="V76" s="11">
        <f t="shared" si="41"/>
        <v>0</v>
      </c>
      <c r="W76" s="12">
        <f t="shared" si="42"/>
        <v>0</v>
      </c>
      <c r="X76" s="11">
        <f t="shared" si="43"/>
        <v>0</v>
      </c>
      <c r="Y76" s="12">
        <f t="shared" si="44"/>
        <v>0</v>
      </c>
      <c r="Z76" s="11">
        <f t="shared" si="45"/>
        <v>0</v>
      </c>
      <c r="AA76" s="12">
        <f t="shared" si="46"/>
        <v>0</v>
      </c>
      <c r="AB76" s="11">
        <f t="shared" si="47"/>
        <v>0</v>
      </c>
      <c r="AC76" s="12">
        <f t="shared" si="48"/>
        <v>0</v>
      </c>
      <c r="AD76" s="11">
        <f t="shared" si="49"/>
        <v>0</v>
      </c>
      <c r="AE76" s="12">
        <f t="shared" si="50"/>
        <v>0</v>
      </c>
      <c r="AF76" s="11">
        <f t="shared" si="51"/>
        <v>0</v>
      </c>
      <c r="AG76" s="12">
        <f t="shared" si="52"/>
        <v>0</v>
      </c>
      <c r="AH76" s="11">
        <f t="shared" si="53"/>
        <v>0</v>
      </c>
      <c r="AI76" s="12">
        <f t="shared" si="54"/>
        <v>0</v>
      </c>
      <c r="AJ76" s="11">
        <f t="shared" si="55"/>
        <v>0</v>
      </c>
      <c r="AK76" s="12">
        <f t="shared" si="56"/>
        <v>0</v>
      </c>
    </row>
    <row r="77" spans="1:37" x14ac:dyDescent="0.3">
      <c r="A77">
        <v>636130</v>
      </c>
      <c r="C77" s="1">
        <v>44635</v>
      </c>
      <c r="D77">
        <v>3</v>
      </c>
      <c r="E77" t="s">
        <v>172</v>
      </c>
      <c r="F77" t="s">
        <v>165</v>
      </c>
      <c r="G77" t="s">
        <v>31</v>
      </c>
      <c r="H77" s="2">
        <v>6926981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  <c r="N77">
        <f t="shared" si="33"/>
        <v>0</v>
      </c>
      <c r="O77">
        <f t="shared" si="34"/>
        <v>0</v>
      </c>
      <c r="P77">
        <f t="shared" si="35"/>
        <v>0</v>
      </c>
      <c r="Q77">
        <f t="shared" si="36"/>
        <v>0</v>
      </c>
      <c r="R77" s="11">
        <f t="shared" si="37"/>
        <v>0</v>
      </c>
      <c r="S77">
        <f t="shared" si="38"/>
        <v>0</v>
      </c>
      <c r="T77" s="11">
        <f t="shared" si="39"/>
        <v>0</v>
      </c>
      <c r="U77" s="12">
        <f t="shared" si="40"/>
        <v>0</v>
      </c>
      <c r="V77" s="11">
        <f t="shared" si="41"/>
        <v>0</v>
      </c>
      <c r="W77" s="12">
        <f t="shared" si="42"/>
        <v>0</v>
      </c>
      <c r="X77" s="11">
        <f t="shared" si="43"/>
        <v>0</v>
      </c>
      <c r="Y77" s="12">
        <f t="shared" si="44"/>
        <v>0</v>
      </c>
      <c r="Z77" s="11">
        <f t="shared" si="45"/>
        <v>0</v>
      </c>
      <c r="AA77" s="12">
        <f t="shared" si="46"/>
        <v>0</v>
      </c>
      <c r="AB77" s="11">
        <f t="shared" si="47"/>
        <v>1</v>
      </c>
      <c r="AC77" s="12">
        <f t="shared" si="48"/>
        <v>0</v>
      </c>
      <c r="AD77" s="11">
        <f t="shared" si="49"/>
        <v>0</v>
      </c>
      <c r="AE77" s="12">
        <f t="shared" si="50"/>
        <v>0</v>
      </c>
      <c r="AF77" s="11">
        <f t="shared" si="51"/>
        <v>0</v>
      </c>
      <c r="AG77" s="12">
        <f t="shared" si="52"/>
        <v>0</v>
      </c>
      <c r="AH77" s="11">
        <f t="shared" si="53"/>
        <v>0</v>
      </c>
      <c r="AI77" s="12">
        <f t="shared" si="54"/>
        <v>0</v>
      </c>
      <c r="AJ77" s="11">
        <f t="shared" si="55"/>
        <v>0</v>
      </c>
      <c r="AK77" s="12">
        <f t="shared" si="56"/>
        <v>0</v>
      </c>
    </row>
    <row r="78" spans="1:37" x14ac:dyDescent="0.3">
      <c r="A78">
        <v>636130</v>
      </c>
      <c r="C78" s="1">
        <v>44635</v>
      </c>
      <c r="D78">
        <v>4</v>
      </c>
      <c r="E78" t="s">
        <v>172</v>
      </c>
      <c r="F78" t="s">
        <v>165</v>
      </c>
      <c r="G78" t="s">
        <v>16</v>
      </c>
      <c r="H78" s="2">
        <v>7200000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  <c r="N78">
        <f t="shared" si="33"/>
        <v>0</v>
      </c>
      <c r="O78">
        <f t="shared" si="34"/>
        <v>0</v>
      </c>
      <c r="P78">
        <f t="shared" si="35"/>
        <v>0</v>
      </c>
      <c r="Q78">
        <f t="shared" si="36"/>
        <v>0</v>
      </c>
      <c r="R78" s="11">
        <f t="shared" si="37"/>
        <v>0</v>
      </c>
      <c r="S78">
        <f t="shared" si="38"/>
        <v>0</v>
      </c>
      <c r="T78" s="11">
        <f t="shared" si="39"/>
        <v>0</v>
      </c>
      <c r="U78" s="12">
        <f t="shared" si="40"/>
        <v>0</v>
      </c>
      <c r="V78" s="11">
        <f t="shared" si="41"/>
        <v>0</v>
      </c>
      <c r="W78" s="12">
        <f t="shared" si="42"/>
        <v>0</v>
      </c>
      <c r="X78" s="11">
        <f t="shared" si="43"/>
        <v>0</v>
      </c>
      <c r="Y78" s="12">
        <f t="shared" si="44"/>
        <v>0</v>
      </c>
      <c r="Z78" s="11">
        <f t="shared" si="45"/>
        <v>0</v>
      </c>
      <c r="AA78" s="12">
        <f t="shared" si="46"/>
        <v>0</v>
      </c>
      <c r="AB78" s="11">
        <f t="shared" si="47"/>
        <v>0</v>
      </c>
      <c r="AC78" s="12">
        <f t="shared" si="48"/>
        <v>0</v>
      </c>
      <c r="AD78" s="11">
        <f t="shared" si="49"/>
        <v>0</v>
      </c>
      <c r="AE78" s="12">
        <f t="shared" si="50"/>
        <v>0</v>
      </c>
      <c r="AF78" s="11">
        <f t="shared" si="51"/>
        <v>0</v>
      </c>
      <c r="AG78" s="12">
        <f t="shared" si="52"/>
        <v>0</v>
      </c>
      <c r="AH78" s="11">
        <f t="shared" si="53"/>
        <v>0</v>
      </c>
      <c r="AI78" s="12">
        <f t="shared" si="54"/>
        <v>0</v>
      </c>
      <c r="AJ78" s="11">
        <f t="shared" si="55"/>
        <v>0</v>
      </c>
      <c r="AK78" s="12">
        <f t="shared" si="56"/>
        <v>0</v>
      </c>
    </row>
    <row r="79" spans="1:37" x14ac:dyDescent="0.3">
      <c r="A79">
        <v>636130</v>
      </c>
      <c r="C79" s="1">
        <v>44635</v>
      </c>
      <c r="D79">
        <v>5</v>
      </c>
      <c r="E79" t="s">
        <v>172</v>
      </c>
      <c r="F79" t="s">
        <v>165</v>
      </c>
      <c r="G79" t="s">
        <v>49</v>
      </c>
      <c r="H79" s="2">
        <v>7257665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  <c r="N79">
        <f t="shared" si="33"/>
        <v>0</v>
      </c>
      <c r="O79">
        <f t="shared" si="34"/>
        <v>0</v>
      </c>
      <c r="P79">
        <f t="shared" si="35"/>
        <v>0</v>
      </c>
      <c r="Q79">
        <f t="shared" si="36"/>
        <v>0</v>
      </c>
      <c r="R79" s="11">
        <f t="shared" si="37"/>
        <v>0</v>
      </c>
      <c r="S79">
        <f t="shared" si="38"/>
        <v>0</v>
      </c>
      <c r="T79" s="11">
        <f t="shared" si="39"/>
        <v>0</v>
      </c>
      <c r="U79" s="12">
        <f t="shared" si="40"/>
        <v>0</v>
      </c>
      <c r="V79" s="11">
        <f t="shared" si="41"/>
        <v>0</v>
      </c>
      <c r="W79" s="12">
        <f t="shared" si="42"/>
        <v>0</v>
      </c>
      <c r="X79" s="11">
        <f t="shared" si="43"/>
        <v>0</v>
      </c>
      <c r="Y79" s="12">
        <f t="shared" si="44"/>
        <v>0</v>
      </c>
      <c r="Z79" s="11">
        <f t="shared" si="45"/>
        <v>0</v>
      </c>
      <c r="AA79" s="12">
        <f t="shared" si="46"/>
        <v>0</v>
      </c>
      <c r="AB79" s="11">
        <f t="shared" si="47"/>
        <v>0</v>
      </c>
      <c r="AC79" s="12">
        <f t="shared" si="48"/>
        <v>0</v>
      </c>
      <c r="AD79" s="11">
        <f t="shared" si="49"/>
        <v>0</v>
      </c>
      <c r="AE79" s="12">
        <f t="shared" si="50"/>
        <v>0</v>
      </c>
      <c r="AF79" s="11">
        <f t="shared" si="51"/>
        <v>0</v>
      </c>
      <c r="AG79" s="12">
        <f t="shared" si="52"/>
        <v>0</v>
      </c>
      <c r="AH79" s="11">
        <f t="shared" si="53"/>
        <v>0</v>
      </c>
      <c r="AI79" s="12">
        <f t="shared" si="54"/>
        <v>0</v>
      </c>
      <c r="AJ79" s="11">
        <f t="shared" si="55"/>
        <v>0</v>
      </c>
      <c r="AK79" s="12">
        <f t="shared" si="56"/>
        <v>0</v>
      </c>
    </row>
    <row r="80" spans="1:37" x14ac:dyDescent="0.3">
      <c r="A80">
        <v>636130</v>
      </c>
      <c r="C80" s="1">
        <v>44635</v>
      </c>
      <c r="D80">
        <v>6</v>
      </c>
      <c r="E80" t="s">
        <v>172</v>
      </c>
      <c r="F80" t="s">
        <v>165</v>
      </c>
      <c r="G80" t="s">
        <v>17</v>
      </c>
      <c r="H80" s="2">
        <v>7345330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  <c r="N80">
        <f t="shared" si="33"/>
        <v>0</v>
      </c>
      <c r="O80">
        <f t="shared" si="34"/>
        <v>0</v>
      </c>
      <c r="P80">
        <f t="shared" si="35"/>
        <v>0</v>
      </c>
      <c r="Q80">
        <f t="shared" si="36"/>
        <v>0</v>
      </c>
      <c r="R80" s="11">
        <f t="shared" si="37"/>
        <v>0</v>
      </c>
      <c r="S80">
        <f t="shared" si="38"/>
        <v>0</v>
      </c>
      <c r="T80" s="11">
        <f t="shared" si="39"/>
        <v>0</v>
      </c>
      <c r="U80" s="12">
        <f t="shared" si="40"/>
        <v>0</v>
      </c>
      <c r="V80" s="11">
        <f t="shared" si="41"/>
        <v>0</v>
      </c>
      <c r="W80" s="12">
        <f t="shared" si="42"/>
        <v>0</v>
      </c>
      <c r="X80" s="11">
        <f t="shared" si="43"/>
        <v>0</v>
      </c>
      <c r="Y80" s="12">
        <f t="shared" si="44"/>
        <v>0</v>
      </c>
      <c r="Z80" s="11">
        <f t="shared" si="45"/>
        <v>0</v>
      </c>
      <c r="AA80" s="12">
        <f t="shared" si="46"/>
        <v>0</v>
      </c>
      <c r="AB80" s="11">
        <f t="shared" si="47"/>
        <v>0</v>
      </c>
      <c r="AC80" s="12">
        <f t="shared" si="48"/>
        <v>0</v>
      </c>
      <c r="AD80" s="11">
        <f t="shared" si="49"/>
        <v>0</v>
      </c>
      <c r="AE80" s="12">
        <f t="shared" si="50"/>
        <v>0</v>
      </c>
      <c r="AF80" s="11">
        <f t="shared" si="51"/>
        <v>0</v>
      </c>
      <c r="AG80" s="12">
        <f t="shared" si="52"/>
        <v>0</v>
      </c>
      <c r="AH80" s="11">
        <f t="shared" si="53"/>
        <v>0</v>
      </c>
      <c r="AI80" s="12">
        <f t="shared" si="54"/>
        <v>0</v>
      </c>
      <c r="AJ80" s="11">
        <f t="shared" si="55"/>
        <v>0</v>
      </c>
      <c r="AK80" s="12">
        <f t="shared" si="56"/>
        <v>0</v>
      </c>
    </row>
    <row r="81" spans="1:37" x14ac:dyDescent="0.3">
      <c r="A81">
        <v>636130</v>
      </c>
      <c r="C81" s="1">
        <v>44635</v>
      </c>
      <c r="D81">
        <v>7</v>
      </c>
      <c r="E81" t="s">
        <v>172</v>
      </c>
      <c r="F81" t="s">
        <v>165</v>
      </c>
      <c r="G81" t="s">
        <v>41</v>
      </c>
      <c r="H81" s="2">
        <v>7752578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  <c r="N81">
        <f t="shared" si="33"/>
        <v>0</v>
      </c>
      <c r="O81">
        <f t="shared" si="34"/>
        <v>0</v>
      </c>
      <c r="P81">
        <f t="shared" si="35"/>
        <v>0</v>
      </c>
      <c r="Q81">
        <f t="shared" si="36"/>
        <v>0</v>
      </c>
      <c r="R81" s="11">
        <f t="shared" si="37"/>
        <v>0</v>
      </c>
      <c r="S81">
        <f t="shared" si="38"/>
        <v>0</v>
      </c>
      <c r="T81" s="11">
        <f t="shared" si="39"/>
        <v>0</v>
      </c>
      <c r="U81" s="12">
        <f t="shared" si="40"/>
        <v>0</v>
      </c>
      <c r="V81" s="11">
        <f t="shared" si="41"/>
        <v>0</v>
      </c>
      <c r="W81" s="12">
        <f t="shared" si="42"/>
        <v>0</v>
      </c>
      <c r="X81" s="11">
        <f t="shared" si="43"/>
        <v>0</v>
      </c>
      <c r="Y81" s="12">
        <f t="shared" si="44"/>
        <v>0</v>
      </c>
      <c r="Z81" s="11">
        <f t="shared" si="45"/>
        <v>0</v>
      </c>
      <c r="AA81" s="12">
        <f t="shared" si="46"/>
        <v>0</v>
      </c>
      <c r="AB81" s="11">
        <f t="shared" si="47"/>
        <v>0</v>
      </c>
      <c r="AC81" s="12">
        <f t="shared" si="48"/>
        <v>0</v>
      </c>
      <c r="AD81" s="11">
        <f t="shared" si="49"/>
        <v>0</v>
      </c>
      <c r="AE81" s="12">
        <f t="shared" si="50"/>
        <v>0</v>
      </c>
      <c r="AF81" s="11">
        <f t="shared" si="51"/>
        <v>0</v>
      </c>
      <c r="AG81" s="12">
        <f t="shared" si="52"/>
        <v>0</v>
      </c>
      <c r="AH81" s="11">
        <f t="shared" si="53"/>
        <v>0</v>
      </c>
      <c r="AI81" s="12">
        <f t="shared" si="54"/>
        <v>0</v>
      </c>
      <c r="AJ81" s="11">
        <f t="shared" si="55"/>
        <v>0</v>
      </c>
      <c r="AK81" s="12">
        <f t="shared" si="56"/>
        <v>0</v>
      </c>
    </row>
    <row r="82" spans="1:37" x14ac:dyDescent="0.3">
      <c r="A82">
        <v>636130</v>
      </c>
      <c r="C82" s="1">
        <v>44635</v>
      </c>
      <c r="D82">
        <v>8</v>
      </c>
      <c r="E82" t="s">
        <v>172</v>
      </c>
      <c r="F82" t="s">
        <v>165</v>
      </c>
      <c r="G82" t="s">
        <v>45</v>
      </c>
      <c r="H82" s="2">
        <v>7769293</v>
      </c>
      <c r="J82">
        <f t="shared" si="29"/>
        <v>0</v>
      </c>
      <c r="K82">
        <f t="shared" si="30"/>
        <v>0</v>
      </c>
      <c r="L82">
        <f t="shared" si="31"/>
        <v>0</v>
      </c>
      <c r="M82">
        <f t="shared" si="32"/>
        <v>0</v>
      </c>
      <c r="N82">
        <f t="shared" si="33"/>
        <v>0</v>
      </c>
      <c r="O82">
        <f t="shared" si="34"/>
        <v>0</v>
      </c>
      <c r="P82">
        <f t="shared" si="35"/>
        <v>0</v>
      </c>
      <c r="Q82">
        <f t="shared" si="36"/>
        <v>0</v>
      </c>
      <c r="R82" s="11">
        <f t="shared" si="37"/>
        <v>0</v>
      </c>
      <c r="S82">
        <f t="shared" si="38"/>
        <v>0</v>
      </c>
      <c r="T82" s="11">
        <f t="shared" si="39"/>
        <v>0</v>
      </c>
      <c r="U82" s="12">
        <f t="shared" si="40"/>
        <v>0</v>
      </c>
      <c r="V82" s="11">
        <f t="shared" si="41"/>
        <v>0</v>
      </c>
      <c r="W82" s="12">
        <f t="shared" si="42"/>
        <v>0</v>
      </c>
      <c r="X82" s="11">
        <f t="shared" si="43"/>
        <v>0</v>
      </c>
      <c r="Y82" s="12">
        <f t="shared" si="44"/>
        <v>0</v>
      </c>
      <c r="Z82" s="11">
        <f t="shared" si="45"/>
        <v>0</v>
      </c>
      <c r="AA82" s="12">
        <f t="shared" si="46"/>
        <v>0</v>
      </c>
      <c r="AB82" s="11">
        <f t="shared" si="47"/>
        <v>0</v>
      </c>
      <c r="AC82" s="12">
        <f t="shared" si="48"/>
        <v>0</v>
      </c>
      <c r="AD82" s="11">
        <f t="shared" si="49"/>
        <v>0</v>
      </c>
      <c r="AE82" s="12">
        <f t="shared" si="50"/>
        <v>0</v>
      </c>
      <c r="AF82" s="11">
        <f t="shared" si="51"/>
        <v>0</v>
      </c>
      <c r="AG82" s="12">
        <f t="shared" si="52"/>
        <v>0</v>
      </c>
      <c r="AH82" s="11">
        <f t="shared" si="53"/>
        <v>0</v>
      </c>
      <c r="AI82" s="12">
        <f t="shared" si="54"/>
        <v>0</v>
      </c>
      <c r="AJ82" s="11">
        <f t="shared" si="55"/>
        <v>0</v>
      </c>
      <c r="AK82" s="12">
        <f t="shared" si="56"/>
        <v>0</v>
      </c>
    </row>
    <row r="83" spans="1:37" x14ac:dyDescent="0.3">
      <c r="A83">
        <v>636130</v>
      </c>
      <c r="C83" s="1">
        <v>44635</v>
      </c>
      <c r="D83">
        <v>9</v>
      </c>
      <c r="E83" t="s">
        <v>172</v>
      </c>
      <c r="F83" t="s">
        <v>165</v>
      </c>
      <c r="G83" t="s">
        <v>26</v>
      </c>
      <c r="H83" s="2">
        <v>7821388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  <c r="N83">
        <f t="shared" si="33"/>
        <v>0</v>
      </c>
      <c r="O83">
        <f t="shared" si="34"/>
        <v>0</v>
      </c>
      <c r="P83">
        <f t="shared" si="35"/>
        <v>0</v>
      </c>
      <c r="Q83">
        <f t="shared" si="36"/>
        <v>0</v>
      </c>
      <c r="R83" s="11">
        <f t="shared" si="37"/>
        <v>0</v>
      </c>
      <c r="S83">
        <f t="shared" si="38"/>
        <v>0</v>
      </c>
      <c r="T83" s="11">
        <f t="shared" si="39"/>
        <v>0</v>
      </c>
      <c r="U83" s="12">
        <f t="shared" si="40"/>
        <v>0</v>
      </c>
      <c r="V83" s="11">
        <f t="shared" si="41"/>
        <v>0</v>
      </c>
      <c r="W83" s="12">
        <f t="shared" si="42"/>
        <v>0</v>
      </c>
      <c r="X83" s="11">
        <f t="shared" si="43"/>
        <v>0</v>
      </c>
      <c r="Y83" s="12">
        <f t="shared" si="44"/>
        <v>0</v>
      </c>
      <c r="Z83" s="11">
        <f t="shared" si="45"/>
        <v>0</v>
      </c>
      <c r="AA83" s="12">
        <f t="shared" si="46"/>
        <v>0</v>
      </c>
      <c r="AB83" s="11">
        <f t="shared" si="47"/>
        <v>0</v>
      </c>
      <c r="AC83" s="12">
        <f t="shared" si="48"/>
        <v>0</v>
      </c>
      <c r="AD83" s="11">
        <f t="shared" si="49"/>
        <v>0</v>
      </c>
      <c r="AE83" s="12">
        <f t="shared" si="50"/>
        <v>0</v>
      </c>
      <c r="AF83" s="11">
        <f t="shared" si="51"/>
        <v>0</v>
      </c>
      <c r="AG83" s="12">
        <f t="shared" si="52"/>
        <v>0</v>
      </c>
      <c r="AH83" s="11">
        <f t="shared" si="53"/>
        <v>0</v>
      </c>
      <c r="AI83" s="12">
        <f t="shared" si="54"/>
        <v>0</v>
      </c>
      <c r="AJ83" s="11">
        <f t="shared" si="55"/>
        <v>0</v>
      </c>
      <c r="AK83" s="12">
        <f t="shared" si="56"/>
        <v>0</v>
      </c>
    </row>
    <row r="84" spans="1:37" x14ac:dyDescent="0.3">
      <c r="A84">
        <v>636130</v>
      </c>
      <c r="C84" s="1">
        <v>44635</v>
      </c>
      <c r="D84">
        <v>10</v>
      </c>
      <c r="E84" t="s">
        <v>172</v>
      </c>
      <c r="F84" t="s">
        <v>165</v>
      </c>
      <c r="G84" t="s">
        <v>37</v>
      </c>
      <c r="H84" s="2">
        <v>7879416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  <c r="N84">
        <f t="shared" si="33"/>
        <v>0</v>
      </c>
      <c r="O84">
        <f t="shared" si="34"/>
        <v>0</v>
      </c>
      <c r="P84">
        <f t="shared" si="35"/>
        <v>0</v>
      </c>
      <c r="Q84">
        <f t="shared" si="36"/>
        <v>0</v>
      </c>
      <c r="R84" s="11">
        <f t="shared" si="37"/>
        <v>0</v>
      </c>
      <c r="S84">
        <f t="shared" si="38"/>
        <v>0</v>
      </c>
      <c r="T84" s="11">
        <f t="shared" si="39"/>
        <v>0</v>
      </c>
      <c r="U84" s="12">
        <f t="shared" si="40"/>
        <v>0</v>
      </c>
      <c r="V84" s="11">
        <f t="shared" si="41"/>
        <v>0</v>
      </c>
      <c r="W84" s="12">
        <f t="shared" si="42"/>
        <v>0</v>
      </c>
      <c r="X84" s="11">
        <f t="shared" si="43"/>
        <v>0</v>
      </c>
      <c r="Y84" s="12">
        <f t="shared" si="44"/>
        <v>0</v>
      </c>
      <c r="Z84" s="11">
        <f t="shared" si="45"/>
        <v>0</v>
      </c>
      <c r="AA84" s="12">
        <f t="shared" si="46"/>
        <v>0</v>
      </c>
      <c r="AB84" s="11">
        <f t="shared" si="47"/>
        <v>0</v>
      </c>
      <c r="AC84" s="12">
        <f t="shared" si="48"/>
        <v>0</v>
      </c>
      <c r="AD84" s="11">
        <f t="shared" si="49"/>
        <v>0</v>
      </c>
      <c r="AE84" s="12">
        <f t="shared" si="50"/>
        <v>0</v>
      </c>
      <c r="AF84" s="11">
        <f t="shared" si="51"/>
        <v>0</v>
      </c>
      <c r="AG84" s="12">
        <f t="shared" si="52"/>
        <v>0</v>
      </c>
      <c r="AH84" s="11">
        <f t="shared" si="53"/>
        <v>0</v>
      </c>
      <c r="AI84" s="12">
        <f t="shared" si="54"/>
        <v>0</v>
      </c>
      <c r="AJ84" s="11">
        <f t="shared" si="55"/>
        <v>0</v>
      </c>
      <c r="AK84" s="12">
        <f t="shared" si="56"/>
        <v>0</v>
      </c>
    </row>
    <row r="85" spans="1:37" x14ac:dyDescent="0.3">
      <c r="A85">
        <v>636130</v>
      </c>
      <c r="C85" s="1">
        <v>44635</v>
      </c>
      <c r="D85">
        <v>11</v>
      </c>
      <c r="E85" t="s">
        <v>172</v>
      </c>
      <c r="F85" t="s">
        <v>165</v>
      </c>
      <c r="G85" t="s">
        <v>13</v>
      </c>
      <c r="H85" s="2">
        <v>8019545</v>
      </c>
      <c r="J85">
        <f t="shared" si="29"/>
        <v>0</v>
      </c>
      <c r="K85">
        <f t="shared" si="30"/>
        <v>0</v>
      </c>
      <c r="L85">
        <f t="shared" si="31"/>
        <v>0</v>
      </c>
      <c r="M85">
        <f t="shared" si="32"/>
        <v>0</v>
      </c>
      <c r="N85">
        <f t="shared" si="33"/>
        <v>1</v>
      </c>
      <c r="O85">
        <f t="shared" si="34"/>
        <v>0</v>
      </c>
      <c r="P85">
        <f t="shared" si="35"/>
        <v>0</v>
      </c>
      <c r="Q85">
        <f t="shared" si="36"/>
        <v>0</v>
      </c>
      <c r="R85" s="11">
        <f t="shared" si="37"/>
        <v>0</v>
      </c>
      <c r="S85">
        <f t="shared" si="38"/>
        <v>0</v>
      </c>
      <c r="T85" s="11">
        <f t="shared" si="39"/>
        <v>0</v>
      </c>
      <c r="U85" s="12">
        <f t="shared" si="40"/>
        <v>0</v>
      </c>
      <c r="V85" s="11">
        <f t="shared" si="41"/>
        <v>0</v>
      </c>
      <c r="W85" s="12">
        <f t="shared" si="42"/>
        <v>0</v>
      </c>
      <c r="X85" s="11">
        <f t="shared" si="43"/>
        <v>0</v>
      </c>
      <c r="Y85" s="12">
        <f t="shared" si="44"/>
        <v>0</v>
      </c>
      <c r="Z85" s="11">
        <f t="shared" si="45"/>
        <v>0</v>
      </c>
      <c r="AA85" s="12">
        <f t="shared" si="46"/>
        <v>0</v>
      </c>
      <c r="AB85" s="11">
        <f t="shared" si="47"/>
        <v>0</v>
      </c>
      <c r="AC85" s="12">
        <f t="shared" si="48"/>
        <v>0</v>
      </c>
      <c r="AD85" s="11">
        <f t="shared" si="49"/>
        <v>0</v>
      </c>
      <c r="AE85" s="12">
        <f t="shared" si="50"/>
        <v>0</v>
      </c>
      <c r="AF85" s="11">
        <f t="shared" si="51"/>
        <v>0</v>
      </c>
      <c r="AG85" s="12">
        <f t="shared" si="52"/>
        <v>0</v>
      </c>
      <c r="AH85" s="11">
        <f t="shared" si="53"/>
        <v>0</v>
      </c>
      <c r="AI85" s="12">
        <f t="shared" si="54"/>
        <v>0</v>
      </c>
      <c r="AJ85" s="11">
        <f t="shared" si="55"/>
        <v>0</v>
      </c>
      <c r="AK85" s="12">
        <f t="shared" si="56"/>
        <v>0</v>
      </c>
    </row>
    <row r="86" spans="1:37" x14ac:dyDescent="0.3">
      <c r="A86">
        <v>636130</v>
      </c>
      <c r="C86" s="1">
        <v>44635</v>
      </c>
      <c r="D86">
        <v>12</v>
      </c>
      <c r="E86" t="s">
        <v>172</v>
      </c>
      <c r="F86" t="s">
        <v>165</v>
      </c>
      <c r="G86" t="s">
        <v>15</v>
      </c>
      <c r="H86" s="2">
        <v>8921988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  <c r="N86">
        <f t="shared" si="33"/>
        <v>0</v>
      </c>
      <c r="O86">
        <f t="shared" si="34"/>
        <v>0</v>
      </c>
      <c r="P86">
        <f t="shared" si="35"/>
        <v>0</v>
      </c>
      <c r="Q86">
        <f t="shared" si="36"/>
        <v>0</v>
      </c>
      <c r="R86" s="11">
        <f t="shared" si="37"/>
        <v>0</v>
      </c>
      <c r="S86">
        <f t="shared" si="38"/>
        <v>0</v>
      </c>
      <c r="T86" s="11">
        <f t="shared" si="39"/>
        <v>0</v>
      </c>
      <c r="U86" s="12">
        <f t="shared" si="40"/>
        <v>0</v>
      </c>
      <c r="V86" s="11">
        <f t="shared" si="41"/>
        <v>0</v>
      </c>
      <c r="W86" s="12">
        <f t="shared" si="42"/>
        <v>0</v>
      </c>
      <c r="X86" s="11">
        <f t="shared" si="43"/>
        <v>0</v>
      </c>
      <c r="Y86" s="12">
        <f t="shared" si="44"/>
        <v>0</v>
      </c>
      <c r="Z86" s="11">
        <f t="shared" si="45"/>
        <v>0</v>
      </c>
      <c r="AA86" s="12">
        <f t="shared" si="46"/>
        <v>0</v>
      </c>
      <c r="AB86" s="11">
        <f t="shared" si="47"/>
        <v>0</v>
      </c>
      <c r="AC86" s="12">
        <f t="shared" si="48"/>
        <v>0</v>
      </c>
      <c r="AD86" s="11">
        <f t="shared" si="49"/>
        <v>0</v>
      </c>
      <c r="AE86" s="12">
        <f t="shared" si="50"/>
        <v>0</v>
      </c>
      <c r="AF86" s="11">
        <f t="shared" si="51"/>
        <v>1</v>
      </c>
      <c r="AG86" s="12">
        <f t="shared" si="52"/>
        <v>0</v>
      </c>
      <c r="AH86" s="11">
        <f t="shared" si="53"/>
        <v>0</v>
      </c>
      <c r="AI86" s="12">
        <f t="shared" si="54"/>
        <v>0</v>
      </c>
      <c r="AJ86" s="11">
        <f t="shared" si="55"/>
        <v>0</v>
      </c>
      <c r="AK86" s="12">
        <f t="shared" si="56"/>
        <v>0</v>
      </c>
    </row>
    <row r="87" spans="1:37" x14ac:dyDescent="0.3">
      <c r="A87">
        <v>636130</v>
      </c>
      <c r="C87" s="1">
        <v>44635</v>
      </c>
      <c r="D87">
        <v>13</v>
      </c>
      <c r="E87" t="s">
        <v>172</v>
      </c>
      <c r="F87" t="s">
        <v>165</v>
      </c>
      <c r="G87" t="s">
        <v>12</v>
      </c>
      <c r="H87" s="2">
        <v>8929804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  <c r="N87">
        <f t="shared" si="33"/>
        <v>0</v>
      </c>
      <c r="O87">
        <f t="shared" si="34"/>
        <v>0</v>
      </c>
      <c r="P87">
        <f t="shared" si="35"/>
        <v>0</v>
      </c>
      <c r="Q87">
        <f t="shared" si="36"/>
        <v>0</v>
      </c>
      <c r="R87" s="11">
        <f t="shared" si="37"/>
        <v>0</v>
      </c>
      <c r="S87">
        <f t="shared" si="38"/>
        <v>0</v>
      </c>
      <c r="T87" s="11">
        <f t="shared" si="39"/>
        <v>0</v>
      </c>
      <c r="U87" s="12">
        <f t="shared" si="40"/>
        <v>0</v>
      </c>
      <c r="V87" s="11">
        <f t="shared" si="41"/>
        <v>1</v>
      </c>
      <c r="W87" s="12">
        <f t="shared" si="42"/>
        <v>0</v>
      </c>
      <c r="X87" s="11">
        <f t="shared" si="43"/>
        <v>0</v>
      </c>
      <c r="Y87" s="12">
        <f t="shared" si="44"/>
        <v>0</v>
      </c>
      <c r="Z87" s="11">
        <f t="shared" si="45"/>
        <v>0</v>
      </c>
      <c r="AA87" s="12">
        <f t="shared" si="46"/>
        <v>0</v>
      </c>
      <c r="AB87" s="11">
        <f t="shared" si="47"/>
        <v>0</v>
      </c>
      <c r="AC87" s="12">
        <f t="shared" si="48"/>
        <v>0</v>
      </c>
      <c r="AD87" s="11">
        <f t="shared" si="49"/>
        <v>0</v>
      </c>
      <c r="AE87" s="12">
        <f t="shared" si="50"/>
        <v>0</v>
      </c>
      <c r="AF87" s="11">
        <f t="shared" si="51"/>
        <v>0</v>
      </c>
      <c r="AG87" s="12">
        <f t="shared" si="52"/>
        <v>0</v>
      </c>
      <c r="AH87" s="11">
        <f t="shared" si="53"/>
        <v>0</v>
      </c>
      <c r="AI87" s="12">
        <f t="shared" si="54"/>
        <v>0</v>
      </c>
      <c r="AJ87" s="11">
        <f t="shared" si="55"/>
        <v>0</v>
      </c>
      <c r="AK87" s="12">
        <f t="shared" si="56"/>
        <v>0</v>
      </c>
    </row>
    <row r="88" spans="1:37" x14ac:dyDescent="0.3">
      <c r="A88">
        <v>636130</v>
      </c>
      <c r="C88" s="1">
        <v>44635</v>
      </c>
      <c r="D88">
        <v>14</v>
      </c>
      <c r="E88" t="s">
        <v>172</v>
      </c>
      <c r="F88" t="s">
        <v>165</v>
      </c>
      <c r="G88" t="s">
        <v>32</v>
      </c>
      <c r="H88" s="2">
        <v>8958246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  <c r="N88">
        <f t="shared" si="33"/>
        <v>0</v>
      </c>
      <c r="O88">
        <f t="shared" si="34"/>
        <v>0</v>
      </c>
      <c r="P88">
        <f t="shared" si="35"/>
        <v>0</v>
      </c>
      <c r="Q88">
        <f t="shared" si="36"/>
        <v>0</v>
      </c>
      <c r="R88" s="11">
        <f t="shared" si="37"/>
        <v>0</v>
      </c>
      <c r="S88">
        <f t="shared" si="38"/>
        <v>0</v>
      </c>
      <c r="T88" s="11">
        <f t="shared" si="39"/>
        <v>0</v>
      </c>
      <c r="U88" s="12">
        <f t="shared" si="40"/>
        <v>0</v>
      </c>
      <c r="V88" s="11">
        <f t="shared" si="41"/>
        <v>0</v>
      </c>
      <c r="W88" s="12">
        <f t="shared" si="42"/>
        <v>0</v>
      </c>
      <c r="X88" s="11">
        <f t="shared" si="43"/>
        <v>0</v>
      </c>
      <c r="Y88" s="12">
        <f t="shared" si="44"/>
        <v>0</v>
      </c>
      <c r="Z88" s="11">
        <f t="shared" si="45"/>
        <v>0</v>
      </c>
      <c r="AA88" s="12">
        <f t="shared" si="46"/>
        <v>0</v>
      </c>
      <c r="AB88" s="11">
        <f t="shared" si="47"/>
        <v>0</v>
      </c>
      <c r="AC88" s="12">
        <f t="shared" si="48"/>
        <v>0</v>
      </c>
      <c r="AD88" s="11">
        <f t="shared" si="49"/>
        <v>0</v>
      </c>
      <c r="AE88" s="12">
        <f t="shared" si="50"/>
        <v>0</v>
      </c>
      <c r="AF88" s="11">
        <f t="shared" si="51"/>
        <v>0</v>
      </c>
      <c r="AG88" s="12">
        <f t="shared" si="52"/>
        <v>0</v>
      </c>
      <c r="AH88" s="11">
        <f t="shared" si="53"/>
        <v>0</v>
      </c>
      <c r="AI88" s="12">
        <f t="shared" si="54"/>
        <v>0</v>
      </c>
      <c r="AJ88" s="11">
        <f t="shared" si="55"/>
        <v>0</v>
      </c>
      <c r="AK88" s="12">
        <f t="shared" si="56"/>
        <v>0</v>
      </c>
    </row>
    <row r="89" spans="1:37" x14ac:dyDescent="0.3">
      <c r="A89">
        <v>636130</v>
      </c>
      <c r="C89" s="1">
        <v>44635</v>
      </c>
      <c r="D89">
        <v>15</v>
      </c>
      <c r="E89" t="s">
        <v>172</v>
      </c>
      <c r="F89" t="s">
        <v>165</v>
      </c>
      <c r="G89" t="s">
        <v>24</v>
      </c>
      <c r="H89" s="2">
        <v>9528128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  <c r="N89">
        <f t="shared" si="33"/>
        <v>0</v>
      </c>
      <c r="O89">
        <f t="shared" si="34"/>
        <v>0</v>
      </c>
      <c r="P89">
        <f t="shared" si="35"/>
        <v>0</v>
      </c>
      <c r="Q89">
        <f t="shared" si="36"/>
        <v>0</v>
      </c>
      <c r="R89" s="11">
        <f t="shared" si="37"/>
        <v>0</v>
      </c>
      <c r="S89">
        <f t="shared" si="38"/>
        <v>0</v>
      </c>
      <c r="T89" s="11">
        <f t="shared" si="39"/>
        <v>0</v>
      </c>
      <c r="U89" s="12">
        <f t="shared" si="40"/>
        <v>0</v>
      </c>
      <c r="V89" s="11">
        <f t="shared" si="41"/>
        <v>0</v>
      </c>
      <c r="W89" s="12">
        <f t="shared" si="42"/>
        <v>0</v>
      </c>
      <c r="X89" s="11">
        <f t="shared" si="43"/>
        <v>0</v>
      </c>
      <c r="Y89" s="12">
        <f t="shared" si="44"/>
        <v>0</v>
      </c>
      <c r="Z89" s="11">
        <f t="shared" si="45"/>
        <v>0</v>
      </c>
      <c r="AA89" s="12">
        <f t="shared" si="46"/>
        <v>0</v>
      </c>
      <c r="AB89" s="11">
        <f t="shared" si="47"/>
        <v>0</v>
      </c>
      <c r="AC89" s="12">
        <f t="shared" si="48"/>
        <v>0</v>
      </c>
      <c r="AD89" s="11">
        <f t="shared" si="49"/>
        <v>0</v>
      </c>
      <c r="AE89" s="12">
        <f t="shared" si="50"/>
        <v>0</v>
      </c>
      <c r="AF89" s="11">
        <f t="shared" si="51"/>
        <v>0</v>
      </c>
      <c r="AG89" s="12">
        <f t="shared" si="52"/>
        <v>0</v>
      </c>
      <c r="AH89" s="11">
        <f t="shared" si="53"/>
        <v>0</v>
      </c>
      <c r="AI89" s="12">
        <f t="shared" si="54"/>
        <v>0</v>
      </c>
      <c r="AJ89" s="11">
        <f t="shared" si="55"/>
        <v>0</v>
      </c>
      <c r="AK89" s="12">
        <f t="shared" si="56"/>
        <v>0</v>
      </c>
    </row>
    <row r="90" spans="1:37" x14ac:dyDescent="0.3">
      <c r="A90">
        <v>636130</v>
      </c>
      <c r="C90" s="1">
        <v>44635</v>
      </c>
      <c r="D90">
        <v>16</v>
      </c>
      <c r="E90" t="s">
        <v>172</v>
      </c>
      <c r="F90" t="s">
        <v>165</v>
      </c>
      <c r="G90" t="s">
        <v>57</v>
      </c>
      <c r="H90" s="2">
        <v>9746433</v>
      </c>
      <c r="J90">
        <f t="shared" si="29"/>
        <v>0</v>
      </c>
      <c r="K90">
        <f t="shared" si="30"/>
        <v>0</v>
      </c>
      <c r="L90">
        <f t="shared" si="31"/>
        <v>0</v>
      </c>
      <c r="M90">
        <f t="shared" si="32"/>
        <v>0</v>
      </c>
      <c r="N90">
        <f t="shared" si="33"/>
        <v>0</v>
      </c>
      <c r="O90">
        <f t="shared" si="34"/>
        <v>0</v>
      </c>
      <c r="P90">
        <f t="shared" si="35"/>
        <v>0</v>
      </c>
      <c r="Q90">
        <f t="shared" si="36"/>
        <v>0</v>
      </c>
      <c r="R90" s="11">
        <f t="shared" si="37"/>
        <v>0</v>
      </c>
      <c r="S90">
        <f t="shared" si="38"/>
        <v>0</v>
      </c>
      <c r="T90" s="11">
        <f t="shared" si="39"/>
        <v>0</v>
      </c>
      <c r="U90" s="12">
        <f t="shared" si="40"/>
        <v>0</v>
      </c>
      <c r="V90" s="11">
        <f t="shared" si="41"/>
        <v>0</v>
      </c>
      <c r="W90" s="12">
        <f t="shared" si="42"/>
        <v>0</v>
      </c>
      <c r="X90" s="11">
        <f t="shared" si="43"/>
        <v>0</v>
      </c>
      <c r="Y90" s="12">
        <f t="shared" si="44"/>
        <v>0</v>
      </c>
      <c r="Z90" s="11">
        <f t="shared" si="45"/>
        <v>0</v>
      </c>
      <c r="AA90" s="12">
        <f t="shared" si="46"/>
        <v>0</v>
      </c>
      <c r="AB90" s="11">
        <f t="shared" si="47"/>
        <v>0</v>
      </c>
      <c r="AC90" s="12">
        <f t="shared" si="48"/>
        <v>0</v>
      </c>
      <c r="AD90" s="11">
        <f t="shared" si="49"/>
        <v>0</v>
      </c>
      <c r="AE90" s="12">
        <f t="shared" si="50"/>
        <v>0</v>
      </c>
      <c r="AF90" s="11">
        <f t="shared" si="51"/>
        <v>0</v>
      </c>
      <c r="AG90" s="12">
        <f t="shared" si="52"/>
        <v>0</v>
      </c>
      <c r="AH90" s="11">
        <f t="shared" si="53"/>
        <v>0</v>
      </c>
      <c r="AI90" s="12">
        <f t="shared" si="54"/>
        <v>0</v>
      </c>
      <c r="AJ90" s="11">
        <f t="shared" si="55"/>
        <v>0</v>
      </c>
      <c r="AK90" s="12">
        <f t="shared" si="56"/>
        <v>0</v>
      </c>
    </row>
    <row r="91" spans="1:37" x14ac:dyDescent="0.3">
      <c r="A91">
        <v>636130</v>
      </c>
      <c r="C91" s="1">
        <v>44635</v>
      </c>
      <c r="D91">
        <v>17</v>
      </c>
      <c r="E91" t="s">
        <v>172</v>
      </c>
      <c r="F91" t="s">
        <v>165</v>
      </c>
      <c r="G91" t="s">
        <v>19</v>
      </c>
      <c r="H91" s="2">
        <v>10249826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  <c r="N91">
        <f t="shared" si="33"/>
        <v>0</v>
      </c>
      <c r="O91">
        <f t="shared" si="34"/>
        <v>0</v>
      </c>
      <c r="P91">
        <f t="shared" si="35"/>
        <v>0</v>
      </c>
      <c r="Q91">
        <f t="shared" si="36"/>
        <v>0</v>
      </c>
      <c r="R91" s="11">
        <f t="shared" si="37"/>
        <v>0</v>
      </c>
      <c r="S91">
        <f t="shared" si="38"/>
        <v>0</v>
      </c>
      <c r="T91" s="11">
        <f t="shared" si="39"/>
        <v>0</v>
      </c>
      <c r="U91" s="12">
        <f t="shared" si="40"/>
        <v>0</v>
      </c>
      <c r="V91" s="11">
        <f t="shared" si="41"/>
        <v>0</v>
      </c>
      <c r="W91" s="12">
        <f t="shared" si="42"/>
        <v>0</v>
      </c>
      <c r="X91" s="11">
        <f t="shared" si="43"/>
        <v>0</v>
      </c>
      <c r="Y91" s="12">
        <f t="shared" si="44"/>
        <v>0</v>
      </c>
      <c r="Z91" s="11">
        <f t="shared" si="45"/>
        <v>0</v>
      </c>
      <c r="AA91" s="12">
        <f t="shared" si="46"/>
        <v>0</v>
      </c>
      <c r="AB91" s="11">
        <f t="shared" si="47"/>
        <v>0</v>
      </c>
      <c r="AC91" s="12">
        <f t="shared" si="48"/>
        <v>0</v>
      </c>
      <c r="AD91" s="11">
        <f t="shared" si="49"/>
        <v>0</v>
      </c>
      <c r="AE91" s="12">
        <f t="shared" si="50"/>
        <v>0</v>
      </c>
      <c r="AF91" s="11">
        <f t="shared" si="51"/>
        <v>0</v>
      </c>
      <c r="AG91" s="12">
        <f t="shared" si="52"/>
        <v>0</v>
      </c>
      <c r="AH91" s="11">
        <f t="shared" si="53"/>
        <v>0</v>
      </c>
      <c r="AI91" s="12">
        <f t="shared" si="54"/>
        <v>0</v>
      </c>
      <c r="AJ91" s="11">
        <f t="shared" si="55"/>
        <v>0</v>
      </c>
      <c r="AK91" s="12">
        <f t="shared" si="56"/>
        <v>0</v>
      </c>
    </row>
    <row r="92" spans="1:37" x14ac:dyDescent="0.3">
      <c r="A92">
        <v>636130</v>
      </c>
      <c r="C92" s="1">
        <v>44635</v>
      </c>
      <c r="D92">
        <v>18</v>
      </c>
      <c r="E92" t="s">
        <v>172</v>
      </c>
      <c r="F92" t="s">
        <v>165</v>
      </c>
      <c r="G92" t="s">
        <v>75</v>
      </c>
      <c r="H92" s="2">
        <v>10396831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  <c r="N92">
        <f t="shared" si="33"/>
        <v>0</v>
      </c>
      <c r="O92">
        <f t="shared" si="34"/>
        <v>0</v>
      </c>
      <c r="P92">
        <f t="shared" si="35"/>
        <v>0</v>
      </c>
      <c r="Q92">
        <f t="shared" si="36"/>
        <v>0</v>
      </c>
      <c r="R92" s="11">
        <f t="shared" si="37"/>
        <v>0</v>
      </c>
      <c r="S92">
        <f t="shared" si="38"/>
        <v>0</v>
      </c>
      <c r="T92" s="11">
        <f t="shared" si="39"/>
        <v>0</v>
      </c>
      <c r="U92" s="12">
        <f t="shared" si="40"/>
        <v>0</v>
      </c>
      <c r="V92" s="11">
        <f t="shared" si="41"/>
        <v>0</v>
      </c>
      <c r="W92" s="12">
        <f t="shared" si="42"/>
        <v>0</v>
      </c>
      <c r="X92" s="11">
        <f t="shared" si="43"/>
        <v>0</v>
      </c>
      <c r="Y92" s="12">
        <f t="shared" si="44"/>
        <v>0</v>
      </c>
      <c r="Z92" s="11">
        <f t="shared" si="45"/>
        <v>0</v>
      </c>
      <c r="AA92" s="12">
        <f t="shared" si="46"/>
        <v>0</v>
      </c>
      <c r="AB92" s="11">
        <f t="shared" si="47"/>
        <v>0</v>
      </c>
      <c r="AC92" s="12">
        <f t="shared" si="48"/>
        <v>0</v>
      </c>
      <c r="AD92" s="11">
        <f t="shared" si="49"/>
        <v>0</v>
      </c>
      <c r="AE92" s="12">
        <f t="shared" si="50"/>
        <v>0</v>
      </c>
      <c r="AF92" s="11">
        <f t="shared" si="51"/>
        <v>0</v>
      </c>
      <c r="AG92" s="12">
        <f t="shared" si="52"/>
        <v>0</v>
      </c>
      <c r="AH92" s="11">
        <f t="shared" si="53"/>
        <v>0</v>
      </c>
      <c r="AI92" s="12">
        <f t="shared" si="54"/>
        <v>0</v>
      </c>
      <c r="AJ92" s="11">
        <f t="shared" si="55"/>
        <v>0</v>
      </c>
      <c r="AK92" s="12">
        <f t="shared" si="56"/>
        <v>0</v>
      </c>
    </row>
    <row r="93" spans="1:37" x14ac:dyDescent="0.3">
      <c r="A93">
        <v>636130</v>
      </c>
      <c r="C93" s="1">
        <v>44635</v>
      </c>
      <c r="D93">
        <v>19</v>
      </c>
      <c r="E93" t="s">
        <v>172</v>
      </c>
      <c r="F93" t="s">
        <v>165</v>
      </c>
      <c r="G93" t="s">
        <v>156</v>
      </c>
      <c r="H93" s="2">
        <v>10676000</v>
      </c>
      <c r="J93">
        <f t="shared" si="29"/>
        <v>1</v>
      </c>
      <c r="K93">
        <f t="shared" si="30"/>
        <v>0</v>
      </c>
      <c r="L93">
        <f t="shared" si="31"/>
        <v>0</v>
      </c>
      <c r="M93">
        <f t="shared" si="32"/>
        <v>0</v>
      </c>
      <c r="N93">
        <f t="shared" si="33"/>
        <v>0</v>
      </c>
      <c r="O93">
        <f t="shared" si="34"/>
        <v>0</v>
      </c>
      <c r="P93">
        <f t="shared" si="35"/>
        <v>0</v>
      </c>
      <c r="Q93">
        <f t="shared" si="36"/>
        <v>0</v>
      </c>
      <c r="R93" s="11">
        <f t="shared" si="37"/>
        <v>0</v>
      </c>
      <c r="S93">
        <f t="shared" si="38"/>
        <v>0</v>
      </c>
      <c r="T93" s="11">
        <f t="shared" si="39"/>
        <v>0</v>
      </c>
      <c r="U93" s="12">
        <f t="shared" si="40"/>
        <v>0</v>
      </c>
      <c r="V93" s="11">
        <f t="shared" si="41"/>
        <v>0</v>
      </c>
      <c r="W93" s="12">
        <f t="shared" si="42"/>
        <v>0</v>
      </c>
      <c r="X93" s="11">
        <f t="shared" si="43"/>
        <v>0</v>
      </c>
      <c r="Y93" s="12">
        <f t="shared" si="44"/>
        <v>0</v>
      </c>
      <c r="Z93" s="11">
        <f t="shared" si="45"/>
        <v>0</v>
      </c>
      <c r="AA93" s="12">
        <f t="shared" si="46"/>
        <v>0</v>
      </c>
      <c r="AB93" s="11">
        <f t="shared" si="47"/>
        <v>0</v>
      </c>
      <c r="AC93" s="12">
        <f t="shared" si="48"/>
        <v>0</v>
      </c>
      <c r="AD93" s="11">
        <f t="shared" si="49"/>
        <v>0</v>
      </c>
      <c r="AE93" s="12">
        <f t="shared" si="50"/>
        <v>0</v>
      </c>
      <c r="AF93" s="11">
        <f t="shared" si="51"/>
        <v>0</v>
      </c>
      <c r="AG93" s="12">
        <f t="shared" si="52"/>
        <v>0</v>
      </c>
      <c r="AH93" s="11">
        <f t="shared" si="53"/>
        <v>0</v>
      </c>
      <c r="AI93" s="12">
        <f t="shared" si="54"/>
        <v>0</v>
      </c>
      <c r="AJ93" s="11">
        <f t="shared" si="55"/>
        <v>0</v>
      </c>
      <c r="AK93" s="12">
        <f t="shared" si="56"/>
        <v>0</v>
      </c>
    </row>
    <row r="94" spans="1:37" x14ac:dyDescent="0.3">
      <c r="C94" s="1"/>
      <c r="H94" s="2"/>
      <c r="J94">
        <f t="shared" si="29"/>
        <v>0</v>
      </c>
      <c r="K94">
        <f t="shared" si="30"/>
        <v>0</v>
      </c>
      <c r="L94">
        <f t="shared" si="31"/>
        <v>0</v>
      </c>
      <c r="M94">
        <f t="shared" si="32"/>
        <v>0</v>
      </c>
      <c r="N94">
        <f t="shared" si="33"/>
        <v>0</v>
      </c>
      <c r="O94">
        <f t="shared" si="34"/>
        <v>0</v>
      </c>
      <c r="P94">
        <f t="shared" si="35"/>
        <v>0</v>
      </c>
      <c r="Q94">
        <f t="shared" si="36"/>
        <v>0</v>
      </c>
      <c r="R94" s="11">
        <f t="shared" si="37"/>
        <v>0</v>
      </c>
      <c r="S94">
        <f t="shared" si="38"/>
        <v>0</v>
      </c>
      <c r="T94" s="11">
        <f t="shared" si="39"/>
        <v>0</v>
      </c>
      <c r="U94" s="12">
        <f t="shared" si="40"/>
        <v>0</v>
      </c>
      <c r="V94" s="11">
        <f t="shared" si="41"/>
        <v>0</v>
      </c>
      <c r="W94" s="12">
        <f t="shared" si="42"/>
        <v>0</v>
      </c>
      <c r="X94" s="11">
        <f t="shared" si="43"/>
        <v>0</v>
      </c>
      <c r="Y94" s="12">
        <f t="shared" si="44"/>
        <v>0</v>
      </c>
      <c r="Z94" s="11">
        <f t="shared" si="45"/>
        <v>0</v>
      </c>
      <c r="AA94" s="12">
        <f t="shared" si="46"/>
        <v>0</v>
      </c>
      <c r="AB94" s="11">
        <f t="shared" si="47"/>
        <v>0</v>
      </c>
      <c r="AC94" s="12">
        <f t="shared" si="48"/>
        <v>0</v>
      </c>
      <c r="AD94" s="11">
        <f t="shared" si="49"/>
        <v>0</v>
      </c>
      <c r="AE94" s="12">
        <f t="shared" si="50"/>
        <v>0</v>
      </c>
      <c r="AF94" s="11">
        <f t="shared" si="51"/>
        <v>0</v>
      </c>
      <c r="AG94" s="12">
        <f t="shared" si="52"/>
        <v>0</v>
      </c>
      <c r="AH94" s="11">
        <f t="shared" si="53"/>
        <v>0</v>
      </c>
      <c r="AI94" s="12">
        <f t="shared" si="54"/>
        <v>0</v>
      </c>
      <c r="AJ94" s="11">
        <f t="shared" si="55"/>
        <v>0</v>
      </c>
      <c r="AK94" s="12">
        <f t="shared" si="56"/>
        <v>0</v>
      </c>
    </row>
    <row r="95" spans="1:37" x14ac:dyDescent="0.3">
      <c r="A95">
        <v>634113</v>
      </c>
      <c r="C95" s="1">
        <v>44615</v>
      </c>
      <c r="D95">
        <v>1</v>
      </c>
      <c r="E95" t="s">
        <v>173</v>
      </c>
      <c r="F95" t="s">
        <v>165</v>
      </c>
      <c r="G95" t="s">
        <v>156</v>
      </c>
      <c r="H95" s="2">
        <v>6566734</v>
      </c>
      <c r="J95">
        <f t="shared" si="29"/>
        <v>1</v>
      </c>
      <c r="K95">
        <f t="shared" si="30"/>
        <v>1</v>
      </c>
      <c r="L95">
        <f t="shared" si="31"/>
        <v>0</v>
      </c>
      <c r="M95">
        <f t="shared" si="32"/>
        <v>0</v>
      </c>
      <c r="N95">
        <f t="shared" si="33"/>
        <v>0</v>
      </c>
      <c r="O95">
        <f t="shared" si="34"/>
        <v>0</v>
      </c>
      <c r="P95">
        <f t="shared" si="35"/>
        <v>0</v>
      </c>
      <c r="Q95">
        <f t="shared" si="36"/>
        <v>0</v>
      </c>
      <c r="R95" s="11">
        <f t="shared" si="37"/>
        <v>0</v>
      </c>
      <c r="S95">
        <f t="shared" si="38"/>
        <v>0</v>
      </c>
      <c r="T95" s="11">
        <f t="shared" si="39"/>
        <v>0</v>
      </c>
      <c r="U95" s="12">
        <f t="shared" si="40"/>
        <v>0</v>
      </c>
      <c r="V95" s="11">
        <f t="shared" si="41"/>
        <v>0</v>
      </c>
      <c r="W95" s="12">
        <f t="shared" si="42"/>
        <v>0</v>
      </c>
      <c r="X95" s="11">
        <f t="shared" si="43"/>
        <v>0</v>
      </c>
      <c r="Y95" s="12">
        <f t="shared" si="44"/>
        <v>0</v>
      </c>
      <c r="Z95" s="11">
        <f t="shared" si="45"/>
        <v>0</v>
      </c>
      <c r="AA95" s="12">
        <f t="shared" si="46"/>
        <v>0</v>
      </c>
      <c r="AB95" s="11">
        <f t="shared" si="47"/>
        <v>0</v>
      </c>
      <c r="AC95" s="12">
        <f t="shared" si="48"/>
        <v>0</v>
      </c>
      <c r="AD95" s="11">
        <f t="shared" si="49"/>
        <v>0</v>
      </c>
      <c r="AE95" s="12">
        <f t="shared" si="50"/>
        <v>0</v>
      </c>
      <c r="AF95" s="11">
        <f t="shared" si="51"/>
        <v>0</v>
      </c>
      <c r="AG95" s="12">
        <f t="shared" si="52"/>
        <v>0</v>
      </c>
      <c r="AH95" s="11">
        <f t="shared" si="53"/>
        <v>0</v>
      </c>
      <c r="AI95" s="12">
        <f t="shared" si="54"/>
        <v>0</v>
      </c>
      <c r="AJ95" s="11">
        <f t="shared" si="55"/>
        <v>0</v>
      </c>
      <c r="AK95" s="12">
        <f t="shared" si="56"/>
        <v>0</v>
      </c>
    </row>
    <row r="96" spans="1:37" x14ac:dyDescent="0.3">
      <c r="A96">
        <v>634113</v>
      </c>
      <c r="C96" s="1">
        <v>44615</v>
      </c>
      <c r="D96">
        <v>2</v>
      </c>
      <c r="E96" t="s">
        <v>173</v>
      </c>
      <c r="F96" t="s">
        <v>174</v>
      </c>
      <c r="G96" t="s">
        <v>16</v>
      </c>
      <c r="H96" s="2">
        <v>6566734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  <c r="N96">
        <f t="shared" si="33"/>
        <v>0</v>
      </c>
      <c r="O96">
        <f t="shared" si="34"/>
        <v>0</v>
      </c>
      <c r="P96">
        <f t="shared" si="35"/>
        <v>0</v>
      </c>
      <c r="Q96">
        <f t="shared" si="36"/>
        <v>0</v>
      </c>
      <c r="R96" s="11">
        <f t="shared" si="37"/>
        <v>0</v>
      </c>
      <c r="S96">
        <f t="shared" si="38"/>
        <v>0</v>
      </c>
      <c r="T96" s="11">
        <f t="shared" si="39"/>
        <v>0</v>
      </c>
      <c r="U96" s="12">
        <f t="shared" si="40"/>
        <v>0</v>
      </c>
      <c r="V96" s="11">
        <f t="shared" si="41"/>
        <v>0</v>
      </c>
      <c r="W96" s="12">
        <f t="shared" si="42"/>
        <v>0</v>
      </c>
      <c r="X96" s="11">
        <f t="shared" si="43"/>
        <v>0</v>
      </c>
      <c r="Y96" s="12">
        <f t="shared" si="44"/>
        <v>0</v>
      </c>
      <c r="Z96" s="11">
        <f t="shared" si="45"/>
        <v>0</v>
      </c>
      <c r="AA96" s="12">
        <f t="shared" si="46"/>
        <v>0</v>
      </c>
      <c r="AB96" s="11">
        <f t="shared" si="47"/>
        <v>0</v>
      </c>
      <c r="AC96" s="12">
        <f t="shared" si="48"/>
        <v>0</v>
      </c>
      <c r="AD96" s="11">
        <f t="shared" si="49"/>
        <v>0</v>
      </c>
      <c r="AE96" s="12">
        <f t="shared" si="50"/>
        <v>0</v>
      </c>
      <c r="AF96" s="11">
        <f t="shared" si="51"/>
        <v>0</v>
      </c>
      <c r="AG96" s="12">
        <f t="shared" si="52"/>
        <v>0</v>
      </c>
      <c r="AH96" s="11">
        <f t="shared" si="53"/>
        <v>0</v>
      </c>
      <c r="AI96" s="12">
        <f t="shared" si="54"/>
        <v>0</v>
      </c>
      <c r="AJ96" s="11">
        <f t="shared" si="55"/>
        <v>0</v>
      </c>
      <c r="AK96" s="12">
        <f t="shared" si="56"/>
        <v>0</v>
      </c>
    </row>
    <row r="97" spans="1:37" x14ac:dyDescent="0.3">
      <c r="A97">
        <v>634113</v>
      </c>
      <c r="C97" s="1">
        <v>44615</v>
      </c>
      <c r="D97">
        <v>3</v>
      </c>
      <c r="E97" t="s">
        <v>173</v>
      </c>
      <c r="F97" t="s">
        <v>165</v>
      </c>
      <c r="G97" t="s">
        <v>30</v>
      </c>
      <c r="H97" s="2">
        <v>6981575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  <c r="N97">
        <f t="shared" si="33"/>
        <v>0</v>
      </c>
      <c r="O97">
        <f t="shared" si="34"/>
        <v>0</v>
      </c>
      <c r="P97">
        <f t="shared" si="35"/>
        <v>0</v>
      </c>
      <c r="Q97">
        <f t="shared" si="36"/>
        <v>0</v>
      </c>
      <c r="R97" s="11">
        <f t="shared" si="37"/>
        <v>0</v>
      </c>
      <c r="S97">
        <f t="shared" si="38"/>
        <v>0</v>
      </c>
      <c r="T97" s="11">
        <f t="shared" si="39"/>
        <v>0</v>
      </c>
      <c r="U97" s="12">
        <f t="shared" si="40"/>
        <v>0</v>
      </c>
      <c r="V97" s="11">
        <f t="shared" si="41"/>
        <v>0</v>
      </c>
      <c r="W97" s="12">
        <f t="shared" si="42"/>
        <v>0</v>
      </c>
      <c r="X97" s="11">
        <f t="shared" si="43"/>
        <v>0</v>
      </c>
      <c r="Y97" s="12">
        <f t="shared" si="44"/>
        <v>0</v>
      </c>
      <c r="Z97" s="11">
        <f t="shared" si="45"/>
        <v>0</v>
      </c>
      <c r="AA97" s="12">
        <f t="shared" si="46"/>
        <v>0</v>
      </c>
      <c r="AB97" s="11">
        <f t="shared" si="47"/>
        <v>0</v>
      </c>
      <c r="AC97" s="12">
        <f t="shared" si="48"/>
        <v>0</v>
      </c>
      <c r="AD97" s="11">
        <f t="shared" si="49"/>
        <v>0</v>
      </c>
      <c r="AE97" s="12">
        <f t="shared" si="50"/>
        <v>0</v>
      </c>
      <c r="AF97" s="11">
        <f t="shared" si="51"/>
        <v>0</v>
      </c>
      <c r="AG97" s="12">
        <f t="shared" si="52"/>
        <v>0</v>
      </c>
      <c r="AH97" s="11">
        <f t="shared" si="53"/>
        <v>0</v>
      </c>
      <c r="AI97" s="12">
        <f t="shared" si="54"/>
        <v>0</v>
      </c>
      <c r="AJ97" s="11">
        <f t="shared" si="55"/>
        <v>0</v>
      </c>
      <c r="AK97" s="12">
        <f t="shared" si="56"/>
        <v>0</v>
      </c>
    </row>
    <row r="98" spans="1:37" x14ac:dyDescent="0.3">
      <c r="A98">
        <v>634113</v>
      </c>
      <c r="C98" s="1">
        <v>44615</v>
      </c>
      <c r="D98">
        <v>4</v>
      </c>
      <c r="E98" t="s">
        <v>173</v>
      </c>
      <c r="F98" t="s">
        <v>165</v>
      </c>
      <c r="G98" t="s">
        <v>41</v>
      </c>
      <c r="H98" s="2">
        <v>7402228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  <c r="N98">
        <f t="shared" si="33"/>
        <v>0</v>
      </c>
      <c r="O98">
        <f t="shared" si="34"/>
        <v>0</v>
      </c>
      <c r="P98">
        <f t="shared" si="35"/>
        <v>0</v>
      </c>
      <c r="Q98">
        <f t="shared" si="36"/>
        <v>0</v>
      </c>
      <c r="R98" s="11">
        <f t="shared" si="37"/>
        <v>0</v>
      </c>
      <c r="S98">
        <f t="shared" si="38"/>
        <v>0</v>
      </c>
      <c r="T98" s="11">
        <f t="shared" si="39"/>
        <v>0</v>
      </c>
      <c r="U98" s="12">
        <f t="shared" si="40"/>
        <v>0</v>
      </c>
      <c r="V98" s="11">
        <f t="shared" si="41"/>
        <v>0</v>
      </c>
      <c r="W98" s="12">
        <f t="shared" si="42"/>
        <v>0</v>
      </c>
      <c r="X98" s="11">
        <f t="shared" si="43"/>
        <v>0</v>
      </c>
      <c r="Y98" s="12">
        <f t="shared" si="44"/>
        <v>0</v>
      </c>
      <c r="Z98" s="11">
        <f t="shared" si="45"/>
        <v>0</v>
      </c>
      <c r="AA98" s="12">
        <f t="shared" si="46"/>
        <v>0</v>
      </c>
      <c r="AB98" s="11">
        <f t="shared" si="47"/>
        <v>0</v>
      </c>
      <c r="AC98" s="12">
        <f t="shared" si="48"/>
        <v>0</v>
      </c>
      <c r="AD98" s="11">
        <f t="shared" si="49"/>
        <v>0</v>
      </c>
      <c r="AE98" s="12">
        <f t="shared" si="50"/>
        <v>0</v>
      </c>
      <c r="AF98" s="11">
        <f t="shared" si="51"/>
        <v>0</v>
      </c>
      <c r="AG98" s="12">
        <f t="shared" si="52"/>
        <v>0</v>
      </c>
      <c r="AH98" s="11">
        <f t="shared" si="53"/>
        <v>0</v>
      </c>
      <c r="AI98" s="12">
        <f t="shared" si="54"/>
        <v>0</v>
      </c>
      <c r="AJ98" s="11">
        <f t="shared" si="55"/>
        <v>0</v>
      </c>
      <c r="AK98" s="12">
        <f t="shared" si="56"/>
        <v>0</v>
      </c>
    </row>
    <row r="99" spans="1:37" x14ac:dyDescent="0.3">
      <c r="A99">
        <v>634113</v>
      </c>
      <c r="C99" s="1">
        <v>44615</v>
      </c>
      <c r="D99">
        <v>5</v>
      </c>
      <c r="E99" t="s">
        <v>173</v>
      </c>
      <c r="F99" t="s">
        <v>165</v>
      </c>
      <c r="G99" t="s">
        <v>31</v>
      </c>
      <c r="H99" s="2">
        <v>7427427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  <c r="N99">
        <f t="shared" si="33"/>
        <v>0</v>
      </c>
      <c r="O99">
        <f t="shared" si="34"/>
        <v>0</v>
      </c>
      <c r="P99">
        <f t="shared" si="35"/>
        <v>0</v>
      </c>
      <c r="Q99">
        <f t="shared" si="36"/>
        <v>0</v>
      </c>
      <c r="R99" s="11">
        <f t="shared" si="37"/>
        <v>0</v>
      </c>
      <c r="S99">
        <f t="shared" si="38"/>
        <v>0</v>
      </c>
      <c r="T99" s="11">
        <f t="shared" si="39"/>
        <v>0</v>
      </c>
      <c r="U99" s="12">
        <f t="shared" si="40"/>
        <v>0</v>
      </c>
      <c r="V99" s="11">
        <f t="shared" si="41"/>
        <v>0</v>
      </c>
      <c r="W99" s="12">
        <f t="shared" si="42"/>
        <v>0</v>
      </c>
      <c r="X99" s="11">
        <f t="shared" si="43"/>
        <v>0</v>
      </c>
      <c r="Y99" s="12">
        <f t="shared" si="44"/>
        <v>0</v>
      </c>
      <c r="Z99" s="11">
        <f t="shared" si="45"/>
        <v>0</v>
      </c>
      <c r="AA99" s="12">
        <f t="shared" si="46"/>
        <v>0</v>
      </c>
      <c r="AB99" s="11">
        <f t="shared" si="47"/>
        <v>1</v>
      </c>
      <c r="AC99" s="12">
        <f t="shared" si="48"/>
        <v>0</v>
      </c>
      <c r="AD99" s="11">
        <f t="shared" si="49"/>
        <v>0</v>
      </c>
      <c r="AE99" s="12">
        <f t="shared" si="50"/>
        <v>0</v>
      </c>
      <c r="AF99" s="11">
        <f t="shared" si="51"/>
        <v>0</v>
      </c>
      <c r="AG99" s="12">
        <f t="shared" si="52"/>
        <v>0</v>
      </c>
      <c r="AH99" s="11">
        <f t="shared" si="53"/>
        <v>0</v>
      </c>
      <c r="AI99" s="12">
        <f t="shared" si="54"/>
        <v>0</v>
      </c>
      <c r="AJ99" s="11">
        <f t="shared" si="55"/>
        <v>0</v>
      </c>
      <c r="AK99" s="12">
        <f t="shared" si="56"/>
        <v>0</v>
      </c>
    </row>
    <row r="100" spans="1:37" x14ac:dyDescent="0.3">
      <c r="A100">
        <v>634113</v>
      </c>
      <c r="C100" s="1">
        <v>44615</v>
      </c>
      <c r="D100">
        <v>6</v>
      </c>
      <c r="E100" t="s">
        <v>173</v>
      </c>
      <c r="F100" t="s">
        <v>165</v>
      </c>
      <c r="G100" t="s">
        <v>26</v>
      </c>
      <c r="H100" s="2">
        <v>7799440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  <c r="N100">
        <f t="shared" si="33"/>
        <v>0</v>
      </c>
      <c r="O100">
        <f t="shared" si="34"/>
        <v>0</v>
      </c>
      <c r="P100">
        <f t="shared" si="35"/>
        <v>0</v>
      </c>
      <c r="Q100">
        <f t="shared" si="36"/>
        <v>0</v>
      </c>
      <c r="R100" s="11">
        <f t="shared" si="37"/>
        <v>0</v>
      </c>
      <c r="S100">
        <f t="shared" si="38"/>
        <v>0</v>
      </c>
      <c r="T100" s="11">
        <f t="shared" si="39"/>
        <v>0</v>
      </c>
      <c r="U100" s="12">
        <f t="shared" si="40"/>
        <v>0</v>
      </c>
      <c r="V100" s="11">
        <f t="shared" si="41"/>
        <v>0</v>
      </c>
      <c r="W100" s="12">
        <f t="shared" si="42"/>
        <v>0</v>
      </c>
      <c r="X100" s="11">
        <f t="shared" si="43"/>
        <v>0</v>
      </c>
      <c r="Y100" s="12">
        <f t="shared" si="44"/>
        <v>0</v>
      </c>
      <c r="Z100" s="11">
        <f t="shared" si="45"/>
        <v>0</v>
      </c>
      <c r="AA100" s="12">
        <f t="shared" si="46"/>
        <v>0</v>
      </c>
      <c r="AB100" s="11">
        <f t="shared" si="47"/>
        <v>0</v>
      </c>
      <c r="AC100" s="12">
        <f t="shared" si="48"/>
        <v>0</v>
      </c>
      <c r="AD100" s="11">
        <f t="shared" si="49"/>
        <v>0</v>
      </c>
      <c r="AE100" s="12">
        <f t="shared" si="50"/>
        <v>0</v>
      </c>
      <c r="AF100" s="11">
        <f t="shared" si="51"/>
        <v>0</v>
      </c>
      <c r="AG100" s="12">
        <f t="shared" si="52"/>
        <v>0</v>
      </c>
      <c r="AH100" s="11">
        <f t="shared" si="53"/>
        <v>0</v>
      </c>
      <c r="AI100" s="12">
        <f t="shared" si="54"/>
        <v>0</v>
      </c>
      <c r="AJ100" s="11">
        <f t="shared" si="55"/>
        <v>0</v>
      </c>
      <c r="AK100" s="12">
        <f t="shared" si="56"/>
        <v>0</v>
      </c>
    </row>
    <row r="101" spans="1:37" x14ac:dyDescent="0.3">
      <c r="A101">
        <v>634113</v>
      </c>
      <c r="C101" s="1">
        <v>44615</v>
      </c>
      <c r="D101">
        <v>7</v>
      </c>
      <c r="E101" t="s">
        <v>173</v>
      </c>
      <c r="F101" t="s">
        <v>165</v>
      </c>
      <c r="G101" t="s">
        <v>13</v>
      </c>
      <c r="H101" s="2">
        <v>8251050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  <c r="N101">
        <f t="shared" si="33"/>
        <v>1</v>
      </c>
      <c r="O101">
        <f t="shared" si="34"/>
        <v>0</v>
      </c>
      <c r="P101">
        <f t="shared" si="35"/>
        <v>0</v>
      </c>
      <c r="Q101">
        <f t="shared" si="36"/>
        <v>0</v>
      </c>
      <c r="R101" s="11">
        <f t="shared" si="37"/>
        <v>0</v>
      </c>
      <c r="S101">
        <f t="shared" si="38"/>
        <v>0</v>
      </c>
      <c r="T101" s="11">
        <f t="shared" si="39"/>
        <v>0</v>
      </c>
      <c r="U101" s="12">
        <f t="shared" si="40"/>
        <v>0</v>
      </c>
      <c r="V101" s="11">
        <f t="shared" si="41"/>
        <v>0</v>
      </c>
      <c r="W101" s="12">
        <f t="shared" si="42"/>
        <v>0</v>
      </c>
      <c r="X101" s="11">
        <f t="shared" si="43"/>
        <v>0</v>
      </c>
      <c r="Y101" s="12">
        <f t="shared" si="44"/>
        <v>0</v>
      </c>
      <c r="Z101" s="11">
        <f t="shared" si="45"/>
        <v>0</v>
      </c>
      <c r="AA101" s="12">
        <f t="shared" si="46"/>
        <v>0</v>
      </c>
      <c r="AB101" s="11">
        <f t="shared" si="47"/>
        <v>0</v>
      </c>
      <c r="AC101" s="12">
        <f t="shared" si="48"/>
        <v>0</v>
      </c>
      <c r="AD101" s="11">
        <f t="shared" si="49"/>
        <v>0</v>
      </c>
      <c r="AE101" s="12">
        <f t="shared" si="50"/>
        <v>0</v>
      </c>
      <c r="AF101" s="11">
        <f t="shared" si="51"/>
        <v>0</v>
      </c>
      <c r="AG101" s="12">
        <f t="shared" si="52"/>
        <v>0</v>
      </c>
      <c r="AH101" s="11">
        <f t="shared" si="53"/>
        <v>0</v>
      </c>
      <c r="AI101" s="12">
        <f t="shared" si="54"/>
        <v>0</v>
      </c>
      <c r="AJ101" s="11">
        <f t="shared" si="55"/>
        <v>0</v>
      </c>
      <c r="AK101" s="12">
        <f t="shared" si="56"/>
        <v>0</v>
      </c>
    </row>
    <row r="102" spans="1:37" x14ac:dyDescent="0.3">
      <c r="A102">
        <v>634113</v>
      </c>
      <c r="C102" s="1">
        <v>44615</v>
      </c>
      <c r="D102">
        <v>8</v>
      </c>
      <c r="E102" t="s">
        <v>173</v>
      </c>
      <c r="F102" t="s">
        <v>165</v>
      </c>
      <c r="G102" t="s">
        <v>17</v>
      </c>
      <c r="H102" s="2">
        <v>8543500</v>
      </c>
      <c r="J102">
        <f t="shared" si="29"/>
        <v>0</v>
      </c>
      <c r="K102">
        <f t="shared" si="30"/>
        <v>0</v>
      </c>
      <c r="L102">
        <f t="shared" si="31"/>
        <v>0</v>
      </c>
      <c r="M102">
        <f t="shared" si="32"/>
        <v>0</v>
      </c>
      <c r="N102">
        <f t="shared" si="33"/>
        <v>0</v>
      </c>
      <c r="O102">
        <f t="shared" si="34"/>
        <v>0</v>
      </c>
      <c r="P102">
        <f t="shared" si="35"/>
        <v>0</v>
      </c>
      <c r="Q102">
        <f t="shared" si="36"/>
        <v>0</v>
      </c>
      <c r="R102" s="11">
        <f t="shared" si="37"/>
        <v>0</v>
      </c>
      <c r="S102">
        <f t="shared" si="38"/>
        <v>0</v>
      </c>
      <c r="T102" s="11">
        <f t="shared" si="39"/>
        <v>0</v>
      </c>
      <c r="U102" s="12">
        <f t="shared" si="40"/>
        <v>0</v>
      </c>
      <c r="V102" s="11">
        <f t="shared" si="41"/>
        <v>0</v>
      </c>
      <c r="W102" s="12">
        <f t="shared" si="42"/>
        <v>0</v>
      </c>
      <c r="X102" s="11">
        <f t="shared" si="43"/>
        <v>0</v>
      </c>
      <c r="Y102" s="12">
        <f t="shared" si="44"/>
        <v>0</v>
      </c>
      <c r="Z102" s="11">
        <f t="shared" si="45"/>
        <v>0</v>
      </c>
      <c r="AA102" s="12">
        <f t="shared" si="46"/>
        <v>0</v>
      </c>
      <c r="AB102" s="11">
        <f t="shared" si="47"/>
        <v>0</v>
      </c>
      <c r="AC102" s="12">
        <f t="shared" si="48"/>
        <v>0</v>
      </c>
      <c r="AD102" s="11">
        <f t="shared" si="49"/>
        <v>0</v>
      </c>
      <c r="AE102" s="12">
        <f t="shared" si="50"/>
        <v>0</v>
      </c>
      <c r="AF102" s="11">
        <f t="shared" si="51"/>
        <v>0</v>
      </c>
      <c r="AG102" s="12">
        <f t="shared" si="52"/>
        <v>0</v>
      </c>
      <c r="AH102" s="11">
        <f t="shared" si="53"/>
        <v>0</v>
      </c>
      <c r="AI102" s="12">
        <f t="shared" si="54"/>
        <v>0</v>
      </c>
      <c r="AJ102" s="11">
        <f t="shared" si="55"/>
        <v>0</v>
      </c>
      <c r="AK102" s="12">
        <f t="shared" si="56"/>
        <v>0</v>
      </c>
    </row>
    <row r="103" spans="1:37" x14ac:dyDescent="0.3">
      <c r="A103">
        <v>634113</v>
      </c>
      <c r="C103" s="1">
        <v>44615</v>
      </c>
      <c r="D103">
        <v>9</v>
      </c>
      <c r="E103" t="s">
        <v>173</v>
      </c>
      <c r="F103" t="s">
        <v>165</v>
      </c>
      <c r="G103" t="s">
        <v>45</v>
      </c>
      <c r="H103" s="2">
        <v>9551990</v>
      </c>
      <c r="J103">
        <f t="shared" si="29"/>
        <v>0</v>
      </c>
      <c r="K103">
        <f t="shared" si="30"/>
        <v>0</v>
      </c>
      <c r="L103">
        <f t="shared" si="31"/>
        <v>0</v>
      </c>
      <c r="M103">
        <f t="shared" si="32"/>
        <v>0</v>
      </c>
      <c r="N103">
        <f t="shared" si="33"/>
        <v>0</v>
      </c>
      <c r="O103">
        <f t="shared" si="34"/>
        <v>0</v>
      </c>
      <c r="P103">
        <f t="shared" si="35"/>
        <v>0</v>
      </c>
      <c r="Q103">
        <f t="shared" si="36"/>
        <v>0</v>
      </c>
      <c r="R103" s="11">
        <f t="shared" si="37"/>
        <v>0</v>
      </c>
      <c r="S103">
        <f t="shared" si="38"/>
        <v>0</v>
      </c>
      <c r="T103" s="11">
        <f t="shared" si="39"/>
        <v>0</v>
      </c>
      <c r="U103" s="12">
        <f t="shared" si="40"/>
        <v>0</v>
      </c>
      <c r="V103" s="11">
        <f t="shared" si="41"/>
        <v>0</v>
      </c>
      <c r="W103" s="12">
        <f t="shared" si="42"/>
        <v>0</v>
      </c>
      <c r="X103" s="11">
        <f t="shared" si="43"/>
        <v>0</v>
      </c>
      <c r="Y103" s="12">
        <f t="shared" si="44"/>
        <v>0</v>
      </c>
      <c r="Z103" s="11">
        <f t="shared" si="45"/>
        <v>0</v>
      </c>
      <c r="AA103" s="12">
        <f t="shared" si="46"/>
        <v>0</v>
      </c>
      <c r="AB103" s="11">
        <f t="shared" si="47"/>
        <v>0</v>
      </c>
      <c r="AC103" s="12">
        <f t="shared" si="48"/>
        <v>0</v>
      </c>
      <c r="AD103" s="11">
        <f t="shared" si="49"/>
        <v>0</v>
      </c>
      <c r="AE103" s="12">
        <f t="shared" si="50"/>
        <v>0</v>
      </c>
      <c r="AF103" s="11">
        <f t="shared" si="51"/>
        <v>0</v>
      </c>
      <c r="AG103" s="12">
        <f t="shared" si="52"/>
        <v>0</v>
      </c>
      <c r="AH103" s="11">
        <f t="shared" si="53"/>
        <v>0</v>
      </c>
      <c r="AI103" s="12">
        <f t="shared" si="54"/>
        <v>0</v>
      </c>
      <c r="AJ103" s="11">
        <f t="shared" si="55"/>
        <v>0</v>
      </c>
      <c r="AK103" s="12">
        <f t="shared" si="56"/>
        <v>0</v>
      </c>
    </row>
    <row r="104" spans="1:37" x14ac:dyDescent="0.3">
      <c r="A104">
        <v>634113</v>
      </c>
      <c r="C104" s="1">
        <v>44615</v>
      </c>
      <c r="D104">
        <v>10</v>
      </c>
      <c r="E104" t="s">
        <v>173</v>
      </c>
      <c r="F104" t="s">
        <v>165</v>
      </c>
      <c r="G104" t="s">
        <v>12</v>
      </c>
      <c r="H104" s="2">
        <v>9940086</v>
      </c>
      <c r="J104">
        <f t="shared" si="29"/>
        <v>0</v>
      </c>
      <c r="K104">
        <f t="shared" si="30"/>
        <v>0</v>
      </c>
      <c r="L104">
        <f t="shared" si="31"/>
        <v>0</v>
      </c>
      <c r="M104">
        <f t="shared" si="32"/>
        <v>0</v>
      </c>
      <c r="N104">
        <f t="shared" si="33"/>
        <v>0</v>
      </c>
      <c r="O104">
        <f t="shared" si="34"/>
        <v>0</v>
      </c>
      <c r="P104">
        <f t="shared" si="35"/>
        <v>0</v>
      </c>
      <c r="Q104">
        <f t="shared" si="36"/>
        <v>0</v>
      </c>
      <c r="R104" s="11">
        <f t="shared" si="37"/>
        <v>0</v>
      </c>
      <c r="S104">
        <f t="shared" si="38"/>
        <v>0</v>
      </c>
      <c r="T104" s="11">
        <f t="shared" si="39"/>
        <v>0</v>
      </c>
      <c r="U104" s="12">
        <f t="shared" si="40"/>
        <v>0</v>
      </c>
      <c r="V104" s="11">
        <f t="shared" si="41"/>
        <v>1</v>
      </c>
      <c r="W104" s="12">
        <f t="shared" si="42"/>
        <v>0</v>
      </c>
      <c r="X104" s="11">
        <f t="shared" si="43"/>
        <v>0</v>
      </c>
      <c r="Y104" s="12">
        <f t="shared" si="44"/>
        <v>0</v>
      </c>
      <c r="Z104" s="11">
        <f t="shared" si="45"/>
        <v>0</v>
      </c>
      <c r="AA104" s="12">
        <f t="shared" si="46"/>
        <v>0</v>
      </c>
      <c r="AB104" s="11">
        <f t="shared" si="47"/>
        <v>0</v>
      </c>
      <c r="AC104" s="12">
        <f t="shared" si="48"/>
        <v>0</v>
      </c>
      <c r="AD104" s="11">
        <f t="shared" si="49"/>
        <v>0</v>
      </c>
      <c r="AE104" s="12">
        <f t="shared" si="50"/>
        <v>0</v>
      </c>
      <c r="AF104" s="11">
        <f t="shared" si="51"/>
        <v>0</v>
      </c>
      <c r="AG104" s="12">
        <f t="shared" si="52"/>
        <v>0</v>
      </c>
      <c r="AH104" s="11">
        <f t="shared" si="53"/>
        <v>0</v>
      </c>
      <c r="AI104" s="12">
        <f t="shared" si="54"/>
        <v>0</v>
      </c>
      <c r="AJ104" s="11">
        <f t="shared" si="55"/>
        <v>0</v>
      </c>
      <c r="AK104" s="12">
        <f t="shared" si="56"/>
        <v>0</v>
      </c>
    </row>
    <row r="105" spans="1:37" x14ac:dyDescent="0.3">
      <c r="A105">
        <v>634113</v>
      </c>
      <c r="C105" s="1">
        <v>44615</v>
      </c>
      <c r="D105">
        <v>11</v>
      </c>
      <c r="E105" t="s">
        <v>173</v>
      </c>
      <c r="F105" t="s">
        <v>165</v>
      </c>
      <c r="G105" t="s">
        <v>24</v>
      </c>
      <c r="H105" s="2">
        <v>10150603</v>
      </c>
      <c r="J105">
        <f t="shared" si="29"/>
        <v>0</v>
      </c>
      <c r="K105">
        <f t="shared" si="30"/>
        <v>0</v>
      </c>
      <c r="L105">
        <f t="shared" si="31"/>
        <v>0</v>
      </c>
      <c r="M105">
        <f t="shared" si="32"/>
        <v>0</v>
      </c>
      <c r="N105">
        <f t="shared" si="33"/>
        <v>0</v>
      </c>
      <c r="O105">
        <f t="shared" si="34"/>
        <v>0</v>
      </c>
      <c r="P105">
        <f t="shared" si="35"/>
        <v>0</v>
      </c>
      <c r="Q105">
        <f t="shared" si="36"/>
        <v>0</v>
      </c>
      <c r="R105" s="11">
        <f t="shared" si="37"/>
        <v>0</v>
      </c>
      <c r="S105">
        <f t="shared" si="38"/>
        <v>0</v>
      </c>
      <c r="T105" s="11">
        <f t="shared" si="39"/>
        <v>0</v>
      </c>
      <c r="U105" s="12">
        <f t="shared" si="40"/>
        <v>0</v>
      </c>
      <c r="V105" s="11">
        <f t="shared" si="41"/>
        <v>0</v>
      </c>
      <c r="W105" s="12">
        <f t="shared" si="42"/>
        <v>0</v>
      </c>
      <c r="X105" s="11">
        <f t="shared" si="43"/>
        <v>0</v>
      </c>
      <c r="Y105" s="12">
        <f t="shared" si="44"/>
        <v>0</v>
      </c>
      <c r="Z105" s="11">
        <f t="shared" si="45"/>
        <v>0</v>
      </c>
      <c r="AA105" s="12">
        <f t="shared" si="46"/>
        <v>0</v>
      </c>
      <c r="AB105" s="11">
        <f t="shared" si="47"/>
        <v>0</v>
      </c>
      <c r="AC105" s="12">
        <f t="shared" si="48"/>
        <v>0</v>
      </c>
      <c r="AD105" s="11">
        <f t="shared" si="49"/>
        <v>0</v>
      </c>
      <c r="AE105" s="12">
        <f t="shared" si="50"/>
        <v>0</v>
      </c>
      <c r="AF105" s="11">
        <f t="shared" si="51"/>
        <v>0</v>
      </c>
      <c r="AG105" s="12">
        <f t="shared" si="52"/>
        <v>0</v>
      </c>
      <c r="AH105" s="11">
        <f t="shared" si="53"/>
        <v>0</v>
      </c>
      <c r="AI105" s="12">
        <f t="shared" si="54"/>
        <v>0</v>
      </c>
      <c r="AJ105" s="11">
        <f t="shared" si="55"/>
        <v>0</v>
      </c>
      <c r="AK105" s="12">
        <f t="shared" si="56"/>
        <v>0</v>
      </c>
    </row>
    <row r="106" spans="1:37" x14ac:dyDescent="0.3">
      <c r="A106">
        <v>634113</v>
      </c>
      <c r="C106" s="1">
        <v>44615</v>
      </c>
      <c r="D106">
        <v>12</v>
      </c>
      <c r="E106" t="s">
        <v>173</v>
      </c>
      <c r="F106" t="s">
        <v>165</v>
      </c>
      <c r="G106" t="s">
        <v>19</v>
      </c>
      <c r="H106" s="2">
        <v>10962176</v>
      </c>
      <c r="J106">
        <f t="shared" si="29"/>
        <v>0</v>
      </c>
      <c r="K106">
        <f t="shared" si="30"/>
        <v>0</v>
      </c>
      <c r="L106">
        <f t="shared" si="31"/>
        <v>0</v>
      </c>
      <c r="M106">
        <f t="shared" si="32"/>
        <v>0</v>
      </c>
      <c r="N106">
        <f t="shared" si="33"/>
        <v>0</v>
      </c>
      <c r="O106">
        <f t="shared" si="34"/>
        <v>0</v>
      </c>
      <c r="P106">
        <f t="shared" si="35"/>
        <v>0</v>
      </c>
      <c r="Q106">
        <f t="shared" si="36"/>
        <v>0</v>
      </c>
      <c r="R106" s="11">
        <f t="shared" si="37"/>
        <v>0</v>
      </c>
      <c r="S106">
        <f t="shared" si="38"/>
        <v>0</v>
      </c>
      <c r="T106" s="11">
        <f t="shared" si="39"/>
        <v>0</v>
      </c>
      <c r="U106" s="12">
        <f t="shared" si="40"/>
        <v>0</v>
      </c>
      <c r="V106" s="11">
        <f t="shared" si="41"/>
        <v>0</v>
      </c>
      <c r="W106" s="12">
        <f t="shared" si="42"/>
        <v>0</v>
      </c>
      <c r="X106" s="11">
        <f t="shared" si="43"/>
        <v>0</v>
      </c>
      <c r="Y106" s="12">
        <f t="shared" si="44"/>
        <v>0</v>
      </c>
      <c r="Z106" s="11">
        <f t="shared" si="45"/>
        <v>0</v>
      </c>
      <c r="AA106" s="12">
        <f t="shared" si="46"/>
        <v>0</v>
      </c>
      <c r="AB106" s="11">
        <f t="shared" si="47"/>
        <v>0</v>
      </c>
      <c r="AC106" s="12">
        <f t="shared" si="48"/>
        <v>0</v>
      </c>
      <c r="AD106" s="11">
        <f t="shared" si="49"/>
        <v>0</v>
      </c>
      <c r="AE106" s="12">
        <f t="shared" si="50"/>
        <v>0</v>
      </c>
      <c r="AF106" s="11">
        <f t="shared" si="51"/>
        <v>0</v>
      </c>
      <c r="AG106" s="12">
        <f t="shared" si="52"/>
        <v>0</v>
      </c>
      <c r="AH106" s="11">
        <f t="shared" si="53"/>
        <v>0</v>
      </c>
      <c r="AI106" s="12">
        <f t="shared" si="54"/>
        <v>0</v>
      </c>
      <c r="AJ106" s="11">
        <f t="shared" si="55"/>
        <v>0</v>
      </c>
      <c r="AK106" s="12">
        <f t="shared" si="56"/>
        <v>0</v>
      </c>
    </row>
    <row r="107" spans="1:37" x14ac:dyDescent="0.3">
      <c r="A107">
        <v>634113</v>
      </c>
      <c r="C107" s="1">
        <v>44615</v>
      </c>
      <c r="D107">
        <v>13</v>
      </c>
      <c r="E107" t="s">
        <v>173</v>
      </c>
      <c r="F107" t="s">
        <v>165</v>
      </c>
      <c r="G107" t="s">
        <v>49</v>
      </c>
      <c r="H107" s="2">
        <v>11782178</v>
      </c>
      <c r="J107">
        <f t="shared" si="29"/>
        <v>0</v>
      </c>
      <c r="K107">
        <f t="shared" si="30"/>
        <v>0</v>
      </c>
      <c r="L107">
        <f t="shared" si="31"/>
        <v>0</v>
      </c>
      <c r="M107">
        <f t="shared" si="32"/>
        <v>0</v>
      </c>
      <c r="N107">
        <f t="shared" si="33"/>
        <v>0</v>
      </c>
      <c r="O107">
        <f t="shared" si="34"/>
        <v>0</v>
      </c>
      <c r="P107">
        <f t="shared" si="35"/>
        <v>0</v>
      </c>
      <c r="Q107">
        <f t="shared" si="36"/>
        <v>0</v>
      </c>
      <c r="R107" s="11">
        <f t="shared" si="37"/>
        <v>0</v>
      </c>
      <c r="S107">
        <f t="shared" si="38"/>
        <v>0</v>
      </c>
      <c r="T107" s="11">
        <f t="shared" si="39"/>
        <v>0</v>
      </c>
      <c r="U107" s="12">
        <f t="shared" si="40"/>
        <v>0</v>
      </c>
      <c r="V107" s="11">
        <f t="shared" si="41"/>
        <v>0</v>
      </c>
      <c r="W107" s="12">
        <f t="shared" si="42"/>
        <v>0</v>
      </c>
      <c r="X107" s="11">
        <f t="shared" si="43"/>
        <v>0</v>
      </c>
      <c r="Y107" s="12">
        <f t="shared" si="44"/>
        <v>0</v>
      </c>
      <c r="Z107" s="11">
        <f t="shared" si="45"/>
        <v>0</v>
      </c>
      <c r="AA107" s="12">
        <f t="shared" si="46"/>
        <v>0</v>
      </c>
      <c r="AB107" s="11">
        <f t="shared" si="47"/>
        <v>0</v>
      </c>
      <c r="AC107" s="12">
        <f t="shared" si="48"/>
        <v>0</v>
      </c>
      <c r="AD107" s="11">
        <f t="shared" si="49"/>
        <v>0</v>
      </c>
      <c r="AE107" s="12">
        <f t="shared" si="50"/>
        <v>0</v>
      </c>
      <c r="AF107" s="11">
        <f t="shared" si="51"/>
        <v>0</v>
      </c>
      <c r="AG107" s="12">
        <f t="shared" si="52"/>
        <v>0</v>
      </c>
      <c r="AH107" s="11">
        <f t="shared" si="53"/>
        <v>0</v>
      </c>
      <c r="AI107" s="12">
        <f t="shared" si="54"/>
        <v>0</v>
      </c>
      <c r="AJ107" s="11">
        <f t="shared" si="55"/>
        <v>0</v>
      </c>
      <c r="AK107" s="12">
        <f t="shared" si="56"/>
        <v>0</v>
      </c>
    </row>
    <row r="108" spans="1:37" x14ac:dyDescent="0.3">
      <c r="A108">
        <v>634113</v>
      </c>
      <c r="C108" s="1">
        <v>44615</v>
      </c>
      <c r="D108">
        <v>14</v>
      </c>
      <c r="E108" t="s">
        <v>173</v>
      </c>
      <c r="F108" t="s">
        <v>165</v>
      </c>
      <c r="G108" t="s">
        <v>15</v>
      </c>
      <c r="H108" s="2">
        <v>12351065</v>
      </c>
      <c r="J108">
        <f t="shared" si="29"/>
        <v>0</v>
      </c>
      <c r="K108">
        <f t="shared" si="30"/>
        <v>0</v>
      </c>
      <c r="L108">
        <f t="shared" si="31"/>
        <v>0</v>
      </c>
      <c r="M108">
        <f t="shared" si="32"/>
        <v>0</v>
      </c>
      <c r="N108">
        <f t="shared" si="33"/>
        <v>0</v>
      </c>
      <c r="O108">
        <f t="shared" si="34"/>
        <v>0</v>
      </c>
      <c r="P108">
        <f t="shared" si="35"/>
        <v>0</v>
      </c>
      <c r="Q108">
        <f t="shared" si="36"/>
        <v>0</v>
      </c>
      <c r="R108" s="11">
        <f t="shared" si="37"/>
        <v>0</v>
      </c>
      <c r="S108">
        <f t="shared" si="38"/>
        <v>0</v>
      </c>
      <c r="T108" s="11">
        <f t="shared" si="39"/>
        <v>0</v>
      </c>
      <c r="U108" s="12">
        <f t="shared" si="40"/>
        <v>0</v>
      </c>
      <c r="V108" s="11">
        <f t="shared" si="41"/>
        <v>0</v>
      </c>
      <c r="W108" s="12">
        <f t="shared" si="42"/>
        <v>0</v>
      </c>
      <c r="X108" s="11">
        <f t="shared" si="43"/>
        <v>0</v>
      </c>
      <c r="Y108" s="12">
        <f t="shared" si="44"/>
        <v>0</v>
      </c>
      <c r="Z108" s="11">
        <f t="shared" si="45"/>
        <v>0</v>
      </c>
      <c r="AA108" s="12">
        <f t="shared" si="46"/>
        <v>0</v>
      </c>
      <c r="AB108" s="11">
        <f t="shared" si="47"/>
        <v>0</v>
      </c>
      <c r="AC108" s="12">
        <f t="shared" si="48"/>
        <v>0</v>
      </c>
      <c r="AD108" s="11">
        <f t="shared" si="49"/>
        <v>0</v>
      </c>
      <c r="AE108" s="12">
        <f t="shared" si="50"/>
        <v>0</v>
      </c>
      <c r="AF108" s="11">
        <f t="shared" si="51"/>
        <v>1</v>
      </c>
      <c r="AG108" s="12">
        <f t="shared" si="52"/>
        <v>0</v>
      </c>
      <c r="AH108" s="11">
        <f t="shared" si="53"/>
        <v>0</v>
      </c>
      <c r="AI108" s="12">
        <f t="shared" si="54"/>
        <v>0</v>
      </c>
      <c r="AJ108" s="11">
        <f t="shared" si="55"/>
        <v>0</v>
      </c>
      <c r="AK108" s="12">
        <f t="shared" si="56"/>
        <v>0</v>
      </c>
    </row>
    <row r="109" spans="1:37" x14ac:dyDescent="0.3">
      <c r="C109" s="1"/>
      <c r="H109" s="2"/>
      <c r="J109">
        <f t="shared" si="29"/>
        <v>0</v>
      </c>
      <c r="K109">
        <f t="shared" si="30"/>
        <v>0</v>
      </c>
      <c r="L109">
        <f t="shared" si="31"/>
        <v>0</v>
      </c>
      <c r="M109">
        <f t="shared" si="32"/>
        <v>0</v>
      </c>
      <c r="N109">
        <f t="shared" si="33"/>
        <v>0</v>
      </c>
      <c r="O109">
        <f t="shared" si="34"/>
        <v>0</v>
      </c>
      <c r="P109">
        <f t="shared" si="35"/>
        <v>0</v>
      </c>
      <c r="Q109">
        <f t="shared" si="36"/>
        <v>0</v>
      </c>
      <c r="R109" s="11">
        <f t="shared" si="37"/>
        <v>0</v>
      </c>
      <c r="S109">
        <f t="shared" si="38"/>
        <v>0</v>
      </c>
      <c r="T109" s="11">
        <f t="shared" si="39"/>
        <v>0</v>
      </c>
      <c r="U109" s="12">
        <f t="shared" si="40"/>
        <v>0</v>
      </c>
      <c r="V109" s="11">
        <f t="shared" si="41"/>
        <v>0</v>
      </c>
      <c r="W109" s="12">
        <f t="shared" si="42"/>
        <v>0</v>
      </c>
      <c r="X109" s="11">
        <f t="shared" si="43"/>
        <v>0</v>
      </c>
      <c r="Y109" s="12">
        <f t="shared" si="44"/>
        <v>0</v>
      </c>
      <c r="Z109" s="11">
        <f t="shared" si="45"/>
        <v>0</v>
      </c>
      <c r="AA109" s="12">
        <f t="shared" si="46"/>
        <v>0</v>
      </c>
      <c r="AB109" s="11">
        <f t="shared" si="47"/>
        <v>0</v>
      </c>
      <c r="AC109" s="12">
        <f t="shared" si="48"/>
        <v>0</v>
      </c>
      <c r="AD109" s="11">
        <f t="shared" si="49"/>
        <v>0</v>
      </c>
      <c r="AE109" s="12">
        <f t="shared" si="50"/>
        <v>0</v>
      </c>
      <c r="AF109" s="11">
        <f t="shared" si="51"/>
        <v>0</v>
      </c>
      <c r="AG109" s="12">
        <f t="shared" si="52"/>
        <v>0</v>
      </c>
      <c r="AH109" s="11">
        <f t="shared" si="53"/>
        <v>0</v>
      </c>
      <c r="AI109" s="12">
        <f t="shared" si="54"/>
        <v>0</v>
      </c>
      <c r="AJ109" s="11">
        <f t="shared" si="55"/>
        <v>0</v>
      </c>
      <c r="AK109" s="12">
        <f t="shared" si="56"/>
        <v>0</v>
      </c>
    </row>
    <row r="110" spans="1:37" x14ac:dyDescent="0.3">
      <c r="A110">
        <v>631726</v>
      </c>
      <c r="C110" s="1">
        <v>44602</v>
      </c>
      <c r="D110">
        <v>1</v>
      </c>
      <c r="E110" t="s">
        <v>175</v>
      </c>
      <c r="F110" t="s">
        <v>165</v>
      </c>
      <c r="G110" t="s">
        <v>14</v>
      </c>
      <c r="H110" s="2">
        <v>144342411</v>
      </c>
      <c r="J110">
        <f t="shared" si="29"/>
        <v>0</v>
      </c>
      <c r="K110">
        <f t="shared" si="30"/>
        <v>0</v>
      </c>
      <c r="L110">
        <f t="shared" si="31"/>
        <v>0</v>
      </c>
      <c r="M110">
        <f t="shared" si="32"/>
        <v>0</v>
      </c>
      <c r="N110">
        <f t="shared" si="33"/>
        <v>0</v>
      </c>
      <c r="O110">
        <f t="shared" si="34"/>
        <v>0</v>
      </c>
      <c r="P110">
        <f t="shared" si="35"/>
        <v>0</v>
      </c>
      <c r="Q110">
        <f t="shared" si="36"/>
        <v>0</v>
      </c>
      <c r="R110" s="11">
        <f t="shared" si="37"/>
        <v>0</v>
      </c>
      <c r="S110">
        <f t="shared" si="38"/>
        <v>0</v>
      </c>
      <c r="T110" s="11">
        <f t="shared" si="39"/>
        <v>0</v>
      </c>
      <c r="U110" s="12">
        <f t="shared" si="40"/>
        <v>0</v>
      </c>
      <c r="V110" s="11">
        <f t="shared" si="41"/>
        <v>0</v>
      </c>
      <c r="W110" s="12">
        <f t="shared" si="42"/>
        <v>0</v>
      </c>
      <c r="X110" s="11">
        <f t="shared" si="43"/>
        <v>0</v>
      </c>
      <c r="Y110" s="12">
        <f t="shared" si="44"/>
        <v>0</v>
      </c>
      <c r="Z110" s="11">
        <f t="shared" si="45"/>
        <v>1</v>
      </c>
      <c r="AA110" s="12">
        <f t="shared" si="46"/>
        <v>1</v>
      </c>
      <c r="AB110" s="11">
        <f t="shared" si="47"/>
        <v>0</v>
      </c>
      <c r="AC110" s="12">
        <f t="shared" si="48"/>
        <v>0</v>
      </c>
      <c r="AD110" s="11">
        <f t="shared" si="49"/>
        <v>0</v>
      </c>
      <c r="AE110" s="12">
        <f t="shared" si="50"/>
        <v>0</v>
      </c>
      <c r="AF110" s="11">
        <f t="shared" si="51"/>
        <v>0</v>
      </c>
      <c r="AG110" s="12">
        <f t="shared" si="52"/>
        <v>0</v>
      </c>
      <c r="AH110" s="11">
        <f t="shared" si="53"/>
        <v>0</v>
      </c>
      <c r="AI110" s="12">
        <f t="shared" si="54"/>
        <v>0</v>
      </c>
      <c r="AJ110" s="11">
        <f t="shared" si="55"/>
        <v>0</v>
      </c>
      <c r="AK110" s="12">
        <f t="shared" si="56"/>
        <v>0</v>
      </c>
    </row>
    <row r="111" spans="1:37" x14ac:dyDescent="0.3">
      <c r="A111">
        <v>631726</v>
      </c>
      <c r="C111" s="1">
        <v>44602</v>
      </c>
      <c r="D111">
        <v>2</v>
      </c>
      <c r="E111" t="s">
        <v>175</v>
      </c>
      <c r="F111" t="s">
        <v>165</v>
      </c>
      <c r="G111" t="s">
        <v>46</v>
      </c>
      <c r="H111" s="2">
        <v>154991000</v>
      </c>
      <c r="J111">
        <f t="shared" si="29"/>
        <v>0</v>
      </c>
      <c r="K111">
        <f t="shared" si="30"/>
        <v>0</v>
      </c>
      <c r="L111">
        <f t="shared" si="31"/>
        <v>0</v>
      </c>
      <c r="M111">
        <f t="shared" si="32"/>
        <v>0</v>
      </c>
      <c r="N111">
        <f t="shared" si="33"/>
        <v>0</v>
      </c>
      <c r="O111">
        <f t="shared" si="34"/>
        <v>0</v>
      </c>
      <c r="P111">
        <f t="shared" si="35"/>
        <v>0</v>
      </c>
      <c r="Q111">
        <f t="shared" si="36"/>
        <v>0</v>
      </c>
      <c r="R111" s="11">
        <f t="shared" si="37"/>
        <v>0</v>
      </c>
      <c r="S111">
        <f t="shared" si="38"/>
        <v>0</v>
      </c>
      <c r="T111" s="11">
        <f t="shared" si="39"/>
        <v>0</v>
      </c>
      <c r="U111" s="12">
        <f t="shared" si="40"/>
        <v>0</v>
      </c>
      <c r="V111" s="11">
        <f t="shared" si="41"/>
        <v>0</v>
      </c>
      <c r="W111" s="12">
        <f t="shared" si="42"/>
        <v>0</v>
      </c>
      <c r="X111" s="11">
        <f t="shared" si="43"/>
        <v>0</v>
      </c>
      <c r="Y111" s="12">
        <f t="shared" si="44"/>
        <v>0</v>
      </c>
      <c r="Z111" s="11">
        <f t="shared" si="45"/>
        <v>0</v>
      </c>
      <c r="AA111" s="12">
        <f t="shared" si="46"/>
        <v>0</v>
      </c>
      <c r="AB111" s="11">
        <f t="shared" si="47"/>
        <v>0</v>
      </c>
      <c r="AC111" s="12">
        <f t="shared" si="48"/>
        <v>0</v>
      </c>
      <c r="AD111" s="11">
        <f t="shared" si="49"/>
        <v>0</v>
      </c>
      <c r="AE111" s="12">
        <f t="shared" si="50"/>
        <v>0</v>
      </c>
      <c r="AF111" s="11">
        <f t="shared" si="51"/>
        <v>0</v>
      </c>
      <c r="AG111" s="12">
        <f t="shared" si="52"/>
        <v>0</v>
      </c>
      <c r="AH111" s="11">
        <f t="shared" si="53"/>
        <v>0</v>
      </c>
      <c r="AI111" s="12">
        <f t="shared" si="54"/>
        <v>0</v>
      </c>
      <c r="AJ111" s="11">
        <f t="shared" si="55"/>
        <v>0</v>
      </c>
      <c r="AK111" s="12">
        <f t="shared" si="56"/>
        <v>0</v>
      </c>
    </row>
    <row r="112" spans="1:37" x14ac:dyDescent="0.3">
      <c r="A112">
        <v>631726</v>
      </c>
      <c r="C112" s="1">
        <v>44602</v>
      </c>
      <c r="D112">
        <v>3</v>
      </c>
      <c r="E112" t="s">
        <v>175</v>
      </c>
      <c r="F112" t="s">
        <v>165</v>
      </c>
      <c r="G112" t="s">
        <v>13</v>
      </c>
      <c r="H112" s="2">
        <v>177607920</v>
      </c>
      <c r="J112">
        <f t="shared" si="29"/>
        <v>0</v>
      </c>
      <c r="K112">
        <f t="shared" si="30"/>
        <v>0</v>
      </c>
      <c r="L112">
        <f t="shared" si="31"/>
        <v>0</v>
      </c>
      <c r="M112">
        <f t="shared" si="32"/>
        <v>0</v>
      </c>
      <c r="N112">
        <f t="shared" si="33"/>
        <v>1</v>
      </c>
      <c r="O112">
        <f t="shared" si="34"/>
        <v>0</v>
      </c>
      <c r="P112">
        <f t="shared" si="35"/>
        <v>0</v>
      </c>
      <c r="Q112">
        <f t="shared" si="36"/>
        <v>0</v>
      </c>
      <c r="R112" s="11">
        <f t="shared" si="37"/>
        <v>0</v>
      </c>
      <c r="S112">
        <f t="shared" si="38"/>
        <v>0</v>
      </c>
      <c r="T112" s="11">
        <f t="shared" si="39"/>
        <v>0</v>
      </c>
      <c r="U112" s="12">
        <f t="shared" si="40"/>
        <v>0</v>
      </c>
      <c r="V112" s="11">
        <f t="shared" si="41"/>
        <v>0</v>
      </c>
      <c r="W112" s="12">
        <f t="shared" si="42"/>
        <v>0</v>
      </c>
      <c r="X112" s="11">
        <f t="shared" si="43"/>
        <v>0</v>
      </c>
      <c r="Y112" s="12">
        <f t="shared" si="44"/>
        <v>0</v>
      </c>
      <c r="Z112" s="11">
        <f t="shared" si="45"/>
        <v>0</v>
      </c>
      <c r="AA112" s="12">
        <f t="shared" si="46"/>
        <v>0</v>
      </c>
      <c r="AB112" s="11">
        <f t="shared" si="47"/>
        <v>0</v>
      </c>
      <c r="AC112" s="12">
        <f t="shared" si="48"/>
        <v>0</v>
      </c>
      <c r="AD112" s="11">
        <f t="shared" si="49"/>
        <v>0</v>
      </c>
      <c r="AE112" s="12">
        <f t="shared" si="50"/>
        <v>0</v>
      </c>
      <c r="AF112" s="11">
        <f t="shared" si="51"/>
        <v>0</v>
      </c>
      <c r="AG112" s="12">
        <f t="shared" si="52"/>
        <v>0</v>
      </c>
      <c r="AH112" s="11">
        <f t="shared" si="53"/>
        <v>0</v>
      </c>
      <c r="AI112" s="12">
        <f t="shared" si="54"/>
        <v>0</v>
      </c>
      <c r="AJ112" s="11">
        <f t="shared" si="55"/>
        <v>0</v>
      </c>
      <c r="AK112" s="12">
        <f t="shared" si="56"/>
        <v>0</v>
      </c>
    </row>
    <row r="113" spans="1:37" x14ac:dyDescent="0.3">
      <c r="A113">
        <v>631726</v>
      </c>
      <c r="C113" s="1">
        <v>44602</v>
      </c>
      <c r="D113">
        <v>4</v>
      </c>
      <c r="E113" t="s">
        <v>175</v>
      </c>
      <c r="F113" t="s">
        <v>165</v>
      </c>
      <c r="G113" t="s">
        <v>48</v>
      </c>
      <c r="H113" s="2">
        <v>182592959</v>
      </c>
      <c r="J113">
        <f t="shared" si="29"/>
        <v>0</v>
      </c>
      <c r="K113">
        <f t="shared" si="30"/>
        <v>0</v>
      </c>
      <c r="L113">
        <f t="shared" si="31"/>
        <v>0</v>
      </c>
      <c r="M113">
        <f t="shared" si="32"/>
        <v>0</v>
      </c>
      <c r="N113">
        <f t="shared" si="33"/>
        <v>0</v>
      </c>
      <c r="O113">
        <f t="shared" si="34"/>
        <v>0</v>
      </c>
      <c r="P113">
        <f t="shared" si="35"/>
        <v>0</v>
      </c>
      <c r="Q113">
        <f t="shared" si="36"/>
        <v>0</v>
      </c>
      <c r="R113" s="11">
        <f t="shared" si="37"/>
        <v>0</v>
      </c>
      <c r="S113">
        <f t="shared" si="38"/>
        <v>0</v>
      </c>
      <c r="T113" s="11">
        <f t="shared" si="39"/>
        <v>0</v>
      </c>
      <c r="U113" s="12">
        <f t="shared" si="40"/>
        <v>0</v>
      </c>
      <c r="V113" s="11">
        <f t="shared" si="41"/>
        <v>0</v>
      </c>
      <c r="W113" s="12">
        <f t="shared" si="42"/>
        <v>0</v>
      </c>
      <c r="X113" s="11">
        <f t="shared" si="43"/>
        <v>0</v>
      </c>
      <c r="Y113" s="12">
        <f t="shared" si="44"/>
        <v>0</v>
      </c>
      <c r="Z113" s="11">
        <f t="shared" si="45"/>
        <v>0</v>
      </c>
      <c r="AA113" s="12">
        <f t="shared" si="46"/>
        <v>0</v>
      </c>
      <c r="AB113" s="11">
        <f t="shared" si="47"/>
        <v>0</v>
      </c>
      <c r="AC113" s="12">
        <f t="shared" si="48"/>
        <v>0</v>
      </c>
      <c r="AD113" s="11">
        <f t="shared" si="49"/>
        <v>0</v>
      </c>
      <c r="AE113" s="12">
        <f t="shared" si="50"/>
        <v>0</v>
      </c>
      <c r="AF113" s="11">
        <f t="shared" si="51"/>
        <v>0</v>
      </c>
      <c r="AG113" s="12">
        <f t="shared" si="52"/>
        <v>0</v>
      </c>
      <c r="AH113" s="11">
        <f t="shared" si="53"/>
        <v>0</v>
      </c>
      <c r="AI113" s="12">
        <f t="shared" si="54"/>
        <v>0</v>
      </c>
      <c r="AJ113" s="11">
        <f t="shared" si="55"/>
        <v>0</v>
      </c>
      <c r="AK113" s="12">
        <f t="shared" si="56"/>
        <v>0</v>
      </c>
    </row>
    <row r="114" spans="1:37" x14ac:dyDescent="0.3">
      <c r="A114">
        <v>631726</v>
      </c>
      <c r="C114" s="1">
        <v>44602</v>
      </c>
      <c r="D114">
        <v>5</v>
      </c>
      <c r="E114" t="s">
        <v>175</v>
      </c>
      <c r="F114" t="s">
        <v>165</v>
      </c>
      <c r="G114" t="s">
        <v>156</v>
      </c>
      <c r="H114" s="2">
        <v>195487000</v>
      </c>
      <c r="J114">
        <f t="shared" si="29"/>
        <v>1</v>
      </c>
      <c r="K114">
        <f t="shared" si="30"/>
        <v>0</v>
      </c>
      <c r="L114">
        <f t="shared" si="31"/>
        <v>0</v>
      </c>
      <c r="M114">
        <f t="shared" si="32"/>
        <v>0</v>
      </c>
      <c r="N114">
        <f t="shared" si="33"/>
        <v>0</v>
      </c>
      <c r="O114">
        <f t="shared" si="34"/>
        <v>0</v>
      </c>
      <c r="P114">
        <f t="shared" si="35"/>
        <v>0</v>
      </c>
      <c r="Q114">
        <f t="shared" si="36"/>
        <v>0</v>
      </c>
      <c r="R114" s="11">
        <f t="shared" si="37"/>
        <v>0</v>
      </c>
      <c r="S114">
        <f t="shared" si="38"/>
        <v>0</v>
      </c>
      <c r="T114" s="11">
        <f t="shared" si="39"/>
        <v>0</v>
      </c>
      <c r="U114" s="12">
        <f t="shared" si="40"/>
        <v>0</v>
      </c>
      <c r="V114" s="11">
        <f t="shared" si="41"/>
        <v>0</v>
      </c>
      <c r="W114" s="12">
        <f t="shared" si="42"/>
        <v>0</v>
      </c>
      <c r="X114" s="11">
        <f t="shared" si="43"/>
        <v>0</v>
      </c>
      <c r="Y114" s="12">
        <f t="shared" si="44"/>
        <v>0</v>
      </c>
      <c r="Z114" s="11">
        <f t="shared" si="45"/>
        <v>0</v>
      </c>
      <c r="AA114" s="12">
        <f t="shared" si="46"/>
        <v>0</v>
      </c>
      <c r="AB114" s="11">
        <f t="shared" si="47"/>
        <v>0</v>
      </c>
      <c r="AC114" s="12">
        <f t="shared" si="48"/>
        <v>0</v>
      </c>
      <c r="AD114" s="11">
        <f t="shared" si="49"/>
        <v>0</v>
      </c>
      <c r="AE114" s="12">
        <f t="shared" si="50"/>
        <v>0</v>
      </c>
      <c r="AF114" s="11">
        <f t="shared" si="51"/>
        <v>0</v>
      </c>
      <c r="AG114" s="12">
        <f t="shared" si="52"/>
        <v>0</v>
      </c>
      <c r="AH114" s="11">
        <f t="shared" si="53"/>
        <v>0</v>
      </c>
      <c r="AI114" s="12">
        <f t="shared" si="54"/>
        <v>0</v>
      </c>
      <c r="AJ114" s="11">
        <f t="shared" si="55"/>
        <v>0</v>
      </c>
      <c r="AK114" s="12">
        <f t="shared" si="56"/>
        <v>0</v>
      </c>
    </row>
    <row r="115" spans="1:37" x14ac:dyDescent="0.3">
      <c r="C115" s="1"/>
      <c r="H115" s="2"/>
      <c r="J115">
        <f t="shared" si="29"/>
        <v>0</v>
      </c>
      <c r="K115">
        <f t="shared" si="30"/>
        <v>0</v>
      </c>
      <c r="L115">
        <f t="shared" si="31"/>
        <v>0</v>
      </c>
      <c r="M115">
        <f t="shared" si="32"/>
        <v>0</v>
      </c>
      <c r="N115">
        <f t="shared" si="33"/>
        <v>0</v>
      </c>
      <c r="O115">
        <f t="shared" si="34"/>
        <v>0</v>
      </c>
      <c r="P115">
        <f t="shared" si="35"/>
        <v>0</v>
      </c>
      <c r="Q115">
        <f t="shared" si="36"/>
        <v>0</v>
      </c>
      <c r="R115" s="11">
        <f t="shared" si="37"/>
        <v>0</v>
      </c>
      <c r="S115">
        <f t="shared" si="38"/>
        <v>0</v>
      </c>
      <c r="T115" s="11">
        <f t="shared" si="39"/>
        <v>0</v>
      </c>
      <c r="U115" s="12">
        <f t="shared" si="40"/>
        <v>0</v>
      </c>
      <c r="V115" s="11">
        <f t="shared" si="41"/>
        <v>0</v>
      </c>
      <c r="W115" s="12">
        <f t="shared" si="42"/>
        <v>0</v>
      </c>
      <c r="X115" s="11">
        <f t="shared" si="43"/>
        <v>0</v>
      </c>
      <c r="Y115" s="12">
        <f t="shared" si="44"/>
        <v>0</v>
      </c>
      <c r="Z115" s="11">
        <f t="shared" si="45"/>
        <v>0</v>
      </c>
      <c r="AA115" s="12">
        <f t="shared" si="46"/>
        <v>0</v>
      </c>
      <c r="AB115" s="11">
        <f t="shared" si="47"/>
        <v>0</v>
      </c>
      <c r="AC115" s="12">
        <f t="shared" si="48"/>
        <v>0</v>
      </c>
      <c r="AD115" s="11">
        <f t="shared" si="49"/>
        <v>0</v>
      </c>
      <c r="AE115" s="12">
        <f t="shared" si="50"/>
        <v>0</v>
      </c>
      <c r="AF115" s="11">
        <f t="shared" si="51"/>
        <v>0</v>
      </c>
      <c r="AG115" s="12">
        <f t="shared" si="52"/>
        <v>0</v>
      </c>
      <c r="AH115" s="11">
        <f t="shared" si="53"/>
        <v>0</v>
      </c>
      <c r="AI115" s="12">
        <f t="shared" si="54"/>
        <v>0</v>
      </c>
      <c r="AJ115" s="11">
        <f t="shared" si="55"/>
        <v>0</v>
      </c>
      <c r="AK115" s="12">
        <f t="shared" si="56"/>
        <v>0</v>
      </c>
    </row>
    <row r="116" spans="1:37" x14ac:dyDescent="0.3">
      <c r="A116">
        <v>633060</v>
      </c>
      <c r="C116" s="1">
        <v>44595</v>
      </c>
      <c r="D116">
        <v>1</v>
      </c>
      <c r="E116" t="s">
        <v>176</v>
      </c>
      <c r="F116" t="s">
        <v>165</v>
      </c>
      <c r="G116" t="s">
        <v>23</v>
      </c>
      <c r="H116" s="2">
        <v>82777750</v>
      </c>
      <c r="J116">
        <f t="shared" si="29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33"/>
        <v>0</v>
      </c>
      <c r="O116">
        <f t="shared" si="34"/>
        <v>0</v>
      </c>
      <c r="P116">
        <f t="shared" si="35"/>
        <v>0</v>
      </c>
      <c r="Q116">
        <f t="shared" si="36"/>
        <v>0</v>
      </c>
      <c r="R116" s="11">
        <f t="shared" si="37"/>
        <v>0</v>
      </c>
      <c r="S116">
        <f t="shared" si="38"/>
        <v>0</v>
      </c>
      <c r="T116" s="11">
        <f t="shared" si="39"/>
        <v>0</v>
      </c>
      <c r="U116" s="12">
        <f t="shared" si="40"/>
        <v>0</v>
      </c>
      <c r="V116" s="11">
        <f t="shared" si="41"/>
        <v>0</v>
      </c>
      <c r="W116" s="12">
        <f t="shared" si="42"/>
        <v>0</v>
      </c>
      <c r="X116" s="11">
        <f t="shared" si="43"/>
        <v>0</v>
      </c>
      <c r="Y116" s="12">
        <f t="shared" si="44"/>
        <v>0</v>
      </c>
      <c r="Z116" s="11">
        <f t="shared" si="45"/>
        <v>0</v>
      </c>
      <c r="AA116" s="12">
        <f t="shared" si="46"/>
        <v>0</v>
      </c>
      <c r="AB116" s="11">
        <f t="shared" si="47"/>
        <v>0</v>
      </c>
      <c r="AC116" s="12">
        <f t="shared" si="48"/>
        <v>0</v>
      </c>
      <c r="AD116" s="11">
        <f t="shared" si="49"/>
        <v>0</v>
      </c>
      <c r="AE116" s="12">
        <f t="shared" si="50"/>
        <v>0</v>
      </c>
      <c r="AF116" s="11">
        <f t="shared" si="51"/>
        <v>0</v>
      </c>
      <c r="AG116" s="12">
        <f t="shared" si="52"/>
        <v>0</v>
      </c>
      <c r="AH116" s="11">
        <f t="shared" si="53"/>
        <v>0</v>
      </c>
      <c r="AI116" s="12">
        <f t="shared" si="54"/>
        <v>0</v>
      </c>
      <c r="AJ116" s="11">
        <f t="shared" si="55"/>
        <v>0</v>
      </c>
      <c r="AK116" s="12">
        <f t="shared" si="56"/>
        <v>0</v>
      </c>
    </row>
    <row r="117" spans="1:37" x14ac:dyDescent="0.3">
      <c r="A117">
        <v>633060</v>
      </c>
      <c r="C117" s="1">
        <v>44595</v>
      </c>
      <c r="D117">
        <v>2</v>
      </c>
      <c r="E117" t="s">
        <v>176</v>
      </c>
      <c r="F117" t="s">
        <v>165</v>
      </c>
      <c r="G117" t="s">
        <v>33</v>
      </c>
      <c r="H117" s="2">
        <v>82967211</v>
      </c>
      <c r="J117">
        <f t="shared" si="29"/>
        <v>0</v>
      </c>
      <c r="K117">
        <f t="shared" si="30"/>
        <v>0</v>
      </c>
      <c r="L117">
        <f t="shared" si="31"/>
        <v>0</v>
      </c>
      <c r="M117">
        <f t="shared" si="32"/>
        <v>0</v>
      </c>
      <c r="N117">
        <f t="shared" si="33"/>
        <v>0</v>
      </c>
      <c r="O117">
        <f t="shared" si="34"/>
        <v>0</v>
      </c>
      <c r="P117">
        <f t="shared" si="35"/>
        <v>0</v>
      </c>
      <c r="Q117">
        <f t="shared" si="36"/>
        <v>0</v>
      </c>
      <c r="R117" s="11">
        <f t="shared" si="37"/>
        <v>0</v>
      </c>
      <c r="S117">
        <f t="shared" si="38"/>
        <v>0</v>
      </c>
      <c r="T117" s="11">
        <f t="shared" si="39"/>
        <v>0</v>
      </c>
      <c r="U117" s="12">
        <f t="shared" si="40"/>
        <v>0</v>
      </c>
      <c r="V117" s="11">
        <f t="shared" si="41"/>
        <v>0</v>
      </c>
      <c r="W117" s="12">
        <f t="shared" si="42"/>
        <v>0</v>
      </c>
      <c r="X117" s="11">
        <f t="shared" si="43"/>
        <v>0</v>
      </c>
      <c r="Y117" s="12">
        <f t="shared" si="44"/>
        <v>0</v>
      </c>
      <c r="Z117" s="11">
        <f t="shared" si="45"/>
        <v>0</v>
      </c>
      <c r="AA117" s="12">
        <f t="shared" si="46"/>
        <v>0</v>
      </c>
      <c r="AB117" s="11">
        <f t="shared" si="47"/>
        <v>0</v>
      </c>
      <c r="AC117" s="12">
        <f t="shared" si="48"/>
        <v>0</v>
      </c>
      <c r="AD117" s="11">
        <f t="shared" si="49"/>
        <v>0</v>
      </c>
      <c r="AE117" s="12">
        <f t="shared" si="50"/>
        <v>0</v>
      </c>
      <c r="AF117" s="11">
        <f t="shared" si="51"/>
        <v>0</v>
      </c>
      <c r="AG117" s="12">
        <f t="shared" si="52"/>
        <v>0</v>
      </c>
      <c r="AH117" s="11">
        <f t="shared" si="53"/>
        <v>0</v>
      </c>
      <c r="AI117" s="12">
        <f t="shared" si="54"/>
        <v>0</v>
      </c>
      <c r="AJ117" s="11">
        <f t="shared" si="55"/>
        <v>0</v>
      </c>
      <c r="AK117" s="12">
        <f t="shared" si="56"/>
        <v>0</v>
      </c>
    </row>
    <row r="118" spans="1:37" x14ac:dyDescent="0.3">
      <c r="A118">
        <v>633060</v>
      </c>
      <c r="C118" s="1">
        <v>44595</v>
      </c>
      <c r="D118">
        <v>3</v>
      </c>
      <c r="E118" t="s">
        <v>176</v>
      </c>
      <c r="F118" t="s">
        <v>165</v>
      </c>
      <c r="G118" t="s">
        <v>25</v>
      </c>
      <c r="H118" s="2">
        <v>83800000</v>
      </c>
      <c r="J118">
        <f t="shared" si="29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33"/>
        <v>0</v>
      </c>
      <c r="O118">
        <f t="shared" si="34"/>
        <v>0</v>
      </c>
      <c r="P118">
        <f t="shared" si="35"/>
        <v>0</v>
      </c>
      <c r="Q118">
        <f t="shared" si="36"/>
        <v>0</v>
      </c>
      <c r="R118" s="11">
        <f t="shared" si="37"/>
        <v>0</v>
      </c>
      <c r="S118">
        <f t="shared" si="38"/>
        <v>0</v>
      </c>
      <c r="T118" s="11">
        <f t="shared" si="39"/>
        <v>0</v>
      </c>
      <c r="U118" s="12">
        <f t="shared" si="40"/>
        <v>0</v>
      </c>
      <c r="V118" s="11">
        <f t="shared" si="41"/>
        <v>0</v>
      </c>
      <c r="W118" s="12">
        <f t="shared" si="42"/>
        <v>0</v>
      </c>
      <c r="X118" s="11">
        <f t="shared" si="43"/>
        <v>0</v>
      </c>
      <c r="Y118" s="12">
        <f t="shared" si="44"/>
        <v>0</v>
      </c>
      <c r="Z118" s="11">
        <f t="shared" si="45"/>
        <v>0</v>
      </c>
      <c r="AA118" s="12">
        <f t="shared" si="46"/>
        <v>0</v>
      </c>
      <c r="AB118" s="11">
        <f t="shared" si="47"/>
        <v>0</v>
      </c>
      <c r="AC118" s="12">
        <f t="shared" si="48"/>
        <v>0</v>
      </c>
      <c r="AD118" s="11">
        <f t="shared" si="49"/>
        <v>0</v>
      </c>
      <c r="AE118" s="12">
        <f t="shared" si="50"/>
        <v>0</v>
      </c>
      <c r="AF118" s="11">
        <f t="shared" si="51"/>
        <v>0</v>
      </c>
      <c r="AG118" s="12">
        <f t="shared" si="52"/>
        <v>0</v>
      </c>
      <c r="AH118" s="11">
        <f t="shared" si="53"/>
        <v>0</v>
      </c>
      <c r="AI118" s="12">
        <f t="shared" si="54"/>
        <v>0</v>
      </c>
      <c r="AJ118" s="11">
        <f t="shared" si="55"/>
        <v>0</v>
      </c>
      <c r="AK118" s="12">
        <f t="shared" si="56"/>
        <v>0</v>
      </c>
    </row>
    <row r="119" spans="1:37" x14ac:dyDescent="0.3">
      <c r="A119">
        <v>633060</v>
      </c>
      <c r="C119" s="1">
        <v>44595</v>
      </c>
      <c r="D119">
        <v>4</v>
      </c>
      <c r="E119" t="s">
        <v>176</v>
      </c>
      <c r="F119" t="s">
        <v>165</v>
      </c>
      <c r="G119" t="s">
        <v>46</v>
      </c>
      <c r="H119" s="2">
        <v>85850000</v>
      </c>
      <c r="J119">
        <f t="shared" si="29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33"/>
        <v>0</v>
      </c>
      <c r="O119">
        <f t="shared" si="34"/>
        <v>0</v>
      </c>
      <c r="P119">
        <f t="shared" si="35"/>
        <v>0</v>
      </c>
      <c r="Q119">
        <f t="shared" si="36"/>
        <v>0</v>
      </c>
      <c r="R119" s="11">
        <f t="shared" si="37"/>
        <v>0</v>
      </c>
      <c r="S119">
        <f t="shared" si="38"/>
        <v>0</v>
      </c>
      <c r="T119" s="11">
        <f t="shared" si="39"/>
        <v>0</v>
      </c>
      <c r="U119" s="12">
        <f t="shared" si="40"/>
        <v>0</v>
      </c>
      <c r="V119" s="11">
        <f t="shared" si="41"/>
        <v>0</v>
      </c>
      <c r="W119" s="12">
        <f t="shared" si="42"/>
        <v>0</v>
      </c>
      <c r="X119" s="11">
        <f t="shared" si="43"/>
        <v>0</v>
      </c>
      <c r="Y119" s="12">
        <f t="shared" si="44"/>
        <v>0</v>
      </c>
      <c r="Z119" s="11">
        <f t="shared" si="45"/>
        <v>0</v>
      </c>
      <c r="AA119" s="12">
        <f t="shared" si="46"/>
        <v>0</v>
      </c>
      <c r="AB119" s="11">
        <f t="shared" si="47"/>
        <v>0</v>
      </c>
      <c r="AC119" s="12">
        <f t="shared" si="48"/>
        <v>0</v>
      </c>
      <c r="AD119" s="11">
        <f t="shared" si="49"/>
        <v>0</v>
      </c>
      <c r="AE119" s="12">
        <f t="shared" si="50"/>
        <v>0</v>
      </c>
      <c r="AF119" s="11">
        <f t="shared" si="51"/>
        <v>0</v>
      </c>
      <c r="AG119" s="12">
        <f t="shared" si="52"/>
        <v>0</v>
      </c>
      <c r="AH119" s="11">
        <f t="shared" si="53"/>
        <v>0</v>
      </c>
      <c r="AI119" s="12">
        <f t="shared" si="54"/>
        <v>0</v>
      </c>
      <c r="AJ119" s="11">
        <f t="shared" si="55"/>
        <v>0</v>
      </c>
      <c r="AK119" s="12">
        <f t="shared" si="56"/>
        <v>0</v>
      </c>
    </row>
    <row r="120" spans="1:37" x14ac:dyDescent="0.3">
      <c r="A120">
        <v>633060</v>
      </c>
      <c r="C120" s="1">
        <v>44595</v>
      </c>
      <c r="D120">
        <v>5</v>
      </c>
      <c r="E120" t="s">
        <v>176</v>
      </c>
      <c r="F120" t="s">
        <v>165</v>
      </c>
      <c r="G120" t="s">
        <v>27</v>
      </c>
      <c r="H120" s="2">
        <v>85877000</v>
      </c>
      <c r="J120">
        <f t="shared" si="29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33"/>
        <v>0</v>
      </c>
      <c r="O120">
        <f t="shared" si="34"/>
        <v>0</v>
      </c>
      <c r="P120">
        <f t="shared" si="35"/>
        <v>0</v>
      </c>
      <c r="Q120">
        <f t="shared" si="36"/>
        <v>0</v>
      </c>
      <c r="R120" s="11">
        <f t="shared" si="37"/>
        <v>0</v>
      </c>
      <c r="S120">
        <f t="shared" si="38"/>
        <v>0</v>
      </c>
      <c r="T120" s="11">
        <f t="shared" si="39"/>
        <v>0</v>
      </c>
      <c r="U120" s="12">
        <f t="shared" si="40"/>
        <v>0</v>
      </c>
      <c r="V120" s="11">
        <f t="shared" si="41"/>
        <v>0</v>
      </c>
      <c r="W120" s="12">
        <f t="shared" si="42"/>
        <v>0</v>
      </c>
      <c r="X120" s="11">
        <f t="shared" si="43"/>
        <v>0</v>
      </c>
      <c r="Y120" s="12">
        <f t="shared" si="44"/>
        <v>0</v>
      </c>
      <c r="Z120" s="11">
        <f t="shared" si="45"/>
        <v>0</v>
      </c>
      <c r="AA120" s="12">
        <f t="shared" si="46"/>
        <v>0</v>
      </c>
      <c r="AB120" s="11">
        <f t="shared" si="47"/>
        <v>0</v>
      </c>
      <c r="AC120" s="12">
        <f t="shared" si="48"/>
        <v>0</v>
      </c>
      <c r="AD120" s="11">
        <f t="shared" si="49"/>
        <v>0</v>
      </c>
      <c r="AE120" s="12">
        <f t="shared" si="50"/>
        <v>0</v>
      </c>
      <c r="AF120" s="11">
        <f t="shared" si="51"/>
        <v>0</v>
      </c>
      <c r="AG120" s="12">
        <f t="shared" si="52"/>
        <v>0</v>
      </c>
      <c r="AH120" s="11">
        <f t="shared" si="53"/>
        <v>0</v>
      </c>
      <c r="AI120" s="12">
        <f t="shared" si="54"/>
        <v>0</v>
      </c>
      <c r="AJ120" s="11">
        <f t="shared" si="55"/>
        <v>0</v>
      </c>
      <c r="AK120" s="12">
        <f t="shared" si="56"/>
        <v>0</v>
      </c>
    </row>
    <row r="121" spans="1:37" x14ac:dyDescent="0.3">
      <c r="A121">
        <v>633060</v>
      </c>
      <c r="C121" s="1">
        <v>44595</v>
      </c>
      <c r="D121">
        <v>6</v>
      </c>
      <c r="E121" t="s">
        <v>176</v>
      </c>
      <c r="F121" t="s">
        <v>165</v>
      </c>
      <c r="G121" t="s">
        <v>14</v>
      </c>
      <c r="H121" s="2">
        <v>93405756</v>
      </c>
      <c r="J121">
        <f t="shared" si="29"/>
        <v>0</v>
      </c>
      <c r="K121">
        <f t="shared" si="30"/>
        <v>0</v>
      </c>
      <c r="L121">
        <f t="shared" si="31"/>
        <v>0</v>
      </c>
      <c r="M121">
        <f t="shared" si="32"/>
        <v>0</v>
      </c>
      <c r="N121">
        <f t="shared" si="33"/>
        <v>0</v>
      </c>
      <c r="O121">
        <f t="shared" si="34"/>
        <v>0</v>
      </c>
      <c r="P121">
        <f t="shared" si="35"/>
        <v>0</v>
      </c>
      <c r="Q121">
        <f t="shared" si="36"/>
        <v>0</v>
      </c>
      <c r="R121" s="11">
        <f t="shared" si="37"/>
        <v>0</v>
      </c>
      <c r="S121">
        <f t="shared" si="38"/>
        <v>0</v>
      </c>
      <c r="T121" s="11">
        <f t="shared" si="39"/>
        <v>0</v>
      </c>
      <c r="U121" s="12">
        <f t="shared" si="40"/>
        <v>0</v>
      </c>
      <c r="V121" s="11">
        <f t="shared" si="41"/>
        <v>0</v>
      </c>
      <c r="W121" s="12">
        <f t="shared" si="42"/>
        <v>0</v>
      </c>
      <c r="X121" s="11">
        <f t="shared" si="43"/>
        <v>0</v>
      </c>
      <c r="Y121" s="12">
        <f t="shared" si="44"/>
        <v>0</v>
      </c>
      <c r="Z121" s="11">
        <f t="shared" si="45"/>
        <v>1</v>
      </c>
      <c r="AA121" s="12">
        <f t="shared" si="46"/>
        <v>0</v>
      </c>
      <c r="AB121" s="11">
        <f t="shared" si="47"/>
        <v>0</v>
      </c>
      <c r="AC121" s="12">
        <f t="shared" si="48"/>
        <v>0</v>
      </c>
      <c r="AD121" s="11">
        <f t="shared" si="49"/>
        <v>0</v>
      </c>
      <c r="AE121" s="12">
        <f t="shared" si="50"/>
        <v>0</v>
      </c>
      <c r="AF121" s="11">
        <f t="shared" si="51"/>
        <v>0</v>
      </c>
      <c r="AG121" s="12">
        <f t="shared" si="52"/>
        <v>0</v>
      </c>
      <c r="AH121" s="11">
        <f t="shared" si="53"/>
        <v>0</v>
      </c>
      <c r="AI121" s="12">
        <f t="shared" si="54"/>
        <v>0</v>
      </c>
      <c r="AJ121" s="11">
        <f t="shared" si="55"/>
        <v>0</v>
      </c>
      <c r="AK121" s="12">
        <f t="shared" si="56"/>
        <v>0</v>
      </c>
    </row>
    <row r="122" spans="1:37" x14ac:dyDescent="0.3">
      <c r="A122">
        <v>633060</v>
      </c>
      <c r="C122" s="1">
        <v>44595</v>
      </c>
      <c r="D122">
        <v>7</v>
      </c>
      <c r="E122" t="s">
        <v>176</v>
      </c>
      <c r="F122" t="s">
        <v>165</v>
      </c>
      <c r="G122" t="s">
        <v>20</v>
      </c>
      <c r="H122" s="2">
        <v>94881480</v>
      </c>
      <c r="J122">
        <f t="shared" si="29"/>
        <v>0</v>
      </c>
      <c r="K122">
        <f t="shared" si="30"/>
        <v>0</v>
      </c>
      <c r="L122">
        <f t="shared" si="31"/>
        <v>0</v>
      </c>
      <c r="M122">
        <f t="shared" si="32"/>
        <v>0</v>
      </c>
      <c r="N122">
        <f t="shared" si="33"/>
        <v>0</v>
      </c>
      <c r="O122">
        <f t="shared" si="34"/>
        <v>0</v>
      </c>
      <c r="P122">
        <f t="shared" si="35"/>
        <v>0</v>
      </c>
      <c r="Q122">
        <f t="shared" si="36"/>
        <v>0</v>
      </c>
      <c r="R122" s="11">
        <f t="shared" si="37"/>
        <v>1</v>
      </c>
      <c r="S122">
        <f t="shared" si="38"/>
        <v>0</v>
      </c>
      <c r="T122" s="11">
        <f t="shared" si="39"/>
        <v>1</v>
      </c>
      <c r="U122" s="12">
        <f t="shared" si="40"/>
        <v>0</v>
      </c>
      <c r="V122" s="11">
        <f t="shared" si="41"/>
        <v>0</v>
      </c>
      <c r="W122" s="12">
        <f t="shared" si="42"/>
        <v>0</v>
      </c>
      <c r="X122" s="11">
        <f t="shared" si="43"/>
        <v>0</v>
      </c>
      <c r="Y122" s="12">
        <f t="shared" si="44"/>
        <v>0</v>
      </c>
      <c r="Z122" s="11">
        <f t="shared" si="45"/>
        <v>0</v>
      </c>
      <c r="AA122" s="12">
        <f t="shared" si="46"/>
        <v>0</v>
      </c>
      <c r="AB122" s="11">
        <f t="shared" si="47"/>
        <v>0</v>
      </c>
      <c r="AC122" s="12">
        <f t="shared" si="48"/>
        <v>0</v>
      </c>
      <c r="AD122" s="11">
        <f t="shared" si="49"/>
        <v>0</v>
      </c>
      <c r="AE122" s="12">
        <f t="shared" si="50"/>
        <v>0</v>
      </c>
      <c r="AF122" s="11">
        <f t="shared" si="51"/>
        <v>0</v>
      </c>
      <c r="AG122" s="12">
        <f t="shared" si="52"/>
        <v>0</v>
      </c>
      <c r="AH122" s="11">
        <f t="shared" si="53"/>
        <v>0</v>
      </c>
      <c r="AI122" s="12">
        <f t="shared" si="54"/>
        <v>0</v>
      </c>
      <c r="AJ122" s="11">
        <f t="shared" si="55"/>
        <v>0</v>
      </c>
      <c r="AK122" s="12">
        <f t="shared" si="56"/>
        <v>0</v>
      </c>
    </row>
    <row r="123" spans="1:37" x14ac:dyDescent="0.3">
      <c r="A123">
        <v>633060</v>
      </c>
      <c r="C123" s="1">
        <v>44595</v>
      </c>
      <c r="D123">
        <v>8</v>
      </c>
      <c r="E123" t="s">
        <v>176</v>
      </c>
      <c r="F123" t="s">
        <v>165</v>
      </c>
      <c r="G123" t="s">
        <v>21</v>
      </c>
      <c r="H123" s="2">
        <v>96292189</v>
      </c>
      <c r="J123">
        <f t="shared" si="29"/>
        <v>0</v>
      </c>
      <c r="K123">
        <f t="shared" si="30"/>
        <v>0</v>
      </c>
      <c r="L123">
        <f t="shared" si="31"/>
        <v>0</v>
      </c>
      <c r="M123">
        <f t="shared" si="32"/>
        <v>0</v>
      </c>
      <c r="N123">
        <f t="shared" si="33"/>
        <v>0</v>
      </c>
      <c r="O123">
        <f t="shared" si="34"/>
        <v>0</v>
      </c>
      <c r="P123">
        <f t="shared" si="35"/>
        <v>0</v>
      </c>
      <c r="Q123">
        <f t="shared" si="36"/>
        <v>0</v>
      </c>
      <c r="R123" s="11">
        <f t="shared" si="37"/>
        <v>0</v>
      </c>
      <c r="S123">
        <f t="shared" si="38"/>
        <v>0</v>
      </c>
      <c r="T123" s="11">
        <f t="shared" si="39"/>
        <v>0</v>
      </c>
      <c r="U123" s="12">
        <f t="shared" si="40"/>
        <v>0</v>
      </c>
      <c r="V123" s="11">
        <f t="shared" si="41"/>
        <v>0</v>
      </c>
      <c r="W123" s="12">
        <f t="shared" si="42"/>
        <v>0</v>
      </c>
      <c r="X123" s="11">
        <f t="shared" si="43"/>
        <v>1</v>
      </c>
      <c r="Y123" s="12">
        <f t="shared" si="44"/>
        <v>0</v>
      </c>
      <c r="Z123" s="11">
        <f t="shared" si="45"/>
        <v>0</v>
      </c>
      <c r="AA123" s="12">
        <f t="shared" si="46"/>
        <v>0</v>
      </c>
      <c r="AB123" s="11">
        <f t="shared" si="47"/>
        <v>0</v>
      </c>
      <c r="AC123" s="12">
        <f t="shared" si="48"/>
        <v>0</v>
      </c>
      <c r="AD123" s="11">
        <f t="shared" si="49"/>
        <v>0</v>
      </c>
      <c r="AE123" s="12">
        <f t="shared" si="50"/>
        <v>0</v>
      </c>
      <c r="AF123" s="11">
        <f t="shared" si="51"/>
        <v>0</v>
      </c>
      <c r="AG123" s="12">
        <f t="shared" si="52"/>
        <v>0</v>
      </c>
      <c r="AH123" s="11">
        <f t="shared" si="53"/>
        <v>0</v>
      </c>
      <c r="AI123" s="12">
        <f t="shared" si="54"/>
        <v>0</v>
      </c>
      <c r="AJ123" s="11">
        <f t="shared" si="55"/>
        <v>0</v>
      </c>
      <c r="AK123" s="12">
        <f t="shared" si="56"/>
        <v>0</v>
      </c>
    </row>
    <row r="124" spans="1:37" x14ac:dyDescent="0.3">
      <c r="A124">
        <v>633060</v>
      </c>
      <c r="C124" s="1">
        <v>44595</v>
      </c>
      <c r="D124">
        <v>9</v>
      </c>
      <c r="E124" t="s">
        <v>176</v>
      </c>
      <c r="F124" t="s">
        <v>165</v>
      </c>
      <c r="G124" t="s">
        <v>29</v>
      </c>
      <c r="H124" s="2">
        <v>96871370</v>
      </c>
      <c r="J124">
        <f t="shared" si="29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33"/>
        <v>0</v>
      </c>
      <c r="O124">
        <f t="shared" si="34"/>
        <v>0</v>
      </c>
      <c r="P124">
        <f t="shared" si="35"/>
        <v>0</v>
      </c>
      <c r="Q124">
        <f t="shared" si="36"/>
        <v>0</v>
      </c>
      <c r="R124" s="11">
        <f t="shared" si="37"/>
        <v>0</v>
      </c>
      <c r="S124">
        <f t="shared" si="38"/>
        <v>0</v>
      </c>
      <c r="T124" s="11">
        <f t="shared" si="39"/>
        <v>0</v>
      </c>
      <c r="U124" s="12">
        <f t="shared" si="40"/>
        <v>0</v>
      </c>
      <c r="V124" s="11">
        <f t="shared" si="41"/>
        <v>0</v>
      </c>
      <c r="W124" s="12">
        <f t="shared" si="42"/>
        <v>0</v>
      </c>
      <c r="X124" s="11">
        <f t="shared" si="43"/>
        <v>0</v>
      </c>
      <c r="Y124" s="12">
        <f t="shared" si="44"/>
        <v>0</v>
      </c>
      <c r="Z124" s="11">
        <f t="shared" si="45"/>
        <v>0</v>
      </c>
      <c r="AA124" s="12">
        <f t="shared" si="46"/>
        <v>0</v>
      </c>
      <c r="AB124" s="11">
        <f t="shared" si="47"/>
        <v>0</v>
      </c>
      <c r="AC124" s="12">
        <f t="shared" si="48"/>
        <v>0</v>
      </c>
      <c r="AD124" s="11">
        <f t="shared" si="49"/>
        <v>0</v>
      </c>
      <c r="AE124" s="12">
        <f t="shared" si="50"/>
        <v>0</v>
      </c>
      <c r="AF124" s="11">
        <f t="shared" si="51"/>
        <v>0</v>
      </c>
      <c r="AG124" s="12">
        <f t="shared" si="52"/>
        <v>0</v>
      </c>
      <c r="AH124" s="11">
        <f t="shared" si="53"/>
        <v>0</v>
      </c>
      <c r="AI124" s="12">
        <f t="shared" si="54"/>
        <v>0</v>
      </c>
      <c r="AJ124" s="11">
        <f t="shared" si="55"/>
        <v>1</v>
      </c>
      <c r="AK124" s="12">
        <f t="shared" si="56"/>
        <v>0</v>
      </c>
    </row>
    <row r="125" spans="1:37" x14ac:dyDescent="0.3">
      <c r="A125">
        <v>633060</v>
      </c>
      <c r="C125" s="1">
        <v>44595</v>
      </c>
      <c r="D125">
        <v>10</v>
      </c>
      <c r="E125" t="s">
        <v>176</v>
      </c>
      <c r="F125" t="s">
        <v>165</v>
      </c>
      <c r="G125" t="s">
        <v>22</v>
      </c>
      <c r="H125" s="2">
        <v>98200010</v>
      </c>
      <c r="J125">
        <f t="shared" si="29"/>
        <v>0</v>
      </c>
      <c r="K125">
        <f t="shared" si="30"/>
        <v>0</v>
      </c>
      <c r="L125">
        <f t="shared" si="31"/>
        <v>0</v>
      </c>
      <c r="M125">
        <f t="shared" si="32"/>
        <v>0</v>
      </c>
      <c r="N125">
        <f t="shared" si="33"/>
        <v>0</v>
      </c>
      <c r="O125">
        <f t="shared" si="34"/>
        <v>0</v>
      </c>
      <c r="P125">
        <f t="shared" si="35"/>
        <v>0</v>
      </c>
      <c r="Q125">
        <f t="shared" si="36"/>
        <v>0</v>
      </c>
      <c r="R125" s="11">
        <f t="shared" si="37"/>
        <v>0</v>
      </c>
      <c r="S125">
        <f t="shared" si="38"/>
        <v>0</v>
      </c>
      <c r="T125" s="11">
        <f t="shared" si="39"/>
        <v>0</v>
      </c>
      <c r="U125" s="12">
        <f t="shared" si="40"/>
        <v>0</v>
      </c>
      <c r="V125" s="11">
        <f t="shared" si="41"/>
        <v>0</v>
      </c>
      <c r="W125" s="12">
        <f t="shared" si="42"/>
        <v>0</v>
      </c>
      <c r="X125" s="11">
        <f t="shared" si="43"/>
        <v>0</v>
      </c>
      <c r="Y125" s="12">
        <f t="shared" si="44"/>
        <v>0</v>
      </c>
      <c r="Z125" s="11">
        <f t="shared" si="45"/>
        <v>0</v>
      </c>
      <c r="AA125" s="12">
        <f t="shared" si="46"/>
        <v>0</v>
      </c>
      <c r="AB125" s="11">
        <f t="shared" si="47"/>
        <v>0</v>
      </c>
      <c r="AC125" s="12">
        <f t="shared" si="48"/>
        <v>0</v>
      </c>
      <c r="AD125" s="11">
        <f t="shared" si="49"/>
        <v>0</v>
      </c>
      <c r="AE125" s="12">
        <f t="shared" si="50"/>
        <v>0</v>
      </c>
      <c r="AF125" s="11">
        <f t="shared" si="51"/>
        <v>0</v>
      </c>
      <c r="AG125" s="12">
        <f t="shared" si="52"/>
        <v>0</v>
      </c>
      <c r="AH125" s="11">
        <f t="shared" si="53"/>
        <v>0</v>
      </c>
      <c r="AI125" s="12">
        <f t="shared" si="54"/>
        <v>0</v>
      </c>
      <c r="AJ125" s="11">
        <f t="shared" si="55"/>
        <v>0</v>
      </c>
      <c r="AK125" s="12">
        <f t="shared" si="56"/>
        <v>0</v>
      </c>
    </row>
    <row r="126" spans="1:37" x14ac:dyDescent="0.3">
      <c r="A126">
        <v>633060</v>
      </c>
      <c r="C126" s="1">
        <v>44595</v>
      </c>
      <c r="D126">
        <v>11</v>
      </c>
      <c r="E126" t="s">
        <v>176</v>
      </c>
      <c r="F126" t="s">
        <v>165</v>
      </c>
      <c r="G126" t="s">
        <v>39</v>
      </c>
      <c r="H126" s="2">
        <v>98430000</v>
      </c>
      <c r="J126">
        <f t="shared" si="29"/>
        <v>0</v>
      </c>
      <c r="K126">
        <f t="shared" si="30"/>
        <v>0</v>
      </c>
      <c r="L126">
        <f t="shared" si="31"/>
        <v>0</v>
      </c>
      <c r="M126">
        <f t="shared" si="32"/>
        <v>0</v>
      </c>
      <c r="N126">
        <f t="shared" si="33"/>
        <v>0</v>
      </c>
      <c r="O126">
        <f t="shared" si="34"/>
        <v>0</v>
      </c>
      <c r="P126">
        <f t="shared" si="35"/>
        <v>0</v>
      </c>
      <c r="Q126">
        <f t="shared" si="36"/>
        <v>0</v>
      </c>
      <c r="R126" s="11">
        <f t="shared" si="37"/>
        <v>0</v>
      </c>
      <c r="S126">
        <f t="shared" si="38"/>
        <v>0</v>
      </c>
      <c r="T126" s="11">
        <f t="shared" si="39"/>
        <v>0</v>
      </c>
      <c r="U126" s="12">
        <f t="shared" si="40"/>
        <v>0</v>
      </c>
      <c r="V126" s="11">
        <f t="shared" si="41"/>
        <v>0</v>
      </c>
      <c r="W126" s="12">
        <f t="shared" si="42"/>
        <v>0</v>
      </c>
      <c r="X126" s="11">
        <f t="shared" si="43"/>
        <v>0</v>
      </c>
      <c r="Y126" s="12">
        <f t="shared" si="44"/>
        <v>0</v>
      </c>
      <c r="Z126" s="11">
        <f t="shared" si="45"/>
        <v>0</v>
      </c>
      <c r="AA126" s="12">
        <f t="shared" si="46"/>
        <v>0</v>
      </c>
      <c r="AB126" s="11">
        <f t="shared" si="47"/>
        <v>0</v>
      </c>
      <c r="AC126" s="12">
        <f t="shared" si="48"/>
        <v>0</v>
      </c>
      <c r="AD126" s="11">
        <f t="shared" si="49"/>
        <v>0</v>
      </c>
      <c r="AE126" s="12">
        <f t="shared" si="50"/>
        <v>0</v>
      </c>
      <c r="AF126" s="11">
        <f t="shared" si="51"/>
        <v>0</v>
      </c>
      <c r="AG126" s="12">
        <f t="shared" si="52"/>
        <v>0</v>
      </c>
      <c r="AH126" s="11">
        <f t="shared" si="53"/>
        <v>1</v>
      </c>
      <c r="AI126" s="12">
        <f t="shared" si="54"/>
        <v>0</v>
      </c>
      <c r="AJ126" s="11">
        <f t="shared" si="55"/>
        <v>0</v>
      </c>
      <c r="AK126" s="12">
        <f t="shared" si="56"/>
        <v>0</v>
      </c>
    </row>
    <row r="127" spans="1:37" x14ac:dyDescent="0.3">
      <c r="A127">
        <v>633060</v>
      </c>
      <c r="C127" s="1">
        <v>44595</v>
      </c>
      <c r="D127">
        <v>12</v>
      </c>
      <c r="E127" t="s">
        <v>176</v>
      </c>
      <c r="F127" t="s">
        <v>165</v>
      </c>
      <c r="G127" t="s">
        <v>156</v>
      </c>
      <c r="H127" s="2">
        <v>107315000</v>
      </c>
      <c r="J127">
        <f t="shared" si="29"/>
        <v>1</v>
      </c>
      <c r="K127">
        <f t="shared" si="30"/>
        <v>0</v>
      </c>
      <c r="L127">
        <f t="shared" si="31"/>
        <v>0</v>
      </c>
      <c r="M127">
        <f t="shared" si="32"/>
        <v>0</v>
      </c>
      <c r="N127">
        <f t="shared" si="33"/>
        <v>0</v>
      </c>
      <c r="O127">
        <f t="shared" si="34"/>
        <v>0</v>
      </c>
      <c r="P127">
        <f t="shared" si="35"/>
        <v>0</v>
      </c>
      <c r="Q127">
        <f t="shared" si="36"/>
        <v>0</v>
      </c>
      <c r="R127" s="11">
        <f t="shared" si="37"/>
        <v>0</v>
      </c>
      <c r="S127">
        <f t="shared" si="38"/>
        <v>0</v>
      </c>
      <c r="T127" s="11">
        <f t="shared" si="39"/>
        <v>0</v>
      </c>
      <c r="U127" s="12">
        <f t="shared" si="40"/>
        <v>0</v>
      </c>
      <c r="V127" s="11">
        <f t="shared" si="41"/>
        <v>0</v>
      </c>
      <c r="W127" s="12">
        <f t="shared" si="42"/>
        <v>0</v>
      </c>
      <c r="X127" s="11">
        <f t="shared" si="43"/>
        <v>0</v>
      </c>
      <c r="Y127" s="12">
        <f t="shared" si="44"/>
        <v>0</v>
      </c>
      <c r="Z127" s="11">
        <f t="shared" si="45"/>
        <v>0</v>
      </c>
      <c r="AA127" s="12">
        <f t="shared" si="46"/>
        <v>0</v>
      </c>
      <c r="AB127" s="11">
        <f t="shared" si="47"/>
        <v>0</v>
      </c>
      <c r="AC127" s="12">
        <f t="shared" si="48"/>
        <v>0</v>
      </c>
      <c r="AD127" s="11">
        <f t="shared" si="49"/>
        <v>0</v>
      </c>
      <c r="AE127" s="12">
        <f t="shared" si="50"/>
        <v>0</v>
      </c>
      <c r="AF127" s="11">
        <f t="shared" si="51"/>
        <v>0</v>
      </c>
      <c r="AG127" s="12">
        <f t="shared" si="52"/>
        <v>0</v>
      </c>
      <c r="AH127" s="11">
        <f t="shared" si="53"/>
        <v>0</v>
      </c>
      <c r="AI127" s="12">
        <f t="shared" si="54"/>
        <v>0</v>
      </c>
      <c r="AJ127" s="11">
        <f t="shared" si="55"/>
        <v>0</v>
      </c>
      <c r="AK127" s="12">
        <f t="shared" si="56"/>
        <v>0</v>
      </c>
    </row>
    <row r="128" spans="1:37" x14ac:dyDescent="0.3">
      <c r="A128">
        <v>633060</v>
      </c>
      <c r="C128" s="1">
        <v>44595</v>
      </c>
      <c r="D128">
        <v>13</v>
      </c>
      <c r="E128" t="s">
        <v>176</v>
      </c>
      <c r="F128" t="s">
        <v>165</v>
      </c>
      <c r="G128" t="s">
        <v>60</v>
      </c>
      <c r="H128" s="2">
        <v>111527527</v>
      </c>
      <c r="J128">
        <f t="shared" si="29"/>
        <v>0</v>
      </c>
      <c r="K128">
        <f t="shared" si="30"/>
        <v>0</v>
      </c>
      <c r="L128">
        <f t="shared" si="31"/>
        <v>0</v>
      </c>
      <c r="M128">
        <f t="shared" si="32"/>
        <v>0</v>
      </c>
      <c r="N128">
        <f t="shared" si="33"/>
        <v>0</v>
      </c>
      <c r="O128">
        <f t="shared" si="34"/>
        <v>0</v>
      </c>
      <c r="P128">
        <f t="shared" si="35"/>
        <v>0</v>
      </c>
      <c r="Q128">
        <f t="shared" si="36"/>
        <v>0</v>
      </c>
      <c r="R128" s="11">
        <f t="shared" si="37"/>
        <v>0</v>
      </c>
      <c r="S128">
        <f t="shared" si="38"/>
        <v>0</v>
      </c>
      <c r="T128" s="11">
        <f t="shared" si="39"/>
        <v>0</v>
      </c>
      <c r="U128" s="12">
        <f t="shared" si="40"/>
        <v>0</v>
      </c>
      <c r="V128" s="11">
        <f t="shared" si="41"/>
        <v>0</v>
      </c>
      <c r="W128" s="12">
        <f t="shared" si="42"/>
        <v>0</v>
      </c>
      <c r="X128" s="11">
        <f t="shared" si="43"/>
        <v>0</v>
      </c>
      <c r="Y128" s="12">
        <f t="shared" si="44"/>
        <v>0</v>
      </c>
      <c r="Z128" s="11">
        <f t="shared" si="45"/>
        <v>0</v>
      </c>
      <c r="AA128" s="12">
        <f t="shared" si="46"/>
        <v>0</v>
      </c>
      <c r="AB128" s="11">
        <f t="shared" si="47"/>
        <v>0</v>
      </c>
      <c r="AC128" s="12">
        <f t="shared" si="48"/>
        <v>0</v>
      </c>
      <c r="AD128" s="11">
        <f t="shared" si="49"/>
        <v>0</v>
      </c>
      <c r="AE128" s="12">
        <f t="shared" si="50"/>
        <v>0</v>
      </c>
      <c r="AF128" s="11">
        <f t="shared" si="51"/>
        <v>0</v>
      </c>
      <c r="AG128" s="12">
        <f t="shared" si="52"/>
        <v>0</v>
      </c>
      <c r="AH128" s="11">
        <f t="shared" si="53"/>
        <v>0</v>
      </c>
      <c r="AI128" s="12">
        <f t="shared" si="54"/>
        <v>0</v>
      </c>
      <c r="AJ128" s="11">
        <f t="shared" si="55"/>
        <v>0</v>
      </c>
      <c r="AK128" s="12">
        <f t="shared" si="56"/>
        <v>0</v>
      </c>
    </row>
    <row r="129" spans="1:37" x14ac:dyDescent="0.3">
      <c r="C129" s="1"/>
      <c r="H129" s="2"/>
      <c r="J129">
        <f t="shared" si="29"/>
        <v>0</v>
      </c>
      <c r="K129">
        <f t="shared" si="30"/>
        <v>0</v>
      </c>
      <c r="L129">
        <f t="shared" si="31"/>
        <v>0</v>
      </c>
      <c r="M129">
        <f t="shared" si="32"/>
        <v>0</v>
      </c>
      <c r="N129">
        <f t="shared" si="33"/>
        <v>0</v>
      </c>
      <c r="O129">
        <f t="shared" si="34"/>
        <v>0</v>
      </c>
      <c r="P129">
        <f t="shared" si="35"/>
        <v>0</v>
      </c>
      <c r="Q129">
        <f t="shared" si="36"/>
        <v>0</v>
      </c>
      <c r="R129" s="11">
        <f t="shared" si="37"/>
        <v>0</v>
      </c>
      <c r="S129">
        <f t="shared" si="38"/>
        <v>0</v>
      </c>
      <c r="T129" s="11">
        <f t="shared" si="39"/>
        <v>0</v>
      </c>
      <c r="U129" s="12">
        <f t="shared" si="40"/>
        <v>0</v>
      </c>
      <c r="V129" s="11">
        <f t="shared" si="41"/>
        <v>0</v>
      </c>
      <c r="W129" s="12">
        <f t="shared" si="42"/>
        <v>0</v>
      </c>
      <c r="X129" s="11">
        <f t="shared" si="43"/>
        <v>0</v>
      </c>
      <c r="Y129" s="12">
        <f t="shared" si="44"/>
        <v>0</v>
      </c>
      <c r="Z129" s="11">
        <f t="shared" si="45"/>
        <v>0</v>
      </c>
      <c r="AA129" s="12">
        <f t="shared" si="46"/>
        <v>0</v>
      </c>
      <c r="AB129" s="11">
        <f t="shared" si="47"/>
        <v>0</v>
      </c>
      <c r="AC129" s="12">
        <f t="shared" si="48"/>
        <v>0</v>
      </c>
      <c r="AD129" s="11">
        <f t="shared" si="49"/>
        <v>0</v>
      </c>
      <c r="AE129" s="12">
        <f t="shared" si="50"/>
        <v>0</v>
      </c>
      <c r="AF129" s="11">
        <f t="shared" si="51"/>
        <v>0</v>
      </c>
      <c r="AG129" s="12">
        <f t="shared" si="52"/>
        <v>0</v>
      </c>
      <c r="AH129" s="11">
        <f t="shared" si="53"/>
        <v>0</v>
      </c>
      <c r="AI129" s="12">
        <f t="shared" si="54"/>
        <v>0</v>
      </c>
      <c r="AJ129" s="11">
        <f t="shared" si="55"/>
        <v>0</v>
      </c>
      <c r="AK129" s="12">
        <f t="shared" si="56"/>
        <v>0</v>
      </c>
    </row>
    <row r="130" spans="1:37" x14ac:dyDescent="0.3">
      <c r="A130">
        <v>628569</v>
      </c>
      <c r="C130" s="1">
        <v>44497</v>
      </c>
      <c r="D130">
        <v>1</v>
      </c>
      <c r="E130" t="s">
        <v>177</v>
      </c>
      <c r="F130" t="s">
        <v>178</v>
      </c>
      <c r="G130" t="s">
        <v>12</v>
      </c>
      <c r="H130" s="2">
        <v>5234990</v>
      </c>
      <c r="J130">
        <f t="shared" si="29"/>
        <v>0</v>
      </c>
      <c r="K130">
        <f t="shared" si="30"/>
        <v>0</v>
      </c>
      <c r="L130">
        <f t="shared" si="31"/>
        <v>0</v>
      </c>
      <c r="M130">
        <f t="shared" si="32"/>
        <v>0</v>
      </c>
      <c r="N130">
        <f t="shared" si="33"/>
        <v>0</v>
      </c>
      <c r="O130">
        <f t="shared" si="34"/>
        <v>0</v>
      </c>
      <c r="P130">
        <f t="shared" si="35"/>
        <v>0</v>
      </c>
      <c r="Q130">
        <f t="shared" si="36"/>
        <v>0</v>
      </c>
      <c r="R130" s="11">
        <f t="shared" si="37"/>
        <v>0</v>
      </c>
      <c r="S130">
        <f t="shared" si="38"/>
        <v>0</v>
      </c>
      <c r="T130" s="11">
        <f t="shared" si="39"/>
        <v>0</v>
      </c>
      <c r="U130" s="12">
        <f t="shared" si="40"/>
        <v>0</v>
      </c>
      <c r="V130" s="11">
        <f t="shared" si="41"/>
        <v>1</v>
      </c>
      <c r="W130" s="12">
        <f t="shared" si="42"/>
        <v>1</v>
      </c>
      <c r="X130" s="11">
        <f t="shared" si="43"/>
        <v>0</v>
      </c>
      <c r="Y130" s="12">
        <f t="shared" si="44"/>
        <v>0</v>
      </c>
      <c r="Z130" s="11">
        <f t="shared" si="45"/>
        <v>0</v>
      </c>
      <c r="AA130" s="12">
        <f t="shared" si="46"/>
        <v>0</v>
      </c>
      <c r="AB130" s="11">
        <f t="shared" si="47"/>
        <v>0</v>
      </c>
      <c r="AC130" s="12">
        <f t="shared" si="48"/>
        <v>0</v>
      </c>
      <c r="AD130" s="11">
        <f t="shared" si="49"/>
        <v>0</v>
      </c>
      <c r="AE130" s="12">
        <f t="shared" si="50"/>
        <v>0</v>
      </c>
      <c r="AF130" s="11">
        <f t="shared" si="51"/>
        <v>0</v>
      </c>
      <c r="AG130" s="12">
        <f t="shared" si="52"/>
        <v>0</v>
      </c>
      <c r="AH130" s="11">
        <f t="shared" si="53"/>
        <v>0</v>
      </c>
      <c r="AI130" s="12">
        <f t="shared" si="54"/>
        <v>0</v>
      </c>
      <c r="AJ130" s="11">
        <f t="shared" si="55"/>
        <v>0</v>
      </c>
      <c r="AK130" s="12">
        <f t="shared" si="56"/>
        <v>0</v>
      </c>
    </row>
    <row r="131" spans="1:37" x14ac:dyDescent="0.3">
      <c r="A131">
        <v>628569</v>
      </c>
      <c r="C131" s="1">
        <v>44497</v>
      </c>
      <c r="D131">
        <v>2</v>
      </c>
      <c r="E131" t="s">
        <v>177</v>
      </c>
      <c r="F131" t="s">
        <v>178</v>
      </c>
      <c r="G131" t="s">
        <v>94</v>
      </c>
      <c r="H131" s="2">
        <v>5279000</v>
      </c>
      <c r="J131">
        <f t="shared" si="29"/>
        <v>0</v>
      </c>
      <c r="K131">
        <f t="shared" si="30"/>
        <v>0</v>
      </c>
      <c r="L131">
        <f t="shared" si="31"/>
        <v>0</v>
      </c>
      <c r="M131">
        <f t="shared" si="32"/>
        <v>0</v>
      </c>
      <c r="N131">
        <f t="shared" si="33"/>
        <v>0</v>
      </c>
      <c r="O131">
        <f t="shared" si="34"/>
        <v>0</v>
      </c>
      <c r="P131">
        <f t="shared" si="35"/>
        <v>0</v>
      </c>
      <c r="Q131">
        <f t="shared" si="36"/>
        <v>0</v>
      </c>
      <c r="R131" s="11">
        <f t="shared" si="37"/>
        <v>0</v>
      </c>
      <c r="S131">
        <f t="shared" si="38"/>
        <v>0</v>
      </c>
      <c r="T131" s="11">
        <f t="shared" si="39"/>
        <v>0</v>
      </c>
      <c r="U131" s="12">
        <f t="shared" si="40"/>
        <v>0</v>
      </c>
      <c r="V131" s="11">
        <f t="shared" si="41"/>
        <v>0</v>
      </c>
      <c r="W131" s="12">
        <f t="shared" si="42"/>
        <v>0</v>
      </c>
      <c r="X131" s="11">
        <f t="shared" si="43"/>
        <v>0</v>
      </c>
      <c r="Y131" s="12">
        <f t="shared" si="44"/>
        <v>0</v>
      </c>
      <c r="Z131" s="11">
        <f t="shared" si="45"/>
        <v>0</v>
      </c>
      <c r="AA131" s="12">
        <f t="shared" si="46"/>
        <v>0</v>
      </c>
      <c r="AB131" s="11">
        <f t="shared" si="47"/>
        <v>0</v>
      </c>
      <c r="AC131" s="12">
        <f t="shared" si="48"/>
        <v>0</v>
      </c>
      <c r="AD131" s="11">
        <f t="shared" si="49"/>
        <v>0</v>
      </c>
      <c r="AE131" s="12">
        <f t="shared" si="50"/>
        <v>0</v>
      </c>
      <c r="AF131" s="11">
        <f t="shared" si="51"/>
        <v>0</v>
      </c>
      <c r="AG131" s="12">
        <f t="shared" si="52"/>
        <v>0</v>
      </c>
      <c r="AH131" s="11">
        <f t="shared" si="53"/>
        <v>0</v>
      </c>
      <c r="AI131" s="12">
        <f t="shared" si="54"/>
        <v>0</v>
      </c>
      <c r="AJ131" s="11">
        <f t="shared" si="55"/>
        <v>0</v>
      </c>
      <c r="AK131" s="12">
        <f t="shared" si="56"/>
        <v>0</v>
      </c>
    </row>
    <row r="132" spans="1:37" x14ac:dyDescent="0.3">
      <c r="A132">
        <v>628569</v>
      </c>
      <c r="C132" s="1">
        <v>44497</v>
      </c>
      <c r="D132">
        <v>3</v>
      </c>
      <c r="E132" t="s">
        <v>177</v>
      </c>
      <c r="F132" t="s">
        <v>178</v>
      </c>
      <c r="G132" t="s">
        <v>26</v>
      </c>
      <c r="H132" s="2">
        <v>5614900</v>
      </c>
      <c r="J132">
        <f t="shared" si="29"/>
        <v>0</v>
      </c>
      <c r="K132">
        <f t="shared" si="30"/>
        <v>0</v>
      </c>
      <c r="L132">
        <f t="shared" si="31"/>
        <v>0</v>
      </c>
      <c r="M132">
        <f t="shared" si="32"/>
        <v>0</v>
      </c>
      <c r="N132">
        <f t="shared" si="33"/>
        <v>0</v>
      </c>
      <c r="O132">
        <f t="shared" si="34"/>
        <v>0</v>
      </c>
      <c r="P132">
        <f t="shared" si="35"/>
        <v>0</v>
      </c>
      <c r="Q132">
        <f t="shared" si="36"/>
        <v>0</v>
      </c>
      <c r="R132" s="11">
        <f t="shared" si="37"/>
        <v>0</v>
      </c>
      <c r="S132">
        <f t="shared" si="38"/>
        <v>0</v>
      </c>
      <c r="T132" s="11">
        <f t="shared" si="39"/>
        <v>0</v>
      </c>
      <c r="U132" s="12">
        <f t="shared" si="40"/>
        <v>0</v>
      </c>
      <c r="V132" s="11">
        <f t="shared" si="41"/>
        <v>0</v>
      </c>
      <c r="W132" s="12">
        <f t="shared" si="42"/>
        <v>0</v>
      </c>
      <c r="X132" s="11">
        <f t="shared" si="43"/>
        <v>0</v>
      </c>
      <c r="Y132" s="12">
        <f t="shared" si="44"/>
        <v>0</v>
      </c>
      <c r="Z132" s="11">
        <f t="shared" si="45"/>
        <v>0</v>
      </c>
      <c r="AA132" s="12">
        <f t="shared" si="46"/>
        <v>0</v>
      </c>
      <c r="AB132" s="11">
        <f t="shared" si="47"/>
        <v>0</v>
      </c>
      <c r="AC132" s="12">
        <f t="shared" si="48"/>
        <v>0</v>
      </c>
      <c r="AD132" s="11">
        <f t="shared" si="49"/>
        <v>0</v>
      </c>
      <c r="AE132" s="12">
        <f t="shared" si="50"/>
        <v>0</v>
      </c>
      <c r="AF132" s="11">
        <f t="shared" si="51"/>
        <v>0</v>
      </c>
      <c r="AG132" s="12">
        <f t="shared" si="52"/>
        <v>0</v>
      </c>
      <c r="AH132" s="11">
        <f t="shared" si="53"/>
        <v>0</v>
      </c>
      <c r="AI132" s="12">
        <f t="shared" si="54"/>
        <v>0</v>
      </c>
      <c r="AJ132" s="11">
        <f t="shared" si="55"/>
        <v>0</v>
      </c>
      <c r="AK132" s="12">
        <f t="shared" si="56"/>
        <v>0</v>
      </c>
    </row>
    <row r="133" spans="1:37" x14ac:dyDescent="0.3">
      <c r="A133">
        <v>628569</v>
      </c>
      <c r="C133" s="1">
        <v>44497</v>
      </c>
      <c r="D133">
        <v>4</v>
      </c>
      <c r="E133" t="s">
        <v>177</v>
      </c>
      <c r="F133" t="s">
        <v>178</v>
      </c>
      <c r="G133" t="s">
        <v>17</v>
      </c>
      <c r="H133" s="2">
        <v>5635500</v>
      </c>
      <c r="J133">
        <f t="shared" si="29"/>
        <v>0</v>
      </c>
      <c r="K133">
        <f t="shared" si="30"/>
        <v>0</v>
      </c>
      <c r="L133">
        <f t="shared" si="31"/>
        <v>0</v>
      </c>
      <c r="M133">
        <f t="shared" si="32"/>
        <v>0</v>
      </c>
      <c r="N133">
        <f t="shared" si="33"/>
        <v>0</v>
      </c>
      <c r="O133">
        <f t="shared" si="34"/>
        <v>0</v>
      </c>
      <c r="P133">
        <f t="shared" si="35"/>
        <v>0</v>
      </c>
      <c r="Q133">
        <f t="shared" si="36"/>
        <v>0</v>
      </c>
      <c r="R133" s="11">
        <f t="shared" si="37"/>
        <v>0</v>
      </c>
      <c r="S133">
        <f t="shared" si="38"/>
        <v>0</v>
      </c>
      <c r="T133" s="11">
        <f t="shared" si="39"/>
        <v>0</v>
      </c>
      <c r="U133" s="12">
        <f t="shared" si="40"/>
        <v>0</v>
      </c>
      <c r="V133" s="11">
        <f t="shared" si="41"/>
        <v>0</v>
      </c>
      <c r="W133" s="12">
        <f t="shared" si="42"/>
        <v>0</v>
      </c>
      <c r="X133" s="11">
        <f t="shared" si="43"/>
        <v>0</v>
      </c>
      <c r="Y133" s="12">
        <f t="shared" si="44"/>
        <v>0</v>
      </c>
      <c r="Z133" s="11">
        <f t="shared" si="45"/>
        <v>0</v>
      </c>
      <c r="AA133" s="12">
        <f t="shared" si="46"/>
        <v>0</v>
      </c>
      <c r="AB133" s="11">
        <f t="shared" si="47"/>
        <v>0</v>
      </c>
      <c r="AC133" s="12">
        <f t="shared" si="48"/>
        <v>0</v>
      </c>
      <c r="AD133" s="11">
        <f t="shared" si="49"/>
        <v>0</v>
      </c>
      <c r="AE133" s="12">
        <f t="shared" si="50"/>
        <v>0</v>
      </c>
      <c r="AF133" s="11">
        <f t="shared" si="51"/>
        <v>0</v>
      </c>
      <c r="AG133" s="12">
        <f t="shared" si="52"/>
        <v>0</v>
      </c>
      <c r="AH133" s="11">
        <f t="shared" si="53"/>
        <v>0</v>
      </c>
      <c r="AI133" s="12">
        <f t="shared" si="54"/>
        <v>0</v>
      </c>
      <c r="AJ133" s="11">
        <f t="shared" si="55"/>
        <v>0</v>
      </c>
      <c r="AK133" s="12">
        <f t="shared" si="56"/>
        <v>0</v>
      </c>
    </row>
    <row r="134" spans="1:37" x14ac:dyDescent="0.3">
      <c r="A134">
        <v>628569</v>
      </c>
      <c r="C134" s="1">
        <v>44497</v>
      </c>
      <c r="D134">
        <v>5</v>
      </c>
      <c r="E134" t="s">
        <v>177</v>
      </c>
      <c r="F134" t="s">
        <v>178</v>
      </c>
      <c r="G134" t="s">
        <v>20</v>
      </c>
      <c r="H134" s="2">
        <v>6394000</v>
      </c>
      <c r="J134">
        <f t="shared" si="29"/>
        <v>0</v>
      </c>
      <c r="K134">
        <f t="shared" si="30"/>
        <v>0</v>
      </c>
      <c r="L134">
        <f t="shared" si="31"/>
        <v>0</v>
      </c>
      <c r="M134">
        <f t="shared" si="32"/>
        <v>0</v>
      </c>
      <c r="N134">
        <f t="shared" si="33"/>
        <v>0</v>
      </c>
      <c r="O134">
        <f t="shared" si="34"/>
        <v>0</v>
      </c>
      <c r="P134">
        <f t="shared" si="35"/>
        <v>0</v>
      </c>
      <c r="Q134">
        <f t="shared" si="36"/>
        <v>0</v>
      </c>
      <c r="R134" s="11">
        <f t="shared" si="37"/>
        <v>1</v>
      </c>
      <c r="S134">
        <f t="shared" si="38"/>
        <v>0</v>
      </c>
      <c r="T134" s="11">
        <f t="shared" si="39"/>
        <v>1</v>
      </c>
      <c r="U134" s="12">
        <f t="shared" si="40"/>
        <v>0</v>
      </c>
      <c r="V134" s="11">
        <f t="shared" si="41"/>
        <v>0</v>
      </c>
      <c r="W134" s="12">
        <f t="shared" si="42"/>
        <v>0</v>
      </c>
      <c r="X134" s="11">
        <f t="shared" si="43"/>
        <v>0</v>
      </c>
      <c r="Y134" s="12">
        <f t="shared" si="44"/>
        <v>0</v>
      </c>
      <c r="Z134" s="11">
        <f t="shared" si="45"/>
        <v>0</v>
      </c>
      <c r="AA134" s="12">
        <f t="shared" si="46"/>
        <v>0</v>
      </c>
      <c r="AB134" s="11">
        <f t="shared" si="47"/>
        <v>0</v>
      </c>
      <c r="AC134" s="12">
        <f t="shared" si="48"/>
        <v>0</v>
      </c>
      <c r="AD134" s="11">
        <f t="shared" si="49"/>
        <v>0</v>
      </c>
      <c r="AE134" s="12">
        <f t="shared" si="50"/>
        <v>0</v>
      </c>
      <c r="AF134" s="11">
        <f t="shared" si="51"/>
        <v>0</v>
      </c>
      <c r="AG134" s="12">
        <f t="shared" si="52"/>
        <v>0</v>
      </c>
      <c r="AH134" s="11">
        <f t="shared" si="53"/>
        <v>0</v>
      </c>
      <c r="AI134" s="12">
        <f t="shared" si="54"/>
        <v>0</v>
      </c>
      <c r="AJ134" s="11">
        <f t="shared" si="55"/>
        <v>0</v>
      </c>
      <c r="AK134" s="12">
        <f t="shared" si="56"/>
        <v>0</v>
      </c>
    </row>
    <row r="135" spans="1:37" x14ac:dyDescent="0.3">
      <c r="A135">
        <v>628569</v>
      </c>
      <c r="C135" s="1">
        <v>44497</v>
      </c>
      <c r="D135">
        <v>6</v>
      </c>
      <c r="E135" t="s">
        <v>177</v>
      </c>
      <c r="F135" t="s">
        <v>178</v>
      </c>
      <c r="G135" t="s">
        <v>76</v>
      </c>
      <c r="H135" s="2">
        <v>6696400</v>
      </c>
      <c r="J135">
        <f t="shared" ref="J135:J198" si="57">IF(G135="Perfetto Contracting Co., Inc. ",1,)</f>
        <v>0</v>
      </c>
      <c r="K135">
        <f t="shared" ref="K135:K198" si="58">IF(AND(D135=1,G135="Perfetto Contracting Co., Inc. "),1,)</f>
        <v>0</v>
      </c>
      <c r="L135">
        <f t="shared" ref="L135:L198" si="59">IF(G135="Oliveira Contracting Inc",1,)</f>
        <v>0</v>
      </c>
      <c r="M135">
        <f t="shared" ref="M135:M198" si="60">IF(AND(D135=1,G135="Oliveira Contracting Inc"),1,)</f>
        <v>0</v>
      </c>
      <c r="N135">
        <f t="shared" ref="N135:N198" si="61">IF(G135="Triumph Construction Co.",1,)</f>
        <v>0</v>
      </c>
      <c r="O135">
        <f t="shared" ref="O135:O198" si="62">IF(AND(D135=1,G135="Triumph Construction Co."),1,)</f>
        <v>0</v>
      </c>
      <c r="P135">
        <f t="shared" ref="P135:P198" si="63">IF(G135="John Civetta &amp; Sons, Inc.",1,)</f>
        <v>0</v>
      </c>
      <c r="Q135">
        <f t="shared" ref="Q135:Q198" si="64">IF(AND(D135=1,G135="John Civetta &amp; Sons, Inc."),1,)</f>
        <v>0</v>
      </c>
      <c r="R135" s="11">
        <f t="shared" ref="R135:R198" si="65">IF(G135="Grace Industries LLC",1,)</f>
        <v>0</v>
      </c>
      <c r="S135">
        <f t="shared" ref="S135:S198" si="66">IF(AND(D135=1,G135="Grace Industries LLC "),1,)</f>
        <v>0</v>
      </c>
      <c r="T135" s="11">
        <f t="shared" ref="T135:T198" si="67">IF($G135="Grace Industries LLC",1,)</f>
        <v>0</v>
      </c>
      <c r="U135" s="12">
        <f t="shared" ref="U135:U198" si="68">IF(AND($D135=1,$G135="Perfetto Enterprises Co., Inc."),1,)</f>
        <v>0</v>
      </c>
      <c r="V135" s="11">
        <f t="shared" ref="V135:V198" si="69">IF($G135="JRCRUZ Corp",1,)</f>
        <v>0</v>
      </c>
      <c r="W135" s="12">
        <f t="shared" ref="W135:W198" si="70">IF(AND($D135=1,$G135="JRCRUZ Corp"),1,)</f>
        <v>0</v>
      </c>
      <c r="X135" s="11">
        <f t="shared" ref="X135:X198" si="71">IF($G135="Tully Construction Co.",1,)</f>
        <v>0</v>
      </c>
      <c r="Y135" s="12">
        <f t="shared" ref="Y135:Y198" si="72">IF(AND($D135=1,$G135="Tully Construction Co."),1,)</f>
        <v>0</v>
      </c>
      <c r="Z135" s="11">
        <f t="shared" ref="Z135:Z198" si="73">IF($G135="Restani Construction Corp.",1,)</f>
        <v>0</v>
      </c>
      <c r="AA135" s="12">
        <f t="shared" ref="AA135:AA198" si="74">IF(AND($D135=1,$G135="Restani Construction Corp."),1,)</f>
        <v>0</v>
      </c>
      <c r="AB135" s="11">
        <f t="shared" ref="AB135:AB198" si="75">IF($G135="DiFazio Industries",1,)</f>
        <v>0</v>
      </c>
      <c r="AC135" s="12">
        <f t="shared" ref="AC135:AC198" si="76">IF(AND($D135=1,$G135="DiFazio Industries"),1,)</f>
        <v>0</v>
      </c>
      <c r="AD135" s="11">
        <f t="shared" ref="AD135:AD198" si="77">IF($G135="PJS Group/Paul J. Scariano, Inc.",1,)</f>
        <v>0</v>
      </c>
      <c r="AE135" s="12">
        <f t="shared" ref="AE135:AE198" si="78">IF(AND($D135=1,$G135="PJS Group/Paul J. Scariano, Inc."),1,)</f>
        <v>0</v>
      </c>
      <c r="AF135" s="11">
        <f t="shared" ref="AF135:AF198" si="79">IF($G135="C.A.C. Industries, Inc.",1,)</f>
        <v>0</v>
      </c>
      <c r="AG135" s="12">
        <f t="shared" ref="AG135:AG198" si="80">IF(AND($D135=1,$G135="C.A.C. Industries, Inc."),1,)</f>
        <v>0</v>
      </c>
      <c r="AH135" s="11">
        <f t="shared" ref="AH135:AH198" si="81">IF($G135="MLJ Contracting LLC",1,)</f>
        <v>0</v>
      </c>
      <c r="AI135" s="12">
        <f t="shared" ref="AI135:AI198" si="82">IF(AND($D135=1,$G135="MLJ Contracting LLC"),1,)</f>
        <v>0</v>
      </c>
      <c r="AJ135" s="11">
        <f t="shared" ref="AJ135:AJ198" si="83">IF($G135="El Sol Contracting/ES II Enterprises JV",1,)</f>
        <v>0</v>
      </c>
      <c r="AK135" s="12">
        <f t="shared" ref="AK135:AK198" si="84">IF(AND($D135=1,$G135="El Sol Contracting/ES II Enterprises JV"),1,)</f>
        <v>0</v>
      </c>
    </row>
    <row r="136" spans="1:37" x14ac:dyDescent="0.3">
      <c r="A136">
        <v>628569</v>
      </c>
      <c r="C136" s="1">
        <v>44497</v>
      </c>
      <c r="D136">
        <v>7</v>
      </c>
      <c r="E136" t="s">
        <v>177</v>
      </c>
      <c r="F136" t="s">
        <v>178</v>
      </c>
      <c r="G136" t="s">
        <v>95</v>
      </c>
      <c r="H136" s="2">
        <v>6777500</v>
      </c>
      <c r="J136">
        <f t="shared" si="57"/>
        <v>0</v>
      </c>
      <c r="K136">
        <f t="shared" si="58"/>
        <v>0</v>
      </c>
      <c r="L136">
        <f t="shared" si="59"/>
        <v>0</v>
      </c>
      <c r="M136">
        <f t="shared" si="60"/>
        <v>0</v>
      </c>
      <c r="N136">
        <f t="shared" si="61"/>
        <v>0</v>
      </c>
      <c r="O136">
        <f t="shared" si="62"/>
        <v>0</v>
      </c>
      <c r="P136">
        <f t="shared" si="63"/>
        <v>0</v>
      </c>
      <c r="Q136">
        <f t="shared" si="64"/>
        <v>0</v>
      </c>
      <c r="R136" s="11">
        <f t="shared" si="65"/>
        <v>0</v>
      </c>
      <c r="S136">
        <f t="shared" si="66"/>
        <v>0</v>
      </c>
      <c r="T136" s="11">
        <f t="shared" si="67"/>
        <v>0</v>
      </c>
      <c r="U136" s="12">
        <f t="shared" si="68"/>
        <v>0</v>
      </c>
      <c r="V136" s="11">
        <f t="shared" si="69"/>
        <v>0</v>
      </c>
      <c r="W136" s="12">
        <f t="shared" si="70"/>
        <v>0</v>
      </c>
      <c r="X136" s="11">
        <f t="shared" si="71"/>
        <v>0</v>
      </c>
      <c r="Y136" s="12">
        <f t="shared" si="72"/>
        <v>0</v>
      </c>
      <c r="Z136" s="11">
        <f t="shared" si="73"/>
        <v>0</v>
      </c>
      <c r="AA136" s="12">
        <f t="shared" si="74"/>
        <v>0</v>
      </c>
      <c r="AB136" s="11">
        <f t="shared" si="75"/>
        <v>0</v>
      </c>
      <c r="AC136" s="12">
        <f t="shared" si="76"/>
        <v>0</v>
      </c>
      <c r="AD136" s="11">
        <f t="shared" si="77"/>
        <v>0</v>
      </c>
      <c r="AE136" s="12">
        <f t="shared" si="78"/>
        <v>0</v>
      </c>
      <c r="AF136" s="11">
        <f t="shared" si="79"/>
        <v>0</v>
      </c>
      <c r="AG136" s="12">
        <f t="shared" si="80"/>
        <v>0</v>
      </c>
      <c r="AH136" s="11">
        <f t="shared" si="81"/>
        <v>0</v>
      </c>
      <c r="AI136" s="12">
        <f t="shared" si="82"/>
        <v>0</v>
      </c>
      <c r="AJ136" s="11">
        <f t="shared" si="83"/>
        <v>0</v>
      </c>
      <c r="AK136" s="12">
        <f t="shared" si="84"/>
        <v>0</v>
      </c>
    </row>
    <row r="137" spans="1:37" x14ac:dyDescent="0.3">
      <c r="A137">
        <v>628569</v>
      </c>
      <c r="C137" s="1">
        <v>44497</v>
      </c>
      <c r="D137">
        <v>8</v>
      </c>
      <c r="E137" t="s">
        <v>177</v>
      </c>
      <c r="F137" t="s">
        <v>178</v>
      </c>
      <c r="G137" t="s">
        <v>156</v>
      </c>
      <c r="H137" s="2">
        <v>7091640</v>
      </c>
      <c r="J137">
        <f t="shared" si="57"/>
        <v>1</v>
      </c>
      <c r="K137">
        <f t="shared" si="58"/>
        <v>0</v>
      </c>
      <c r="L137">
        <f t="shared" si="59"/>
        <v>0</v>
      </c>
      <c r="M137">
        <f t="shared" si="60"/>
        <v>0</v>
      </c>
      <c r="N137">
        <f t="shared" si="61"/>
        <v>0</v>
      </c>
      <c r="O137">
        <f t="shared" si="62"/>
        <v>0</v>
      </c>
      <c r="P137">
        <f t="shared" si="63"/>
        <v>0</v>
      </c>
      <c r="Q137">
        <f t="shared" si="64"/>
        <v>0</v>
      </c>
      <c r="R137" s="11">
        <f t="shared" si="65"/>
        <v>0</v>
      </c>
      <c r="S137">
        <f t="shared" si="66"/>
        <v>0</v>
      </c>
      <c r="T137" s="11">
        <f t="shared" si="67"/>
        <v>0</v>
      </c>
      <c r="U137" s="12">
        <f t="shared" si="68"/>
        <v>0</v>
      </c>
      <c r="V137" s="11">
        <f t="shared" si="69"/>
        <v>0</v>
      </c>
      <c r="W137" s="12">
        <f t="shared" si="70"/>
        <v>0</v>
      </c>
      <c r="X137" s="11">
        <f t="shared" si="71"/>
        <v>0</v>
      </c>
      <c r="Y137" s="12">
        <f t="shared" si="72"/>
        <v>0</v>
      </c>
      <c r="Z137" s="11">
        <f t="shared" si="73"/>
        <v>0</v>
      </c>
      <c r="AA137" s="12">
        <f t="shared" si="74"/>
        <v>0</v>
      </c>
      <c r="AB137" s="11">
        <f t="shared" si="75"/>
        <v>0</v>
      </c>
      <c r="AC137" s="12">
        <f t="shared" si="76"/>
        <v>0</v>
      </c>
      <c r="AD137" s="11">
        <f t="shared" si="77"/>
        <v>0</v>
      </c>
      <c r="AE137" s="12">
        <f t="shared" si="78"/>
        <v>0</v>
      </c>
      <c r="AF137" s="11">
        <f t="shared" si="79"/>
        <v>0</v>
      </c>
      <c r="AG137" s="12">
        <f t="shared" si="80"/>
        <v>0</v>
      </c>
      <c r="AH137" s="11">
        <f t="shared" si="81"/>
        <v>0</v>
      </c>
      <c r="AI137" s="12">
        <f t="shared" si="82"/>
        <v>0</v>
      </c>
      <c r="AJ137" s="11">
        <f t="shared" si="83"/>
        <v>0</v>
      </c>
      <c r="AK137" s="12">
        <f t="shared" si="84"/>
        <v>0</v>
      </c>
    </row>
    <row r="138" spans="1:37" x14ac:dyDescent="0.3">
      <c r="C138" s="1"/>
      <c r="H138" s="2"/>
      <c r="J138">
        <f t="shared" si="57"/>
        <v>0</v>
      </c>
      <c r="K138">
        <f t="shared" si="58"/>
        <v>0</v>
      </c>
      <c r="L138">
        <f t="shared" si="59"/>
        <v>0</v>
      </c>
      <c r="M138">
        <f t="shared" si="60"/>
        <v>0</v>
      </c>
      <c r="N138">
        <f t="shared" si="61"/>
        <v>0</v>
      </c>
      <c r="O138">
        <f t="shared" si="62"/>
        <v>0</v>
      </c>
      <c r="P138">
        <f t="shared" si="63"/>
        <v>0</v>
      </c>
      <c r="Q138">
        <f t="shared" si="64"/>
        <v>0</v>
      </c>
      <c r="R138" s="11">
        <f t="shared" si="65"/>
        <v>0</v>
      </c>
      <c r="S138">
        <f t="shared" si="66"/>
        <v>0</v>
      </c>
      <c r="T138" s="11">
        <f t="shared" si="67"/>
        <v>0</v>
      </c>
      <c r="U138" s="12">
        <f t="shared" si="68"/>
        <v>0</v>
      </c>
      <c r="V138" s="11">
        <f t="shared" si="69"/>
        <v>0</v>
      </c>
      <c r="W138" s="12">
        <f t="shared" si="70"/>
        <v>0</v>
      </c>
      <c r="X138" s="11">
        <f t="shared" si="71"/>
        <v>0</v>
      </c>
      <c r="Y138" s="12">
        <f t="shared" si="72"/>
        <v>0</v>
      </c>
      <c r="Z138" s="11">
        <f t="shared" si="73"/>
        <v>0</v>
      </c>
      <c r="AA138" s="12">
        <f t="shared" si="74"/>
        <v>0</v>
      </c>
      <c r="AB138" s="11">
        <f t="shared" si="75"/>
        <v>0</v>
      </c>
      <c r="AC138" s="12">
        <f t="shared" si="76"/>
        <v>0</v>
      </c>
      <c r="AD138" s="11">
        <f t="shared" si="77"/>
        <v>0</v>
      </c>
      <c r="AE138" s="12">
        <f t="shared" si="78"/>
        <v>0</v>
      </c>
      <c r="AF138" s="11">
        <f t="shared" si="79"/>
        <v>0</v>
      </c>
      <c r="AG138" s="12">
        <f t="shared" si="80"/>
        <v>0</v>
      </c>
      <c r="AH138" s="11">
        <f t="shared" si="81"/>
        <v>0</v>
      </c>
      <c r="AI138" s="12">
        <f t="shared" si="82"/>
        <v>0</v>
      </c>
      <c r="AJ138" s="11">
        <f t="shared" si="83"/>
        <v>0</v>
      </c>
      <c r="AK138" s="12">
        <f t="shared" si="84"/>
        <v>0</v>
      </c>
    </row>
    <row r="139" spans="1:37" x14ac:dyDescent="0.3">
      <c r="A139">
        <v>626574</v>
      </c>
      <c r="C139" s="1">
        <v>44490</v>
      </c>
      <c r="D139">
        <v>1</v>
      </c>
      <c r="E139" t="s">
        <v>179</v>
      </c>
      <c r="F139" t="s">
        <v>165</v>
      </c>
      <c r="G139" t="s">
        <v>31</v>
      </c>
      <c r="H139" s="2">
        <v>26864770</v>
      </c>
      <c r="J139">
        <f t="shared" si="57"/>
        <v>0</v>
      </c>
      <c r="K139">
        <f t="shared" si="58"/>
        <v>0</v>
      </c>
      <c r="L139">
        <f t="shared" si="59"/>
        <v>0</v>
      </c>
      <c r="M139">
        <f t="shared" si="60"/>
        <v>0</v>
      </c>
      <c r="N139">
        <f t="shared" si="61"/>
        <v>0</v>
      </c>
      <c r="O139">
        <f t="shared" si="62"/>
        <v>0</v>
      </c>
      <c r="P139">
        <f t="shared" si="63"/>
        <v>0</v>
      </c>
      <c r="Q139">
        <f t="shared" si="64"/>
        <v>0</v>
      </c>
      <c r="R139" s="11">
        <f t="shared" si="65"/>
        <v>0</v>
      </c>
      <c r="S139">
        <f t="shared" si="66"/>
        <v>0</v>
      </c>
      <c r="T139" s="11">
        <f t="shared" si="67"/>
        <v>0</v>
      </c>
      <c r="U139" s="12">
        <f t="shared" si="68"/>
        <v>0</v>
      </c>
      <c r="V139" s="11">
        <f t="shared" si="69"/>
        <v>0</v>
      </c>
      <c r="W139" s="12">
        <f t="shared" si="70"/>
        <v>0</v>
      </c>
      <c r="X139" s="11">
        <f t="shared" si="71"/>
        <v>0</v>
      </c>
      <c r="Y139" s="12">
        <f t="shared" si="72"/>
        <v>0</v>
      </c>
      <c r="Z139" s="11">
        <f t="shared" si="73"/>
        <v>0</v>
      </c>
      <c r="AA139" s="12">
        <f t="shared" si="74"/>
        <v>0</v>
      </c>
      <c r="AB139" s="11">
        <f t="shared" si="75"/>
        <v>1</v>
      </c>
      <c r="AC139" s="12">
        <f t="shared" si="76"/>
        <v>1</v>
      </c>
      <c r="AD139" s="11">
        <f t="shared" si="77"/>
        <v>0</v>
      </c>
      <c r="AE139" s="12">
        <f t="shared" si="78"/>
        <v>0</v>
      </c>
      <c r="AF139" s="11">
        <f t="shared" si="79"/>
        <v>0</v>
      </c>
      <c r="AG139" s="12">
        <f t="shared" si="80"/>
        <v>0</v>
      </c>
      <c r="AH139" s="11">
        <f t="shared" si="81"/>
        <v>0</v>
      </c>
      <c r="AI139" s="12">
        <f t="shared" si="82"/>
        <v>0</v>
      </c>
      <c r="AJ139" s="11">
        <f t="shared" si="83"/>
        <v>0</v>
      </c>
      <c r="AK139" s="12">
        <f t="shared" si="84"/>
        <v>0</v>
      </c>
    </row>
    <row r="140" spans="1:37" x14ac:dyDescent="0.3">
      <c r="A140">
        <v>626574</v>
      </c>
      <c r="C140" s="1">
        <v>44490</v>
      </c>
      <c r="D140">
        <v>2</v>
      </c>
      <c r="E140" t="s">
        <v>179</v>
      </c>
      <c r="F140" t="s">
        <v>165</v>
      </c>
      <c r="G140" t="s">
        <v>33</v>
      </c>
      <c r="H140" s="2">
        <v>27967782</v>
      </c>
      <c r="J140">
        <f t="shared" si="57"/>
        <v>0</v>
      </c>
      <c r="K140">
        <f t="shared" si="58"/>
        <v>0</v>
      </c>
      <c r="L140">
        <f t="shared" si="59"/>
        <v>0</v>
      </c>
      <c r="M140">
        <f t="shared" si="60"/>
        <v>0</v>
      </c>
      <c r="N140">
        <f t="shared" si="61"/>
        <v>0</v>
      </c>
      <c r="O140">
        <f t="shared" si="62"/>
        <v>0</v>
      </c>
      <c r="P140">
        <f t="shared" si="63"/>
        <v>0</v>
      </c>
      <c r="Q140">
        <f t="shared" si="64"/>
        <v>0</v>
      </c>
      <c r="R140" s="11">
        <f t="shared" si="65"/>
        <v>0</v>
      </c>
      <c r="S140">
        <f t="shared" si="66"/>
        <v>0</v>
      </c>
      <c r="T140" s="11">
        <f t="shared" si="67"/>
        <v>0</v>
      </c>
      <c r="U140" s="12">
        <f t="shared" si="68"/>
        <v>0</v>
      </c>
      <c r="V140" s="11">
        <f t="shared" si="69"/>
        <v>0</v>
      </c>
      <c r="W140" s="12">
        <f t="shared" si="70"/>
        <v>0</v>
      </c>
      <c r="X140" s="11">
        <f t="shared" si="71"/>
        <v>0</v>
      </c>
      <c r="Y140" s="12">
        <f t="shared" si="72"/>
        <v>0</v>
      </c>
      <c r="Z140" s="11">
        <f t="shared" si="73"/>
        <v>0</v>
      </c>
      <c r="AA140" s="12">
        <f t="shared" si="74"/>
        <v>0</v>
      </c>
      <c r="AB140" s="11">
        <f t="shared" si="75"/>
        <v>0</v>
      </c>
      <c r="AC140" s="12">
        <f t="shared" si="76"/>
        <v>0</v>
      </c>
      <c r="AD140" s="11">
        <f t="shared" si="77"/>
        <v>0</v>
      </c>
      <c r="AE140" s="12">
        <f t="shared" si="78"/>
        <v>0</v>
      </c>
      <c r="AF140" s="11">
        <f t="shared" si="79"/>
        <v>0</v>
      </c>
      <c r="AG140" s="12">
        <f t="shared" si="80"/>
        <v>0</v>
      </c>
      <c r="AH140" s="11">
        <f t="shared" si="81"/>
        <v>0</v>
      </c>
      <c r="AI140" s="12">
        <f t="shared" si="82"/>
        <v>0</v>
      </c>
      <c r="AJ140" s="11">
        <f t="shared" si="83"/>
        <v>0</v>
      </c>
      <c r="AK140" s="12">
        <f t="shared" si="84"/>
        <v>0</v>
      </c>
    </row>
    <row r="141" spans="1:37" x14ac:dyDescent="0.3">
      <c r="A141">
        <v>626574</v>
      </c>
      <c r="C141" s="1">
        <v>44490</v>
      </c>
      <c r="D141">
        <v>3</v>
      </c>
      <c r="E141" t="s">
        <v>179</v>
      </c>
      <c r="F141" t="s">
        <v>165</v>
      </c>
      <c r="G141" t="s">
        <v>66</v>
      </c>
      <c r="H141" s="2">
        <v>28452022</v>
      </c>
      <c r="J141">
        <f t="shared" si="57"/>
        <v>0</v>
      </c>
      <c r="K141">
        <f t="shared" si="58"/>
        <v>0</v>
      </c>
      <c r="L141">
        <f t="shared" si="59"/>
        <v>0</v>
      </c>
      <c r="M141">
        <f t="shared" si="60"/>
        <v>0</v>
      </c>
      <c r="N141">
        <f t="shared" si="61"/>
        <v>0</v>
      </c>
      <c r="O141">
        <f t="shared" si="62"/>
        <v>0</v>
      </c>
      <c r="P141">
        <f t="shared" si="63"/>
        <v>0</v>
      </c>
      <c r="Q141">
        <f t="shared" si="64"/>
        <v>0</v>
      </c>
      <c r="R141" s="11">
        <f t="shared" si="65"/>
        <v>0</v>
      </c>
      <c r="S141">
        <f t="shared" si="66"/>
        <v>0</v>
      </c>
      <c r="T141" s="11">
        <f t="shared" si="67"/>
        <v>0</v>
      </c>
      <c r="U141" s="12">
        <f t="shared" si="68"/>
        <v>0</v>
      </c>
      <c r="V141" s="11">
        <f t="shared" si="69"/>
        <v>0</v>
      </c>
      <c r="W141" s="12">
        <f t="shared" si="70"/>
        <v>0</v>
      </c>
      <c r="X141" s="11">
        <f t="shared" si="71"/>
        <v>0</v>
      </c>
      <c r="Y141" s="12">
        <f t="shared" si="72"/>
        <v>0</v>
      </c>
      <c r="Z141" s="11">
        <f t="shared" si="73"/>
        <v>0</v>
      </c>
      <c r="AA141" s="12">
        <f t="shared" si="74"/>
        <v>0</v>
      </c>
      <c r="AB141" s="11">
        <f t="shared" si="75"/>
        <v>0</v>
      </c>
      <c r="AC141" s="12">
        <f t="shared" si="76"/>
        <v>0</v>
      </c>
      <c r="AD141" s="11">
        <f t="shared" si="77"/>
        <v>0</v>
      </c>
      <c r="AE141" s="12">
        <f t="shared" si="78"/>
        <v>0</v>
      </c>
      <c r="AF141" s="11">
        <f t="shared" si="79"/>
        <v>0</v>
      </c>
      <c r="AG141" s="12">
        <f t="shared" si="80"/>
        <v>0</v>
      </c>
      <c r="AH141" s="11">
        <f t="shared" si="81"/>
        <v>0</v>
      </c>
      <c r="AI141" s="12">
        <f t="shared" si="82"/>
        <v>0</v>
      </c>
      <c r="AJ141" s="11">
        <f t="shared" si="83"/>
        <v>0</v>
      </c>
      <c r="AK141" s="12">
        <f t="shared" si="84"/>
        <v>0</v>
      </c>
    </row>
    <row r="142" spans="1:37" x14ac:dyDescent="0.3">
      <c r="A142">
        <v>626574</v>
      </c>
      <c r="C142" s="1">
        <v>44490</v>
      </c>
      <c r="D142">
        <v>4</v>
      </c>
      <c r="E142" t="s">
        <v>179</v>
      </c>
      <c r="F142" t="s">
        <v>165</v>
      </c>
      <c r="G142" t="s">
        <v>29</v>
      </c>
      <c r="H142" s="2">
        <v>28869546</v>
      </c>
      <c r="J142">
        <f t="shared" si="57"/>
        <v>0</v>
      </c>
      <c r="K142">
        <f t="shared" si="58"/>
        <v>0</v>
      </c>
      <c r="L142">
        <f t="shared" si="59"/>
        <v>0</v>
      </c>
      <c r="M142">
        <f t="shared" si="60"/>
        <v>0</v>
      </c>
      <c r="N142">
        <f t="shared" si="61"/>
        <v>0</v>
      </c>
      <c r="O142">
        <f t="shared" si="62"/>
        <v>0</v>
      </c>
      <c r="P142">
        <f t="shared" si="63"/>
        <v>0</v>
      </c>
      <c r="Q142">
        <f t="shared" si="64"/>
        <v>0</v>
      </c>
      <c r="R142" s="11">
        <f t="shared" si="65"/>
        <v>0</v>
      </c>
      <c r="S142">
        <f t="shared" si="66"/>
        <v>0</v>
      </c>
      <c r="T142" s="11">
        <f t="shared" si="67"/>
        <v>0</v>
      </c>
      <c r="U142" s="12">
        <f t="shared" si="68"/>
        <v>0</v>
      </c>
      <c r="V142" s="11">
        <f t="shared" si="69"/>
        <v>0</v>
      </c>
      <c r="W142" s="12">
        <f t="shared" si="70"/>
        <v>0</v>
      </c>
      <c r="X142" s="11">
        <f t="shared" si="71"/>
        <v>0</v>
      </c>
      <c r="Y142" s="12">
        <f t="shared" si="72"/>
        <v>0</v>
      </c>
      <c r="Z142" s="11">
        <f t="shared" si="73"/>
        <v>0</v>
      </c>
      <c r="AA142" s="12">
        <f t="shared" si="74"/>
        <v>0</v>
      </c>
      <c r="AB142" s="11">
        <f t="shared" si="75"/>
        <v>0</v>
      </c>
      <c r="AC142" s="12">
        <f t="shared" si="76"/>
        <v>0</v>
      </c>
      <c r="AD142" s="11">
        <f t="shared" si="77"/>
        <v>0</v>
      </c>
      <c r="AE142" s="12">
        <f t="shared" si="78"/>
        <v>0</v>
      </c>
      <c r="AF142" s="11">
        <f t="shared" si="79"/>
        <v>0</v>
      </c>
      <c r="AG142" s="12">
        <f t="shared" si="80"/>
        <v>0</v>
      </c>
      <c r="AH142" s="11">
        <f t="shared" si="81"/>
        <v>0</v>
      </c>
      <c r="AI142" s="12">
        <f t="shared" si="82"/>
        <v>0</v>
      </c>
      <c r="AJ142" s="11">
        <f t="shared" si="83"/>
        <v>1</v>
      </c>
      <c r="AK142" s="12">
        <f t="shared" si="84"/>
        <v>0</v>
      </c>
    </row>
    <row r="143" spans="1:37" x14ac:dyDescent="0.3">
      <c r="A143">
        <v>626574</v>
      </c>
      <c r="C143" s="1">
        <v>44490</v>
      </c>
      <c r="D143">
        <v>5</v>
      </c>
      <c r="E143" t="s">
        <v>179</v>
      </c>
      <c r="F143" t="s">
        <v>165</v>
      </c>
      <c r="G143" t="s">
        <v>13</v>
      </c>
      <c r="H143" s="2">
        <v>28956382</v>
      </c>
      <c r="J143">
        <f t="shared" si="57"/>
        <v>0</v>
      </c>
      <c r="K143">
        <f t="shared" si="58"/>
        <v>0</v>
      </c>
      <c r="L143">
        <f t="shared" si="59"/>
        <v>0</v>
      </c>
      <c r="M143">
        <f t="shared" si="60"/>
        <v>0</v>
      </c>
      <c r="N143">
        <f t="shared" si="61"/>
        <v>1</v>
      </c>
      <c r="O143">
        <f t="shared" si="62"/>
        <v>0</v>
      </c>
      <c r="P143">
        <f t="shared" si="63"/>
        <v>0</v>
      </c>
      <c r="Q143">
        <f t="shared" si="64"/>
        <v>0</v>
      </c>
      <c r="R143" s="11">
        <f t="shared" si="65"/>
        <v>0</v>
      </c>
      <c r="S143">
        <f t="shared" si="66"/>
        <v>0</v>
      </c>
      <c r="T143" s="11">
        <f t="shared" si="67"/>
        <v>0</v>
      </c>
      <c r="U143" s="12">
        <f t="shared" si="68"/>
        <v>0</v>
      </c>
      <c r="V143" s="11">
        <f t="shared" si="69"/>
        <v>0</v>
      </c>
      <c r="W143" s="12">
        <f t="shared" si="70"/>
        <v>0</v>
      </c>
      <c r="X143" s="11">
        <f t="shared" si="71"/>
        <v>0</v>
      </c>
      <c r="Y143" s="12">
        <f t="shared" si="72"/>
        <v>0</v>
      </c>
      <c r="Z143" s="11">
        <f t="shared" si="73"/>
        <v>0</v>
      </c>
      <c r="AA143" s="12">
        <f t="shared" si="74"/>
        <v>0</v>
      </c>
      <c r="AB143" s="11">
        <f t="shared" si="75"/>
        <v>0</v>
      </c>
      <c r="AC143" s="12">
        <f t="shared" si="76"/>
        <v>0</v>
      </c>
      <c r="AD143" s="11">
        <f t="shared" si="77"/>
        <v>0</v>
      </c>
      <c r="AE143" s="12">
        <f t="shared" si="78"/>
        <v>0</v>
      </c>
      <c r="AF143" s="11">
        <f t="shared" si="79"/>
        <v>0</v>
      </c>
      <c r="AG143" s="12">
        <f t="shared" si="80"/>
        <v>0</v>
      </c>
      <c r="AH143" s="11">
        <f t="shared" si="81"/>
        <v>0</v>
      </c>
      <c r="AI143" s="12">
        <f t="shared" si="82"/>
        <v>0</v>
      </c>
      <c r="AJ143" s="11">
        <f t="shared" si="83"/>
        <v>0</v>
      </c>
      <c r="AK143" s="12">
        <f t="shared" si="84"/>
        <v>0</v>
      </c>
    </row>
    <row r="144" spans="1:37" x14ac:dyDescent="0.3">
      <c r="A144">
        <v>626574</v>
      </c>
      <c r="C144" s="1">
        <v>44490</v>
      </c>
      <c r="D144">
        <v>6</v>
      </c>
      <c r="E144" t="s">
        <v>179</v>
      </c>
      <c r="F144" t="s">
        <v>165</v>
      </c>
      <c r="G144" t="s">
        <v>156</v>
      </c>
      <c r="H144" s="2">
        <v>30005832</v>
      </c>
      <c r="J144">
        <f t="shared" si="57"/>
        <v>1</v>
      </c>
      <c r="K144">
        <f t="shared" si="58"/>
        <v>0</v>
      </c>
      <c r="L144">
        <f t="shared" si="59"/>
        <v>0</v>
      </c>
      <c r="M144">
        <f t="shared" si="60"/>
        <v>0</v>
      </c>
      <c r="N144">
        <f t="shared" si="61"/>
        <v>0</v>
      </c>
      <c r="O144">
        <f t="shared" si="62"/>
        <v>0</v>
      </c>
      <c r="P144">
        <f t="shared" si="63"/>
        <v>0</v>
      </c>
      <c r="Q144">
        <f t="shared" si="64"/>
        <v>0</v>
      </c>
      <c r="R144" s="11">
        <f t="shared" si="65"/>
        <v>0</v>
      </c>
      <c r="S144">
        <f t="shared" si="66"/>
        <v>0</v>
      </c>
      <c r="T144" s="11">
        <f t="shared" si="67"/>
        <v>0</v>
      </c>
      <c r="U144" s="12">
        <f t="shared" si="68"/>
        <v>0</v>
      </c>
      <c r="V144" s="11">
        <f t="shared" si="69"/>
        <v>0</v>
      </c>
      <c r="W144" s="12">
        <f t="shared" si="70"/>
        <v>0</v>
      </c>
      <c r="X144" s="11">
        <f t="shared" si="71"/>
        <v>0</v>
      </c>
      <c r="Y144" s="12">
        <f t="shared" si="72"/>
        <v>0</v>
      </c>
      <c r="Z144" s="11">
        <f t="shared" si="73"/>
        <v>0</v>
      </c>
      <c r="AA144" s="12">
        <f t="shared" si="74"/>
        <v>0</v>
      </c>
      <c r="AB144" s="11">
        <f t="shared" si="75"/>
        <v>0</v>
      </c>
      <c r="AC144" s="12">
        <f t="shared" si="76"/>
        <v>0</v>
      </c>
      <c r="AD144" s="11">
        <f t="shared" si="77"/>
        <v>0</v>
      </c>
      <c r="AE144" s="12">
        <f t="shared" si="78"/>
        <v>0</v>
      </c>
      <c r="AF144" s="11">
        <f t="shared" si="79"/>
        <v>0</v>
      </c>
      <c r="AG144" s="12">
        <f t="shared" si="80"/>
        <v>0</v>
      </c>
      <c r="AH144" s="11">
        <f t="shared" si="81"/>
        <v>0</v>
      </c>
      <c r="AI144" s="12">
        <f t="shared" si="82"/>
        <v>0</v>
      </c>
      <c r="AJ144" s="11">
        <f t="shared" si="83"/>
        <v>0</v>
      </c>
      <c r="AK144" s="12">
        <f t="shared" si="84"/>
        <v>0</v>
      </c>
    </row>
    <row r="145" spans="1:37" x14ac:dyDescent="0.3">
      <c r="A145">
        <v>626574</v>
      </c>
      <c r="C145" s="1">
        <v>44490</v>
      </c>
      <c r="D145">
        <v>7</v>
      </c>
      <c r="E145" t="s">
        <v>179</v>
      </c>
      <c r="F145" t="s">
        <v>165</v>
      </c>
      <c r="G145" t="s">
        <v>27</v>
      </c>
      <c r="H145" s="2">
        <v>30567000</v>
      </c>
      <c r="J145">
        <f t="shared" si="57"/>
        <v>0</v>
      </c>
      <c r="K145">
        <f t="shared" si="58"/>
        <v>0</v>
      </c>
      <c r="L145">
        <f t="shared" si="59"/>
        <v>0</v>
      </c>
      <c r="M145">
        <f t="shared" si="60"/>
        <v>0</v>
      </c>
      <c r="N145">
        <f t="shared" si="61"/>
        <v>0</v>
      </c>
      <c r="O145">
        <f t="shared" si="62"/>
        <v>0</v>
      </c>
      <c r="P145">
        <f t="shared" si="63"/>
        <v>0</v>
      </c>
      <c r="Q145">
        <f t="shared" si="64"/>
        <v>0</v>
      </c>
      <c r="R145" s="11">
        <f t="shared" si="65"/>
        <v>0</v>
      </c>
      <c r="S145">
        <f t="shared" si="66"/>
        <v>0</v>
      </c>
      <c r="T145" s="11">
        <f t="shared" si="67"/>
        <v>0</v>
      </c>
      <c r="U145" s="12">
        <f t="shared" si="68"/>
        <v>0</v>
      </c>
      <c r="V145" s="11">
        <f t="shared" si="69"/>
        <v>0</v>
      </c>
      <c r="W145" s="12">
        <f t="shared" si="70"/>
        <v>0</v>
      </c>
      <c r="X145" s="11">
        <f t="shared" si="71"/>
        <v>0</v>
      </c>
      <c r="Y145" s="12">
        <f t="shared" si="72"/>
        <v>0</v>
      </c>
      <c r="Z145" s="11">
        <f t="shared" si="73"/>
        <v>0</v>
      </c>
      <c r="AA145" s="12">
        <f t="shared" si="74"/>
        <v>0</v>
      </c>
      <c r="AB145" s="11">
        <f t="shared" si="75"/>
        <v>0</v>
      </c>
      <c r="AC145" s="12">
        <f t="shared" si="76"/>
        <v>0</v>
      </c>
      <c r="AD145" s="11">
        <f t="shared" si="77"/>
        <v>0</v>
      </c>
      <c r="AE145" s="12">
        <f t="shared" si="78"/>
        <v>0</v>
      </c>
      <c r="AF145" s="11">
        <f t="shared" si="79"/>
        <v>0</v>
      </c>
      <c r="AG145" s="12">
        <f t="shared" si="80"/>
        <v>0</v>
      </c>
      <c r="AH145" s="11">
        <f t="shared" si="81"/>
        <v>0</v>
      </c>
      <c r="AI145" s="12">
        <f t="shared" si="82"/>
        <v>0</v>
      </c>
      <c r="AJ145" s="11">
        <f t="shared" si="83"/>
        <v>0</v>
      </c>
      <c r="AK145" s="12">
        <f t="shared" si="84"/>
        <v>0</v>
      </c>
    </row>
    <row r="146" spans="1:37" x14ac:dyDescent="0.3">
      <c r="A146">
        <v>626574</v>
      </c>
      <c r="C146" s="1">
        <v>44490</v>
      </c>
      <c r="D146">
        <v>8</v>
      </c>
      <c r="E146" t="s">
        <v>179</v>
      </c>
      <c r="F146" t="s">
        <v>165</v>
      </c>
      <c r="G146" t="s">
        <v>23</v>
      </c>
      <c r="H146" s="2">
        <v>30700328</v>
      </c>
      <c r="J146">
        <f t="shared" si="57"/>
        <v>0</v>
      </c>
      <c r="K146">
        <f t="shared" si="58"/>
        <v>0</v>
      </c>
      <c r="L146">
        <f t="shared" si="59"/>
        <v>0</v>
      </c>
      <c r="M146">
        <f t="shared" si="60"/>
        <v>0</v>
      </c>
      <c r="N146">
        <f t="shared" si="61"/>
        <v>0</v>
      </c>
      <c r="O146">
        <f t="shared" si="62"/>
        <v>0</v>
      </c>
      <c r="P146">
        <f t="shared" si="63"/>
        <v>0</v>
      </c>
      <c r="Q146">
        <f t="shared" si="64"/>
        <v>0</v>
      </c>
      <c r="R146" s="11">
        <f t="shared" si="65"/>
        <v>0</v>
      </c>
      <c r="S146">
        <f t="shared" si="66"/>
        <v>0</v>
      </c>
      <c r="T146" s="11">
        <f t="shared" si="67"/>
        <v>0</v>
      </c>
      <c r="U146" s="12">
        <f t="shared" si="68"/>
        <v>0</v>
      </c>
      <c r="V146" s="11">
        <f t="shared" si="69"/>
        <v>0</v>
      </c>
      <c r="W146" s="12">
        <f t="shared" si="70"/>
        <v>0</v>
      </c>
      <c r="X146" s="11">
        <f t="shared" si="71"/>
        <v>0</v>
      </c>
      <c r="Y146" s="12">
        <f t="shared" si="72"/>
        <v>0</v>
      </c>
      <c r="Z146" s="11">
        <f t="shared" si="73"/>
        <v>0</v>
      </c>
      <c r="AA146" s="12">
        <f t="shared" si="74"/>
        <v>0</v>
      </c>
      <c r="AB146" s="11">
        <f t="shared" si="75"/>
        <v>0</v>
      </c>
      <c r="AC146" s="12">
        <f t="shared" si="76"/>
        <v>0</v>
      </c>
      <c r="AD146" s="11">
        <f t="shared" si="77"/>
        <v>0</v>
      </c>
      <c r="AE146" s="12">
        <f t="shared" si="78"/>
        <v>0</v>
      </c>
      <c r="AF146" s="11">
        <f t="shared" si="79"/>
        <v>0</v>
      </c>
      <c r="AG146" s="12">
        <f t="shared" si="80"/>
        <v>0</v>
      </c>
      <c r="AH146" s="11">
        <f t="shared" si="81"/>
        <v>0</v>
      </c>
      <c r="AI146" s="12">
        <f t="shared" si="82"/>
        <v>0</v>
      </c>
      <c r="AJ146" s="11">
        <f t="shared" si="83"/>
        <v>0</v>
      </c>
      <c r="AK146" s="12">
        <f t="shared" si="84"/>
        <v>0</v>
      </c>
    </row>
    <row r="147" spans="1:37" x14ac:dyDescent="0.3">
      <c r="A147">
        <v>626574</v>
      </c>
      <c r="C147" s="1">
        <v>44490</v>
      </c>
      <c r="D147">
        <v>9</v>
      </c>
      <c r="E147" t="s">
        <v>179</v>
      </c>
      <c r="F147" t="s">
        <v>165</v>
      </c>
      <c r="G147" t="s">
        <v>22</v>
      </c>
      <c r="H147" s="2">
        <v>30728056</v>
      </c>
      <c r="J147">
        <f t="shared" si="57"/>
        <v>0</v>
      </c>
      <c r="K147">
        <f t="shared" si="58"/>
        <v>0</v>
      </c>
      <c r="L147">
        <f t="shared" si="59"/>
        <v>0</v>
      </c>
      <c r="M147">
        <f t="shared" si="60"/>
        <v>0</v>
      </c>
      <c r="N147">
        <f t="shared" si="61"/>
        <v>0</v>
      </c>
      <c r="O147">
        <f t="shared" si="62"/>
        <v>0</v>
      </c>
      <c r="P147">
        <f t="shared" si="63"/>
        <v>0</v>
      </c>
      <c r="Q147">
        <f t="shared" si="64"/>
        <v>0</v>
      </c>
      <c r="R147" s="11">
        <f t="shared" si="65"/>
        <v>0</v>
      </c>
      <c r="S147">
        <f t="shared" si="66"/>
        <v>0</v>
      </c>
      <c r="T147" s="11">
        <f t="shared" si="67"/>
        <v>0</v>
      </c>
      <c r="U147" s="12">
        <f t="shared" si="68"/>
        <v>0</v>
      </c>
      <c r="V147" s="11">
        <f t="shared" si="69"/>
        <v>0</v>
      </c>
      <c r="W147" s="12">
        <f t="shared" si="70"/>
        <v>0</v>
      </c>
      <c r="X147" s="11">
        <f t="shared" si="71"/>
        <v>0</v>
      </c>
      <c r="Y147" s="12">
        <f t="shared" si="72"/>
        <v>0</v>
      </c>
      <c r="Z147" s="11">
        <f t="shared" si="73"/>
        <v>0</v>
      </c>
      <c r="AA147" s="12">
        <f t="shared" si="74"/>
        <v>0</v>
      </c>
      <c r="AB147" s="11">
        <f t="shared" si="75"/>
        <v>0</v>
      </c>
      <c r="AC147" s="12">
        <f t="shared" si="76"/>
        <v>0</v>
      </c>
      <c r="AD147" s="11">
        <f t="shared" si="77"/>
        <v>0</v>
      </c>
      <c r="AE147" s="12">
        <f t="shared" si="78"/>
        <v>0</v>
      </c>
      <c r="AF147" s="11">
        <f t="shared" si="79"/>
        <v>0</v>
      </c>
      <c r="AG147" s="12">
        <f t="shared" si="80"/>
        <v>0</v>
      </c>
      <c r="AH147" s="11">
        <f t="shared" si="81"/>
        <v>0</v>
      </c>
      <c r="AI147" s="12">
        <f t="shared" si="82"/>
        <v>0</v>
      </c>
      <c r="AJ147" s="11">
        <f t="shared" si="83"/>
        <v>0</v>
      </c>
      <c r="AK147" s="12">
        <f t="shared" si="84"/>
        <v>0</v>
      </c>
    </row>
    <row r="148" spans="1:37" x14ac:dyDescent="0.3">
      <c r="A148">
        <v>626574</v>
      </c>
      <c r="C148" s="1">
        <v>44490</v>
      </c>
      <c r="D148">
        <v>10</v>
      </c>
      <c r="E148" t="s">
        <v>179</v>
      </c>
      <c r="F148" t="s">
        <v>165</v>
      </c>
      <c r="G148" t="s">
        <v>14</v>
      </c>
      <c r="H148" s="2">
        <v>33513869</v>
      </c>
      <c r="J148">
        <f t="shared" si="57"/>
        <v>0</v>
      </c>
      <c r="K148">
        <f t="shared" si="58"/>
        <v>0</v>
      </c>
      <c r="L148">
        <f t="shared" si="59"/>
        <v>0</v>
      </c>
      <c r="M148">
        <f t="shared" si="60"/>
        <v>0</v>
      </c>
      <c r="N148">
        <f t="shared" si="61"/>
        <v>0</v>
      </c>
      <c r="O148">
        <f t="shared" si="62"/>
        <v>0</v>
      </c>
      <c r="P148">
        <f t="shared" si="63"/>
        <v>0</v>
      </c>
      <c r="Q148">
        <f t="shared" si="64"/>
        <v>0</v>
      </c>
      <c r="R148" s="11">
        <f t="shared" si="65"/>
        <v>0</v>
      </c>
      <c r="S148">
        <f t="shared" si="66"/>
        <v>0</v>
      </c>
      <c r="T148" s="11">
        <f t="shared" si="67"/>
        <v>0</v>
      </c>
      <c r="U148" s="12">
        <f t="shared" si="68"/>
        <v>0</v>
      </c>
      <c r="V148" s="11">
        <f t="shared" si="69"/>
        <v>0</v>
      </c>
      <c r="W148" s="12">
        <f t="shared" si="70"/>
        <v>0</v>
      </c>
      <c r="X148" s="11">
        <f t="shared" si="71"/>
        <v>0</v>
      </c>
      <c r="Y148" s="12">
        <f t="shared" si="72"/>
        <v>0</v>
      </c>
      <c r="Z148" s="11">
        <f t="shared" si="73"/>
        <v>1</v>
      </c>
      <c r="AA148" s="12">
        <f t="shared" si="74"/>
        <v>0</v>
      </c>
      <c r="AB148" s="11">
        <f t="shared" si="75"/>
        <v>0</v>
      </c>
      <c r="AC148" s="12">
        <f t="shared" si="76"/>
        <v>0</v>
      </c>
      <c r="AD148" s="11">
        <f t="shared" si="77"/>
        <v>0</v>
      </c>
      <c r="AE148" s="12">
        <f t="shared" si="78"/>
        <v>0</v>
      </c>
      <c r="AF148" s="11">
        <f t="shared" si="79"/>
        <v>0</v>
      </c>
      <c r="AG148" s="12">
        <f t="shared" si="80"/>
        <v>0</v>
      </c>
      <c r="AH148" s="11">
        <f t="shared" si="81"/>
        <v>0</v>
      </c>
      <c r="AI148" s="12">
        <f t="shared" si="82"/>
        <v>0</v>
      </c>
      <c r="AJ148" s="11">
        <f t="shared" si="83"/>
        <v>0</v>
      </c>
      <c r="AK148" s="12">
        <f t="shared" si="84"/>
        <v>0</v>
      </c>
    </row>
    <row r="149" spans="1:37" x14ac:dyDescent="0.3">
      <c r="A149">
        <v>626574</v>
      </c>
      <c r="C149" s="1">
        <v>44490</v>
      </c>
      <c r="D149">
        <v>11</v>
      </c>
      <c r="E149" t="s">
        <v>179</v>
      </c>
      <c r="F149" t="s">
        <v>165</v>
      </c>
      <c r="G149" t="s">
        <v>44</v>
      </c>
      <c r="H149" s="2">
        <v>35442700</v>
      </c>
      <c r="J149">
        <f t="shared" si="57"/>
        <v>0</v>
      </c>
      <c r="K149">
        <f t="shared" si="58"/>
        <v>0</v>
      </c>
      <c r="L149">
        <f t="shared" si="59"/>
        <v>0</v>
      </c>
      <c r="M149">
        <f t="shared" si="60"/>
        <v>0</v>
      </c>
      <c r="N149">
        <f t="shared" si="61"/>
        <v>0</v>
      </c>
      <c r="O149">
        <f t="shared" si="62"/>
        <v>0</v>
      </c>
      <c r="P149">
        <f t="shared" si="63"/>
        <v>1</v>
      </c>
      <c r="Q149">
        <f t="shared" si="64"/>
        <v>0</v>
      </c>
      <c r="R149" s="11">
        <f t="shared" si="65"/>
        <v>0</v>
      </c>
      <c r="S149">
        <f t="shared" si="66"/>
        <v>0</v>
      </c>
      <c r="T149" s="11">
        <f t="shared" si="67"/>
        <v>0</v>
      </c>
      <c r="U149" s="12">
        <f t="shared" si="68"/>
        <v>0</v>
      </c>
      <c r="V149" s="11">
        <f t="shared" si="69"/>
        <v>0</v>
      </c>
      <c r="W149" s="12">
        <f t="shared" si="70"/>
        <v>0</v>
      </c>
      <c r="X149" s="11">
        <f t="shared" si="71"/>
        <v>0</v>
      </c>
      <c r="Y149" s="12">
        <f t="shared" si="72"/>
        <v>0</v>
      </c>
      <c r="Z149" s="11">
        <f t="shared" si="73"/>
        <v>0</v>
      </c>
      <c r="AA149" s="12">
        <f t="shared" si="74"/>
        <v>0</v>
      </c>
      <c r="AB149" s="11">
        <f t="shared" si="75"/>
        <v>0</v>
      </c>
      <c r="AC149" s="12">
        <f t="shared" si="76"/>
        <v>0</v>
      </c>
      <c r="AD149" s="11">
        <f t="shared" si="77"/>
        <v>0</v>
      </c>
      <c r="AE149" s="12">
        <f t="shared" si="78"/>
        <v>0</v>
      </c>
      <c r="AF149" s="11">
        <f t="shared" si="79"/>
        <v>0</v>
      </c>
      <c r="AG149" s="12">
        <f t="shared" si="80"/>
        <v>0</v>
      </c>
      <c r="AH149" s="11">
        <f t="shared" si="81"/>
        <v>0</v>
      </c>
      <c r="AI149" s="12">
        <f t="shared" si="82"/>
        <v>0</v>
      </c>
      <c r="AJ149" s="11">
        <f t="shared" si="83"/>
        <v>0</v>
      </c>
      <c r="AK149" s="12">
        <f t="shared" si="84"/>
        <v>0</v>
      </c>
    </row>
    <row r="150" spans="1:37" x14ac:dyDescent="0.3">
      <c r="A150">
        <v>626574</v>
      </c>
      <c r="C150" s="1">
        <v>44490</v>
      </c>
      <c r="D150">
        <v>12</v>
      </c>
      <c r="E150" t="s">
        <v>179</v>
      </c>
      <c r="F150" t="s">
        <v>165</v>
      </c>
      <c r="G150" t="s">
        <v>20</v>
      </c>
      <c r="H150" s="2">
        <v>36217448</v>
      </c>
      <c r="J150">
        <f t="shared" si="57"/>
        <v>0</v>
      </c>
      <c r="K150">
        <f t="shared" si="58"/>
        <v>0</v>
      </c>
      <c r="L150">
        <f t="shared" si="59"/>
        <v>0</v>
      </c>
      <c r="M150">
        <f t="shared" si="60"/>
        <v>0</v>
      </c>
      <c r="N150">
        <f t="shared" si="61"/>
        <v>0</v>
      </c>
      <c r="O150">
        <f t="shared" si="62"/>
        <v>0</v>
      </c>
      <c r="P150">
        <f t="shared" si="63"/>
        <v>0</v>
      </c>
      <c r="Q150">
        <f t="shared" si="64"/>
        <v>0</v>
      </c>
      <c r="R150" s="11">
        <f t="shared" si="65"/>
        <v>1</v>
      </c>
      <c r="S150">
        <f t="shared" si="66"/>
        <v>0</v>
      </c>
      <c r="T150" s="11">
        <f t="shared" si="67"/>
        <v>1</v>
      </c>
      <c r="U150" s="12">
        <f t="shared" si="68"/>
        <v>0</v>
      </c>
      <c r="V150" s="11">
        <f t="shared" si="69"/>
        <v>0</v>
      </c>
      <c r="W150" s="12">
        <f t="shared" si="70"/>
        <v>0</v>
      </c>
      <c r="X150" s="11">
        <f t="shared" si="71"/>
        <v>0</v>
      </c>
      <c r="Y150" s="12">
        <f t="shared" si="72"/>
        <v>0</v>
      </c>
      <c r="Z150" s="11">
        <f t="shared" si="73"/>
        <v>0</v>
      </c>
      <c r="AA150" s="12">
        <f t="shared" si="74"/>
        <v>0</v>
      </c>
      <c r="AB150" s="11">
        <f t="shared" si="75"/>
        <v>0</v>
      </c>
      <c r="AC150" s="12">
        <f t="shared" si="76"/>
        <v>0</v>
      </c>
      <c r="AD150" s="11">
        <f t="shared" si="77"/>
        <v>0</v>
      </c>
      <c r="AE150" s="12">
        <f t="shared" si="78"/>
        <v>0</v>
      </c>
      <c r="AF150" s="11">
        <f t="shared" si="79"/>
        <v>0</v>
      </c>
      <c r="AG150" s="12">
        <f t="shared" si="80"/>
        <v>0</v>
      </c>
      <c r="AH150" s="11">
        <f t="shared" si="81"/>
        <v>0</v>
      </c>
      <c r="AI150" s="12">
        <f t="shared" si="82"/>
        <v>0</v>
      </c>
      <c r="AJ150" s="11">
        <f t="shared" si="83"/>
        <v>0</v>
      </c>
      <c r="AK150" s="12">
        <f t="shared" si="84"/>
        <v>0</v>
      </c>
    </row>
    <row r="151" spans="1:37" x14ac:dyDescent="0.3">
      <c r="A151">
        <v>626574</v>
      </c>
      <c r="C151" s="1">
        <v>44490</v>
      </c>
      <c r="D151">
        <v>13</v>
      </c>
      <c r="E151" t="s">
        <v>179</v>
      </c>
      <c r="F151" t="s">
        <v>165</v>
      </c>
      <c r="G151" t="s">
        <v>34</v>
      </c>
      <c r="H151" s="2">
        <v>39920000</v>
      </c>
      <c r="J151">
        <f t="shared" si="57"/>
        <v>0</v>
      </c>
      <c r="K151">
        <f t="shared" si="58"/>
        <v>0</v>
      </c>
      <c r="L151">
        <f t="shared" si="59"/>
        <v>0</v>
      </c>
      <c r="M151">
        <f t="shared" si="60"/>
        <v>0</v>
      </c>
      <c r="N151">
        <f t="shared" si="61"/>
        <v>0</v>
      </c>
      <c r="O151">
        <f t="shared" si="62"/>
        <v>0</v>
      </c>
      <c r="P151">
        <f t="shared" si="63"/>
        <v>0</v>
      </c>
      <c r="Q151">
        <f t="shared" si="64"/>
        <v>0</v>
      </c>
      <c r="R151" s="11">
        <f t="shared" si="65"/>
        <v>0</v>
      </c>
      <c r="S151">
        <f t="shared" si="66"/>
        <v>0</v>
      </c>
      <c r="T151" s="11">
        <f t="shared" si="67"/>
        <v>0</v>
      </c>
      <c r="U151" s="12">
        <f t="shared" si="68"/>
        <v>0</v>
      </c>
      <c r="V151" s="11">
        <f t="shared" si="69"/>
        <v>0</v>
      </c>
      <c r="W151" s="12">
        <f t="shared" si="70"/>
        <v>0</v>
      </c>
      <c r="X151" s="11">
        <f t="shared" si="71"/>
        <v>0</v>
      </c>
      <c r="Y151" s="12">
        <f t="shared" si="72"/>
        <v>0</v>
      </c>
      <c r="Z151" s="11">
        <f t="shared" si="73"/>
        <v>0</v>
      </c>
      <c r="AA151" s="12">
        <f t="shared" si="74"/>
        <v>0</v>
      </c>
      <c r="AB151" s="11">
        <f t="shared" si="75"/>
        <v>0</v>
      </c>
      <c r="AC151" s="12">
        <f t="shared" si="76"/>
        <v>0</v>
      </c>
      <c r="AD151" s="11">
        <f t="shared" si="77"/>
        <v>0</v>
      </c>
      <c r="AE151" s="12">
        <f t="shared" si="78"/>
        <v>0</v>
      </c>
      <c r="AF151" s="11">
        <f t="shared" si="79"/>
        <v>0</v>
      </c>
      <c r="AG151" s="12">
        <f t="shared" si="80"/>
        <v>0</v>
      </c>
      <c r="AH151" s="11">
        <f t="shared" si="81"/>
        <v>0</v>
      </c>
      <c r="AI151" s="12">
        <f t="shared" si="82"/>
        <v>0</v>
      </c>
      <c r="AJ151" s="11">
        <f t="shared" si="83"/>
        <v>0</v>
      </c>
      <c r="AK151" s="12">
        <f t="shared" si="84"/>
        <v>0</v>
      </c>
    </row>
    <row r="152" spans="1:37" x14ac:dyDescent="0.3">
      <c r="A152">
        <v>626574</v>
      </c>
      <c r="C152" s="1">
        <v>44490</v>
      </c>
      <c r="D152">
        <v>14</v>
      </c>
      <c r="E152" t="s">
        <v>179</v>
      </c>
      <c r="F152" t="s">
        <v>165</v>
      </c>
      <c r="G152" t="s">
        <v>28</v>
      </c>
      <c r="H152" s="2">
        <v>42965841</v>
      </c>
      <c r="J152">
        <f t="shared" si="57"/>
        <v>0</v>
      </c>
      <c r="K152">
        <f t="shared" si="58"/>
        <v>0</v>
      </c>
      <c r="L152">
        <f t="shared" si="59"/>
        <v>0</v>
      </c>
      <c r="M152">
        <f t="shared" si="60"/>
        <v>0</v>
      </c>
      <c r="N152">
        <f t="shared" si="61"/>
        <v>0</v>
      </c>
      <c r="O152">
        <f t="shared" si="62"/>
        <v>0</v>
      </c>
      <c r="P152">
        <f t="shared" si="63"/>
        <v>0</v>
      </c>
      <c r="Q152">
        <f t="shared" si="64"/>
        <v>0</v>
      </c>
      <c r="R152" s="11">
        <f t="shared" si="65"/>
        <v>0</v>
      </c>
      <c r="S152">
        <f t="shared" si="66"/>
        <v>0</v>
      </c>
      <c r="T152" s="11">
        <f t="shared" si="67"/>
        <v>0</v>
      </c>
      <c r="U152" s="12">
        <f t="shared" si="68"/>
        <v>0</v>
      </c>
      <c r="V152" s="11">
        <f t="shared" si="69"/>
        <v>0</v>
      </c>
      <c r="W152" s="12">
        <f t="shared" si="70"/>
        <v>0</v>
      </c>
      <c r="X152" s="11">
        <f t="shared" si="71"/>
        <v>0</v>
      </c>
      <c r="Y152" s="12">
        <f t="shared" si="72"/>
        <v>0</v>
      </c>
      <c r="Z152" s="11">
        <f t="shared" si="73"/>
        <v>0</v>
      </c>
      <c r="AA152" s="12">
        <f t="shared" si="74"/>
        <v>0</v>
      </c>
      <c r="AB152" s="11">
        <f t="shared" si="75"/>
        <v>0</v>
      </c>
      <c r="AC152" s="12">
        <f t="shared" si="76"/>
        <v>0</v>
      </c>
      <c r="AD152" s="11">
        <f t="shared" si="77"/>
        <v>0</v>
      </c>
      <c r="AE152" s="12">
        <f t="shared" si="78"/>
        <v>0</v>
      </c>
      <c r="AF152" s="11">
        <f t="shared" si="79"/>
        <v>0</v>
      </c>
      <c r="AG152" s="12">
        <f t="shared" si="80"/>
        <v>0</v>
      </c>
      <c r="AH152" s="11">
        <f t="shared" si="81"/>
        <v>0</v>
      </c>
      <c r="AI152" s="12">
        <f t="shared" si="82"/>
        <v>0</v>
      </c>
      <c r="AJ152" s="11">
        <f t="shared" si="83"/>
        <v>0</v>
      </c>
      <c r="AK152" s="12">
        <f t="shared" si="84"/>
        <v>0</v>
      </c>
    </row>
    <row r="153" spans="1:37" x14ac:dyDescent="0.3">
      <c r="C153" s="1"/>
      <c r="H153" s="2"/>
      <c r="J153">
        <f t="shared" si="57"/>
        <v>0</v>
      </c>
      <c r="K153">
        <f t="shared" si="58"/>
        <v>0</v>
      </c>
      <c r="L153">
        <f t="shared" si="59"/>
        <v>0</v>
      </c>
      <c r="M153">
        <f t="shared" si="60"/>
        <v>0</v>
      </c>
      <c r="N153">
        <f t="shared" si="61"/>
        <v>0</v>
      </c>
      <c r="O153">
        <f t="shared" si="62"/>
        <v>0</v>
      </c>
      <c r="P153">
        <f t="shared" si="63"/>
        <v>0</v>
      </c>
      <c r="Q153">
        <f t="shared" si="64"/>
        <v>0</v>
      </c>
      <c r="R153" s="11">
        <f t="shared" si="65"/>
        <v>0</v>
      </c>
      <c r="S153">
        <f t="shared" si="66"/>
        <v>0</v>
      </c>
      <c r="T153" s="11">
        <f t="shared" si="67"/>
        <v>0</v>
      </c>
      <c r="U153" s="12">
        <f t="shared" si="68"/>
        <v>0</v>
      </c>
      <c r="V153" s="11">
        <f t="shared" si="69"/>
        <v>0</v>
      </c>
      <c r="W153" s="12">
        <f t="shared" si="70"/>
        <v>0</v>
      </c>
      <c r="X153" s="11">
        <f t="shared" si="71"/>
        <v>0</v>
      </c>
      <c r="Y153" s="12">
        <f t="shared" si="72"/>
        <v>0</v>
      </c>
      <c r="Z153" s="11">
        <f t="shared" si="73"/>
        <v>0</v>
      </c>
      <c r="AA153" s="12">
        <f t="shared" si="74"/>
        <v>0</v>
      </c>
      <c r="AB153" s="11">
        <f t="shared" si="75"/>
        <v>0</v>
      </c>
      <c r="AC153" s="12">
        <f t="shared" si="76"/>
        <v>0</v>
      </c>
      <c r="AD153" s="11">
        <f t="shared" si="77"/>
        <v>0</v>
      </c>
      <c r="AE153" s="12">
        <f t="shared" si="78"/>
        <v>0</v>
      </c>
      <c r="AF153" s="11">
        <f t="shared" si="79"/>
        <v>0</v>
      </c>
      <c r="AG153" s="12">
        <f t="shared" si="80"/>
        <v>0</v>
      </c>
      <c r="AH153" s="11">
        <f t="shared" si="81"/>
        <v>0</v>
      </c>
      <c r="AI153" s="12">
        <f t="shared" si="82"/>
        <v>0</v>
      </c>
      <c r="AJ153" s="11">
        <f t="shared" si="83"/>
        <v>0</v>
      </c>
      <c r="AK153" s="12">
        <f t="shared" si="84"/>
        <v>0</v>
      </c>
    </row>
    <row r="154" spans="1:37" x14ac:dyDescent="0.3">
      <c r="A154">
        <v>627605</v>
      </c>
      <c r="C154" s="1">
        <v>44490</v>
      </c>
      <c r="D154">
        <v>1</v>
      </c>
      <c r="E154" t="s">
        <v>180</v>
      </c>
      <c r="F154" t="s">
        <v>165</v>
      </c>
      <c r="G154" t="s">
        <v>156</v>
      </c>
      <c r="H154" s="2">
        <v>29512900</v>
      </c>
      <c r="J154">
        <f t="shared" si="57"/>
        <v>1</v>
      </c>
      <c r="K154">
        <f t="shared" si="58"/>
        <v>1</v>
      </c>
      <c r="L154">
        <f t="shared" si="59"/>
        <v>0</v>
      </c>
      <c r="M154">
        <f t="shared" si="60"/>
        <v>0</v>
      </c>
      <c r="N154">
        <f t="shared" si="61"/>
        <v>0</v>
      </c>
      <c r="O154">
        <f t="shared" si="62"/>
        <v>0</v>
      </c>
      <c r="P154">
        <f t="shared" si="63"/>
        <v>0</v>
      </c>
      <c r="Q154">
        <f t="shared" si="64"/>
        <v>0</v>
      </c>
      <c r="R154" s="11">
        <f t="shared" si="65"/>
        <v>0</v>
      </c>
      <c r="S154">
        <f t="shared" si="66"/>
        <v>0</v>
      </c>
      <c r="T154" s="11">
        <f t="shared" si="67"/>
        <v>0</v>
      </c>
      <c r="U154" s="12">
        <f t="shared" si="68"/>
        <v>0</v>
      </c>
      <c r="V154" s="11">
        <f t="shared" si="69"/>
        <v>0</v>
      </c>
      <c r="W154" s="12">
        <f t="shared" si="70"/>
        <v>0</v>
      </c>
      <c r="X154" s="11">
        <f t="shared" si="71"/>
        <v>0</v>
      </c>
      <c r="Y154" s="12">
        <f t="shared" si="72"/>
        <v>0</v>
      </c>
      <c r="Z154" s="11">
        <f t="shared" si="73"/>
        <v>0</v>
      </c>
      <c r="AA154" s="12">
        <f t="shared" si="74"/>
        <v>0</v>
      </c>
      <c r="AB154" s="11">
        <f t="shared" si="75"/>
        <v>0</v>
      </c>
      <c r="AC154" s="12">
        <f t="shared" si="76"/>
        <v>0</v>
      </c>
      <c r="AD154" s="11">
        <f t="shared" si="77"/>
        <v>0</v>
      </c>
      <c r="AE154" s="12">
        <f t="shared" si="78"/>
        <v>0</v>
      </c>
      <c r="AF154" s="11">
        <f t="shared" si="79"/>
        <v>0</v>
      </c>
      <c r="AG154" s="12">
        <f t="shared" si="80"/>
        <v>0</v>
      </c>
      <c r="AH154" s="11">
        <f t="shared" si="81"/>
        <v>0</v>
      </c>
      <c r="AI154" s="12">
        <f t="shared" si="82"/>
        <v>0</v>
      </c>
      <c r="AJ154" s="11">
        <f t="shared" si="83"/>
        <v>0</v>
      </c>
      <c r="AK154" s="12">
        <f t="shared" si="84"/>
        <v>0</v>
      </c>
    </row>
    <row r="155" spans="1:37" x14ac:dyDescent="0.3">
      <c r="A155">
        <v>627605</v>
      </c>
      <c r="C155" s="1">
        <v>44490</v>
      </c>
      <c r="D155">
        <v>2</v>
      </c>
      <c r="E155" t="s">
        <v>180</v>
      </c>
      <c r="F155" t="s">
        <v>165</v>
      </c>
      <c r="G155" t="s">
        <v>25</v>
      </c>
      <c r="H155" s="2">
        <v>30947958</v>
      </c>
      <c r="J155">
        <f t="shared" si="57"/>
        <v>0</v>
      </c>
      <c r="K155">
        <f t="shared" si="58"/>
        <v>0</v>
      </c>
      <c r="L155">
        <f t="shared" si="59"/>
        <v>0</v>
      </c>
      <c r="M155">
        <f t="shared" si="60"/>
        <v>0</v>
      </c>
      <c r="N155">
        <f t="shared" si="61"/>
        <v>0</v>
      </c>
      <c r="O155">
        <f t="shared" si="62"/>
        <v>0</v>
      </c>
      <c r="P155">
        <f t="shared" si="63"/>
        <v>0</v>
      </c>
      <c r="Q155">
        <f t="shared" si="64"/>
        <v>0</v>
      </c>
      <c r="R155" s="11">
        <f t="shared" si="65"/>
        <v>0</v>
      </c>
      <c r="S155">
        <f t="shared" si="66"/>
        <v>0</v>
      </c>
      <c r="T155" s="11">
        <f t="shared" si="67"/>
        <v>0</v>
      </c>
      <c r="U155" s="12">
        <f t="shared" si="68"/>
        <v>0</v>
      </c>
      <c r="V155" s="11">
        <f t="shared" si="69"/>
        <v>0</v>
      </c>
      <c r="W155" s="12">
        <f t="shared" si="70"/>
        <v>0</v>
      </c>
      <c r="X155" s="11">
        <f t="shared" si="71"/>
        <v>0</v>
      </c>
      <c r="Y155" s="12">
        <f t="shared" si="72"/>
        <v>0</v>
      </c>
      <c r="Z155" s="11">
        <f t="shared" si="73"/>
        <v>0</v>
      </c>
      <c r="AA155" s="12">
        <f t="shared" si="74"/>
        <v>0</v>
      </c>
      <c r="AB155" s="11">
        <f t="shared" si="75"/>
        <v>0</v>
      </c>
      <c r="AC155" s="12">
        <f t="shared" si="76"/>
        <v>0</v>
      </c>
      <c r="AD155" s="11">
        <f t="shared" si="77"/>
        <v>0</v>
      </c>
      <c r="AE155" s="12">
        <f t="shared" si="78"/>
        <v>0</v>
      </c>
      <c r="AF155" s="11">
        <f t="shared" si="79"/>
        <v>0</v>
      </c>
      <c r="AG155" s="12">
        <f t="shared" si="80"/>
        <v>0</v>
      </c>
      <c r="AH155" s="11">
        <f t="shared" si="81"/>
        <v>0</v>
      </c>
      <c r="AI155" s="12">
        <f t="shared" si="82"/>
        <v>0</v>
      </c>
      <c r="AJ155" s="11">
        <f t="shared" si="83"/>
        <v>0</v>
      </c>
      <c r="AK155" s="12">
        <f t="shared" si="84"/>
        <v>0</v>
      </c>
    </row>
    <row r="156" spans="1:37" x14ac:dyDescent="0.3">
      <c r="A156">
        <v>627605</v>
      </c>
      <c r="C156" s="1">
        <v>44490</v>
      </c>
      <c r="D156">
        <v>3</v>
      </c>
      <c r="E156" t="s">
        <v>180</v>
      </c>
      <c r="F156" t="s">
        <v>165</v>
      </c>
      <c r="G156" t="s">
        <v>46</v>
      </c>
      <c r="H156" s="2">
        <v>32000000</v>
      </c>
      <c r="J156">
        <f t="shared" si="57"/>
        <v>0</v>
      </c>
      <c r="K156">
        <f t="shared" si="58"/>
        <v>0</v>
      </c>
      <c r="L156">
        <f t="shared" si="59"/>
        <v>0</v>
      </c>
      <c r="M156">
        <f t="shared" si="60"/>
        <v>0</v>
      </c>
      <c r="N156">
        <f t="shared" si="61"/>
        <v>0</v>
      </c>
      <c r="O156">
        <f t="shared" si="62"/>
        <v>0</v>
      </c>
      <c r="P156">
        <f t="shared" si="63"/>
        <v>0</v>
      </c>
      <c r="Q156">
        <f t="shared" si="64"/>
        <v>0</v>
      </c>
      <c r="R156" s="11">
        <f t="shared" si="65"/>
        <v>0</v>
      </c>
      <c r="S156">
        <f t="shared" si="66"/>
        <v>0</v>
      </c>
      <c r="T156" s="11">
        <f t="shared" si="67"/>
        <v>0</v>
      </c>
      <c r="U156" s="12">
        <f t="shared" si="68"/>
        <v>0</v>
      </c>
      <c r="V156" s="11">
        <f t="shared" si="69"/>
        <v>0</v>
      </c>
      <c r="W156" s="12">
        <f t="shared" si="70"/>
        <v>0</v>
      </c>
      <c r="X156" s="11">
        <f t="shared" si="71"/>
        <v>0</v>
      </c>
      <c r="Y156" s="12">
        <f t="shared" si="72"/>
        <v>0</v>
      </c>
      <c r="Z156" s="11">
        <f t="shared" si="73"/>
        <v>0</v>
      </c>
      <c r="AA156" s="12">
        <f t="shared" si="74"/>
        <v>0</v>
      </c>
      <c r="AB156" s="11">
        <f t="shared" si="75"/>
        <v>0</v>
      </c>
      <c r="AC156" s="12">
        <f t="shared" si="76"/>
        <v>0</v>
      </c>
      <c r="AD156" s="11">
        <f t="shared" si="77"/>
        <v>0</v>
      </c>
      <c r="AE156" s="12">
        <f t="shared" si="78"/>
        <v>0</v>
      </c>
      <c r="AF156" s="11">
        <f t="shared" si="79"/>
        <v>0</v>
      </c>
      <c r="AG156" s="12">
        <f t="shared" si="80"/>
        <v>0</v>
      </c>
      <c r="AH156" s="11">
        <f t="shared" si="81"/>
        <v>0</v>
      </c>
      <c r="AI156" s="12">
        <f t="shared" si="82"/>
        <v>0</v>
      </c>
      <c r="AJ156" s="11">
        <f t="shared" si="83"/>
        <v>0</v>
      </c>
      <c r="AK156" s="12">
        <f t="shared" si="84"/>
        <v>0</v>
      </c>
    </row>
    <row r="157" spans="1:37" x14ac:dyDescent="0.3">
      <c r="A157">
        <v>627605</v>
      </c>
      <c r="C157" s="1">
        <v>44490</v>
      </c>
      <c r="D157">
        <v>4</v>
      </c>
      <c r="E157" t="s">
        <v>180</v>
      </c>
      <c r="F157" t="s">
        <v>165</v>
      </c>
      <c r="G157" t="s">
        <v>13</v>
      </c>
      <c r="H157" s="2">
        <v>32986642</v>
      </c>
      <c r="J157">
        <f t="shared" si="57"/>
        <v>0</v>
      </c>
      <c r="K157">
        <f t="shared" si="58"/>
        <v>0</v>
      </c>
      <c r="L157">
        <f t="shared" si="59"/>
        <v>0</v>
      </c>
      <c r="M157">
        <f t="shared" si="60"/>
        <v>0</v>
      </c>
      <c r="N157">
        <f t="shared" si="61"/>
        <v>1</v>
      </c>
      <c r="O157">
        <f t="shared" si="62"/>
        <v>0</v>
      </c>
      <c r="P157">
        <f t="shared" si="63"/>
        <v>0</v>
      </c>
      <c r="Q157">
        <f t="shared" si="64"/>
        <v>0</v>
      </c>
      <c r="R157" s="11">
        <f t="shared" si="65"/>
        <v>0</v>
      </c>
      <c r="S157">
        <f t="shared" si="66"/>
        <v>0</v>
      </c>
      <c r="T157" s="11">
        <f t="shared" si="67"/>
        <v>0</v>
      </c>
      <c r="U157" s="12">
        <f t="shared" si="68"/>
        <v>0</v>
      </c>
      <c r="V157" s="11">
        <f t="shared" si="69"/>
        <v>0</v>
      </c>
      <c r="W157" s="12">
        <f t="shared" si="70"/>
        <v>0</v>
      </c>
      <c r="X157" s="11">
        <f t="shared" si="71"/>
        <v>0</v>
      </c>
      <c r="Y157" s="12">
        <f t="shared" si="72"/>
        <v>0</v>
      </c>
      <c r="Z157" s="11">
        <f t="shared" si="73"/>
        <v>0</v>
      </c>
      <c r="AA157" s="12">
        <f t="shared" si="74"/>
        <v>0</v>
      </c>
      <c r="AB157" s="11">
        <f t="shared" si="75"/>
        <v>0</v>
      </c>
      <c r="AC157" s="12">
        <f t="shared" si="76"/>
        <v>0</v>
      </c>
      <c r="AD157" s="11">
        <f t="shared" si="77"/>
        <v>0</v>
      </c>
      <c r="AE157" s="12">
        <f t="shared" si="78"/>
        <v>0</v>
      </c>
      <c r="AF157" s="11">
        <f t="shared" si="79"/>
        <v>0</v>
      </c>
      <c r="AG157" s="12">
        <f t="shared" si="80"/>
        <v>0</v>
      </c>
      <c r="AH157" s="11">
        <f t="shared" si="81"/>
        <v>0</v>
      </c>
      <c r="AI157" s="12">
        <f t="shared" si="82"/>
        <v>0</v>
      </c>
      <c r="AJ157" s="11">
        <f t="shared" si="83"/>
        <v>0</v>
      </c>
      <c r="AK157" s="12">
        <f t="shared" si="84"/>
        <v>0</v>
      </c>
    </row>
    <row r="158" spans="1:37" x14ac:dyDescent="0.3">
      <c r="A158">
        <v>627605</v>
      </c>
      <c r="C158" s="1">
        <v>44490</v>
      </c>
      <c r="D158">
        <v>5</v>
      </c>
      <c r="E158" t="s">
        <v>180</v>
      </c>
      <c r="F158" t="s">
        <v>165</v>
      </c>
      <c r="G158" t="s">
        <v>18</v>
      </c>
      <c r="H158" s="2">
        <v>33482371</v>
      </c>
      <c r="J158">
        <f t="shared" si="57"/>
        <v>0</v>
      </c>
      <c r="K158">
        <f t="shared" si="58"/>
        <v>0</v>
      </c>
      <c r="L158">
        <f t="shared" si="59"/>
        <v>0</v>
      </c>
      <c r="M158">
        <f t="shared" si="60"/>
        <v>0</v>
      </c>
      <c r="N158">
        <f t="shared" si="61"/>
        <v>0</v>
      </c>
      <c r="O158">
        <f t="shared" si="62"/>
        <v>0</v>
      </c>
      <c r="P158">
        <f t="shared" si="63"/>
        <v>0</v>
      </c>
      <c r="Q158">
        <f t="shared" si="64"/>
        <v>0</v>
      </c>
      <c r="R158" s="11">
        <f t="shared" si="65"/>
        <v>0</v>
      </c>
      <c r="S158">
        <f t="shared" si="66"/>
        <v>0</v>
      </c>
      <c r="T158" s="11">
        <f t="shared" si="67"/>
        <v>0</v>
      </c>
      <c r="U158" s="12">
        <f t="shared" si="68"/>
        <v>0</v>
      </c>
      <c r="V158" s="11">
        <f t="shared" si="69"/>
        <v>0</v>
      </c>
      <c r="W158" s="12">
        <f t="shared" si="70"/>
        <v>0</v>
      </c>
      <c r="X158" s="11">
        <f t="shared" si="71"/>
        <v>0</v>
      </c>
      <c r="Y158" s="12">
        <f t="shared" si="72"/>
        <v>0</v>
      </c>
      <c r="Z158" s="11">
        <f t="shared" si="73"/>
        <v>0</v>
      </c>
      <c r="AA158" s="12">
        <f t="shared" si="74"/>
        <v>0</v>
      </c>
      <c r="AB158" s="11">
        <f t="shared" si="75"/>
        <v>0</v>
      </c>
      <c r="AC158" s="12">
        <f t="shared" si="76"/>
        <v>0</v>
      </c>
      <c r="AD158" s="11">
        <f t="shared" si="77"/>
        <v>1</v>
      </c>
      <c r="AE158" s="12">
        <f t="shared" si="78"/>
        <v>0</v>
      </c>
      <c r="AF158" s="11">
        <f t="shared" si="79"/>
        <v>0</v>
      </c>
      <c r="AG158" s="12">
        <f t="shared" si="80"/>
        <v>0</v>
      </c>
      <c r="AH158" s="11">
        <f t="shared" si="81"/>
        <v>0</v>
      </c>
      <c r="AI158" s="12">
        <f t="shared" si="82"/>
        <v>0</v>
      </c>
      <c r="AJ158" s="11">
        <f t="shared" si="83"/>
        <v>0</v>
      </c>
      <c r="AK158" s="12">
        <f t="shared" si="84"/>
        <v>0</v>
      </c>
    </row>
    <row r="159" spans="1:37" x14ac:dyDescent="0.3">
      <c r="A159">
        <v>627605</v>
      </c>
      <c r="C159" s="1">
        <v>44490</v>
      </c>
      <c r="D159">
        <v>6</v>
      </c>
      <c r="E159" t="s">
        <v>180</v>
      </c>
      <c r="F159" t="s">
        <v>165</v>
      </c>
      <c r="G159" t="s">
        <v>27</v>
      </c>
      <c r="H159" s="2">
        <v>34377000</v>
      </c>
      <c r="J159">
        <f t="shared" si="57"/>
        <v>0</v>
      </c>
      <c r="K159">
        <f t="shared" si="58"/>
        <v>0</v>
      </c>
      <c r="L159">
        <f t="shared" si="59"/>
        <v>0</v>
      </c>
      <c r="M159">
        <f t="shared" si="60"/>
        <v>0</v>
      </c>
      <c r="N159">
        <f t="shared" si="61"/>
        <v>0</v>
      </c>
      <c r="O159">
        <f t="shared" si="62"/>
        <v>0</v>
      </c>
      <c r="P159">
        <f t="shared" si="63"/>
        <v>0</v>
      </c>
      <c r="Q159">
        <f t="shared" si="64"/>
        <v>0</v>
      </c>
      <c r="R159" s="11">
        <f t="shared" si="65"/>
        <v>0</v>
      </c>
      <c r="S159">
        <f t="shared" si="66"/>
        <v>0</v>
      </c>
      <c r="T159" s="11">
        <f t="shared" si="67"/>
        <v>0</v>
      </c>
      <c r="U159" s="12">
        <f t="shared" si="68"/>
        <v>0</v>
      </c>
      <c r="V159" s="11">
        <f t="shared" si="69"/>
        <v>0</v>
      </c>
      <c r="W159" s="12">
        <f t="shared" si="70"/>
        <v>0</v>
      </c>
      <c r="X159" s="11">
        <f t="shared" si="71"/>
        <v>0</v>
      </c>
      <c r="Y159" s="12">
        <f t="shared" si="72"/>
        <v>0</v>
      </c>
      <c r="Z159" s="11">
        <f t="shared" si="73"/>
        <v>0</v>
      </c>
      <c r="AA159" s="12">
        <f t="shared" si="74"/>
        <v>0</v>
      </c>
      <c r="AB159" s="11">
        <f t="shared" si="75"/>
        <v>0</v>
      </c>
      <c r="AC159" s="12">
        <f t="shared" si="76"/>
        <v>0</v>
      </c>
      <c r="AD159" s="11">
        <f t="shared" si="77"/>
        <v>0</v>
      </c>
      <c r="AE159" s="12">
        <f t="shared" si="78"/>
        <v>0</v>
      </c>
      <c r="AF159" s="11">
        <f t="shared" si="79"/>
        <v>0</v>
      </c>
      <c r="AG159" s="12">
        <f t="shared" si="80"/>
        <v>0</v>
      </c>
      <c r="AH159" s="11">
        <f t="shared" si="81"/>
        <v>0</v>
      </c>
      <c r="AI159" s="12">
        <f t="shared" si="82"/>
        <v>0</v>
      </c>
      <c r="AJ159" s="11">
        <f t="shared" si="83"/>
        <v>0</v>
      </c>
      <c r="AK159" s="12">
        <f t="shared" si="84"/>
        <v>0</v>
      </c>
    </row>
    <row r="160" spans="1:37" x14ac:dyDescent="0.3">
      <c r="A160">
        <v>627605</v>
      </c>
      <c r="C160" s="1">
        <v>44490</v>
      </c>
      <c r="D160">
        <v>7</v>
      </c>
      <c r="E160" t="s">
        <v>180</v>
      </c>
      <c r="F160" t="s">
        <v>165</v>
      </c>
      <c r="G160" t="s">
        <v>32</v>
      </c>
      <c r="H160" s="2">
        <v>35241189</v>
      </c>
      <c r="J160">
        <f t="shared" si="57"/>
        <v>0</v>
      </c>
      <c r="K160">
        <f t="shared" si="58"/>
        <v>0</v>
      </c>
      <c r="L160">
        <f t="shared" si="59"/>
        <v>0</v>
      </c>
      <c r="M160">
        <f t="shared" si="60"/>
        <v>0</v>
      </c>
      <c r="N160">
        <f t="shared" si="61"/>
        <v>0</v>
      </c>
      <c r="O160">
        <f t="shared" si="62"/>
        <v>0</v>
      </c>
      <c r="P160">
        <f t="shared" si="63"/>
        <v>0</v>
      </c>
      <c r="Q160">
        <f t="shared" si="64"/>
        <v>0</v>
      </c>
      <c r="R160" s="11">
        <f t="shared" si="65"/>
        <v>0</v>
      </c>
      <c r="S160">
        <f t="shared" si="66"/>
        <v>0</v>
      </c>
      <c r="T160" s="11">
        <f t="shared" si="67"/>
        <v>0</v>
      </c>
      <c r="U160" s="12">
        <f t="shared" si="68"/>
        <v>0</v>
      </c>
      <c r="V160" s="11">
        <f t="shared" si="69"/>
        <v>0</v>
      </c>
      <c r="W160" s="12">
        <f t="shared" si="70"/>
        <v>0</v>
      </c>
      <c r="X160" s="11">
        <f t="shared" si="71"/>
        <v>0</v>
      </c>
      <c r="Y160" s="12">
        <f t="shared" si="72"/>
        <v>0</v>
      </c>
      <c r="Z160" s="11">
        <f t="shared" si="73"/>
        <v>0</v>
      </c>
      <c r="AA160" s="12">
        <f t="shared" si="74"/>
        <v>0</v>
      </c>
      <c r="AB160" s="11">
        <f t="shared" si="75"/>
        <v>0</v>
      </c>
      <c r="AC160" s="12">
        <f t="shared" si="76"/>
        <v>0</v>
      </c>
      <c r="AD160" s="11">
        <f t="shared" si="77"/>
        <v>0</v>
      </c>
      <c r="AE160" s="12">
        <f t="shared" si="78"/>
        <v>0</v>
      </c>
      <c r="AF160" s="11">
        <f t="shared" si="79"/>
        <v>0</v>
      </c>
      <c r="AG160" s="12">
        <f t="shared" si="80"/>
        <v>0</v>
      </c>
      <c r="AH160" s="11">
        <f t="shared" si="81"/>
        <v>0</v>
      </c>
      <c r="AI160" s="12">
        <f t="shared" si="82"/>
        <v>0</v>
      </c>
      <c r="AJ160" s="11">
        <f t="shared" si="83"/>
        <v>0</v>
      </c>
      <c r="AK160" s="12">
        <f t="shared" si="84"/>
        <v>0</v>
      </c>
    </row>
    <row r="161" spans="1:37" x14ac:dyDescent="0.3">
      <c r="A161">
        <v>627605</v>
      </c>
      <c r="C161" s="1">
        <v>44490</v>
      </c>
      <c r="D161">
        <v>8</v>
      </c>
      <c r="E161" t="s">
        <v>180</v>
      </c>
      <c r="F161" t="s">
        <v>165</v>
      </c>
      <c r="G161" t="s">
        <v>21</v>
      </c>
      <c r="H161" s="2">
        <v>35466107</v>
      </c>
      <c r="J161">
        <f t="shared" si="57"/>
        <v>0</v>
      </c>
      <c r="K161">
        <f t="shared" si="58"/>
        <v>0</v>
      </c>
      <c r="L161">
        <f t="shared" si="59"/>
        <v>0</v>
      </c>
      <c r="M161">
        <f t="shared" si="60"/>
        <v>0</v>
      </c>
      <c r="N161">
        <f t="shared" si="61"/>
        <v>0</v>
      </c>
      <c r="O161">
        <f t="shared" si="62"/>
        <v>0</v>
      </c>
      <c r="P161">
        <f t="shared" si="63"/>
        <v>0</v>
      </c>
      <c r="Q161">
        <f t="shared" si="64"/>
        <v>0</v>
      </c>
      <c r="R161" s="11">
        <f t="shared" si="65"/>
        <v>0</v>
      </c>
      <c r="S161">
        <f t="shared" si="66"/>
        <v>0</v>
      </c>
      <c r="T161" s="11">
        <f t="shared" si="67"/>
        <v>0</v>
      </c>
      <c r="U161" s="12">
        <f t="shared" si="68"/>
        <v>0</v>
      </c>
      <c r="V161" s="11">
        <f t="shared" si="69"/>
        <v>0</v>
      </c>
      <c r="W161" s="12">
        <f t="shared" si="70"/>
        <v>0</v>
      </c>
      <c r="X161" s="11">
        <f t="shared" si="71"/>
        <v>1</v>
      </c>
      <c r="Y161" s="12">
        <f t="shared" si="72"/>
        <v>0</v>
      </c>
      <c r="Z161" s="11">
        <f t="shared" si="73"/>
        <v>0</v>
      </c>
      <c r="AA161" s="12">
        <f t="shared" si="74"/>
        <v>0</v>
      </c>
      <c r="AB161" s="11">
        <f t="shared" si="75"/>
        <v>0</v>
      </c>
      <c r="AC161" s="12">
        <f t="shared" si="76"/>
        <v>0</v>
      </c>
      <c r="AD161" s="11">
        <f t="shared" si="77"/>
        <v>0</v>
      </c>
      <c r="AE161" s="12">
        <f t="shared" si="78"/>
        <v>0</v>
      </c>
      <c r="AF161" s="11">
        <f t="shared" si="79"/>
        <v>0</v>
      </c>
      <c r="AG161" s="12">
        <f t="shared" si="80"/>
        <v>0</v>
      </c>
      <c r="AH161" s="11">
        <f t="shared" si="81"/>
        <v>0</v>
      </c>
      <c r="AI161" s="12">
        <f t="shared" si="82"/>
        <v>0</v>
      </c>
      <c r="AJ161" s="11">
        <f t="shared" si="83"/>
        <v>0</v>
      </c>
      <c r="AK161" s="12">
        <f t="shared" si="84"/>
        <v>0</v>
      </c>
    </row>
    <row r="162" spans="1:37" x14ac:dyDescent="0.3">
      <c r="A162">
        <v>627605</v>
      </c>
      <c r="C162" s="1">
        <v>44490</v>
      </c>
      <c r="D162">
        <v>9</v>
      </c>
      <c r="E162" t="s">
        <v>180</v>
      </c>
      <c r="F162" t="s">
        <v>165</v>
      </c>
      <c r="G162" t="s">
        <v>14</v>
      </c>
      <c r="H162" s="2">
        <v>35514988</v>
      </c>
      <c r="J162">
        <f t="shared" si="57"/>
        <v>0</v>
      </c>
      <c r="K162">
        <f t="shared" si="58"/>
        <v>0</v>
      </c>
      <c r="L162">
        <f t="shared" si="59"/>
        <v>0</v>
      </c>
      <c r="M162">
        <f t="shared" si="60"/>
        <v>0</v>
      </c>
      <c r="N162">
        <f t="shared" si="61"/>
        <v>0</v>
      </c>
      <c r="O162">
        <f t="shared" si="62"/>
        <v>0</v>
      </c>
      <c r="P162">
        <f t="shared" si="63"/>
        <v>0</v>
      </c>
      <c r="Q162">
        <f t="shared" si="64"/>
        <v>0</v>
      </c>
      <c r="R162" s="11">
        <f t="shared" si="65"/>
        <v>0</v>
      </c>
      <c r="S162">
        <f t="shared" si="66"/>
        <v>0</v>
      </c>
      <c r="T162" s="11">
        <f t="shared" si="67"/>
        <v>0</v>
      </c>
      <c r="U162" s="12">
        <f t="shared" si="68"/>
        <v>0</v>
      </c>
      <c r="V162" s="11">
        <f t="shared" si="69"/>
        <v>0</v>
      </c>
      <c r="W162" s="12">
        <f t="shared" si="70"/>
        <v>0</v>
      </c>
      <c r="X162" s="11">
        <f t="shared" si="71"/>
        <v>0</v>
      </c>
      <c r="Y162" s="12">
        <f t="shared" si="72"/>
        <v>0</v>
      </c>
      <c r="Z162" s="11">
        <f t="shared" si="73"/>
        <v>1</v>
      </c>
      <c r="AA162" s="12">
        <f t="shared" si="74"/>
        <v>0</v>
      </c>
      <c r="AB162" s="11">
        <f t="shared" si="75"/>
        <v>0</v>
      </c>
      <c r="AC162" s="12">
        <f t="shared" si="76"/>
        <v>0</v>
      </c>
      <c r="AD162" s="11">
        <f t="shared" si="77"/>
        <v>0</v>
      </c>
      <c r="AE162" s="12">
        <f t="shared" si="78"/>
        <v>0</v>
      </c>
      <c r="AF162" s="11">
        <f t="shared" si="79"/>
        <v>0</v>
      </c>
      <c r="AG162" s="12">
        <f t="shared" si="80"/>
        <v>0</v>
      </c>
      <c r="AH162" s="11">
        <f t="shared" si="81"/>
        <v>0</v>
      </c>
      <c r="AI162" s="12">
        <f t="shared" si="82"/>
        <v>0</v>
      </c>
      <c r="AJ162" s="11">
        <f t="shared" si="83"/>
        <v>0</v>
      </c>
      <c r="AK162" s="12">
        <f t="shared" si="84"/>
        <v>0</v>
      </c>
    </row>
    <row r="163" spans="1:37" x14ac:dyDescent="0.3">
      <c r="A163">
        <v>627605</v>
      </c>
      <c r="C163" s="1">
        <v>44490</v>
      </c>
      <c r="D163">
        <v>10</v>
      </c>
      <c r="E163" t="s">
        <v>180</v>
      </c>
      <c r="F163" t="s">
        <v>165</v>
      </c>
      <c r="G163" t="s">
        <v>22</v>
      </c>
      <c r="H163" s="2">
        <v>36619370</v>
      </c>
      <c r="J163">
        <f t="shared" si="57"/>
        <v>0</v>
      </c>
      <c r="K163">
        <f t="shared" si="58"/>
        <v>0</v>
      </c>
      <c r="L163">
        <f t="shared" si="59"/>
        <v>0</v>
      </c>
      <c r="M163">
        <f t="shared" si="60"/>
        <v>0</v>
      </c>
      <c r="N163">
        <f t="shared" si="61"/>
        <v>0</v>
      </c>
      <c r="O163">
        <f t="shared" si="62"/>
        <v>0</v>
      </c>
      <c r="P163">
        <f t="shared" si="63"/>
        <v>0</v>
      </c>
      <c r="Q163">
        <f t="shared" si="64"/>
        <v>0</v>
      </c>
      <c r="R163" s="11">
        <f t="shared" si="65"/>
        <v>0</v>
      </c>
      <c r="S163">
        <f t="shared" si="66"/>
        <v>0</v>
      </c>
      <c r="T163" s="11">
        <f t="shared" si="67"/>
        <v>0</v>
      </c>
      <c r="U163" s="12">
        <f t="shared" si="68"/>
        <v>0</v>
      </c>
      <c r="V163" s="11">
        <f t="shared" si="69"/>
        <v>0</v>
      </c>
      <c r="W163" s="12">
        <f t="shared" si="70"/>
        <v>0</v>
      </c>
      <c r="X163" s="11">
        <f t="shared" si="71"/>
        <v>0</v>
      </c>
      <c r="Y163" s="12">
        <f t="shared" si="72"/>
        <v>0</v>
      </c>
      <c r="Z163" s="11">
        <f t="shared" si="73"/>
        <v>0</v>
      </c>
      <c r="AA163" s="12">
        <f t="shared" si="74"/>
        <v>0</v>
      </c>
      <c r="AB163" s="11">
        <f t="shared" si="75"/>
        <v>0</v>
      </c>
      <c r="AC163" s="12">
        <f t="shared" si="76"/>
        <v>0</v>
      </c>
      <c r="AD163" s="11">
        <f t="shared" si="77"/>
        <v>0</v>
      </c>
      <c r="AE163" s="12">
        <f t="shared" si="78"/>
        <v>0</v>
      </c>
      <c r="AF163" s="11">
        <f t="shared" si="79"/>
        <v>0</v>
      </c>
      <c r="AG163" s="12">
        <f t="shared" si="80"/>
        <v>0</v>
      </c>
      <c r="AH163" s="11">
        <f t="shared" si="81"/>
        <v>0</v>
      </c>
      <c r="AI163" s="12">
        <f t="shared" si="82"/>
        <v>0</v>
      </c>
      <c r="AJ163" s="11">
        <f t="shared" si="83"/>
        <v>0</v>
      </c>
      <c r="AK163" s="12">
        <f t="shared" si="84"/>
        <v>0</v>
      </c>
    </row>
    <row r="164" spans="1:37" x14ac:dyDescent="0.3">
      <c r="A164">
        <v>627605</v>
      </c>
      <c r="C164" s="1">
        <v>44490</v>
      </c>
      <c r="D164">
        <v>11</v>
      </c>
      <c r="E164" t="s">
        <v>180</v>
      </c>
      <c r="F164" t="s">
        <v>165</v>
      </c>
      <c r="G164" t="s">
        <v>35</v>
      </c>
      <c r="H164" s="2">
        <v>37457500</v>
      </c>
      <c r="J164">
        <f t="shared" si="57"/>
        <v>0</v>
      </c>
      <c r="K164">
        <f t="shared" si="58"/>
        <v>0</v>
      </c>
      <c r="L164">
        <f t="shared" si="59"/>
        <v>1</v>
      </c>
      <c r="M164">
        <f t="shared" si="60"/>
        <v>0</v>
      </c>
      <c r="N164">
        <f t="shared" si="61"/>
        <v>0</v>
      </c>
      <c r="O164">
        <f t="shared" si="62"/>
        <v>0</v>
      </c>
      <c r="P164">
        <f t="shared" si="63"/>
        <v>0</v>
      </c>
      <c r="Q164">
        <f t="shared" si="64"/>
        <v>0</v>
      </c>
      <c r="R164" s="11">
        <f t="shared" si="65"/>
        <v>0</v>
      </c>
      <c r="S164">
        <f t="shared" si="66"/>
        <v>0</v>
      </c>
      <c r="T164" s="11">
        <f t="shared" si="67"/>
        <v>0</v>
      </c>
      <c r="U164" s="12">
        <f t="shared" si="68"/>
        <v>0</v>
      </c>
      <c r="V164" s="11">
        <f t="shared" si="69"/>
        <v>0</v>
      </c>
      <c r="W164" s="12">
        <f t="shared" si="70"/>
        <v>0</v>
      </c>
      <c r="X164" s="11">
        <f t="shared" si="71"/>
        <v>0</v>
      </c>
      <c r="Y164" s="12">
        <f t="shared" si="72"/>
        <v>0</v>
      </c>
      <c r="Z164" s="11">
        <f t="shared" si="73"/>
        <v>0</v>
      </c>
      <c r="AA164" s="12">
        <f t="shared" si="74"/>
        <v>0</v>
      </c>
      <c r="AB164" s="11">
        <f t="shared" si="75"/>
        <v>0</v>
      </c>
      <c r="AC164" s="12">
        <f t="shared" si="76"/>
        <v>0</v>
      </c>
      <c r="AD164" s="11">
        <f t="shared" si="77"/>
        <v>0</v>
      </c>
      <c r="AE164" s="12">
        <f t="shared" si="78"/>
        <v>0</v>
      </c>
      <c r="AF164" s="11">
        <f t="shared" si="79"/>
        <v>0</v>
      </c>
      <c r="AG164" s="12">
        <f t="shared" si="80"/>
        <v>0</v>
      </c>
      <c r="AH164" s="11">
        <f t="shared" si="81"/>
        <v>0</v>
      </c>
      <c r="AI164" s="12">
        <f t="shared" si="82"/>
        <v>0</v>
      </c>
      <c r="AJ164" s="11">
        <f t="shared" si="83"/>
        <v>0</v>
      </c>
      <c r="AK164" s="12">
        <f t="shared" si="84"/>
        <v>0</v>
      </c>
    </row>
    <row r="165" spans="1:37" x14ac:dyDescent="0.3">
      <c r="A165">
        <v>627605</v>
      </c>
      <c r="C165" s="1">
        <v>44490</v>
      </c>
      <c r="D165">
        <v>12</v>
      </c>
      <c r="E165" t="s">
        <v>180</v>
      </c>
      <c r="F165" t="s">
        <v>165</v>
      </c>
      <c r="G165" t="s">
        <v>33</v>
      </c>
      <c r="H165" s="2">
        <v>38097471</v>
      </c>
      <c r="J165">
        <f t="shared" si="57"/>
        <v>0</v>
      </c>
      <c r="K165">
        <f t="shared" si="58"/>
        <v>0</v>
      </c>
      <c r="L165">
        <f t="shared" si="59"/>
        <v>0</v>
      </c>
      <c r="M165">
        <f t="shared" si="60"/>
        <v>0</v>
      </c>
      <c r="N165">
        <f t="shared" si="61"/>
        <v>0</v>
      </c>
      <c r="O165">
        <f t="shared" si="62"/>
        <v>0</v>
      </c>
      <c r="P165">
        <f t="shared" si="63"/>
        <v>0</v>
      </c>
      <c r="Q165">
        <f t="shared" si="64"/>
        <v>0</v>
      </c>
      <c r="R165" s="11">
        <f t="shared" si="65"/>
        <v>0</v>
      </c>
      <c r="S165">
        <f t="shared" si="66"/>
        <v>0</v>
      </c>
      <c r="T165" s="11">
        <f t="shared" si="67"/>
        <v>0</v>
      </c>
      <c r="U165" s="12">
        <f t="shared" si="68"/>
        <v>0</v>
      </c>
      <c r="V165" s="11">
        <f t="shared" si="69"/>
        <v>0</v>
      </c>
      <c r="W165" s="12">
        <f t="shared" si="70"/>
        <v>0</v>
      </c>
      <c r="X165" s="11">
        <f t="shared" si="71"/>
        <v>0</v>
      </c>
      <c r="Y165" s="12">
        <f t="shared" si="72"/>
        <v>0</v>
      </c>
      <c r="Z165" s="11">
        <f t="shared" si="73"/>
        <v>0</v>
      </c>
      <c r="AA165" s="12">
        <f t="shared" si="74"/>
        <v>0</v>
      </c>
      <c r="AB165" s="11">
        <f t="shared" si="75"/>
        <v>0</v>
      </c>
      <c r="AC165" s="12">
        <f t="shared" si="76"/>
        <v>0</v>
      </c>
      <c r="AD165" s="11">
        <f t="shared" si="77"/>
        <v>0</v>
      </c>
      <c r="AE165" s="12">
        <f t="shared" si="78"/>
        <v>0</v>
      </c>
      <c r="AF165" s="11">
        <f t="shared" si="79"/>
        <v>0</v>
      </c>
      <c r="AG165" s="12">
        <f t="shared" si="80"/>
        <v>0</v>
      </c>
      <c r="AH165" s="11">
        <f t="shared" si="81"/>
        <v>0</v>
      </c>
      <c r="AI165" s="12">
        <f t="shared" si="82"/>
        <v>0</v>
      </c>
      <c r="AJ165" s="11">
        <f t="shared" si="83"/>
        <v>0</v>
      </c>
      <c r="AK165" s="12">
        <f t="shared" si="84"/>
        <v>0</v>
      </c>
    </row>
    <row r="166" spans="1:37" x14ac:dyDescent="0.3">
      <c r="A166">
        <v>627605</v>
      </c>
      <c r="C166" s="1">
        <v>44490</v>
      </c>
      <c r="D166">
        <v>13</v>
      </c>
      <c r="E166" t="s">
        <v>180</v>
      </c>
      <c r="F166" t="s">
        <v>165</v>
      </c>
      <c r="G166" t="s">
        <v>20</v>
      </c>
      <c r="H166" s="2">
        <v>39697380</v>
      </c>
      <c r="J166">
        <f t="shared" si="57"/>
        <v>0</v>
      </c>
      <c r="K166">
        <f t="shared" si="58"/>
        <v>0</v>
      </c>
      <c r="L166">
        <f t="shared" si="59"/>
        <v>0</v>
      </c>
      <c r="M166">
        <f t="shared" si="60"/>
        <v>0</v>
      </c>
      <c r="N166">
        <f t="shared" si="61"/>
        <v>0</v>
      </c>
      <c r="O166">
        <f t="shared" si="62"/>
        <v>0</v>
      </c>
      <c r="P166">
        <f t="shared" si="63"/>
        <v>0</v>
      </c>
      <c r="Q166">
        <f t="shared" si="64"/>
        <v>0</v>
      </c>
      <c r="R166" s="11">
        <f t="shared" si="65"/>
        <v>1</v>
      </c>
      <c r="S166">
        <f t="shared" si="66"/>
        <v>0</v>
      </c>
      <c r="T166" s="11">
        <f t="shared" si="67"/>
        <v>1</v>
      </c>
      <c r="U166" s="12">
        <f t="shared" si="68"/>
        <v>0</v>
      </c>
      <c r="V166" s="11">
        <f t="shared" si="69"/>
        <v>0</v>
      </c>
      <c r="W166" s="12">
        <f t="shared" si="70"/>
        <v>0</v>
      </c>
      <c r="X166" s="11">
        <f t="shared" si="71"/>
        <v>0</v>
      </c>
      <c r="Y166" s="12">
        <f t="shared" si="72"/>
        <v>0</v>
      </c>
      <c r="Z166" s="11">
        <f t="shared" si="73"/>
        <v>0</v>
      </c>
      <c r="AA166" s="12">
        <f t="shared" si="74"/>
        <v>0</v>
      </c>
      <c r="AB166" s="11">
        <f t="shared" si="75"/>
        <v>0</v>
      </c>
      <c r="AC166" s="12">
        <f t="shared" si="76"/>
        <v>0</v>
      </c>
      <c r="AD166" s="11">
        <f t="shared" si="77"/>
        <v>0</v>
      </c>
      <c r="AE166" s="12">
        <f t="shared" si="78"/>
        <v>0</v>
      </c>
      <c r="AF166" s="11">
        <f t="shared" si="79"/>
        <v>0</v>
      </c>
      <c r="AG166" s="12">
        <f t="shared" si="80"/>
        <v>0</v>
      </c>
      <c r="AH166" s="11">
        <f t="shared" si="81"/>
        <v>0</v>
      </c>
      <c r="AI166" s="12">
        <f t="shared" si="82"/>
        <v>0</v>
      </c>
      <c r="AJ166" s="11">
        <f t="shared" si="83"/>
        <v>0</v>
      </c>
      <c r="AK166" s="12">
        <f t="shared" si="84"/>
        <v>0</v>
      </c>
    </row>
    <row r="167" spans="1:37" x14ac:dyDescent="0.3">
      <c r="A167">
        <v>627605</v>
      </c>
      <c r="C167" s="1">
        <v>44490</v>
      </c>
      <c r="D167">
        <v>14</v>
      </c>
      <c r="E167" t="s">
        <v>180</v>
      </c>
      <c r="F167" t="s">
        <v>165</v>
      </c>
      <c r="G167" t="s">
        <v>23</v>
      </c>
      <c r="H167" s="2">
        <v>39955425</v>
      </c>
      <c r="J167">
        <f t="shared" si="57"/>
        <v>0</v>
      </c>
      <c r="K167">
        <f t="shared" si="58"/>
        <v>0</v>
      </c>
      <c r="L167">
        <f t="shared" si="59"/>
        <v>0</v>
      </c>
      <c r="M167">
        <f t="shared" si="60"/>
        <v>0</v>
      </c>
      <c r="N167">
        <f t="shared" si="61"/>
        <v>0</v>
      </c>
      <c r="O167">
        <f t="shared" si="62"/>
        <v>0</v>
      </c>
      <c r="P167">
        <f t="shared" si="63"/>
        <v>0</v>
      </c>
      <c r="Q167">
        <f t="shared" si="64"/>
        <v>0</v>
      </c>
      <c r="R167" s="11">
        <f t="shared" si="65"/>
        <v>0</v>
      </c>
      <c r="S167">
        <f t="shared" si="66"/>
        <v>0</v>
      </c>
      <c r="T167" s="11">
        <f t="shared" si="67"/>
        <v>0</v>
      </c>
      <c r="U167" s="12">
        <f t="shared" si="68"/>
        <v>0</v>
      </c>
      <c r="V167" s="11">
        <f t="shared" si="69"/>
        <v>0</v>
      </c>
      <c r="W167" s="12">
        <f t="shared" si="70"/>
        <v>0</v>
      </c>
      <c r="X167" s="11">
        <f t="shared" si="71"/>
        <v>0</v>
      </c>
      <c r="Y167" s="12">
        <f t="shared" si="72"/>
        <v>0</v>
      </c>
      <c r="Z167" s="11">
        <f t="shared" si="73"/>
        <v>0</v>
      </c>
      <c r="AA167" s="12">
        <f t="shared" si="74"/>
        <v>0</v>
      </c>
      <c r="AB167" s="11">
        <f t="shared" si="75"/>
        <v>0</v>
      </c>
      <c r="AC167" s="12">
        <f t="shared" si="76"/>
        <v>0</v>
      </c>
      <c r="AD167" s="11">
        <f t="shared" si="77"/>
        <v>0</v>
      </c>
      <c r="AE167" s="12">
        <f t="shared" si="78"/>
        <v>0</v>
      </c>
      <c r="AF167" s="11">
        <f t="shared" si="79"/>
        <v>0</v>
      </c>
      <c r="AG167" s="12">
        <f t="shared" si="80"/>
        <v>0</v>
      </c>
      <c r="AH167" s="11">
        <f t="shared" si="81"/>
        <v>0</v>
      </c>
      <c r="AI167" s="12">
        <f t="shared" si="82"/>
        <v>0</v>
      </c>
      <c r="AJ167" s="11">
        <f t="shared" si="83"/>
        <v>0</v>
      </c>
      <c r="AK167" s="12">
        <f t="shared" si="84"/>
        <v>0</v>
      </c>
    </row>
    <row r="168" spans="1:37" x14ac:dyDescent="0.3">
      <c r="A168">
        <v>627605</v>
      </c>
      <c r="C168" s="1">
        <v>44490</v>
      </c>
      <c r="D168">
        <v>15</v>
      </c>
      <c r="E168" t="s">
        <v>180</v>
      </c>
      <c r="F168" t="s">
        <v>165</v>
      </c>
      <c r="G168" t="s">
        <v>15</v>
      </c>
      <c r="H168" s="2">
        <v>42777400</v>
      </c>
      <c r="J168">
        <f t="shared" si="57"/>
        <v>0</v>
      </c>
      <c r="K168">
        <f t="shared" si="58"/>
        <v>0</v>
      </c>
      <c r="L168">
        <f t="shared" si="59"/>
        <v>0</v>
      </c>
      <c r="M168">
        <f t="shared" si="60"/>
        <v>0</v>
      </c>
      <c r="N168">
        <f t="shared" si="61"/>
        <v>0</v>
      </c>
      <c r="O168">
        <f t="shared" si="62"/>
        <v>0</v>
      </c>
      <c r="P168">
        <f t="shared" si="63"/>
        <v>0</v>
      </c>
      <c r="Q168">
        <f t="shared" si="64"/>
        <v>0</v>
      </c>
      <c r="R168" s="11">
        <f t="shared" si="65"/>
        <v>0</v>
      </c>
      <c r="S168">
        <f t="shared" si="66"/>
        <v>0</v>
      </c>
      <c r="T168" s="11">
        <f t="shared" si="67"/>
        <v>0</v>
      </c>
      <c r="U168" s="12">
        <f t="shared" si="68"/>
        <v>0</v>
      </c>
      <c r="V168" s="11">
        <f t="shared" si="69"/>
        <v>0</v>
      </c>
      <c r="W168" s="12">
        <f t="shared" si="70"/>
        <v>0</v>
      </c>
      <c r="X168" s="11">
        <f t="shared" si="71"/>
        <v>0</v>
      </c>
      <c r="Y168" s="12">
        <f t="shared" si="72"/>
        <v>0</v>
      </c>
      <c r="Z168" s="11">
        <f t="shared" si="73"/>
        <v>0</v>
      </c>
      <c r="AA168" s="12">
        <f t="shared" si="74"/>
        <v>0</v>
      </c>
      <c r="AB168" s="11">
        <f t="shared" si="75"/>
        <v>0</v>
      </c>
      <c r="AC168" s="12">
        <f t="shared" si="76"/>
        <v>0</v>
      </c>
      <c r="AD168" s="11">
        <f t="shared" si="77"/>
        <v>0</v>
      </c>
      <c r="AE168" s="12">
        <f t="shared" si="78"/>
        <v>0</v>
      </c>
      <c r="AF168" s="11">
        <f t="shared" si="79"/>
        <v>1</v>
      </c>
      <c r="AG168" s="12">
        <f t="shared" si="80"/>
        <v>0</v>
      </c>
      <c r="AH168" s="11">
        <f t="shared" si="81"/>
        <v>0</v>
      </c>
      <c r="AI168" s="12">
        <f t="shared" si="82"/>
        <v>0</v>
      </c>
      <c r="AJ168" s="11">
        <f t="shared" si="83"/>
        <v>0</v>
      </c>
      <c r="AK168" s="12">
        <f t="shared" si="84"/>
        <v>0</v>
      </c>
    </row>
    <row r="169" spans="1:37" x14ac:dyDescent="0.3">
      <c r="A169">
        <v>627605</v>
      </c>
      <c r="C169" s="1">
        <v>44490</v>
      </c>
      <c r="D169">
        <v>16</v>
      </c>
      <c r="E169" t="s">
        <v>180</v>
      </c>
      <c r="F169" t="s">
        <v>165</v>
      </c>
      <c r="G169" t="s">
        <v>12</v>
      </c>
      <c r="H169" s="2">
        <v>44710611</v>
      </c>
      <c r="J169">
        <f t="shared" si="57"/>
        <v>0</v>
      </c>
      <c r="K169">
        <f t="shared" si="58"/>
        <v>0</v>
      </c>
      <c r="L169">
        <f t="shared" si="59"/>
        <v>0</v>
      </c>
      <c r="M169">
        <f t="shared" si="60"/>
        <v>0</v>
      </c>
      <c r="N169">
        <f t="shared" si="61"/>
        <v>0</v>
      </c>
      <c r="O169">
        <f t="shared" si="62"/>
        <v>0</v>
      </c>
      <c r="P169">
        <f t="shared" si="63"/>
        <v>0</v>
      </c>
      <c r="Q169">
        <f t="shared" si="64"/>
        <v>0</v>
      </c>
      <c r="R169" s="11">
        <f t="shared" si="65"/>
        <v>0</v>
      </c>
      <c r="S169">
        <f t="shared" si="66"/>
        <v>0</v>
      </c>
      <c r="T169" s="11">
        <f t="shared" si="67"/>
        <v>0</v>
      </c>
      <c r="U169" s="12">
        <f t="shared" si="68"/>
        <v>0</v>
      </c>
      <c r="V169" s="11">
        <f t="shared" si="69"/>
        <v>1</v>
      </c>
      <c r="W169" s="12">
        <f t="shared" si="70"/>
        <v>0</v>
      </c>
      <c r="X169" s="11">
        <f t="shared" si="71"/>
        <v>0</v>
      </c>
      <c r="Y169" s="12">
        <f t="shared" si="72"/>
        <v>0</v>
      </c>
      <c r="Z169" s="11">
        <f t="shared" si="73"/>
        <v>0</v>
      </c>
      <c r="AA169" s="12">
        <f t="shared" si="74"/>
        <v>0</v>
      </c>
      <c r="AB169" s="11">
        <f t="shared" si="75"/>
        <v>0</v>
      </c>
      <c r="AC169" s="12">
        <f t="shared" si="76"/>
        <v>0</v>
      </c>
      <c r="AD169" s="11">
        <f t="shared" si="77"/>
        <v>0</v>
      </c>
      <c r="AE169" s="12">
        <f t="shared" si="78"/>
        <v>0</v>
      </c>
      <c r="AF169" s="11">
        <f t="shared" si="79"/>
        <v>0</v>
      </c>
      <c r="AG169" s="12">
        <f t="shared" si="80"/>
        <v>0</v>
      </c>
      <c r="AH169" s="11">
        <f t="shared" si="81"/>
        <v>0</v>
      </c>
      <c r="AI169" s="12">
        <f t="shared" si="82"/>
        <v>0</v>
      </c>
      <c r="AJ169" s="11">
        <f t="shared" si="83"/>
        <v>0</v>
      </c>
      <c r="AK169" s="12">
        <f t="shared" si="84"/>
        <v>0</v>
      </c>
    </row>
    <row r="170" spans="1:37" x14ac:dyDescent="0.3">
      <c r="A170">
        <v>627605</v>
      </c>
      <c r="C170" s="1">
        <v>44490</v>
      </c>
      <c r="D170">
        <v>17</v>
      </c>
      <c r="E170" t="s">
        <v>180</v>
      </c>
      <c r="F170" t="s">
        <v>165</v>
      </c>
      <c r="G170" t="s">
        <v>44</v>
      </c>
      <c r="H170" s="2">
        <v>49658099</v>
      </c>
      <c r="J170">
        <f t="shared" si="57"/>
        <v>0</v>
      </c>
      <c r="K170">
        <f t="shared" si="58"/>
        <v>0</v>
      </c>
      <c r="L170">
        <f t="shared" si="59"/>
        <v>0</v>
      </c>
      <c r="M170">
        <f t="shared" si="60"/>
        <v>0</v>
      </c>
      <c r="N170">
        <f t="shared" si="61"/>
        <v>0</v>
      </c>
      <c r="O170">
        <f t="shared" si="62"/>
        <v>0</v>
      </c>
      <c r="P170">
        <f t="shared" si="63"/>
        <v>1</v>
      </c>
      <c r="Q170">
        <f t="shared" si="64"/>
        <v>0</v>
      </c>
      <c r="R170" s="11">
        <f t="shared" si="65"/>
        <v>0</v>
      </c>
      <c r="S170">
        <f t="shared" si="66"/>
        <v>0</v>
      </c>
      <c r="T170" s="11">
        <f t="shared" si="67"/>
        <v>0</v>
      </c>
      <c r="U170" s="12">
        <f t="shared" si="68"/>
        <v>0</v>
      </c>
      <c r="V170" s="11">
        <f t="shared" si="69"/>
        <v>0</v>
      </c>
      <c r="W170" s="12">
        <f t="shared" si="70"/>
        <v>0</v>
      </c>
      <c r="X170" s="11">
        <f t="shared" si="71"/>
        <v>0</v>
      </c>
      <c r="Y170" s="12">
        <f t="shared" si="72"/>
        <v>0</v>
      </c>
      <c r="Z170" s="11">
        <f t="shared" si="73"/>
        <v>0</v>
      </c>
      <c r="AA170" s="12">
        <f t="shared" si="74"/>
        <v>0</v>
      </c>
      <c r="AB170" s="11">
        <f t="shared" si="75"/>
        <v>0</v>
      </c>
      <c r="AC170" s="12">
        <f t="shared" si="76"/>
        <v>0</v>
      </c>
      <c r="AD170" s="11">
        <f t="shared" si="77"/>
        <v>0</v>
      </c>
      <c r="AE170" s="12">
        <f t="shared" si="78"/>
        <v>0</v>
      </c>
      <c r="AF170" s="11">
        <f t="shared" si="79"/>
        <v>0</v>
      </c>
      <c r="AG170" s="12">
        <f t="shared" si="80"/>
        <v>0</v>
      </c>
      <c r="AH170" s="11">
        <f t="shared" si="81"/>
        <v>0</v>
      </c>
      <c r="AI170" s="12">
        <f t="shared" si="82"/>
        <v>0</v>
      </c>
      <c r="AJ170" s="11">
        <f t="shared" si="83"/>
        <v>0</v>
      </c>
      <c r="AK170" s="12">
        <f t="shared" si="84"/>
        <v>0</v>
      </c>
    </row>
    <row r="171" spans="1:37" x14ac:dyDescent="0.3">
      <c r="C171" s="1"/>
      <c r="H171" s="2"/>
      <c r="J171">
        <f t="shared" si="57"/>
        <v>0</v>
      </c>
      <c r="K171">
        <f t="shared" si="58"/>
        <v>0</v>
      </c>
      <c r="L171">
        <f t="shared" si="59"/>
        <v>0</v>
      </c>
      <c r="M171">
        <f t="shared" si="60"/>
        <v>0</v>
      </c>
      <c r="N171">
        <f t="shared" si="61"/>
        <v>0</v>
      </c>
      <c r="O171">
        <f t="shared" si="62"/>
        <v>0</v>
      </c>
      <c r="P171">
        <f t="shared" si="63"/>
        <v>0</v>
      </c>
      <c r="Q171">
        <f t="shared" si="64"/>
        <v>0</v>
      </c>
      <c r="R171" s="11">
        <f t="shared" si="65"/>
        <v>0</v>
      </c>
      <c r="S171">
        <f t="shared" si="66"/>
        <v>0</v>
      </c>
      <c r="T171" s="11">
        <f t="shared" si="67"/>
        <v>0</v>
      </c>
      <c r="U171" s="12">
        <f t="shared" si="68"/>
        <v>0</v>
      </c>
      <c r="V171" s="11">
        <f t="shared" si="69"/>
        <v>0</v>
      </c>
      <c r="W171" s="12">
        <f t="shared" si="70"/>
        <v>0</v>
      </c>
      <c r="X171" s="11">
        <f t="shared" si="71"/>
        <v>0</v>
      </c>
      <c r="Y171" s="12">
        <f t="shared" si="72"/>
        <v>0</v>
      </c>
      <c r="Z171" s="11">
        <f t="shared" si="73"/>
        <v>0</v>
      </c>
      <c r="AA171" s="12">
        <f t="shared" si="74"/>
        <v>0</v>
      </c>
      <c r="AB171" s="11">
        <f t="shared" si="75"/>
        <v>0</v>
      </c>
      <c r="AC171" s="12">
        <f t="shared" si="76"/>
        <v>0</v>
      </c>
      <c r="AD171" s="11">
        <f t="shared" si="77"/>
        <v>0</v>
      </c>
      <c r="AE171" s="12">
        <f t="shared" si="78"/>
        <v>0</v>
      </c>
      <c r="AF171" s="11">
        <f t="shared" si="79"/>
        <v>0</v>
      </c>
      <c r="AG171" s="12">
        <f t="shared" si="80"/>
        <v>0</v>
      </c>
      <c r="AH171" s="11">
        <f t="shared" si="81"/>
        <v>0</v>
      </c>
      <c r="AI171" s="12">
        <f t="shared" si="82"/>
        <v>0</v>
      </c>
      <c r="AJ171" s="11">
        <f t="shared" si="83"/>
        <v>0</v>
      </c>
      <c r="AK171" s="12">
        <f t="shared" si="84"/>
        <v>0</v>
      </c>
    </row>
    <row r="172" spans="1:37" x14ac:dyDescent="0.3">
      <c r="C172" s="1"/>
      <c r="H172" s="2"/>
      <c r="J172">
        <f t="shared" si="57"/>
        <v>0</v>
      </c>
      <c r="K172">
        <f t="shared" si="58"/>
        <v>0</v>
      </c>
      <c r="L172">
        <f t="shared" si="59"/>
        <v>0</v>
      </c>
      <c r="M172">
        <f t="shared" si="60"/>
        <v>0</v>
      </c>
      <c r="N172">
        <f t="shared" si="61"/>
        <v>0</v>
      </c>
      <c r="O172">
        <f t="shared" si="62"/>
        <v>0</v>
      </c>
      <c r="P172">
        <f t="shared" si="63"/>
        <v>0</v>
      </c>
      <c r="Q172">
        <f t="shared" si="64"/>
        <v>0</v>
      </c>
      <c r="R172" s="11">
        <f t="shared" si="65"/>
        <v>0</v>
      </c>
      <c r="S172">
        <f t="shared" si="66"/>
        <v>0</v>
      </c>
      <c r="T172" s="11">
        <f t="shared" si="67"/>
        <v>0</v>
      </c>
      <c r="U172" s="12">
        <f t="shared" si="68"/>
        <v>0</v>
      </c>
      <c r="V172" s="11">
        <f t="shared" si="69"/>
        <v>0</v>
      </c>
      <c r="W172" s="12">
        <f t="shared" si="70"/>
        <v>0</v>
      </c>
      <c r="X172" s="11">
        <f t="shared" si="71"/>
        <v>0</v>
      </c>
      <c r="Y172" s="12">
        <f t="shared" si="72"/>
        <v>0</v>
      </c>
      <c r="Z172" s="11">
        <f t="shared" si="73"/>
        <v>0</v>
      </c>
      <c r="AA172" s="12">
        <f t="shared" si="74"/>
        <v>0</v>
      </c>
      <c r="AB172" s="11">
        <f t="shared" si="75"/>
        <v>0</v>
      </c>
      <c r="AC172" s="12">
        <f t="shared" si="76"/>
        <v>0</v>
      </c>
      <c r="AD172" s="11">
        <f t="shared" si="77"/>
        <v>0</v>
      </c>
      <c r="AE172" s="12">
        <f t="shared" si="78"/>
        <v>0</v>
      </c>
      <c r="AF172" s="11">
        <f t="shared" si="79"/>
        <v>0</v>
      </c>
      <c r="AG172" s="12">
        <f t="shared" si="80"/>
        <v>0</v>
      </c>
      <c r="AH172" s="11">
        <f t="shared" si="81"/>
        <v>0</v>
      </c>
      <c r="AI172" s="12">
        <f t="shared" si="82"/>
        <v>0</v>
      </c>
      <c r="AJ172" s="11">
        <f t="shared" si="83"/>
        <v>0</v>
      </c>
      <c r="AK172" s="12">
        <f t="shared" si="84"/>
        <v>0</v>
      </c>
    </row>
    <row r="173" spans="1:37" x14ac:dyDescent="0.3">
      <c r="A173">
        <v>622313</v>
      </c>
      <c r="C173" s="1">
        <v>44407</v>
      </c>
      <c r="D173">
        <v>1</v>
      </c>
      <c r="E173" t="s">
        <v>181</v>
      </c>
      <c r="F173" t="s">
        <v>182</v>
      </c>
      <c r="G173" t="s">
        <v>96</v>
      </c>
      <c r="H173" s="2">
        <v>13720500</v>
      </c>
      <c r="J173">
        <f t="shared" si="57"/>
        <v>0</v>
      </c>
      <c r="K173">
        <f t="shared" si="58"/>
        <v>0</v>
      </c>
      <c r="L173">
        <f t="shared" si="59"/>
        <v>0</v>
      </c>
      <c r="M173">
        <f t="shared" si="60"/>
        <v>0</v>
      </c>
      <c r="N173">
        <f t="shared" si="61"/>
        <v>0</v>
      </c>
      <c r="O173">
        <f t="shared" si="62"/>
        <v>0</v>
      </c>
      <c r="P173">
        <f t="shared" si="63"/>
        <v>0</v>
      </c>
      <c r="Q173">
        <f t="shared" si="64"/>
        <v>0</v>
      </c>
      <c r="R173" s="11">
        <f t="shared" si="65"/>
        <v>0</v>
      </c>
      <c r="S173">
        <f t="shared" si="66"/>
        <v>0</v>
      </c>
      <c r="T173" s="11">
        <f t="shared" si="67"/>
        <v>0</v>
      </c>
      <c r="U173" s="12">
        <f t="shared" si="68"/>
        <v>0</v>
      </c>
      <c r="V173" s="11">
        <f t="shared" si="69"/>
        <v>0</v>
      </c>
      <c r="W173" s="12">
        <f t="shared" si="70"/>
        <v>0</v>
      </c>
      <c r="X173" s="11">
        <f t="shared" si="71"/>
        <v>0</v>
      </c>
      <c r="Y173" s="12">
        <f t="shared" si="72"/>
        <v>0</v>
      </c>
      <c r="Z173" s="11">
        <f t="shared" si="73"/>
        <v>0</v>
      </c>
      <c r="AA173" s="12">
        <f t="shared" si="74"/>
        <v>0</v>
      </c>
      <c r="AB173" s="11">
        <f t="shared" si="75"/>
        <v>0</v>
      </c>
      <c r="AC173" s="12">
        <f t="shared" si="76"/>
        <v>0</v>
      </c>
      <c r="AD173" s="11">
        <f t="shared" si="77"/>
        <v>0</v>
      </c>
      <c r="AE173" s="12">
        <f t="shared" si="78"/>
        <v>0</v>
      </c>
      <c r="AF173" s="11">
        <f t="shared" si="79"/>
        <v>0</v>
      </c>
      <c r="AG173" s="12">
        <f t="shared" si="80"/>
        <v>0</v>
      </c>
      <c r="AH173" s="11">
        <f t="shared" si="81"/>
        <v>0</v>
      </c>
      <c r="AI173" s="12">
        <f t="shared" si="82"/>
        <v>0</v>
      </c>
      <c r="AJ173" s="11">
        <f t="shared" si="83"/>
        <v>0</v>
      </c>
      <c r="AK173" s="12">
        <f t="shared" si="84"/>
        <v>0</v>
      </c>
    </row>
    <row r="174" spans="1:37" x14ac:dyDescent="0.3">
      <c r="A174">
        <v>622313</v>
      </c>
      <c r="C174" s="1">
        <v>44407</v>
      </c>
      <c r="D174">
        <v>2</v>
      </c>
      <c r="E174" t="s">
        <v>181</v>
      </c>
      <c r="F174" t="s">
        <v>182</v>
      </c>
      <c r="G174" t="s">
        <v>67</v>
      </c>
      <c r="H174" s="2">
        <v>14219000</v>
      </c>
      <c r="J174">
        <f t="shared" si="57"/>
        <v>0</v>
      </c>
      <c r="K174">
        <f t="shared" si="58"/>
        <v>0</v>
      </c>
      <c r="L174">
        <f t="shared" si="59"/>
        <v>0</v>
      </c>
      <c r="M174">
        <f t="shared" si="60"/>
        <v>0</v>
      </c>
      <c r="N174">
        <f t="shared" si="61"/>
        <v>0</v>
      </c>
      <c r="O174">
        <f t="shared" si="62"/>
        <v>0</v>
      </c>
      <c r="P174">
        <f t="shared" si="63"/>
        <v>0</v>
      </c>
      <c r="Q174">
        <f t="shared" si="64"/>
        <v>0</v>
      </c>
      <c r="R174" s="11">
        <f t="shared" si="65"/>
        <v>0</v>
      </c>
      <c r="S174">
        <f t="shared" si="66"/>
        <v>0</v>
      </c>
      <c r="T174" s="11">
        <f t="shared" si="67"/>
        <v>0</v>
      </c>
      <c r="U174" s="12">
        <f t="shared" si="68"/>
        <v>0</v>
      </c>
      <c r="V174" s="11">
        <f t="shared" si="69"/>
        <v>0</v>
      </c>
      <c r="W174" s="12">
        <f t="shared" si="70"/>
        <v>0</v>
      </c>
      <c r="X174" s="11">
        <f t="shared" si="71"/>
        <v>0</v>
      </c>
      <c r="Y174" s="12">
        <f t="shared" si="72"/>
        <v>0</v>
      </c>
      <c r="Z174" s="11">
        <f t="shared" si="73"/>
        <v>0</v>
      </c>
      <c r="AA174" s="12">
        <f t="shared" si="74"/>
        <v>0</v>
      </c>
      <c r="AB174" s="11">
        <f t="shared" si="75"/>
        <v>0</v>
      </c>
      <c r="AC174" s="12">
        <f t="shared" si="76"/>
        <v>0</v>
      </c>
      <c r="AD174" s="11">
        <f t="shared" si="77"/>
        <v>0</v>
      </c>
      <c r="AE174" s="12">
        <f t="shared" si="78"/>
        <v>0</v>
      </c>
      <c r="AF174" s="11">
        <f t="shared" si="79"/>
        <v>0</v>
      </c>
      <c r="AG174" s="12">
        <f t="shared" si="80"/>
        <v>0</v>
      </c>
      <c r="AH174" s="11">
        <f t="shared" si="81"/>
        <v>0</v>
      </c>
      <c r="AI174" s="12">
        <f t="shared" si="82"/>
        <v>0</v>
      </c>
      <c r="AJ174" s="11">
        <f t="shared" si="83"/>
        <v>0</v>
      </c>
      <c r="AK174" s="12">
        <f t="shared" si="84"/>
        <v>0</v>
      </c>
    </row>
    <row r="175" spans="1:37" x14ac:dyDescent="0.3">
      <c r="A175">
        <v>622313</v>
      </c>
      <c r="C175" s="1">
        <v>44407</v>
      </c>
      <c r="D175">
        <v>3</v>
      </c>
      <c r="E175" t="s">
        <v>181</v>
      </c>
      <c r="F175" t="s">
        <v>182</v>
      </c>
      <c r="G175" t="s">
        <v>77</v>
      </c>
      <c r="H175" s="2">
        <v>16381000</v>
      </c>
      <c r="J175">
        <f t="shared" si="57"/>
        <v>0</v>
      </c>
      <c r="K175">
        <f t="shared" si="58"/>
        <v>0</v>
      </c>
      <c r="L175">
        <f t="shared" si="59"/>
        <v>0</v>
      </c>
      <c r="M175">
        <f t="shared" si="60"/>
        <v>0</v>
      </c>
      <c r="N175">
        <f t="shared" si="61"/>
        <v>0</v>
      </c>
      <c r="O175">
        <f t="shared" si="62"/>
        <v>0</v>
      </c>
      <c r="P175">
        <f t="shared" si="63"/>
        <v>0</v>
      </c>
      <c r="Q175">
        <f t="shared" si="64"/>
        <v>0</v>
      </c>
      <c r="R175" s="11">
        <f t="shared" si="65"/>
        <v>0</v>
      </c>
      <c r="S175">
        <f t="shared" si="66"/>
        <v>0</v>
      </c>
      <c r="T175" s="11">
        <f t="shared" si="67"/>
        <v>0</v>
      </c>
      <c r="U175" s="12">
        <f t="shared" si="68"/>
        <v>0</v>
      </c>
      <c r="V175" s="11">
        <f t="shared" si="69"/>
        <v>0</v>
      </c>
      <c r="W175" s="12">
        <f t="shared" si="70"/>
        <v>0</v>
      </c>
      <c r="X175" s="11">
        <f t="shared" si="71"/>
        <v>0</v>
      </c>
      <c r="Y175" s="12">
        <f t="shared" si="72"/>
        <v>0</v>
      </c>
      <c r="Z175" s="11">
        <f t="shared" si="73"/>
        <v>0</v>
      </c>
      <c r="AA175" s="12">
        <f t="shared" si="74"/>
        <v>0</v>
      </c>
      <c r="AB175" s="11">
        <f t="shared" si="75"/>
        <v>0</v>
      </c>
      <c r="AC175" s="12">
        <f t="shared" si="76"/>
        <v>0</v>
      </c>
      <c r="AD175" s="11">
        <f t="shared" si="77"/>
        <v>0</v>
      </c>
      <c r="AE175" s="12">
        <f t="shared" si="78"/>
        <v>0</v>
      </c>
      <c r="AF175" s="11">
        <f t="shared" si="79"/>
        <v>0</v>
      </c>
      <c r="AG175" s="12">
        <f t="shared" si="80"/>
        <v>0</v>
      </c>
      <c r="AH175" s="11">
        <f t="shared" si="81"/>
        <v>0</v>
      </c>
      <c r="AI175" s="12">
        <f t="shared" si="82"/>
        <v>0</v>
      </c>
      <c r="AJ175" s="11">
        <f t="shared" si="83"/>
        <v>0</v>
      </c>
      <c r="AK175" s="12">
        <f t="shared" si="84"/>
        <v>0</v>
      </c>
    </row>
    <row r="176" spans="1:37" x14ac:dyDescent="0.3">
      <c r="A176">
        <v>622313</v>
      </c>
      <c r="C176" s="1">
        <v>44407</v>
      </c>
      <c r="D176">
        <v>4</v>
      </c>
      <c r="E176" t="s">
        <v>181</v>
      </c>
      <c r="F176" t="s">
        <v>182</v>
      </c>
      <c r="G176" t="s">
        <v>68</v>
      </c>
      <c r="H176" s="2">
        <v>16444000</v>
      </c>
      <c r="J176">
        <f t="shared" si="57"/>
        <v>0</v>
      </c>
      <c r="K176">
        <f t="shared" si="58"/>
        <v>0</v>
      </c>
      <c r="L176">
        <f t="shared" si="59"/>
        <v>0</v>
      </c>
      <c r="M176">
        <f t="shared" si="60"/>
        <v>0</v>
      </c>
      <c r="N176">
        <f t="shared" si="61"/>
        <v>0</v>
      </c>
      <c r="O176">
        <f t="shared" si="62"/>
        <v>0</v>
      </c>
      <c r="P176">
        <f t="shared" si="63"/>
        <v>0</v>
      </c>
      <c r="Q176">
        <f t="shared" si="64"/>
        <v>0</v>
      </c>
      <c r="R176" s="11">
        <f t="shared" si="65"/>
        <v>0</v>
      </c>
      <c r="S176">
        <f t="shared" si="66"/>
        <v>0</v>
      </c>
      <c r="T176" s="11">
        <f t="shared" si="67"/>
        <v>0</v>
      </c>
      <c r="U176" s="12">
        <f t="shared" si="68"/>
        <v>0</v>
      </c>
      <c r="V176" s="11">
        <f t="shared" si="69"/>
        <v>0</v>
      </c>
      <c r="W176" s="12">
        <f t="shared" si="70"/>
        <v>0</v>
      </c>
      <c r="X176" s="11">
        <f t="shared" si="71"/>
        <v>0</v>
      </c>
      <c r="Y176" s="12">
        <f t="shared" si="72"/>
        <v>0</v>
      </c>
      <c r="Z176" s="11">
        <f t="shared" si="73"/>
        <v>0</v>
      </c>
      <c r="AA176" s="12">
        <f t="shared" si="74"/>
        <v>0</v>
      </c>
      <c r="AB176" s="11">
        <f t="shared" si="75"/>
        <v>0</v>
      </c>
      <c r="AC176" s="12">
        <f t="shared" si="76"/>
        <v>0</v>
      </c>
      <c r="AD176" s="11">
        <f t="shared" si="77"/>
        <v>0</v>
      </c>
      <c r="AE176" s="12">
        <f t="shared" si="78"/>
        <v>0</v>
      </c>
      <c r="AF176" s="11">
        <f t="shared" si="79"/>
        <v>0</v>
      </c>
      <c r="AG176" s="12">
        <f t="shared" si="80"/>
        <v>0</v>
      </c>
      <c r="AH176" s="11">
        <f t="shared" si="81"/>
        <v>0</v>
      </c>
      <c r="AI176" s="12">
        <f t="shared" si="82"/>
        <v>0</v>
      </c>
      <c r="AJ176" s="11">
        <f t="shared" si="83"/>
        <v>0</v>
      </c>
      <c r="AK176" s="12">
        <f t="shared" si="84"/>
        <v>0</v>
      </c>
    </row>
    <row r="177" spans="1:37" x14ac:dyDescent="0.3">
      <c r="A177">
        <v>622313</v>
      </c>
      <c r="C177" s="1">
        <v>44407</v>
      </c>
      <c r="D177">
        <v>5</v>
      </c>
      <c r="E177" t="s">
        <v>181</v>
      </c>
      <c r="F177" t="s">
        <v>182</v>
      </c>
      <c r="G177" t="s">
        <v>97</v>
      </c>
      <c r="H177" s="2">
        <v>17206000</v>
      </c>
      <c r="J177">
        <f t="shared" si="57"/>
        <v>0</v>
      </c>
      <c r="K177">
        <f t="shared" si="58"/>
        <v>0</v>
      </c>
      <c r="L177">
        <f t="shared" si="59"/>
        <v>0</v>
      </c>
      <c r="M177">
        <f t="shared" si="60"/>
        <v>0</v>
      </c>
      <c r="N177">
        <f t="shared" si="61"/>
        <v>0</v>
      </c>
      <c r="O177">
        <f t="shared" si="62"/>
        <v>0</v>
      </c>
      <c r="P177">
        <f t="shared" si="63"/>
        <v>0</v>
      </c>
      <c r="Q177">
        <f t="shared" si="64"/>
        <v>0</v>
      </c>
      <c r="R177" s="11">
        <f t="shared" si="65"/>
        <v>0</v>
      </c>
      <c r="S177">
        <f t="shared" si="66"/>
        <v>0</v>
      </c>
      <c r="T177" s="11">
        <f t="shared" si="67"/>
        <v>0</v>
      </c>
      <c r="U177" s="12">
        <f t="shared" si="68"/>
        <v>0</v>
      </c>
      <c r="V177" s="11">
        <f t="shared" si="69"/>
        <v>0</v>
      </c>
      <c r="W177" s="12">
        <f t="shared" si="70"/>
        <v>0</v>
      </c>
      <c r="X177" s="11">
        <f t="shared" si="71"/>
        <v>0</v>
      </c>
      <c r="Y177" s="12">
        <f t="shared" si="72"/>
        <v>0</v>
      </c>
      <c r="Z177" s="11">
        <f t="shared" si="73"/>
        <v>0</v>
      </c>
      <c r="AA177" s="12">
        <f t="shared" si="74"/>
        <v>0</v>
      </c>
      <c r="AB177" s="11">
        <f t="shared" si="75"/>
        <v>0</v>
      </c>
      <c r="AC177" s="12">
        <f t="shared" si="76"/>
        <v>0</v>
      </c>
      <c r="AD177" s="11">
        <f t="shared" si="77"/>
        <v>0</v>
      </c>
      <c r="AE177" s="12">
        <f t="shared" si="78"/>
        <v>0</v>
      </c>
      <c r="AF177" s="11">
        <f t="shared" si="79"/>
        <v>0</v>
      </c>
      <c r="AG177" s="12">
        <f t="shared" si="80"/>
        <v>0</v>
      </c>
      <c r="AH177" s="11">
        <f t="shared" si="81"/>
        <v>0</v>
      </c>
      <c r="AI177" s="12">
        <f t="shared" si="82"/>
        <v>0</v>
      </c>
      <c r="AJ177" s="11">
        <f t="shared" si="83"/>
        <v>0</v>
      </c>
      <c r="AK177" s="12">
        <f t="shared" si="84"/>
        <v>0</v>
      </c>
    </row>
    <row r="178" spans="1:37" x14ac:dyDescent="0.3">
      <c r="A178">
        <v>622313</v>
      </c>
      <c r="C178" s="1">
        <v>44407</v>
      </c>
      <c r="D178">
        <v>6</v>
      </c>
      <c r="E178" t="s">
        <v>181</v>
      </c>
      <c r="F178" t="s">
        <v>182</v>
      </c>
      <c r="G178" t="s">
        <v>98</v>
      </c>
      <c r="H178" s="2">
        <v>17460968</v>
      </c>
      <c r="J178">
        <f t="shared" si="57"/>
        <v>0</v>
      </c>
      <c r="K178">
        <f t="shared" si="58"/>
        <v>0</v>
      </c>
      <c r="L178">
        <f t="shared" si="59"/>
        <v>0</v>
      </c>
      <c r="M178">
        <f t="shared" si="60"/>
        <v>0</v>
      </c>
      <c r="N178">
        <f t="shared" si="61"/>
        <v>0</v>
      </c>
      <c r="O178">
        <f t="shared" si="62"/>
        <v>0</v>
      </c>
      <c r="P178">
        <f t="shared" si="63"/>
        <v>0</v>
      </c>
      <c r="Q178">
        <f t="shared" si="64"/>
        <v>0</v>
      </c>
      <c r="R178" s="11">
        <f t="shared" si="65"/>
        <v>0</v>
      </c>
      <c r="S178">
        <f t="shared" si="66"/>
        <v>0</v>
      </c>
      <c r="T178" s="11">
        <f t="shared" si="67"/>
        <v>0</v>
      </c>
      <c r="U178" s="12">
        <f t="shared" si="68"/>
        <v>0</v>
      </c>
      <c r="V178" s="11">
        <f t="shared" si="69"/>
        <v>0</v>
      </c>
      <c r="W178" s="12">
        <f t="shared" si="70"/>
        <v>0</v>
      </c>
      <c r="X178" s="11">
        <f t="shared" si="71"/>
        <v>0</v>
      </c>
      <c r="Y178" s="12">
        <f t="shared" si="72"/>
        <v>0</v>
      </c>
      <c r="Z178" s="11">
        <f t="shared" si="73"/>
        <v>0</v>
      </c>
      <c r="AA178" s="12">
        <f t="shared" si="74"/>
        <v>0</v>
      </c>
      <c r="AB178" s="11">
        <f t="shared" si="75"/>
        <v>0</v>
      </c>
      <c r="AC178" s="12">
        <f t="shared" si="76"/>
        <v>0</v>
      </c>
      <c r="AD178" s="11">
        <f t="shared" si="77"/>
        <v>0</v>
      </c>
      <c r="AE178" s="12">
        <f t="shared" si="78"/>
        <v>0</v>
      </c>
      <c r="AF178" s="11">
        <f t="shared" si="79"/>
        <v>0</v>
      </c>
      <c r="AG178" s="12">
        <f t="shared" si="80"/>
        <v>0</v>
      </c>
      <c r="AH178" s="11">
        <f t="shared" si="81"/>
        <v>0</v>
      </c>
      <c r="AI178" s="12">
        <f t="shared" si="82"/>
        <v>0</v>
      </c>
      <c r="AJ178" s="11">
        <f t="shared" si="83"/>
        <v>0</v>
      </c>
      <c r="AK178" s="12">
        <f t="shared" si="84"/>
        <v>0</v>
      </c>
    </row>
    <row r="179" spans="1:37" x14ac:dyDescent="0.3">
      <c r="A179">
        <v>622313</v>
      </c>
      <c r="C179" s="1">
        <v>44407</v>
      </c>
      <c r="D179">
        <v>7</v>
      </c>
      <c r="E179" t="s">
        <v>181</v>
      </c>
      <c r="F179" t="s">
        <v>182</v>
      </c>
      <c r="G179" t="s">
        <v>156</v>
      </c>
      <c r="H179" s="2">
        <v>18731000</v>
      </c>
      <c r="J179">
        <f t="shared" si="57"/>
        <v>1</v>
      </c>
      <c r="K179">
        <f t="shared" si="58"/>
        <v>0</v>
      </c>
      <c r="L179">
        <f t="shared" si="59"/>
        <v>0</v>
      </c>
      <c r="M179">
        <f t="shared" si="60"/>
        <v>0</v>
      </c>
      <c r="N179">
        <f t="shared" si="61"/>
        <v>0</v>
      </c>
      <c r="O179">
        <f t="shared" si="62"/>
        <v>0</v>
      </c>
      <c r="P179">
        <f t="shared" si="63"/>
        <v>0</v>
      </c>
      <c r="Q179">
        <f t="shared" si="64"/>
        <v>0</v>
      </c>
      <c r="R179" s="11">
        <f t="shared" si="65"/>
        <v>0</v>
      </c>
      <c r="S179">
        <f t="shared" si="66"/>
        <v>0</v>
      </c>
      <c r="T179" s="11">
        <f t="shared" si="67"/>
        <v>0</v>
      </c>
      <c r="U179" s="12">
        <f t="shared" si="68"/>
        <v>0</v>
      </c>
      <c r="V179" s="11">
        <f t="shared" si="69"/>
        <v>0</v>
      </c>
      <c r="W179" s="12">
        <f t="shared" si="70"/>
        <v>0</v>
      </c>
      <c r="X179" s="11">
        <f t="shared" si="71"/>
        <v>0</v>
      </c>
      <c r="Y179" s="12">
        <f t="shared" si="72"/>
        <v>0</v>
      </c>
      <c r="Z179" s="11">
        <f t="shared" si="73"/>
        <v>0</v>
      </c>
      <c r="AA179" s="12">
        <f t="shared" si="74"/>
        <v>0</v>
      </c>
      <c r="AB179" s="11">
        <f t="shared" si="75"/>
        <v>0</v>
      </c>
      <c r="AC179" s="12">
        <f t="shared" si="76"/>
        <v>0</v>
      </c>
      <c r="AD179" s="11">
        <f t="shared" si="77"/>
        <v>0</v>
      </c>
      <c r="AE179" s="12">
        <f t="shared" si="78"/>
        <v>0</v>
      </c>
      <c r="AF179" s="11">
        <f t="shared" si="79"/>
        <v>0</v>
      </c>
      <c r="AG179" s="12">
        <f t="shared" si="80"/>
        <v>0</v>
      </c>
      <c r="AH179" s="11">
        <f t="shared" si="81"/>
        <v>0</v>
      </c>
      <c r="AI179" s="12">
        <f t="shared" si="82"/>
        <v>0</v>
      </c>
      <c r="AJ179" s="11">
        <f t="shared" si="83"/>
        <v>0</v>
      </c>
      <c r="AK179" s="12">
        <f t="shared" si="84"/>
        <v>0</v>
      </c>
    </row>
    <row r="180" spans="1:37" x14ac:dyDescent="0.3">
      <c r="A180">
        <v>622313</v>
      </c>
      <c r="C180" s="1">
        <v>44407</v>
      </c>
      <c r="D180">
        <v>8</v>
      </c>
      <c r="E180" t="s">
        <v>181</v>
      </c>
      <c r="F180" t="s">
        <v>182</v>
      </c>
      <c r="G180" t="s">
        <v>78</v>
      </c>
      <c r="H180" s="2">
        <v>19234375</v>
      </c>
      <c r="J180">
        <f t="shared" si="57"/>
        <v>0</v>
      </c>
      <c r="K180">
        <f t="shared" si="58"/>
        <v>0</v>
      </c>
      <c r="L180">
        <f t="shared" si="59"/>
        <v>0</v>
      </c>
      <c r="M180">
        <f t="shared" si="60"/>
        <v>0</v>
      </c>
      <c r="N180">
        <f t="shared" si="61"/>
        <v>0</v>
      </c>
      <c r="O180">
        <f t="shared" si="62"/>
        <v>0</v>
      </c>
      <c r="P180">
        <f t="shared" si="63"/>
        <v>0</v>
      </c>
      <c r="Q180">
        <f t="shared" si="64"/>
        <v>0</v>
      </c>
      <c r="R180" s="11">
        <f t="shared" si="65"/>
        <v>0</v>
      </c>
      <c r="S180">
        <f t="shared" si="66"/>
        <v>0</v>
      </c>
      <c r="T180" s="11">
        <f t="shared" si="67"/>
        <v>0</v>
      </c>
      <c r="U180" s="12">
        <f t="shared" si="68"/>
        <v>0</v>
      </c>
      <c r="V180" s="11">
        <f t="shared" si="69"/>
        <v>0</v>
      </c>
      <c r="W180" s="12">
        <f t="shared" si="70"/>
        <v>0</v>
      </c>
      <c r="X180" s="11">
        <f t="shared" si="71"/>
        <v>0</v>
      </c>
      <c r="Y180" s="12">
        <f t="shared" si="72"/>
        <v>0</v>
      </c>
      <c r="Z180" s="11">
        <f t="shared" si="73"/>
        <v>0</v>
      </c>
      <c r="AA180" s="12">
        <f t="shared" si="74"/>
        <v>0</v>
      </c>
      <c r="AB180" s="11">
        <f t="shared" si="75"/>
        <v>0</v>
      </c>
      <c r="AC180" s="12">
        <f t="shared" si="76"/>
        <v>0</v>
      </c>
      <c r="AD180" s="11">
        <f t="shared" si="77"/>
        <v>0</v>
      </c>
      <c r="AE180" s="12">
        <f t="shared" si="78"/>
        <v>0</v>
      </c>
      <c r="AF180" s="11">
        <f t="shared" si="79"/>
        <v>0</v>
      </c>
      <c r="AG180" s="12">
        <f t="shared" si="80"/>
        <v>0</v>
      </c>
      <c r="AH180" s="11">
        <f t="shared" si="81"/>
        <v>0</v>
      </c>
      <c r="AI180" s="12">
        <f t="shared" si="82"/>
        <v>0</v>
      </c>
      <c r="AJ180" s="11">
        <f t="shared" si="83"/>
        <v>0</v>
      </c>
      <c r="AK180" s="12">
        <f t="shared" si="84"/>
        <v>0</v>
      </c>
    </row>
    <row r="181" spans="1:37" x14ac:dyDescent="0.3">
      <c r="A181">
        <v>622313</v>
      </c>
      <c r="C181" s="1">
        <v>44407</v>
      </c>
      <c r="D181">
        <v>9</v>
      </c>
      <c r="E181" t="s">
        <v>181</v>
      </c>
      <c r="F181" t="s">
        <v>182</v>
      </c>
      <c r="G181" t="s">
        <v>79</v>
      </c>
      <c r="H181" s="2">
        <v>19901590</v>
      </c>
      <c r="J181">
        <f t="shared" si="57"/>
        <v>0</v>
      </c>
      <c r="K181">
        <f t="shared" si="58"/>
        <v>0</v>
      </c>
      <c r="L181">
        <f t="shared" si="59"/>
        <v>0</v>
      </c>
      <c r="M181">
        <f t="shared" si="60"/>
        <v>0</v>
      </c>
      <c r="N181">
        <f t="shared" si="61"/>
        <v>0</v>
      </c>
      <c r="O181">
        <f t="shared" si="62"/>
        <v>0</v>
      </c>
      <c r="P181">
        <f t="shared" si="63"/>
        <v>0</v>
      </c>
      <c r="Q181">
        <f t="shared" si="64"/>
        <v>0</v>
      </c>
      <c r="R181" s="11">
        <f t="shared" si="65"/>
        <v>0</v>
      </c>
      <c r="S181">
        <f t="shared" si="66"/>
        <v>0</v>
      </c>
      <c r="T181" s="11">
        <f t="shared" si="67"/>
        <v>0</v>
      </c>
      <c r="U181" s="12">
        <f t="shared" si="68"/>
        <v>0</v>
      </c>
      <c r="V181" s="11">
        <f t="shared" si="69"/>
        <v>0</v>
      </c>
      <c r="W181" s="12">
        <f t="shared" si="70"/>
        <v>0</v>
      </c>
      <c r="X181" s="11">
        <f t="shared" si="71"/>
        <v>0</v>
      </c>
      <c r="Y181" s="12">
        <f t="shared" si="72"/>
        <v>0</v>
      </c>
      <c r="Z181" s="11">
        <f t="shared" si="73"/>
        <v>0</v>
      </c>
      <c r="AA181" s="12">
        <f t="shared" si="74"/>
        <v>0</v>
      </c>
      <c r="AB181" s="11">
        <f t="shared" si="75"/>
        <v>0</v>
      </c>
      <c r="AC181" s="12">
        <f t="shared" si="76"/>
        <v>0</v>
      </c>
      <c r="AD181" s="11">
        <f t="shared" si="77"/>
        <v>0</v>
      </c>
      <c r="AE181" s="12">
        <f t="shared" si="78"/>
        <v>0</v>
      </c>
      <c r="AF181" s="11">
        <f t="shared" si="79"/>
        <v>0</v>
      </c>
      <c r="AG181" s="12">
        <f t="shared" si="80"/>
        <v>0</v>
      </c>
      <c r="AH181" s="11">
        <f t="shared" si="81"/>
        <v>0</v>
      </c>
      <c r="AI181" s="12">
        <f t="shared" si="82"/>
        <v>0</v>
      </c>
      <c r="AJ181" s="11">
        <f t="shared" si="83"/>
        <v>0</v>
      </c>
      <c r="AK181" s="12">
        <f t="shared" si="84"/>
        <v>0</v>
      </c>
    </row>
    <row r="182" spans="1:37" x14ac:dyDescent="0.3">
      <c r="A182">
        <v>622313</v>
      </c>
      <c r="C182" s="1">
        <v>44407</v>
      </c>
      <c r="D182">
        <v>10</v>
      </c>
      <c r="E182" t="s">
        <v>181</v>
      </c>
      <c r="F182" t="s">
        <v>182</v>
      </c>
      <c r="G182" t="s">
        <v>69</v>
      </c>
      <c r="H182" s="2">
        <v>21280000</v>
      </c>
      <c r="J182">
        <f t="shared" si="57"/>
        <v>0</v>
      </c>
      <c r="K182">
        <f t="shared" si="58"/>
        <v>0</v>
      </c>
      <c r="L182">
        <f t="shared" si="59"/>
        <v>0</v>
      </c>
      <c r="M182">
        <f t="shared" si="60"/>
        <v>0</v>
      </c>
      <c r="N182">
        <f t="shared" si="61"/>
        <v>0</v>
      </c>
      <c r="O182">
        <f t="shared" si="62"/>
        <v>0</v>
      </c>
      <c r="P182">
        <f t="shared" si="63"/>
        <v>0</v>
      </c>
      <c r="Q182">
        <f t="shared" si="64"/>
        <v>0</v>
      </c>
      <c r="R182" s="11">
        <f t="shared" si="65"/>
        <v>0</v>
      </c>
      <c r="S182">
        <f t="shared" si="66"/>
        <v>0</v>
      </c>
      <c r="T182" s="11">
        <f t="shared" si="67"/>
        <v>0</v>
      </c>
      <c r="U182" s="12">
        <f t="shared" si="68"/>
        <v>0</v>
      </c>
      <c r="V182" s="11">
        <f t="shared" si="69"/>
        <v>0</v>
      </c>
      <c r="W182" s="12">
        <f t="shared" si="70"/>
        <v>0</v>
      </c>
      <c r="X182" s="11">
        <f t="shared" si="71"/>
        <v>0</v>
      </c>
      <c r="Y182" s="12">
        <f t="shared" si="72"/>
        <v>0</v>
      </c>
      <c r="Z182" s="11">
        <f t="shared" si="73"/>
        <v>0</v>
      </c>
      <c r="AA182" s="12">
        <f t="shared" si="74"/>
        <v>0</v>
      </c>
      <c r="AB182" s="11">
        <f t="shared" si="75"/>
        <v>0</v>
      </c>
      <c r="AC182" s="12">
        <f t="shared" si="76"/>
        <v>0</v>
      </c>
      <c r="AD182" s="11">
        <f t="shared" si="77"/>
        <v>0</v>
      </c>
      <c r="AE182" s="12">
        <f t="shared" si="78"/>
        <v>0</v>
      </c>
      <c r="AF182" s="11">
        <f t="shared" si="79"/>
        <v>0</v>
      </c>
      <c r="AG182" s="12">
        <f t="shared" si="80"/>
        <v>0</v>
      </c>
      <c r="AH182" s="11">
        <f t="shared" si="81"/>
        <v>0</v>
      </c>
      <c r="AI182" s="12">
        <f t="shared" si="82"/>
        <v>0</v>
      </c>
      <c r="AJ182" s="11">
        <f t="shared" si="83"/>
        <v>0</v>
      </c>
      <c r="AK182" s="12">
        <f t="shared" si="84"/>
        <v>0</v>
      </c>
    </row>
    <row r="183" spans="1:37" x14ac:dyDescent="0.3">
      <c r="A183">
        <v>622313</v>
      </c>
      <c r="C183" s="1">
        <v>44407</v>
      </c>
      <c r="D183">
        <v>11</v>
      </c>
      <c r="E183" t="s">
        <v>181</v>
      </c>
      <c r="F183" t="s">
        <v>182</v>
      </c>
      <c r="G183" t="s">
        <v>34</v>
      </c>
      <c r="H183" s="2">
        <v>21346000</v>
      </c>
      <c r="J183">
        <f t="shared" si="57"/>
        <v>0</v>
      </c>
      <c r="K183">
        <f t="shared" si="58"/>
        <v>0</v>
      </c>
      <c r="L183">
        <f t="shared" si="59"/>
        <v>0</v>
      </c>
      <c r="M183">
        <f t="shared" si="60"/>
        <v>0</v>
      </c>
      <c r="N183">
        <f t="shared" si="61"/>
        <v>0</v>
      </c>
      <c r="O183">
        <f t="shared" si="62"/>
        <v>0</v>
      </c>
      <c r="P183">
        <f t="shared" si="63"/>
        <v>0</v>
      </c>
      <c r="Q183">
        <f t="shared" si="64"/>
        <v>0</v>
      </c>
      <c r="R183" s="11">
        <f t="shared" si="65"/>
        <v>0</v>
      </c>
      <c r="S183">
        <f t="shared" si="66"/>
        <v>0</v>
      </c>
      <c r="T183" s="11">
        <f t="shared" si="67"/>
        <v>0</v>
      </c>
      <c r="U183" s="12">
        <f t="shared" si="68"/>
        <v>0</v>
      </c>
      <c r="V183" s="11">
        <f t="shared" si="69"/>
        <v>0</v>
      </c>
      <c r="W183" s="12">
        <f t="shared" si="70"/>
        <v>0</v>
      </c>
      <c r="X183" s="11">
        <f t="shared" si="71"/>
        <v>0</v>
      </c>
      <c r="Y183" s="12">
        <f t="shared" si="72"/>
        <v>0</v>
      </c>
      <c r="Z183" s="11">
        <f t="shared" si="73"/>
        <v>0</v>
      </c>
      <c r="AA183" s="12">
        <f t="shared" si="74"/>
        <v>0</v>
      </c>
      <c r="AB183" s="11">
        <f t="shared" si="75"/>
        <v>0</v>
      </c>
      <c r="AC183" s="12">
        <f t="shared" si="76"/>
        <v>0</v>
      </c>
      <c r="AD183" s="11">
        <f t="shared" si="77"/>
        <v>0</v>
      </c>
      <c r="AE183" s="12">
        <f t="shared" si="78"/>
        <v>0</v>
      </c>
      <c r="AF183" s="11">
        <f t="shared" si="79"/>
        <v>0</v>
      </c>
      <c r="AG183" s="12">
        <f t="shared" si="80"/>
        <v>0</v>
      </c>
      <c r="AH183" s="11">
        <f t="shared" si="81"/>
        <v>0</v>
      </c>
      <c r="AI183" s="12">
        <f t="shared" si="82"/>
        <v>0</v>
      </c>
      <c r="AJ183" s="11">
        <f t="shared" si="83"/>
        <v>0</v>
      </c>
      <c r="AK183" s="12">
        <f t="shared" si="84"/>
        <v>0</v>
      </c>
    </row>
    <row r="184" spans="1:37" x14ac:dyDescent="0.3">
      <c r="A184">
        <v>622313</v>
      </c>
      <c r="C184" s="1">
        <v>44407</v>
      </c>
      <c r="D184">
        <v>12</v>
      </c>
      <c r="E184" t="s">
        <v>181</v>
      </c>
      <c r="F184" t="s">
        <v>182</v>
      </c>
      <c r="G184" t="s">
        <v>99</v>
      </c>
      <c r="H184" s="2">
        <v>21907200</v>
      </c>
      <c r="J184">
        <f t="shared" si="57"/>
        <v>0</v>
      </c>
      <c r="K184">
        <f t="shared" si="58"/>
        <v>0</v>
      </c>
      <c r="L184">
        <f t="shared" si="59"/>
        <v>0</v>
      </c>
      <c r="M184">
        <f t="shared" si="60"/>
        <v>0</v>
      </c>
      <c r="N184">
        <f t="shared" si="61"/>
        <v>0</v>
      </c>
      <c r="O184">
        <f t="shared" si="62"/>
        <v>0</v>
      </c>
      <c r="P184">
        <f t="shared" si="63"/>
        <v>0</v>
      </c>
      <c r="Q184">
        <f t="shared" si="64"/>
        <v>0</v>
      </c>
      <c r="R184" s="11">
        <f t="shared" si="65"/>
        <v>0</v>
      </c>
      <c r="S184">
        <f t="shared" si="66"/>
        <v>0</v>
      </c>
      <c r="T184" s="11">
        <f t="shared" si="67"/>
        <v>0</v>
      </c>
      <c r="U184" s="12">
        <f t="shared" si="68"/>
        <v>0</v>
      </c>
      <c r="V184" s="11">
        <f t="shared" si="69"/>
        <v>0</v>
      </c>
      <c r="W184" s="12">
        <f t="shared" si="70"/>
        <v>0</v>
      </c>
      <c r="X184" s="11">
        <f t="shared" si="71"/>
        <v>0</v>
      </c>
      <c r="Y184" s="12">
        <f t="shared" si="72"/>
        <v>0</v>
      </c>
      <c r="Z184" s="11">
        <f t="shared" si="73"/>
        <v>0</v>
      </c>
      <c r="AA184" s="12">
        <f t="shared" si="74"/>
        <v>0</v>
      </c>
      <c r="AB184" s="11">
        <f t="shared" si="75"/>
        <v>0</v>
      </c>
      <c r="AC184" s="12">
        <f t="shared" si="76"/>
        <v>0</v>
      </c>
      <c r="AD184" s="11">
        <f t="shared" si="77"/>
        <v>0</v>
      </c>
      <c r="AE184" s="12">
        <f t="shared" si="78"/>
        <v>0</v>
      </c>
      <c r="AF184" s="11">
        <f t="shared" si="79"/>
        <v>0</v>
      </c>
      <c r="AG184" s="12">
        <f t="shared" si="80"/>
        <v>0</v>
      </c>
      <c r="AH184" s="11">
        <f t="shared" si="81"/>
        <v>0</v>
      </c>
      <c r="AI184" s="12">
        <f t="shared" si="82"/>
        <v>0</v>
      </c>
      <c r="AJ184" s="11">
        <f t="shared" si="83"/>
        <v>0</v>
      </c>
      <c r="AK184" s="12">
        <f t="shared" si="84"/>
        <v>0</v>
      </c>
    </row>
    <row r="185" spans="1:37" x14ac:dyDescent="0.3">
      <c r="A185">
        <v>622313</v>
      </c>
      <c r="C185" s="1">
        <v>44407</v>
      </c>
      <c r="D185">
        <v>13</v>
      </c>
      <c r="E185" t="s">
        <v>181</v>
      </c>
      <c r="F185" t="s">
        <v>182</v>
      </c>
      <c r="G185" t="s">
        <v>80</v>
      </c>
      <c r="H185" s="2">
        <v>22242500</v>
      </c>
      <c r="J185">
        <f t="shared" si="57"/>
        <v>0</v>
      </c>
      <c r="K185">
        <f t="shared" si="58"/>
        <v>0</v>
      </c>
      <c r="L185">
        <f t="shared" si="59"/>
        <v>0</v>
      </c>
      <c r="M185">
        <f t="shared" si="60"/>
        <v>0</v>
      </c>
      <c r="N185">
        <f t="shared" si="61"/>
        <v>0</v>
      </c>
      <c r="O185">
        <f t="shared" si="62"/>
        <v>0</v>
      </c>
      <c r="P185">
        <f t="shared" si="63"/>
        <v>0</v>
      </c>
      <c r="Q185">
        <f t="shared" si="64"/>
        <v>0</v>
      </c>
      <c r="R185" s="11">
        <f t="shared" si="65"/>
        <v>0</v>
      </c>
      <c r="S185">
        <f t="shared" si="66"/>
        <v>0</v>
      </c>
      <c r="T185" s="11">
        <f t="shared" si="67"/>
        <v>0</v>
      </c>
      <c r="U185" s="12">
        <f t="shared" si="68"/>
        <v>0</v>
      </c>
      <c r="V185" s="11">
        <f t="shared" si="69"/>
        <v>0</v>
      </c>
      <c r="W185" s="12">
        <f t="shared" si="70"/>
        <v>0</v>
      </c>
      <c r="X185" s="11">
        <f t="shared" si="71"/>
        <v>0</v>
      </c>
      <c r="Y185" s="12">
        <f t="shared" si="72"/>
        <v>0</v>
      </c>
      <c r="Z185" s="11">
        <f t="shared" si="73"/>
        <v>0</v>
      </c>
      <c r="AA185" s="12">
        <f t="shared" si="74"/>
        <v>0</v>
      </c>
      <c r="AB185" s="11">
        <f t="shared" si="75"/>
        <v>0</v>
      </c>
      <c r="AC185" s="12">
        <f t="shared" si="76"/>
        <v>0</v>
      </c>
      <c r="AD185" s="11">
        <f t="shared" si="77"/>
        <v>0</v>
      </c>
      <c r="AE185" s="12">
        <f t="shared" si="78"/>
        <v>0</v>
      </c>
      <c r="AF185" s="11">
        <f t="shared" si="79"/>
        <v>0</v>
      </c>
      <c r="AG185" s="12">
        <f t="shared" si="80"/>
        <v>0</v>
      </c>
      <c r="AH185" s="11">
        <f t="shared" si="81"/>
        <v>0</v>
      </c>
      <c r="AI185" s="12">
        <f t="shared" si="82"/>
        <v>0</v>
      </c>
      <c r="AJ185" s="11">
        <f t="shared" si="83"/>
        <v>0</v>
      </c>
      <c r="AK185" s="12">
        <f t="shared" si="84"/>
        <v>0</v>
      </c>
    </row>
    <row r="186" spans="1:37" x14ac:dyDescent="0.3">
      <c r="A186">
        <v>622313</v>
      </c>
      <c r="C186" s="1">
        <v>44407</v>
      </c>
      <c r="D186">
        <v>14</v>
      </c>
      <c r="E186" t="s">
        <v>181</v>
      </c>
      <c r="F186" t="s">
        <v>182</v>
      </c>
      <c r="G186" t="s">
        <v>70</v>
      </c>
      <c r="H186" s="2">
        <v>27886193</v>
      </c>
      <c r="J186">
        <f t="shared" si="57"/>
        <v>0</v>
      </c>
      <c r="K186">
        <f t="shared" si="58"/>
        <v>0</v>
      </c>
      <c r="L186">
        <f t="shared" si="59"/>
        <v>0</v>
      </c>
      <c r="M186">
        <f t="shared" si="60"/>
        <v>0</v>
      </c>
      <c r="N186">
        <f t="shared" si="61"/>
        <v>0</v>
      </c>
      <c r="O186">
        <f t="shared" si="62"/>
        <v>0</v>
      </c>
      <c r="P186">
        <f t="shared" si="63"/>
        <v>0</v>
      </c>
      <c r="Q186">
        <f t="shared" si="64"/>
        <v>0</v>
      </c>
      <c r="R186" s="11">
        <f t="shared" si="65"/>
        <v>0</v>
      </c>
      <c r="S186">
        <f t="shared" si="66"/>
        <v>0</v>
      </c>
      <c r="T186" s="11">
        <f t="shared" si="67"/>
        <v>0</v>
      </c>
      <c r="U186" s="12">
        <f t="shared" si="68"/>
        <v>0</v>
      </c>
      <c r="V186" s="11">
        <f t="shared" si="69"/>
        <v>0</v>
      </c>
      <c r="W186" s="12">
        <f t="shared" si="70"/>
        <v>0</v>
      </c>
      <c r="X186" s="11">
        <f t="shared" si="71"/>
        <v>0</v>
      </c>
      <c r="Y186" s="12">
        <f t="shared" si="72"/>
        <v>0</v>
      </c>
      <c r="Z186" s="11">
        <f t="shared" si="73"/>
        <v>0</v>
      </c>
      <c r="AA186" s="12">
        <f t="shared" si="74"/>
        <v>0</v>
      </c>
      <c r="AB186" s="11">
        <f t="shared" si="75"/>
        <v>0</v>
      </c>
      <c r="AC186" s="12">
        <f t="shared" si="76"/>
        <v>0</v>
      </c>
      <c r="AD186" s="11">
        <f t="shared" si="77"/>
        <v>0</v>
      </c>
      <c r="AE186" s="12">
        <f t="shared" si="78"/>
        <v>0</v>
      </c>
      <c r="AF186" s="11">
        <f t="shared" si="79"/>
        <v>0</v>
      </c>
      <c r="AG186" s="12">
        <f t="shared" si="80"/>
        <v>0</v>
      </c>
      <c r="AH186" s="11">
        <f t="shared" si="81"/>
        <v>0</v>
      </c>
      <c r="AI186" s="12">
        <f t="shared" si="82"/>
        <v>0</v>
      </c>
      <c r="AJ186" s="11">
        <f t="shared" si="83"/>
        <v>0</v>
      </c>
      <c r="AK186" s="12">
        <f t="shared" si="84"/>
        <v>0</v>
      </c>
    </row>
    <row r="187" spans="1:37" x14ac:dyDescent="0.3">
      <c r="A187">
        <v>622313</v>
      </c>
      <c r="C187" s="1">
        <v>44407</v>
      </c>
      <c r="D187">
        <v>15</v>
      </c>
      <c r="E187" t="s">
        <v>181</v>
      </c>
      <c r="F187" t="s">
        <v>182</v>
      </c>
      <c r="G187" t="s">
        <v>100</v>
      </c>
      <c r="H187" s="2">
        <v>29368000</v>
      </c>
      <c r="J187">
        <f t="shared" si="57"/>
        <v>0</v>
      </c>
      <c r="K187">
        <f t="shared" si="58"/>
        <v>0</v>
      </c>
      <c r="L187">
        <f t="shared" si="59"/>
        <v>0</v>
      </c>
      <c r="M187">
        <f t="shared" si="60"/>
        <v>0</v>
      </c>
      <c r="N187">
        <f t="shared" si="61"/>
        <v>0</v>
      </c>
      <c r="O187">
        <f t="shared" si="62"/>
        <v>0</v>
      </c>
      <c r="P187">
        <f t="shared" si="63"/>
        <v>0</v>
      </c>
      <c r="Q187">
        <f t="shared" si="64"/>
        <v>0</v>
      </c>
      <c r="R187" s="11">
        <f t="shared" si="65"/>
        <v>0</v>
      </c>
      <c r="S187">
        <f t="shared" si="66"/>
        <v>0</v>
      </c>
      <c r="T187" s="11">
        <f t="shared" si="67"/>
        <v>0</v>
      </c>
      <c r="U187" s="12">
        <f t="shared" si="68"/>
        <v>0</v>
      </c>
      <c r="V187" s="11">
        <f t="shared" si="69"/>
        <v>0</v>
      </c>
      <c r="W187" s="12">
        <f t="shared" si="70"/>
        <v>0</v>
      </c>
      <c r="X187" s="11">
        <f t="shared" si="71"/>
        <v>0</v>
      </c>
      <c r="Y187" s="12">
        <f t="shared" si="72"/>
        <v>0</v>
      </c>
      <c r="Z187" s="11">
        <f t="shared" si="73"/>
        <v>0</v>
      </c>
      <c r="AA187" s="12">
        <f t="shared" si="74"/>
        <v>0</v>
      </c>
      <c r="AB187" s="11">
        <f t="shared" si="75"/>
        <v>0</v>
      </c>
      <c r="AC187" s="12">
        <f t="shared" si="76"/>
        <v>0</v>
      </c>
      <c r="AD187" s="11">
        <f t="shared" si="77"/>
        <v>0</v>
      </c>
      <c r="AE187" s="12">
        <f t="shared" si="78"/>
        <v>0</v>
      </c>
      <c r="AF187" s="11">
        <f t="shared" si="79"/>
        <v>0</v>
      </c>
      <c r="AG187" s="12">
        <f t="shared" si="80"/>
        <v>0</v>
      </c>
      <c r="AH187" s="11">
        <f t="shared" si="81"/>
        <v>0</v>
      </c>
      <c r="AI187" s="12">
        <f t="shared" si="82"/>
        <v>0</v>
      </c>
      <c r="AJ187" s="11">
        <f t="shared" si="83"/>
        <v>0</v>
      </c>
      <c r="AK187" s="12">
        <f t="shared" si="84"/>
        <v>0</v>
      </c>
    </row>
    <row r="188" spans="1:37" x14ac:dyDescent="0.3">
      <c r="C188" s="1"/>
      <c r="H188" s="2"/>
      <c r="J188">
        <f t="shared" si="57"/>
        <v>0</v>
      </c>
      <c r="K188">
        <f t="shared" si="58"/>
        <v>0</v>
      </c>
      <c r="L188">
        <f t="shared" si="59"/>
        <v>0</v>
      </c>
      <c r="M188">
        <f t="shared" si="60"/>
        <v>0</v>
      </c>
      <c r="N188">
        <f t="shared" si="61"/>
        <v>0</v>
      </c>
      <c r="O188">
        <f t="shared" si="62"/>
        <v>0</v>
      </c>
      <c r="P188">
        <f t="shared" si="63"/>
        <v>0</v>
      </c>
      <c r="Q188">
        <f t="shared" si="64"/>
        <v>0</v>
      </c>
      <c r="R188" s="11">
        <f t="shared" si="65"/>
        <v>0</v>
      </c>
      <c r="S188">
        <f t="shared" si="66"/>
        <v>0</v>
      </c>
      <c r="T188" s="11">
        <f t="shared" si="67"/>
        <v>0</v>
      </c>
      <c r="U188" s="12">
        <f t="shared" si="68"/>
        <v>0</v>
      </c>
      <c r="V188" s="11">
        <f t="shared" si="69"/>
        <v>0</v>
      </c>
      <c r="W188" s="12">
        <f t="shared" si="70"/>
        <v>0</v>
      </c>
      <c r="X188" s="11">
        <f t="shared" si="71"/>
        <v>0</v>
      </c>
      <c r="Y188" s="12">
        <f t="shared" si="72"/>
        <v>0</v>
      </c>
      <c r="Z188" s="11">
        <f t="shared" si="73"/>
        <v>0</v>
      </c>
      <c r="AA188" s="12">
        <f t="shared" si="74"/>
        <v>0</v>
      </c>
      <c r="AB188" s="11">
        <f t="shared" si="75"/>
        <v>0</v>
      </c>
      <c r="AC188" s="12">
        <f t="shared" si="76"/>
        <v>0</v>
      </c>
      <c r="AD188" s="11">
        <f t="shared" si="77"/>
        <v>0</v>
      </c>
      <c r="AE188" s="12">
        <f t="shared" si="78"/>
        <v>0</v>
      </c>
      <c r="AF188" s="11">
        <f t="shared" si="79"/>
        <v>0</v>
      </c>
      <c r="AG188" s="12">
        <f t="shared" si="80"/>
        <v>0</v>
      </c>
      <c r="AH188" s="11">
        <f t="shared" si="81"/>
        <v>0</v>
      </c>
      <c r="AI188" s="12">
        <f t="shared" si="82"/>
        <v>0</v>
      </c>
      <c r="AJ188" s="11">
        <f t="shared" si="83"/>
        <v>0</v>
      </c>
      <c r="AK188" s="12">
        <f t="shared" si="84"/>
        <v>0</v>
      </c>
    </row>
    <row r="189" spans="1:37" x14ac:dyDescent="0.3">
      <c r="A189">
        <v>624051</v>
      </c>
      <c r="C189" s="1">
        <v>44403</v>
      </c>
      <c r="D189">
        <v>1</v>
      </c>
      <c r="E189" t="s">
        <v>183</v>
      </c>
      <c r="F189" t="s">
        <v>165</v>
      </c>
      <c r="G189" t="s">
        <v>13</v>
      </c>
      <c r="H189" s="2">
        <v>6382583</v>
      </c>
      <c r="J189">
        <f t="shared" si="57"/>
        <v>0</v>
      </c>
      <c r="K189">
        <f t="shared" si="58"/>
        <v>0</v>
      </c>
      <c r="L189">
        <f t="shared" si="59"/>
        <v>0</v>
      </c>
      <c r="M189">
        <f t="shared" si="60"/>
        <v>0</v>
      </c>
      <c r="N189">
        <f t="shared" si="61"/>
        <v>1</v>
      </c>
      <c r="O189">
        <f t="shared" si="62"/>
        <v>1</v>
      </c>
      <c r="P189">
        <f t="shared" si="63"/>
        <v>0</v>
      </c>
      <c r="Q189">
        <f t="shared" si="64"/>
        <v>0</v>
      </c>
      <c r="R189" s="11">
        <f t="shared" si="65"/>
        <v>0</v>
      </c>
      <c r="S189">
        <f t="shared" si="66"/>
        <v>0</v>
      </c>
      <c r="T189" s="11">
        <f t="shared" si="67"/>
        <v>0</v>
      </c>
      <c r="U189" s="12">
        <f t="shared" si="68"/>
        <v>0</v>
      </c>
      <c r="V189" s="11">
        <f t="shared" si="69"/>
        <v>0</v>
      </c>
      <c r="W189" s="12">
        <f t="shared" si="70"/>
        <v>0</v>
      </c>
      <c r="X189" s="11">
        <f t="shared" si="71"/>
        <v>0</v>
      </c>
      <c r="Y189" s="12">
        <f t="shared" si="72"/>
        <v>0</v>
      </c>
      <c r="Z189" s="11">
        <f t="shared" si="73"/>
        <v>0</v>
      </c>
      <c r="AA189" s="12">
        <f t="shared" si="74"/>
        <v>0</v>
      </c>
      <c r="AB189" s="11">
        <f t="shared" si="75"/>
        <v>0</v>
      </c>
      <c r="AC189" s="12">
        <f t="shared" si="76"/>
        <v>0</v>
      </c>
      <c r="AD189" s="11">
        <f t="shared" si="77"/>
        <v>0</v>
      </c>
      <c r="AE189" s="12">
        <f t="shared" si="78"/>
        <v>0</v>
      </c>
      <c r="AF189" s="11">
        <f t="shared" si="79"/>
        <v>0</v>
      </c>
      <c r="AG189" s="12">
        <f t="shared" si="80"/>
        <v>0</v>
      </c>
      <c r="AH189" s="11">
        <f t="shared" si="81"/>
        <v>0</v>
      </c>
      <c r="AI189" s="12">
        <f t="shared" si="82"/>
        <v>0</v>
      </c>
      <c r="AJ189" s="11">
        <f t="shared" si="83"/>
        <v>0</v>
      </c>
      <c r="AK189" s="12">
        <f t="shared" si="84"/>
        <v>0</v>
      </c>
    </row>
    <row r="190" spans="1:37" x14ac:dyDescent="0.3">
      <c r="A190">
        <v>624051</v>
      </c>
      <c r="C190" s="1">
        <v>44403</v>
      </c>
      <c r="D190">
        <v>2</v>
      </c>
      <c r="E190" t="s">
        <v>183</v>
      </c>
      <c r="F190" t="s">
        <v>165</v>
      </c>
      <c r="G190" t="s">
        <v>17</v>
      </c>
      <c r="H190" s="2">
        <v>6510532</v>
      </c>
      <c r="J190">
        <f t="shared" si="57"/>
        <v>0</v>
      </c>
      <c r="K190">
        <f t="shared" si="58"/>
        <v>0</v>
      </c>
      <c r="L190">
        <f t="shared" si="59"/>
        <v>0</v>
      </c>
      <c r="M190">
        <f t="shared" si="60"/>
        <v>0</v>
      </c>
      <c r="N190">
        <f t="shared" si="61"/>
        <v>0</v>
      </c>
      <c r="O190">
        <f t="shared" si="62"/>
        <v>0</v>
      </c>
      <c r="P190">
        <f t="shared" si="63"/>
        <v>0</v>
      </c>
      <c r="Q190">
        <f t="shared" si="64"/>
        <v>0</v>
      </c>
      <c r="R190" s="11">
        <f t="shared" si="65"/>
        <v>0</v>
      </c>
      <c r="S190">
        <f t="shared" si="66"/>
        <v>0</v>
      </c>
      <c r="T190" s="11">
        <f t="shared" si="67"/>
        <v>0</v>
      </c>
      <c r="U190" s="12">
        <f t="shared" si="68"/>
        <v>0</v>
      </c>
      <c r="V190" s="11">
        <f t="shared" si="69"/>
        <v>0</v>
      </c>
      <c r="W190" s="12">
        <f t="shared" si="70"/>
        <v>0</v>
      </c>
      <c r="X190" s="11">
        <f t="shared" si="71"/>
        <v>0</v>
      </c>
      <c r="Y190" s="12">
        <f t="shared" si="72"/>
        <v>0</v>
      </c>
      <c r="Z190" s="11">
        <f t="shared" si="73"/>
        <v>0</v>
      </c>
      <c r="AA190" s="12">
        <f t="shared" si="74"/>
        <v>0</v>
      </c>
      <c r="AB190" s="11">
        <f t="shared" si="75"/>
        <v>0</v>
      </c>
      <c r="AC190" s="12">
        <f t="shared" si="76"/>
        <v>0</v>
      </c>
      <c r="AD190" s="11">
        <f t="shared" si="77"/>
        <v>0</v>
      </c>
      <c r="AE190" s="12">
        <f t="shared" si="78"/>
        <v>0</v>
      </c>
      <c r="AF190" s="11">
        <f t="shared" si="79"/>
        <v>0</v>
      </c>
      <c r="AG190" s="12">
        <f t="shared" si="80"/>
        <v>0</v>
      </c>
      <c r="AH190" s="11">
        <f t="shared" si="81"/>
        <v>0</v>
      </c>
      <c r="AI190" s="12">
        <f t="shared" si="82"/>
        <v>0</v>
      </c>
      <c r="AJ190" s="11">
        <f t="shared" si="83"/>
        <v>0</v>
      </c>
      <c r="AK190" s="12">
        <f t="shared" si="84"/>
        <v>0</v>
      </c>
    </row>
    <row r="191" spans="1:37" x14ac:dyDescent="0.3">
      <c r="A191">
        <v>624051</v>
      </c>
      <c r="C191" s="1">
        <v>44403</v>
      </c>
      <c r="D191">
        <v>3</v>
      </c>
      <c r="E191" t="s">
        <v>183</v>
      </c>
      <c r="F191" t="s">
        <v>165</v>
      </c>
      <c r="G191" t="s">
        <v>156</v>
      </c>
      <c r="H191" s="2">
        <v>6668000</v>
      </c>
      <c r="J191">
        <f t="shared" si="57"/>
        <v>1</v>
      </c>
      <c r="K191">
        <f t="shared" si="58"/>
        <v>0</v>
      </c>
      <c r="L191">
        <f t="shared" si="59"/>
        <v>0</v>
      </c>
      <c r="M191">
        <f t="shared" si="60"/>
        <v>0</v>
      </c>
      <c r="N191">
        <f t="shared" si="61"/>
        <v>0</v>
      </c>
      <c r="O191">
        <f t="shared" si="62"/>
        <v>0</v>
      </c>
      <c r="P191">
        <f t="shared" si="63"/>
        <v>0</v>
      </c>
      <c r="Q191">
        <f t="shared" si="64"/>
        <v>0</v>
      </c>
      <c r="R191" s="11">
        <f t="shared" si="65"/>
        <v>0</v>
      </c>
      <c r="S191">
        <f t="shared" si="66"/>
        <v>0</v>
      </c>
      <c r="T191" s="11">
        <f t="shared" si="67"/>
        <v>0</v>
      </c>
      <c r="U191" s="12">
        <f t="shared" si="68"/>
        <v>0</v>
      </c>
      <c r="V191" s="11">
        <f t="shared" si="69"/>
        <v>0</v>
      </c>
      <c r="W191" s="12">
        <f t="shared" si="70"/>
        <v>0</v>
      </c>
      <c r="X191" s="11">
        <f t="shared" si="71"/>
        <v>0</v>
      </c>
      <c r="Y191" s="12">
        <f t="shared" si="72"/>
        <v>0</v>
      </c>
      <c r="Z191" s="11">
        <f t="shared" si="73"/>
        <v>0</v>
      </c>
      <c r="AA191" s="12">
        <f t="shared" si="74"/>
        <v>0</v>
      </c>
      <c r="AB191" s="11">
        <f t="shared" si="75"/>
        <v>0</v>
      </c>
      <c r="AC191" s="12">
        <f t="shared" si="76"/>
        <v>0</v>
      </c>
      <c r="AD191" s="11">
        <f t="shared" si="77"/>
        <v>0</v>
      </c>
      <c r="AE191" s="12">
        <f t="shared" si="78"/>
        <v>0</v>
      </c>
      <c r="AF191" s="11">
        <f t="shared" si="79"/>
        <v>0</v>
      </c>
      <c r="AG191" s="12">
        <f t="shared" si="80"/>
        <v>0</v>
      </c>
      <c r="AH191" s="11">
        <f t="shared" si="81"/>
        <v>0</v>
      </c>
      <c r="AI191" s="12">
        <f t="shared" si="82"/>
        <v>0</v>
      </c>
      <c r="AJ191" s="11">
        <f t="shared" si="83"/>
        <v>0</v>
      </c>
      <c r="AK191" s="12">
        <f t="shared" si="84"/>
        <v>0</v>
      </c>
    </row>
    <row r="192" spans="1:37" x14ac:dyDescent="0.3">
      <c r="A192">
        <v>624051</v>
      </c>
      <c r="C192" s="1">
        <v>44403</v>
      </c>
      <c r="D192">
        <v>4</v>
      </c>
      <c r="E192" t="s">
        <v>183</v>
      </c>
      <c r="F192" t="s">
        <v>165</v>
      </c>
      <c r="G192" t="s">
        <v>57</v>
      </c>
      <c r="H192" s="2">
        <v>6697641</v>
      </c>
      <c r="J192">
        <f t="shared" si="57"/>
        <v>0</v>
      </c>
      <c r="K192">
        <f t="shared" si="58"/>
        <v>0</v>
      </c>
      <c r="L192">
        <f t="shared" si="59"/>
        <v>0</v>
      </c>
      <c r="M192">
        <f t="shared" si="60"/>
        <v>0</v>
      </c>
      <c r="N192">
        <f t="shared" si="61"/>
        <v>0</v>
      </c>
      <c r="O192">
        <f t="shared" si="62"/>
        <v>0</v>
      </c>
      <c r="P192">
        <f t="shared" si="63"/>
        <v>0</v>
      </c>
      <c r="Q192">
        <f t="shared" si="64"/>
        <v>0</v>
      </c>
      <c r="R192" s="11">
        <f t="shared" si="65"/>
        <v>0</v>
      </c>
      <c r="S192">
        <f t="shared" si="66"/>
        <v>0</v>
      </c>
      <c r="T192" s="11">
        <f t="shared" si="67"/>
        <v>0</v>
      </c>
      <c r="U192" s="12">
        <f t="shared" si="68"/>
        <v>0</v>
      </c>
      <c r="V192" s="11">
        <f t="shared" si="69"/>
        <v>0</v>
      </c>
      <c r="W192" s="12">
        <f t="shared" si="70"/>
        <v>0</v>
      </c>
      <c r="X192" s="11">
        <f t="shared" si="71"/>
        <v>0</v>
      </c>
      <c r="Y192" s="12">
        <f t="shared" si="72"/>
        <v>0</v>
      </c>
      <c r="Z192" s="11">
        <f t="shared" si="73"/>
        <v>0</v>
      </c>
      <c r="AA192" s="12">
        <f t="shared" si="74"/>
        <v>0</v>
      </c>
      <c r="AB192" s="11">
        <f t="shared" si="75"/>
        <v>0</v>
      </c>
      <c r="AC192" s="12">
        <f t="shared" si="76"/>
        <v>0</v>
      </c>
      <c r="AD192" s="11">
        <f t="shared" si="77"/>
        <v>0</v>
      </c>
      <c r="AE192" s="12">
        <f t="shared" si="78"/>
        <v>0</v>
      </c>
      <c r="AF192" s="11">
        <f t="shared" si="79"/>
        <v>0</v>
      </c>
      <c r="AG192" s="12">
        <f t="shared" si="80"/>
        <v>0</v>
      </c>
      <c r="AH192" s="11">
        <f t="shared" si="81"/>
        <v>0</v>
      </c>
      <c r="AI192" s="12">
        <f t="shared" si="82"/>
        <v>0</v>
      </c>
      <c r="AJ192" s="11">
        <f t="shared" si="83"/>
        <v>0</v>
      </c>
      <c r="AK192" s="12">
        <f t="shared" si="84"/>
        <v>0</v>
      </c>
    </row>
    <row r="193" spans="1:37" x14ac:dyDescent="0.3">
      <c r="A193">
        <v>624051</v>
      </c>
      <c r="C193" s="1">
        <v>44403</v>
      </c>
      <c r="D193">
        <v>5</v>
      </c>
      <c r="E193" t="s">
        <v>183</v>
      </c>
      <c r="F193" t="s">
        <v>165</v>
      </c>
      <c r="G193" t="s">
        <v>184</v>
      </c>
      <c r="H193" s="2">
        <v>6699699</v>
      </c>
      <c r="J193">
        <f t="shared" si="57"/>
        <v>0</v>
      </c>
      <c r="K193">
        <f t="shared" si="58"/>
        <v>0</v>
      </c>
      <c r="L193">
        <f t="shared" si="59"/>
        <v>0</v>
      </c>
      <c r="M193">
        <f t="shared" si="60"/>
        <v>0</v>
      </c>
      <c r="N193">
        <f t="shared" si="61"/>
        <v>0</v>
      </c>
      <c r="O193">
        <f t="shared" si="62"/>
        <v>0</v>
      </c>
      <c r="P193">
        <f t="shared" si="63"/>
        <v>0</v>
      </c>
      <c r="Q193">
        <f t="shared" si="64"/>
        <v>0</v>
      </c>
      <c r="R193" s="11">
        <f t="shared" si="65"/>
        <v>0</v>
      </c>
      <c r="S193">
        <f t="shared" si="66"/>
        <v>0</v>
      </c>
      <c r="T193" s="11">
        <f t="shared" si="67"/>
        <v>0</v>
      </c>
      <c r="U193" s="12">
        <f t="shared" si="68"/>
        <v>0</v>
      </c>
      <c r="V193" s="11">
        <f t="shared" si="69"/>
        <v>0</v>
      </c>
      <c r="W193" s="12">
        <f t="shared" si="70"/>
        <v>0</v>
      </c>
      <c r="X193" s="11">
        <f t="shared" si="71"/>
        <v>0</v>
      </c>
      <c r="Y193" s="12">
        <f t="shared" si="72"/>
        <v>0</v>
      </c>
      <c r="Z193" s="11">
        <f t="shared" si="73"/>
        <v>0</v>
      </c>
      <c r="AA193" s="12">
        <f t="shared" si="74"/>
        <v>0</v>
      </c>
      <c r="AB193" s="11">
        <f t="shared" si="75"/>
        <v>0</v>
      </c>
      <c r="AC193" s="12">
        <f t="shared" si="76"/>
        <v>0</v>
      </c>
      <c r="AD193" s="11">
        <f t="shared" si="77"/>
        <v>0</v>
      </c>
      <c r="AE193" s="12">
        <f t="shared" si="78"/>
        <v>0</v>
      </c>
      <c r="AF193" s="11">
        <f t="shared" si="79"/>
        <v>0</v>
      </c>
      <c r="AG193" s="12">
        <f t="shared" si="80"/>
        <v>0</v>
      </c>
      <c r="AH193" s="11">
        <f t="shared" si="81"/>
        <v>0</v>
      </c>
      <c r="AI193" s="12">
        <f t="shared" si="82"/>
        <v>0</v>
      </c>
      <c r="AJ193" s="11">
        <f t="shared" si="83"/>
        <v>0</v>
      </c>
      <c r="AK193" s="12">
        <f t="shared" si="84"/>
        <v>0</v>
      </c>
    </row>
    <row r="194" spans="1:37" x14ac:dyDescent="0.3">
      <c r="A194">
        <v>624051</v>
      </c>
      <c r="C194" s="1">
        <v>44403</v>
      </c>
      <c r="D194">
        <v>6</v>
      </c>
      <c r="E194" t="s">
        <v>183</v>
      </c>
      <c r="F194" t="s">
        <v>165</v>
      </c>
      <c r="G194" t="s">
        <v>12</v>
      </c>
      <c r="H194" s="2">
        <v>6723278</v>
      </c>
      <c r="J194">
        <f t="shared" si="57"/>
        <v>0</v>
      </c>
      <c r="K194">
        <f t="shared" si="58"/>
        <v>0</v>
      </c>
      <c r="L194">
        <f t="shared" si="59"/>
        <v>0</v>
      </c>
      <c r="M194">
        <f t="shared" si="60"/>
        <v>0</v>
      </c>
      <c r="N194">
        <f t="shared" si="61"/>
        <v>0</v>
      </c>
      <c r="O194">
        <f t="shared" si="62"/>
        <v>0</v>
      </c>
      <c r="P194">
        <f t="shared" si="63"/>
        <v>0</v>
      </c>
      <c r="Q194">
        <f t="shared" si="64"/>
        <v>0</v>
      </c>
      <c r="R194" s="11">
        <f t="shared" si="65"/>
        <v>0</v>
      </c>
      <c r="S194">
        <f t="shared" si="66"/>
        <v>0</v>
      </c>
      <c r="T194" s="11">
        <f t="shared" si="67"/>
        <v>0</v>
      </c>
      <c r="U194" s="12">
        <f t="shared" si="68"/>
        <v>0</v>
      </c>
      <c r="V194" s="11">
        <f t="shared" si="69"/>
        <v>1</v>
      </c>
      <c r="W194" s="12">
        <f t="shared" si="70"/>
        <v>0</v>
      </c>
      <c r="X194" s="11">
        <f t="shared" si="71"/>
        <v>0</v>
      </c>
      <c r="Y194" s="12">
        <f t="shared" si="72"/>
        <v>0</v>
      </c>
      <c r="Z194" s="11">
        <f t="shared" si="73"/>
        <v>0</v>
      </c>
      <c r="AA194" s="12">
        <f t="shared" si="74"/>
        <v>0</v>
      </c>
      <c r="AB194" s="11">
        <f t="shared" si="75"/>
        <v>0</v>
      </c>
      <c r="AC194" s="12">
        <f t="shared" si="76"/>
        <v>0</v>
      </c>
      <c r="AD194" s="11">
        <f t="shared" si="77"/>
        <v>0</v>
      </c>
      <c r="AE194" s="12">
        <f t="shared" si="78"/>
        <v>0</v>
      </c>
      <c r="AF194" s="11">
        <f t="shared" si="79"/>
        <v>0</v>
      </c>
      <c r="AG194" s="12">
        <f t="shared" si="80"/>
        <v>0</v>
      </c>
      <c r="AH194" s="11">
        <f t="shared" si="81"/>
        <v>0</v>
      </c>
      <c r="AI194" s="12">
        <f t="shared" si="82"/>
        <v>0</v>
      </c>
      <c r="AJ194" s="11">
        <f t="shared" si="83"/>
        <v>0</v>
      </c>
      <c r="AK194" s="12">
        <f t="shared" si="84"/>
        <v>0</v>
      </c>
    </row>
    <row r="195" spans="1:37" x14ac:dyDescent="0.3">
      <c r="A195">
        <v>624051</v>
      </c>
      <c r="C195" s="1">
        <v>44403</v>
      </c>
      <c r="D195">
        <v>7</v>
      </c>
      <c r="E195" t="s">
        <v>183</v>
      </c>
      <c r="F195" t="s">
        <v>165</v>
      </c>
      <c r="G195" t="s">
        <v>15</v>
      </c>
      <c r="H195" s="2">
        <v>6821330</v>
      </c>
      <c r="J195">
        <f t="shared" si="57"/>
        <v>0</v>
      </c>
      <c r="K195">
        <f t="shared" si="58"/>
        <v>0</v>
      </c>
      <c r="L195">
        <f t="shared" si="59"/>
        <v>0</v>
      </c>
      <c r="M195">
        <f t="shared" si="60"/>
        <v>0</v>
      </c>
      <c r="N195">
        <f t="shared" si="61"/>
        <v>0</v>
      </c>
      <c r="O195">
        <f t="shared" si="62"/>
        <v>0</v>
      </c>
      <c r="P195">
        <f t="shared" si="63"/>
        <v>0</v>
      </c>
      <c r="Q195">
        <f t="shared" si="64"/>
        <v>0</v>
      </c>
      <c r="R195" s="11">
        <f t="shared" si="65"/>
        <v>0</v>
      </c>
      <c r="S195">
        <f t="shared" si="66"/>
        <v>0</v>
      </c>
      <c r="T195" s="11">
        <f t="shared" si="67"/>
        <v>0</v>
      </c>
      <c r="U195" s="12">
        <f t="shared" si="68"/>
        <v>0</v>
      </c>
      <c r="V195" s="11">
        <f t="shared" si="69"/>
        <v>0</v>
      </c>
      <c r="W195" s="12">
        <f t="shared" si="70"/>
        <v>0</v>
      </c>
      <c r="X195" s="11">
        <f t="shared" si="71"/>
        <v>0</v>
      </c>
      <c r="Y195" s="12">
        <f t="shared" si="72"/>
        <v>0</v>
      </c>
      <c r="Z195" s="11">
        <f t="shared" si="73"/>
        <v>0</v>
      </c>
      <c r="AA195" s="12">
        <f t="shared" si="74"/>
        <v>0</v>
      </c>
      <c r="AB195" s="11">
        <f t="shared" si="75"/>
        <v>0</v>
      </c>
      <c r="AC195" s="12">
        <f t="shared" si="76"/>
        <v>0</v>
      </c>
      <c r="AD195" s="11">
        <f t="shared" si="77"/>
        <v>0</v>
      </c>
      <c r="AE195" s="12">
        <f t="shared" si="78"/>
        <v>0</v>
      </c>
      <c r="AF195" s="11">
        <f t="shared" si="79"/>
        <v>1</v>
      </c>
      <c r="AG195" s="12">
        <f t="shared" si="80"/>
        <v>0</v>
      </c>
      <c r="AH195" s="11">
        <f t="shared" si="81"/>
        <v>0</v>
      </c>
      <c r="AI195" s="12">
        <f t="shared" si="82"/>
        <v>0</v>
      </c>
      <c r="AJ195" s="11">
        <f t="shared" si="83"/>
        <v>0</v>
      </c>
      <c r="AK195" s="12">
        <f t="shared" si="84"/>
        <v>0</v>
      </c>
    </row>
    <row r="196" spans="1:37" x14ac:dyDescent="0.3">
      <c r="A196">
        <v>624051</v>
      </c>
      <c r="C196" s="1">
        <v>44403</v>
      </c>
      <c r="D196">
        <v>8</v>
      </c>
      <c r="E196" t="s">
        <v>183</v>
      </c>
      <c r="F196" t="s">
        <v>165</v>
      </c>
      <c r="G196" t="s">
        <v>14</v>
      </c>
      <c r="H196" s="2">
        <v>6850619</v>
      </c>
      <c r="J196">
        <f t="shared" si="57"/>
        <v>0</v>
      </c>
      <c r="K196">
        <f t="shared" si="58"/>
        <v>0</v>
      </c>
      <c r="L196">
        <f t="shared" si="59"/>
        <v>0</v>
      </c>
      <c r="M196">
        <f t="shared" si="60"/>
        <v>0</v>
      </c>
      <c r="N196">
        <f t="shared" si="61"/>
        <v>0</v>
      </c>
      <c r="O196">
        <f t="shared" si="62"/>
        <v>0</v>
      </c>
      <c r="P196">
        <f t="shared" si="63"/>
        <v>0</v>
      </c>
      <c r="Q196">
        <f t="shared" si="64"/>
        <v>0</v>
      </c>
      <c r="R196" s="11">
        <f t="shared" si="65"/>
        <v>0</v>
      </c>
      <c r="S196">
        <f t="shared" si="66"/>
        <v>0</v>
      </c>
      <c r="T196" s="11">
        <f t="shared" si="67"/>
        <v>0</v>
      </c>
      <c r="U196" s="12">
        <f t="shared" si="68"/>
        <v>0</v>
      </c>
      <c r="V196" s="11">
        <f t="shared" si="69"/>
        <v>0</v>
      </c>
      <c r="W196" s="12">
        <f t="shared" si="70"/>
        <v>0</v>
      </c>
      <c r="X196" s="11">
        <f t="shared" si="71"/>
        <v>0</v>
      </c>
      <c r="Y196" s="12">
        <f t="shared" si="72"/>
        <v>0</v>
      </c>
      <c r="Z196" s="11">
        <f t="shared" si="73"/>
        <v>1</v>
      </c>
      <c r="AA196" s="12">
        <f t="shared" si="74"/>
        <v>0</v>
      </c>
      <c r="AB196" s="11">
        <f t="shared" si="75"/>
        <v>0</v>
      </c>
      <c r="AC196" s="12">
        <f t="shared" si="76"/>
        <v>0</v>
      </c>
      <c r="AD196" s="11">
        <f t="shared" si="77"/>
        <v>0</v>
      </c>
      <c r="AE196" s="12">
        <f t="shared" si="78"/>
        <v>0</v>
      </c>
      <c r="AF196" s="11">
        <f t="shared" si="79"/>
        <v>0</v>
      </c>
      <c r="AG196" s="12">
        <f t="shared" si="80"/>
        <v>0</v>
      </c>
      <c r="AH196" s="11">
        <f t="shared" si="81"/>
        <v>0</v>
      </c>
      <c r="AI196" s="12">
        <f t="shared" si="82"/>
        <v>0</v>
      </c>
      <c r="AJ196" s="11">
        <f t="shared" si="83"/>
        <v>0</v>
      </c>
      <c r="AK196" s="12">
        <f t="shared" si="84"/>
        <v>0</v>
      </c>
    </row>
    <row r="197" spans="1:37" x14ac:dyDescent="0.3">
      <c r="A197">
        <v>624051</v>
      </c>
      <c r="C197" s="1">
        <v>44403</v>
      </c>
      <c r="D197">
        <v>9</v>
      </c>
      <c r="E197" t="s">
        <v>183</v>
      </c>
      <c r="F197" t="s">
        <v>165</v>
      </c>
      <c r="G197" t="s">
        <v>30</v>
      </c>
      <c r="H197" s="2">
        <v>7092367</v>
      </c>
      <c r="J197">
        <f t="shared" si="57"/>
        <v>0</v>
      </c>
      <c r="K197">
        <f t="shared" si="58"/>
        <v>0</v>
      </c>
      <c r="L197">
        <f t="shared" si="59"/>
        <v>0</v>
      </c>
      <c r="M197">
        <f t="shared" si="60"/>
        <v>0</v>
      </c>
      <c r="N197">
        <f t="shared" si="61"/>
        <v>0</v>
      </c>
      <c r="O197">
        <f t="shared" si="62"/>
        <v>0</v>
      </c>
      <c r="P197">
        <f t="shared" si="63"/>
        <v>0</v>
      </c>
      <c r="Q197">
        <f t="shared" si="64"/>
        <v>0</v>
      </c>
      <c r="R197" s="11">
        <f t="shared" si="65"/>
        <v>0</v>
      </c>
      <c r="S197">
        <f t="shared" si="66"/>
        <v>0</v>
      </c>
      <c r="T197" s="11">
        <f t="shared" si="67"/>
        <v>0</v>
      </c>
      <c r="U197" s="12">
        <f t="shared" si="68"/>
        <v>0</v>
      </c>
      <c r="V197" s="11">
        <f t="shared" si="69"/>
        <v>0</v>
      </c>
      <c r="W197" s="12">
        <f t="shared" si="70"/>
        <v>0</v>
      </c>
      <c r="X197" s="11">
        <f t="shared" si="71"/>
        <v>0</v>
      </c>
      <c r="Y197" s="12">
        <f t="shared" si="72"/>
        <v>0</v>
      </c>
      <c r="Z197" s="11">
        <f t="shared" si="73"/>
        <v>0</v>
      </c>
      <c r="AA197" s="12">
        <f t="shared" si="74"/>
        <v>0</v>
      </c>
      <c r="AB197" s="11">
        <f t="shared" si="75"/>
        <v>0</v>
      </c>
      <c r="AC197" s="12">
        <f t="shared" si="76"/>
        <v>0</v>
      </c>
      <c r="AD197" s="11">
        <f t="shared" si="77"/>
        <v>0</v>
      </c>
      <c r="AE197" s="12">
        <f t="shared" si="78"/>
        <v>0</v>
      </c>
      <c r="AF197" s="11">
        <f t="shared" si="79"/>
        <v>0</v>
      </c>
      <c r="AG197" s="12">
        <f t="shared" si="80"/>
        <v>0</v>
      </c>
      <c r="AH197" s="11">
        <f t="shared" si="81"/>
        <v>0</v>
      </c>
      <c r="AI197" s="12">
        <f t="shared" si="82"/>
        <v>0</v>
      </c>
      <c r="AJ197" s="11">
        <f t="shared" si="83"/>
        <v>0</v>
      </c>
      <c r="AK197" s="12">
        <f t="shared" si="84"/>
        <v>0</v>
      </c>
    </row>
    <row r="198" spans="1:37" x14ac:dyDescent="0.3">
      <c r="A198">
        <v>624051</v>
      </c>
      <c r="C198" s="1">
        <v>44403</v>
      </c>
      <c r="D198">
        <v>10</v>
      </c>
      <c r="E198" t="s">
        <v>183</v>
      </c>
      <c r="F198" t="s">
        <v>165</v>
      </c>
      <c r="G198" t="s">
        <v>19</v>
      </c>
      <c r="H198" s="2">
        <v>7158996</v>
      </c>
      <c r="J198">
        <f t="shared" si="57"/>
        <v>0</v>
      </c>
      <c r="K198">
        <f t="shared" si="58"/>
        <v>0</v>
      </c>
      <c r="L198">
        <f t="shared" si="59"/>
        <v>0</v>
      </c>
      <c r="M198">
        <f t="shared" si="60"/>
        <v>0</v>
      </c>
      <c r="N198">
        <f t="shared" si="61"/>
        <v>0</v>
      </c>
      <c r="O198">
        <f t="shared" si="62"/>
        <v>0</v>
      </c>
      <c r="P198">
        <f t="shared" si="63"/>
        <v>0</v>
      </c>
      <c r="Q198">
        <f t="shared" si="64"/>
        <v>0</v>
      </c>
      <c r="R198" s="11">
        <f t="shared" si="65"/>
        <v>0</v>
      </c>
      <c r="S198">
        <f t="shared" si="66"/>
        <v>0</v>
      </c>
      <c r="T198" s="11">
        <f t="shared" si="67"/>
        <v>0</v>
      </c>
      <c r="U198" s="12">
        <f t="shared" si="68"/>
        <v>0</v>
      </c>
      <c r="V198" s="11">
        <f t="shared" si="69"/>
        <v>0</v>
      </c>
      <c r="W198" s="12">
        <f t="shared" si="70"/>
        <v>0</v>
      </c>
      <c r="X198" s="11">
        <f t="shared" si="71"/>
        <v>0</v>
      </c>
      <c r="Y198" s="12">
        <f t="shared" si="72"/>
        <v>0</v>
      </c>
      <c r="Z198" s="11">
        <f t="shared" si="73"/>
        <v>0</v>
      </c>
      <c r="AA198" s="12">
        <f t="shared" si="74"/>
        <v>0</v>
      </c>
      <c r="AB198" s="11">
        <f t="shared" si="75"/>
        <v>0</v>
      </c>
      <c r="AC198" s="12">
        <f t="shared" si="76"/>
        <v>0</v>
      </c>
      <c r="AD198" s="11">
        <f t="shared" si="77"/>
        <v>0</v>
      </c>
      <c r="AE198" s="12">
        <f t="shared" si="78"/>
        <v>0</v>
      </c>
      <c r="AF198" s="11">
        <f t="shared" si="79"/>
        <v>0</v>
      </c>
      <c r="AG198" s="12">
        <f t="shared" si="80"/>
        <v>0</v>
      </c>
      <c r="AH198" s="11">
        <f t="shared" si="81"/>
        <v>0</v>
      </c>
      <c r="AI198" s="12">
        <f t="shared" si="82"/>
        <v>0</v>
      </c>
      <c r="AJ198" s="11">
        <f t="shared" si="83"/>
        <v>0</v>
      </c>
      <c r="AK198" s="12">
        <f t="shared" si="84"/>
        <v>0</v>
      </c>
    </row>
    <row r="199" spans="1:37" x14ac:dyDescent="0.3">
      <c r="A199">
        <v>624051</v>
      </c>
      <c r="C199" s="1">
        <v>44403</v>
      </c>
      <c r="D199">
        <v>11</v>
      </c>
      <c r="E199" t="s">
        <v>183</v>
      </c>
      <c r="F199" t="s">
        <v>165</v>
      </c>
      <c r="G199" t="s">
        <v>38</v>
      </c>
      <c r="H199" s="2">
        <v>8297517</v>
      </c>
      <c r="J199">
        <f t="shared" ref="J199:J262" si="85">IF(G199="Perfetto Contracting Co., Inc. ",1,)</f>
        <v>0</v>
      </c>
      <c r="K199">
        <f t="shared" ref="K199:K262" si="86">IF(AND(D199=1,G199="Perfetto Contracting Co., Inc. "),1,)</f>
        <v>0</v>
      </c>
      <c r="L199">
        <f t="shared" ref="L199:L262" si="87">IF(G199="Oliveira Contracting Inc",1,)</f>
        <v>0</v>
      </c>
      <c r="M199">
        <f t="shared" ref="M199:M262" si="88">IF(AND(D199=1,G199="Oliveira Contracting Inc"),1,)</f>
        <v>0</v>
      </c>
      <c r="N199">
        <f t="shared" ref="N199:N262" si="89">IF(G199="Triumph Construction Co.",1,)</f>
        <v>0</v>
      </c>
      <c r="O199">
        <f t="shared" ref="O199:O262" si="90">IF(AND(D199=1,G199="Triumph Construction Co."),1,)</f>
        <v>0</v>
      </c>
      <c r="P199">
        <f t="shared" ref="P199:P262" si="91">IF(G199="John Civetta &amp; Sons, Inc.",1,)</f>
        <v>0</v>
      </c>
      <c r="Q199">
        <f t="shared" ref="Q199:Q262" si="92">IF(AND(D199=1,G199="John Civetta &amp; Sons, Inc."),1,)</f>
        <v>0</v>
      </c>
      <c r="R199" s="11">
        <f t="shared" ref="R199:R262" si="93">IF(G199="Grace Industries LLC",1,)</f>
        <v>0</v>
      </c>
      <c r="S199">
        <f t="shared" ref="S199:S262" si="94">IF(AND(D199=1,G199="Grace Industries LLC "),1,)</f>
        <v>0</v>
      </c>
      <c r="T199" s="11">
        <f t="shared" ref="T199:T262" si="95">IF($G199="Grace Industries LLC",1,)</f>
        <v>0</v>
      </c>
      <c r="U199" s="12">
        <f t="shared" ref="U199:U262" si="96">IF(AND($D199=1,$G199="Perfetto Enterprises Co., Inc."),1,)</f>
        <v>0</v>
      </c>
      <c r="V199" s="11">
        <f t="shared" ref="V199:V262" si="97">IF($G199="JRCRUZ Corp",1,)</f>
        <v>0</v>
      </c>
      <c r="W199" s="12">
        <f t="shared" ref="W199:W262" si="98">IF(AND($D199=1,$G199="JRCRUZ Corp"),1,)</f>
        <v>0</v>
      </c>
      <c r="X199" s="11">
        <f t="shared" ref="X199:X262" si="99">IF($G199="Tully Construction Co.",1,)</f>
        <v>0</v>
      </c>
      <c r="Y199" s="12">
        <f t="shared" ref="Y199:Y262" si="100">IF(AND($D199=1,$G199="Tully Construction Co."),1,)</f>
        <v>0</v>
      </c>
      <c r="Z199" s="11">
        <f t="shared" ref="Z199:Z262" si="101">IF($G199="Restani Construction Corp.",1,)</f>
        <v>0</v>
      </c>
      <c r="AA199" s="12">
        <f t="shared" ref="AA199:AA262" si="102">IF(AND($D199=1,$G199="Restani Construction Corp."),1,)</f>
        <v>0</v>
      </c>
      <c r="AB199" s="11">
        <f t="shared" ref="AB199:AB262" si="103">IF($G199="DiFazio Industries",1,)</f>
        <v>0</v>
      </c>
      <c r="AC199" s="12">
        <f t="shared" ref="AC199:AC262" si="104">IF(AND($D199=1,$G199="DiFazio Industries"),1,)</f>
        <v>0</v>
      </c>
      <c r="AD199" s="11">
        <f t="shared" ref="AD199:AD262" si="105">IF($G199="PJS Group/Paul J. Scariano, Inc.",1,)</f>
        <v>0</v>
      </c>
      <c r="AE199" s="12">
        <f t="shared" ref="AE199:AE262" si="106">IF(AND($D199=1,$G199="PJS Group/Paul J. Scariano, Inc."),1,)</f>
        <v>0</v>
      </c>
      <c r="AF199" s="11">
        <f t="shared" ref="AF199:AF262" si="107">IF($G199="C.A.C. Industries, Inc.",1,)</f>
        <v>0</v>
      </c>
      <c r="AG199" s="12">
        <f t="shared" ref="AG199:AG262" si="108">IF(AND($D199=1,$G199="C.A.C. Industries, Inc."),1,)</f>
        <v>0</v>
      </c>
      <c r="AH199" s="11">
        <f t="shared" ref="AH199:AH262" si="109">IF($G199="MLJ Contracting LLC",1,)</f>
        <v>0</v>
      </c>
      <c r="AI199" s="12">
        <f t="shared" ref="AI199:AI262" si="110">IF(AND($D199=1,$G199="MLJ Contracting LLC"),1,)</f>
        <v>0</v>
      </c>
      <c r="AJ199" s="11">
        <f t="shared" ref="AJ199:AJ262" si="111">IF($G199="El Sol Contracting/ES II Enterprises JV",1,)</f>
        <v>0</v>
      </c>
      <c r="AK199" s="12">
        <f t="shared" ref="AK199:AK262" si="112">IF(AND($D199=1,$G199="El Sol Contracting/ES II Enterprises JV"),1,)</f>
        <v>0</v>
      </c>
    </row>
    <row r="200" spans="1:37" x14ac:dyDescent="0.3">
      <c r="A200">
        <v>624051</v>
      </c>
      <c r="C200" s="1">
        <v>44403</v>
      </c>
      <c r="D200">
        <v>12</v>
      </c>
      <c r="E200" t="s">
        <v>183</v>
      </c>
      <c r="F200" t="s">
        <v>165</v>
      </c>
      <c r="G200" t="s">
        <v>24</v>
      </c>
      <c r="H200" s="2">
        <v>8830682</v>
      </c>
      <c r="J200">
        <f t="shared" si="85"/>
        <v>0</v>
      </c>
      <c r="K200">
        <f t="shared" si="86"/>
        <v>0</v>
      </c>
      <c r="L200">
        <f t="shared" si="87"/>
        <v>0</v>
      </c>
      <c r="M200">
        <f t="shared" si="88"/>
        <v>0</v>
      </c>
      <c r="N200">
        <f t="shared" si="89"/>
        <v>0</v>
      </c>
      <c r="O200">
        <f t="shared" si="90"/>
        <v>0</v>
      </c>
      <c r="P200">
        <f t="shared" si="91"/>
        <v>0</v>
      </c>
      <c r="Q200">
        <f t="shared" si="92"/>
        <v>0</v>
      </c>
      <c r="R200" s="11">
        <f t="shared" si="93"/>
        <v>0</v>
      </c>
      <c r="S200">
        <f t="shared" si="94"/>
        <v>0</v>
      </c>
      <c r="T200" s="11">
        <f t="shared" si="95"/>
        <v>0</v>
      </c>
      <c r="U200" s="12">
        <f t="shared" si="96"/>
        <v>0</v>
      </c>
      <c r="V200" s="11">
        <f t="shared" si="97"/>
        <v>0</v>
      </c>
      <c r="W200" s="12">
        <f t="shared" si="98"/>
        <v>0</v>
      </c>
      <c r="X200" s="11">
        <f t="shared" si="99"/>
        <v>0</v>
      </c>
      <c r="Y200" s="12">
        <f t="shared" si="100"/>
        <v>0</v>
      </c>
      <c r="Z200" s="11">
        <f t="shared" si="101"/>
        <v>0</v>
      </c>
      <c r="AA200" s="12">
        <f t="shared" si="102"/>
        <v>0</v>
      </c>
      <c r="AB200" s="11">
        <f t="shared" si="103"/>
        <v>0</v>
      </c>
      <c r="AC200" s="12">
        <f t="shared" si="104"/>
        <v>0</v>
      </c>
      <c r="AD200" s="11">
        <f t="shared" si="105"/>
        <v>0</v>
      </c>
      <c r="AE200" s="12">
        <f t="shared" si="106"/>
        <v>0</v>
      </c>
      <c r="AF200" s="11">
        <f t="shared" si="107"/>
        <v>0</v>
      </c>
      <c r="AG200" s="12">
        <f t="shared" si="108"/>
        <v>0</v>
      </c>
      <c r="AH200" s="11">
        <f t="shared" si="109"/>
        <v>0</v>
      </c>
      <c r="AI200" s="12">
        <f t="shared" si="110"/>
        <v>0</v>
      </c>
      <c r="AJ200" s="11">
        <f t="shared" si="111"/>
        <v>0</v>
      </c>
      <c r="AK200" s="12">
        <f t="shared" si="112"/>
        <v>0</v>
      </c>
    </row>
    <row r="201" spans="1:37" x14ac:dyDescent="0.3">
      <c r="A201">
        <v>624051</v>
      </c>
      <c r="C201" s="1">
        <v>44403</v>
      </c>
      <c r="D201">
        <v>13</v>
      </c>
      <c r="E201" t="s">
        <v>183</v>
      </c>
      <c r="F201" t="s">
        <v>165</v>
      </c>
      <c r="G201" t="s">
        <v>41</v>
      </c>
      <c r="H201" s="2">
        <v>9126386</v>
      </c>
      <c r="J201">
        <f t="shared" si="85"/>
        <v>0</v>
      </c>
      <c r="K201">
        <f t="shared" si="86"/>
        <v>0</v>
      </c>
      <c r="L201">
        <f t="shared" si="87"/>
        <v>0</v>
      </c>
      <c r="M201">
        <f t="shared" si="88"/>
        <v>0</v>
      </c>
      <c r="N201">
        <f t="shared" si="89"/>
        <v>0</v>
      </c>
      <c r="O201">
        <f t="shared" si="90"/>
        <v>0</v>
      </c>
      <c r="P201">
        <f t="shared" si="91"/>
        <v>0</v>
      </c>
      <c r="Q201">
        <f t="shared" si="92"/>
        <v>0</v>
      </c>
      <c r="R201" s="11">
        <f t="shared" si="93"/>
        <v>0</v>
      </c>
      <c r="S201">
        <f t="shared" si="94"/>
        <v>0</v>
      </c>
      <c r="T201" s="11">
        <f t="shared" si="95"/>
        <v>0</v>
      </c>
      <c r="U201" s="12">
        <f t="shared" si="96"/>
        <v>0</v>
      </c>
      <c r="V201" s="11">
        <f t="shared" si="97"/>
        <v>0</v>
      </c>
      <c r="W201" s="12">
        <f t="shared" si="98"/>
        <v>0</v>
      </c>
      <c r="X201" s="11">
        <f t="shared" si="99"/>
        <v>0</v>
      </c>
      <c r="Y201" s="12">
        <f t="shared" si="100"/>
        <v>0</v>
      </c>
      <c r="Z201" s="11">
        <f t="shared" si="101"/>
        <v>0</v>
      </c>
      <c r="AA201" s="12">
        <f t="shared" si="102"/>
        <v>0</v>
      </c>
      <c r="AB201" s="11">
        <f t="shared" si="103"/>
        <v>0</v>
      </c>
      <c r="AC201" s="12">
        <f t="shared" si="104"/>
        <v>0</v>
      </c>
      <c r="AD201" s="11">
        <f t="shared" si="105"/>
        <v>0</v>
      </c>
      <c r="AE201" s="12">
        <f t="shared" si="106"/>
        <v>0</v>
      </c>
      <c r="AF201" s="11">
        <f t="shared" si="107"/>
        <v>0</v>
      </c>
      <c r="AG201" s="12">
        <f t="shared" si="108"/>
        <v>0</v>
      </c>
      <c r="AH201" s="11">
        <f t="shared" si="109"/>
        <v>0</v>
      </c>
      <c r="AI201" s="12">
        <f t="shared" si="110"/>
        <v>0</v>
      </c>
      <c r="AJ201" s="11">
        <f t="shared" si="111"/>
        <v>0</v>
      </c>
      <c r="AK201" s="12">
        <f t="shared" si="112"/>
        <v>0</v>
      </c>
    </row>
    <row r="202" spans="1:37" x14ac:dyDescent="0.3">
      <c r="A202">
        <v>624051</v>
      </c>
      <c r="C202" s="1">
        <v>44403</v>
      </c>
      <c r="D202">
        <v>14</v>
      </c>
      <c r="E202" t="s">
        <v>183</v>
      </c>
      <c r="F202" t="s">
        <v>165</v>
      </c>
      <c r="G202" t="s">
        <v>16</v>
      </c>
      <c r="H202" s="2">
        <v>10129123</v>
      </c>
      <c r="J202">
        <f t="shared" si="85"/>
        <v>0</v>
      </c>
      <c r="K202">
        <f t="shared" si="86"/>
        <v>0</v>
      </c>
      <c r="L202">
        <f t="shared" si="87"/>
        <v>0</v>
      </c>
      <c r="M202">
        <f t="shared" si="88"/>
        <v>0</v>
      </c>
      <c r="N202">
        <f t="shared" si="89"/>
        <v>0</v>
      </c>
      <c r="O202">
        <f t="shared" si="90"/>
        <v>0</v>
      </c>
      <c r="P202">
        <f t="shared" si="91"/>
        <v>0</v>
      </c>
      <c r="Q202">
        <f t="shared" si="92"/>
        <v>0</v>
      </c>
      <c r="R202" s="11">
        <f t="shared" si="93"/>
        <v>0</v>
      </c>
      <c r="S202">
        <f t="shared" si="94"/>
        <v>0</v>
      </c>
      <c r="T202" s="11">
        <f t="shared" si="95"/>
        <v>0</v>
      </c>
      <c r="U202" s="12">
        <f t="shared" si="96"/>
        <v>0</v>
      </c>
      <c r="V202" s="11">
        <f t="shared" si="97"/>
        <v>0</v>
      </c>
      <c r="W202" s="12">
        <f t="shared" si="98"/>
        <v>0</v>
      </c>
      <c r="X202" s="11">
        <f t="shared" si="99"/>
        <v>0</v>
      </c>
      <c r="Y202" s="12">
        <f t="shared" si="100"/>
        <v>0</v>
      </c>
      <c r="Z202" s="11">
        <f t="shared" si="101"/>
        <v>0</v>
      </c>
      <c r="AA202" s="12">
        <f t="shared" si="102"/>
        <v>0</v>
      </c>
      <c r="AB202" s="11">
        <f t="shared" si="103"/>
        <v>0</v>
      </c>
      <c r="AC202" s="12">
        <f t="shared" si="104"/>
        <v>0</v>
      </c>
      <c r="AD202" s="11">
        <f t="shared" si="105"/>
        <v>0</v>
      </c>
      <c r="AE202" s="12">
        <f t="shared" si="106"/>
        <v>0</v>
      </c>
      <c r="AF202" s="11">
        <f t="shared" si="107"/>
        <v>0</v>
      </c>
      <c r="AG202" s="12">
        <f t="shared" si="108"/>
        <v>0</v>
      </c>
      <c r="AH202" s="11">
        <f t="shared" si="109"/>
        <v>0</v>
      </c>
      <c r="AI202" s="12">
        <f t="shared" si="110"/>
        <v>0</v>
      </c>
      <c r="AJ202" s="11">
        <f t="shared" si="111"/>
        <v>0</v>
      </c>
      <c r="AK202" s="12">
        <f t="shared" si="112"/>
        <v>0</v>
      </c>
    </row>
    <row r="203" spans="1:37" x14ac:dyDescent="0.3">
      <c r="C203" s="1"/>
      <c r="H203" s="2"/>
      <c r="J203">
        <f t="shared" si="85"/>
        <v>0</v>
      </c>
      <c r="K203">
        <f t="shared" si="86"/>
        <v>0</v>
      </c>
      <c r="L203">
        <f t="shared" si="87"/>
        <v>0</v>
      </c>
      <c r="M203">
        <f t="shared" si="88"/>
        <v>0</v>
      </c>
      <c r="N203">
        <f t="shared" si="89"/>
        <v>0</v>
      </c>
      <c r="O203">
        <f t="shared" si="90"/>
        <v>0</v>
      </c>
      <c r="P203">
        <f t="shared" si="91"/>
        <v>0</v>
      </c>
      <c r="Q203">
        <f t="shared" si="92"/>
        <v>0</v>
      </c>
      <c r="R203" s="11">
        <f t="shared" si="93"/>
        <v>0</v>
      </c>
      <c r="S203">
        <f t="shared" si="94"/>
        <v>0</v>
      </c>
      <c r="T203" s="11">
        <f t="shared" si="95"/>
        <v>0</v>
      </c>
      <c r="U203" s="12">
        <f t="shared" si="96"/>
        <v>0</v>
      </c>
      <c r="V203" s="11">
        <f t="shared" si="97"/>
        <v>0</v>
      </c>
      <c r="W203" s="12">
        <f t="shared" si="98"/>
        <v>0</v>
      </c>
      <c r="X203" s="11">
        <f t="shared" si="99"/>
        <v>0</v>
      </c>
      <c r="Y203" s="12">
        <f t="shared" si="100"/>
        <v>0</v>
      </c>
      <c r="Z203" s="11">
        <f t="shared" si="101"/>
        <v>0</v>
      </c>
      <c r="AA203" s="12">
        <f t="shared" si="102"/>
        <v>0</v>
      </c>
      <c r="AB203" s="11">
        <f t="shared" si="103"/>
        <v>0</v>
      </c>
      <c r="AC203" s="12">
        <f t="shared" si="104"/>
        <v>0</v>
      </c>
      <c r="AD203" s="11">
        <f t="shared" si="105"/>
        <v>0</v>
      </c>
      <c r="AE203" s="12">
        <f t="shared" si="106"/>
        <v>0</v>
      </c>
      <c r="AF203" s="11">
        <f t="shared" si="107"/>
        <v>0</v>
      </c>
      <c r="AG203" s="12">
        <f t="shared" si="108"/>
        <v>0</v>
      </c>
      <c r="AH203" s="11">
        <f t="shared" si="109"/>
        <v>0</v>
      </c>
      <c r="AI203" s="12">
        <f t="shared" si="110"/>
        <v>0</v>
      </c>
      <c r="AJ203" s="11">
        <f t="shared" si="111"/>
        <v>0</v>
      </c>
      <c r="AK203" s="12">
        <f t="shared" si="112"/>
        <v>0</v>
      </c>
    </row>
    <row r="204" spans="1:37" x14ac:dyDescent="0.3">
      <c r="A204">
        <v>621386</v>
      </c>
      <c r="C204" s="1">
        <v>44350</v>
      </c>
      <c r="D204">
        <v>1</v>
      </c>
      <c r="E204" t="s">
        <v>185</v>
      </c>
      <c r="F204" t="s">
        <v>165</v>
      </c>
      <c r="G204" t="s">
        <v>18</v>
      </c>
      <c r="H204" s="2">
        <v>19654321</v>
      </c>
      <c r="J204">
        <f t="shared" si="85"/>
        <v>0</v>
      </c>
      <c r="K204">
        <f t="shared" si="86"/>
        <v>0</v>
      </c>
      <c r="L204">
        <f t="shared" si="87"/>
        <v>0</v>
      </c>
      <c r="M204">
        <f t="shared" si="88"/>
        <v>0</v>
      </c>
      <c r="N204">
        <f t="shared" si="89"/>
        <v>0</v>
      </c>
      <c r="O204">
        <f t="shared" si="90"/>
        <v>0</v>
      </c>
      <c r="P204">
        <f t="shared" si="91"/>
        <v>0</v>
      </c>
      <c r="Q204">
        <f t="shared" si="92"/>
        <v>0</v>
      </c>
      <c r="R204" s="11">
        <f t="shared" si="93"/>
        <v>0</v>
      </c>
      <c r="S204">
        <f t="shared" si="94"/>
        <v>0</v>
      </c>
      <c r="T204" s="11">
        <f t="shared" si="95"/>
        <v>0</v>
      </c>
      <c r="U204" s="12">
        <f t="shared" si="96"/>
        <v>0</v>
      </c>
      <c r="V204" s="11">
        <f t="shared" si="97"/>
        <v>0</v>
      </c>
      <c r="W204" s="12">
        <f t="shared" si="98"/>
        <v>0</v>
      </c>
      <c r="X204" s="11">
        <f t="shared" si="99"/>
        <v>0</v>
      </c>
      <c r="Y204" s="12">
        <f t="shared" si="100"/>
        <v>0</v>
      </c>
      <c r="Z204" s="11">
        <f t="shared" si="101"/>
        <v>0</v>
      </c>
      <c r="AA204" s="12">
        <f t="shared" si="102"/>
        <v>0</v>
      </c>
      <c r="AB204" s="11">
        <f t="shared" si="103"/>
        <v>0</v>
      </c>
      <c r="AC204" s="12">
        <f t="shared" si="104"/>
        <v>0</v>
      </c>
      <c r="AD204" s="11">
        <f t="shared" si="105"/>
        <v>1</v>
      </c>
      <c r="AE204" s="12">
        <f t="shared" si="106"/>
        <v>1</v>
      </c>
      <c r="AF204" s="11">
        <f t="shared" si="107"/>
        <v>0</v>
      </c>
      <c r="AG204" s="12">
        <f t="shared" si="108"/>
        <v>0</v>
      </c>
      <c r="AH204" s="11">
        <f t="shared" si="109"/>
        <v>0</v>
      </c>
      <c r="AI204" s="12">
        <f t="shared" si="110"/>
        <v>0</v>
      </c>
      <c r="AJ204" s="11">
        <f t="shared" si="111"/>
        <v>0</v>
      </c>
      <c r="AK204" s="12">
        <f t="shared" si="112"/>
        <v>0</v>
      </c>
    </row>
    <row r="205" spans="1:37" x14ac:dyDescent="0.3">
      <c r="A205">
        <v>621386</v>
      </c>
      <c r="C205" s="1">
        <v>44350</v>
      </c>
      <c r="D205">
        <v>2</v>
      </c>
      <c r="E205" t="s">
        <v>185</v>
      </c>
      <c r="F205" t="s">
        <v>165</v>
      </c>
      <c r="G205" t="s">
        <v>47</v>
      </c>
      <c r="H205" s="2">
        <v>19768436</v>
      </c>
      <c r="J205">
        <f t="shared" si="85"/>
        <v>0</v>
      </c>
      <c r="K205">
        <f t="shared" si="86"/>
        <v>0</v>
      </c>
      <c r="L205">
        <f t="shared" si="87"/>
        <v>0</v>
      </c>
      <c r="M205">
        <f t="shared" si="88"/>
        <v>0</v>
      </c>
      <c r="N205">
        <f t="shared" si="89"/>
        <v>0</v>
      </c>
      <c r="O205">
        <f t="shared" si="90"/>
        <v>0</v>
      </c>
      <c r="P205">
        <f t="shared" si="91"/>
        <v>0</v>
      </c>
      <c r="Q205">
        <f t="shared" si="92"/>
        <v>0</v>
      </c>
      <c r="R205" s="11">
        <f t="shared" si="93"/>
        <v>0</v>
      </c>
      <c r="S205">
        <f t="shared" si="94"/>
        <v>0</v>
      </c>
      <c r="T205" s="11">
        <f t="shared" si="95"/>
        <v>0</v>
      </c>
      <c r="U205" s="12">
        <f t="shared" si="96"/>
        <v>0</v>
      </c>
      <c r="V205" s="11">
        <f t="shared" si="97"/>
        <v>0</v>
      </c>
      <c r="W205" s="12">
        <f t="shared" si="98"/>
        <v>0</v>
      </c>
      <c r="X205" s="11">
        <f t="shared" si="99"/>
        <v>0</v>
      </c>
      <c r="Y205" s="12">
        <f t="shared" si="100"/>
        <v>0</v>
      </c>
      <c r="Z205" s="11">
        <f t="shared" si="101"/>
        <v>0</v>
      </c>
      <c r="AA205" s="12">
        <f t="shared" si="102"/>
        <v>0</v>
      </c>
      <c r="AB205" s="11">
        <f t="shared" si="103"/>
        <v>0</v>
      </c>
      <c r="AC205" s="12">
        <f t="shared" si="104"/>
        <v>0</v>
      </c>
      <c r="AD205" s="11">
        <f t="shared" si="105"/>
        <v>0</v>
      </c>
      <c r="AE205" s="12">
        <f t="shared" si="106"/>
        <v>0</v>
      </c>
      <c r="AF205" s="11">
        <f t="shared" si="107"/>
        <v>0</v>
      </c>
      <c r="AG205" s="12">
        <f t="shared" si="108"/>
        <v>0</v>
      </c>
      <c r="AH205" s="11">
        <f t="shared" si="109"/>
        <v>0</v>
      </c>
      <c r="AI205" s="12">
        <f t="shared" si="110"/>
        <v>0</v>
      </c>
      <c r="AJ205" s="11">
        <f t="shared" si="111"/>
        <v>0</v>
      </c>
      <c r="AK205" s="12">
        <f t="shared" si="112"/>
        <v>0</v>
      </c>
    </row>
    <row r="206" spans="1:37" x14ac:dyDescent="0.3">
      <c r="A206">
        <v>621386</v>
      </c>
      <c r="C206" s="1">
        <v>44350</v>
      </c>
      <c r="D206">
        <v>3</v>
      </c>
      <c r="E206" t="s">
        <v>185</v>
      </c>
      <c r="F206" t="s">
        <v>165</v>
      </c>
      <c r="G206" t="s">
        <v>21</v>
      </c>
      <c r="H206" s="2">
        <v>20881574</v>
      </c>
      <c r="J206">
        <f t="shared" si="85"/>
        <v>0</v>
      </c>
      <c r="K206">
        <f t="shared" si="86"/>
        <v>0</v>
      </c>
      <c r="L206">
        <f t="shared" si="87"/>
        <v>0</v>
      </c>
      <c r="M206">
        <f t="shared" si="88"/>
        <v>0</v>
      </c>
      <c r="N206">
        <f t="shared" si="89"/>
        <v>0</v>
      </c>
      <c r="O206">
        <f t="shared" si="90"/>
        <v>0</v>
      </c>
      <c r="P206">
        <f t="shared" si="91"/>
        <v>0</v>
      </c>
      <c r="Q206">
        <f t="shared" si="92"/>
        <v>0</v>
      </c>
      <c r="R206" s="11">
        <f t="shared" si="93"/>
        <v>0</v>
      </c>
      <c r="S206">
        <f t="shared" si="94"/>
        <v>0</v>
      </c>
      <c r="T206" s="11">
        <f t="shared" si="95"/>
        <v>0</v>
      </c>
      <c r="U206" s="12">
        <f t="shared" si="96"/>
        <v>0</v>
      </c>
      <c r="V206" s="11">
        <f t="shared" si="97"/>
        <v>0</v>
      </c>
      <c r="W206" s="12">
        <f t="shared" si="98"/>
        <v>0</v>
      </c>
      <c r="X206" s="11">
        <f t="shared" si="99"/>
        <v>1</v>
      </c>
      <c r="Y206" s="12">
        <f t="shared" si="100"/>
        <v>0</v>
      </c>
      <c r="Z206" s="11">
        <f t="shared" si="101"/>
        <v>0</v>
      </c>
      <c r="AA206" s="12">
        <f t="shared" si="102"/>
        <v>0</v>
      </c>
      <c r="AB206" s="11">
        <f t="shared" si="103"/>
        <v>0</v>
      </c>
      <c r="AC206" s="12">
        <f t="shared" si="104"/>
        <v>0</v>
      </c>
      <c r="AD206" s="11">
        <f t="shared" si="105"/>
        <v>0</v>
      </c>
      <c r="AE206" s="12">
        <f t="shared" si="106"/>
        <v>0</v>
      </c>
      <c r="AF206" s="11">
        <f t="shared" si="107"/>
        <v>0</v>
      </c>
      <c r="AG206" s="12">
        <f t="shared" si="108"/>
        <v>0</v>
      </c>
      <c r="AH206" s="11">
        <f t="shared" si="109"/>
        <v>0</v>
      </c>
      <c r="AI206" s="12">
        <f t="shared" si="110"/>
        <v>0</v>
      </c>
      <c r="AJ206" s="11">
        <f t="shared" si="111"/>
        <v>0</v>
      </c>
      <c r="AK206" s="12">
        <f t="shared" si="112"/>
        <v>0</v>
      </c>
    </row>
    <row r="207" spans="1:37" x14ac:dyDescent="0.3">
      <c r="A207">
        <v>621386</v>
      </c>
      <c r="C207" s="1">
        <v>44350</v>
      </c>
      <c r="D207">
        <v>4</v>
      </c>
      <c r="E207" t="s">
        <v>185</v>
      </c>
      <c r="F207" t="s">
        <v>165</v>
      </c>
      <c r="G207" t="s">
        <v>20</v>
      </c>
      <c r="H207" s="2">
        <v>21585174</v>
      </c>
      <c r="J207">
        <f t="shared" si="85"/>
        <v>0</v>
      </c>
      <c r="K207">
        <f t="shared" si="86"/>
        <v>0</v>
      </c>
      <c r="L207">
        <f t="shared" si="87"/>
        <v>0</v>
      </c>
      <c r="M207">
        <f t="shared" si="88"/>
        <v>0</v>
      </c>
      <c r="N207">
        <f t="shared" si="89"/>
        <v>0</v>
      </c>
      <c r="O207">
        <f t="shared" si="90"/>
        <v>0</v>
      </c>
      <c r="P207">
        <f t="shared" si="91"/>
        <v>0</v>
      </c>
      <c r="Q207">
        <f t="shared" si="92"/>
        <v>0</v>
      </c>
      <c r="R207" s="11">
        <f t="shared" si="93"/>
        <v>1</v>
      </c>
      <c r="S207">
        <f t="shared" si="94"/>
        <v>0</v>
      </c>
      <c r="T207" s="11">
        <f t="shared" si="95"/>
        <v>1</v>
      </c>
      <c r="U207" s="12">
        <f t="shared" si="96"/>
        <v>0</v>
      </c>
      <c r="V207" s="11">
        <f t="shared" si="97"/>
        <v>0</v>
      </c>
      <c r="W207" s="12">
        <f t="shared" si="98"/>
        <v>0</v>
      </c>
      <c r="X207" s="11">
        <f t="shared" si="99"/>
        <v>0</v>
      </c>
      <c r="Y207" s="12">
        <f t="shared" si="100"/>
        <v>0</v>
      </c>
      <c r="Z207" s="11">
        <f t="shared" si="101"/>
        <v>0</v>
      </c>
      <c r="AA207" s="12">
        <f t="shared" si="102"/>
        <v>0</v>
      </c>
      <c r="AB207" s="11">
        <f t="shared" si="103"/>
        <v>0</v>
      </c>
      <c r="AC207" s="12">
        <f t="shared" si="104"/>
        <v>0</v>
      </c>
      <c r="AD207" s="11">
        <f t="shared" si="105"/>
        <v>0</v>
      </c>
      <c r="AE207" s="12">
        <f t="shared" si="106"/>
        <v>0</v>
      </c>
      <c r="AF207" s="11">
        <f t="shared" si="107"/>
        <v>0</v>
      </c>
      <c r="AG207" s="12">
        <f t="shared" si="108"/>
        <v>0</v>
      </c>
      <c r="AH207" s="11">
        <f t="shared" si="109"/>
        <v>0</v>
      </c>
      <c r="AI207" s="12">
        <f t="shared" si="110"/>
        <v>0</v>
      </c>
      <c r="AJ207" s="11">
        <f t="shared" si="111"/>
        <v>0</v>
      </c>
      <c r="AK207" s="12">
        <f t="shared" si="112"/>
        <v>0</v>
      </c>
    </row>
    <row r="208" spans="1:37" x14ac:dyDescent="0.3">
      <c r="A208">
        <v>621386</v>
      </c>
      <c r="C208" s="1">
        <v>44350</v>
      </c>
      <c r="D208">
        <v>5</v>
      </c>
      <c r="E208" t="s">
        <v>185</v>
      </c>
      <c r="F208" t="s">
        <v>165</v>
      </c>
      <c r="G208" t="s">
        <v>13</v>
      </c>
      <c r="H208" s="2">
        <v>21990000</v>
      </c>
      <c r="J208">
        <f t="shared" si="85"/>
        <v>0</v>
      </c>
      <c r="K208">
        <f t="shared" si="86"/>
        <v>0</v>
      </c>
      <c r="L208">
        <f t="shared" si="87"/>
        <v>0</v>
      </c>
      <c r="M208">
        <f t="shared" si="88"/>
        <v>0</v>
      </c>
      <c r="N208">
        <f t="shared" si="89"/>
        <v>1</v>
      </c>
      <c r="O208">
        <f t="shared" si="90"/>
        <v>0</v>
      </c>
      <c r="P208">
        <f t="shared" si="91"/>
        <v>0</v>
      </c>
      <c r="Q208">
        <f t="shared" si="92"/>
        <v>0</v>
      </c>
      <c r="R208" s="11">
        <f t="shared" si="93"/>
        <v>0</v>
      </c>
      <c r="S208">
        <f t="shared" si="94"/>
        <v>0</v>
      </c>
      <c r="T208" s="11">
        <f t="shared" si="95"/>
        <v>0</v>
      </c>
      <c r="U208" s="12">
        <f t="shared" si="96"/>
        <v>0</v>
      </c>
      <c r="V208" s="11">
        <f t="shared" si="97"/>
        <v>0</v>
      </c>
      <c r="W208" s="12">
        <f t="shared" si="98"/>
        <v>0</v>
      </c>
      <c r="X208" s="11">
        <f t="shared" si="99"/>
        <v>0</v>
      </c>
      <c r="Y208" s="12">
        <f t="shared" si="100"/>
        <v>0</v>
      </c>
      <c r="Z208" s="11">
        <f t="shared" si="101"/>
        <v>0</v>
      </c>
      <c r="AA208" s="12">
        <f t="shared" si="102"/>
        <v>0</v>
      </c>
      <c r="AB208" s="11">
        <f t="shared" si="103"/>
        <v>0</v>
      </c>
      <c r="AC208" s="12">
        <f t="shared" si="104"/>
        <v>0</v>
      </c>
      <c r="AD208" s="11">
        <f t="shared" si="105"/>
        <v>0</v>
      </c>
      <c r="AE208" s="12">
        <f t="shared" si="106"/>
        <v>0</v>
      </c>
      <c r="AF208" s="11">
        <f t="shared" si="107"/>
        <v>0</v>
      </c>
      <c r="AG208" s="12">
        <f t="shared" si="108"/>
        <v>0</v>
      </c>
      <c r="AH208" s="11">
        <f t="shared" si="109"/>
        <v>0</v>
      </c>
      <c r="AI208" s="12">
        <f t="shared" si="110"/>
        <v>0</v>
      </c>
      <c r="AJ208" s="11">
        <f t="shared" si="111"/>
        <v>0</v>
      </c>
      <c r="AK208" s="12">
        <f t="shared" si="112"/>
        <v>0</v>
      </c>
    </row>
    <row r="209" spans="1:37" x14ac:dyDescent="0.3">
      <c r="A209">
        <v>621386</v>
      </c>
      <c r="C209" s="1">
        <v>44350</v>
      </c>
      <c r="D209">
        <v>6</v>
      </c>
      <c r="E209" t="s">
        <v>185</v>
      </c>
      <c r="F209" t="s">
        <v>165</v>
      </c>
      <c r="G209" t="s">
        <v>36</v>
      </c>
      <c r="H209" s="2">
        <v>22394772</v>
      </c>
      <c r="J209">
        <f t="shared" si="85"/>
        <v>0</v>
      </c>
      <c r="K209">
        <f t="shared" si="86"/>
        <v>0</v>
      </c>
      <c r="L209">
        <f t="shared" si="87"/>
        <v>0</v>
      </c>
      <c r="M209">
        <f t="shared" si="88"/>
        <v>0</v>
      </c>
      <c r="N209">
        <f t="shared" si="89"/>
        <v>0</v>
      </c>
      <c r="O209">
        <f t="shared" si="90"/>
        <v>0</v>
      </c>
      <c r="P209">
        <f t="shared" si="91"/>
        <v>0</v>
      </c>
      <c r="Q209">
        <f t="shared" si="92"/>
        <v>0</v>
      </c>
      <c r="R209" s="11">
        <f t="shared" si="93"/>
        <v>0</v>
      </c>
      <c r="S209">
        <f t="shared" si="94"/>
        <v>0</v>
      </c>
      <c r="T209" s="11">
        <f t="shared" si="95"/>
        <v>0</v>
      </c>
      <c r="U209" s="12">
        <f t="shared" si="96"/>
        <v>0</v>
      </c>
      <c r="V209" s="11">
        <f t="shared" si="97"/>
        <v>0</v>
      </c>
      <c r="W209" s="12">
        <f t="shared" si="98"/>
        <v>0</v>
      </c>
      <c r="X209" s="11">
        <f t="shared" si="99"/>
        <v>0</v>
      </c>
      <c r="Y209" s="12">
        <f t="shared" si="100"/>
        <v>0</v>
      </c>
      <c r="Z209" s="11">
        <f t="shared" si="101"/>
        <v>0</v>
      </c>
      <c r="AA209" s="12">
        <f t="shared" si="102"/>
        <v>0</v>
      </c>
      <c r="AB209" s="11">
        <f t="shared" si="103"/>
        <v>0</v>
      </c>
      <c r="AC209" s="12">
        <f t="shared" si="104"/>
        <v>0</v>
      </c>
      <c r="AD209" s="11">
        <f t="shared" si="105"/>
        <v>0</v>
      </c>
      <c r="AE209" s="12">
        <f t="shared" si="106"/>
        <v>0</v>
      </c>
      <c r="AF209" s="11">
        <f t="shared" si="107"/>
        <v>0</v>
      </c>
      <c r="AG209" s="12">
        <f t="shared" si="108"/>
        <v>0</v>
      </c>
      <c r="AH209" s="11">
        <f t="shared" si="109"/>
        <v>0</v>
      </c>
      <c r="AI209" s="12">
        <f t="shared" si="110"/>
        <v>0</v>
      </c>
      <c r="AJ209" s="11">
        <f t="shared" si="111"/>
        <v>0</v>
      </c>
      <c r="AK209" s="12">
        <f t="shared" si="112"/>
        <v>0</v>
      </c>
    </row>
    <row r="210" spans="1:37" x14ac:dyDescent="0.3">
      <c r="A210">
        <v>621386</v>
      </c>
      <c r="C210" s="1">
        <v>44350</v>
      </c>
      <c r="D210">
        <v>7</v>
      </c>
      <c r="E210" t="s">
        <v>185</v>
      </c>
      <c r="F210" t="s">
        <v>165</v>
      </c>
      <c r="G210" t="s">
        <v>156</v>
      </c>
      <c r="H210" s="2">
        <v>22425000</v>
      </c>
      <c r="J210">
        <f t="shared" si="85"/>
        <v>1</v>
      </c>
      <c r="K210">
        <f t="shared" si="86"/>
        <v>0</v>
      </c>
      <c r="L210">
        <f t="shared" si="87"/>
        <v>0</v>
      </c>
      <c r="M210">
        <f t="shared" si="88"/>
        <v>0</v>
      </c>
      <c r="N210">
        <f t="shared" si="89"/>
        <v>0</v>
      </c>
      <c r="O210">
        <f t="shared" si="90"/>
        <v>0</v>
      </c>
      <c r="P210">
        <f t="shared" si="91"/>
        <v>0</v>
      </c>
      <c r="Q210">
        <f t="shared" si="92"/>
        <v>0</v>
      </c>
      <c r="R210" s="11">
        <f t="shared" si="93"/>
        <v>0</v>
      </c>
      <c r="S210">
        <f t="shared" si="94"/>
        <v>0</v>
      </c>
      <c r="T210" s="11">
        <f t="shared" si="95"/>
        <v>0</v>
      </c>
      <c r="U210" s="12">
        <f t="shared" si="96"/>
        <v>0</v>
      </c>
      <c r="V210" s="11">
        <f t="shared" si="97"/>
        <v>0</v>
      </c>
      <c r="W210" s="12">
        <f t="shared" si="98"/>
        <v>0</v>
      </c>
      <c r="X210" s="11">
        <f t="shared" si="99"/>
        <v>0</v>
      </c>
      <c r="Y210" s="12">
        <f t="shared" si="100"/>
        <v>0</v>
      </c>
      <c r="Z210" s="11">
        <f t="shared" si="101"/>
        <v>0</v>
      </c>
      <c r="AA210" s="12">
        <f t="shared" si="102"/>
        <v>0</v>
      </c>
      <c r="AB210" s="11">
        <f t="shared" si="103"/>
        <v>0</v>
      </c>
      <c r="AC210" s="12">
        <f t="shared" si="104"/>
        <v>0</v>
      </c>
      <c r="AD210" s="11">
        <f t="shared" si="105"/>
        <v>0</v>
      </c>
      <c r="AE210" s="12">
        <f t="shared" si="106"/>
        <v>0</v>
      </c>
      <c r="AF210" s="11">
        <f t="shared" si="107"/>
        <v>0</v>
      </c>
      <c r="AG210" s="12">
        <f t="shared" si="108"/>
        <v>0</v>
      </c>
      <c r="AH210" s="11">
        <f t="shared" si="109"/>
        <v>0</v>
      </c>
      <c r="AI210" s="12">
        <f t="shared" si="110"/>
        <v>0</v>
      </c>
      <c r="AJ210" s="11">
        <f t="shared" si="111"/>
        <v>0</v>
      </c>
      <c r="AK210" s="12">
        <f t="shared" si="112"/>
        <v>0</v>
      </c>
    </row>
    <row r="211" spans="1:37" x14ac:dyDescent="0.3">
      <c r="A211">
        <v>621386</v>
      </c>
      <c r="C211" s="1">
        <v>44350</v>
      </c>
      <c r="D211">
        <v>8</v>
      </c>
      <c r="E211" t="s">
        <v>185</v>
      </c>
      <c r="F211" t="s">
        <v>165</v>
      </c>
      <c r="G211" t="s">
        <v>14</v>
      </c>
      <c r="H211" s="2">
        <v>22589840</v>
      </c>
      <c r="J211">
        <f t="shared" si="85"/>
        <v>0</v>
      </c>
      <c r="K211">
        <f t="shared" si="86"/>
        <v>0</v>
      </c>
      <c r="L211">
        <f t="shared" si="87"/>
        <v>0</v>
      </c>
      <c r="M211">
        <f t="shared" si="88"/>
        <v>0</v>
      </c>
      <c r="N211">
        <f t="shared" si="89"/>
        <v>0</v>
      </c>
      <c r="O211">
        <f t="shared" si="90"/>
        <v>0</v>
      </c>
      <c r="P211">
        <f t="shared" si="91"/>
        <v>0</v>
      </c>
      <c r="Q211">
        <f t="shared" si="92"/>
        <v>0</v>
      </c>
      <c r="R211" s="11">
        <f t="shared" si="93"/>
        <v>0</v>
      </c>
      <c r="S211">
        <f t="shared" si="94"/>
        <v>0</v>
      </c>
      <c r="T211" s="11">
        <f t="shared" si="95"/>
        <v>0</v>
      </c>
      <c r="U211" s="12">
        <f t="shared" si="96"/>
        <v>0</v>
      </c>
      <c r="V211" s="11">
        <f t="shared" si="97"/>
        <v>0</v>
      </c>
      <c r="W211" s="12">
        <f t="shared" si="98"/>
        <v>0</v>
      </c>
      <c r="X211" s="11">
        <f t="shared" si="99"/>
        <v>0</v>
      </c>
      <c r="Y211" s="12">
        <f t="shared" si="100"/>
        <v>0</v>
      </c>
      <c r="Z211" s="11">
        <f t="shared" si="101"/>
        <v>1</v>
      </c>
      <c r="AA211" s="12">
        <f t="shared" si="102"/>
        <v>0</v>
      </c>
      <c r="AB211" s="11">
        <f t="shared" si="103"/>
        <v>0</v>
      </c>
      <c r="AC211" s="12">
        <f t="shared" si="104"/>
        <v>0</v>
      </c>
      <c r="AD211" s="11">
        <f t="shared" si="105"/>
        <v>0</v>
      </c>
      <c r="AE211" s="12">
        <f t="shared" si="106"/>
        <v>0</v>
      </c>
      <c r="AF211" s="11">
        <f t="shared" si="107"/>
        <v>0</v>
      </c>
      <c r="AG211" s="12">
        <f t="shared" si="108"/>
        <v>0</v>
      </c>
      <c r="AH211" s="11">
        <f t="shared" si="109"/>
        <v>0</v>
      </c>
      <c r="AI211" s="12">
        <f t="shared" si="110"/>
        <v>0</v>
      </c>
      <c r="AJ211" s="11">
        <f t="shared" si="111"/>
        <v>0</v>
      </c>
      <c r="AK211" s="12">
        <f t="shared" si="112"/>
        <v>0</v>
      </c>
    </row>
    <row r="212" spans="1:37" x14ac:dyDescent="0.3">
      <c r="A212">
        <v>621386</v>
      </c>
      <c r="C212" s="1">
        <v>44350</v>
      </c>
      <c r="D212">
        <v>9</v>
      </c>
      <c r="E212" t="s">
        <v>185</v>
      </c>
      <c r="F212" t="s">
        <v>165</v>
      </c>
      <c r="G212" t="s">
        <v>25</v>
      </c>
      <c r="H212" s="2">
        <v>23496000</v>
      </c>
      <c r="J212">
        <f t="shared" si="85"/>
        <v>0</v>
      </c>
      <c r="K212">
        <f t="shared" si="86"/>
        <v>0</v>
      </c>
      <c r="L212">
        <f t="shared" si="87"/>
        <v>0</v>
      </c>
      <c r="M212">
        <f t="shared" si="88"/>
        <v>0</v>
      </c>
      <c r="N212">
        <f t="shared" si="89"/>
        <v>0</v>
      </c>
      <c r="O212">
        <f t="shared" si="90"/>
        <v>0</v>
      </c>
      <c r="P212">
        <f t="shared" si="91"/>
        <v>0</v>
      </c>
      <c r="Q212">
        <f t="shared" si="92"/>
        <v>0</v>
      </c>
      <c r="R212" s="11">
        <f t="shared" si="93"/>
        <v>0</v>
      </c>
      <c r="S212">
        <f t="shared" si="94"/>
        <v>0</v>
      </c>
      <c r="T212" s="11">
        <f t="shared" si="95"/>
        <v>0</v>
      </c>
      <c r="U212" s="12">
        <f t="shared" si="96"/>
        <v>0</v>
      </c>
      <c r="V212" s="11">
        <f t="shared" si="97"/>
        <v>0</v>
      </c>
      <c r="W212" s="12">
        <f t="shared" si="98"/>
        <v>0</v>
      </c>
      <c r="X212" s="11">
        <f t="shared" si="99"/>
        <v>0</v>
      </c>
      <c r="Y212" s="12">
        <f t="shared" si="100"/>
        <v>0</v>
      </c>
      <c r="Z212" s="11">
        <f t="shared" si="101"/>
        <v>0</v>
      </c>
      <c r="AA212" s="12">
        <f t="shared" si="102"/>
        <v>0</v>
      </c>
      <c r="AB212" s="11">
        <f t="shared" si="103"/>
        <v>0</v>
      </c>
      <c r="AC212" s="12">
        <f t="shared" si="104"/>
        <v>0</v>
      </c>
      <c r="AD212" s="11">
        <f t="shared" si="105"/>
        <v>0</v>
      </c>
      <c r="AE212" s="12">
        <f t="shared" si="106"/>
        <v>0</v>
      </c>
      <c r="AF212" s="11">
        <f t="shared" si="107"/>
        <v>0</v>
      </c>
      <c r="AG212" s="12">
        <f t="shared" si="108"/>
        <v>0</v>
      </c>
      <c r="AH212" s="11">
        <f t="shared" si="109"/>
        <v>0</v>
      </c>
      <c r="AI212" s="12">
        <f t="shared" si="110"/>
        <v>0</v>
      </c>
      <c r="AJ212" s="11">
        <f t="shared" si="111"/>
        <v>0</v>
      </c>
      <c r="AK212" s="12">
        <f t="shared" si="112"/>
        <v>0</v>
      </c>
    </row>
    <row r="213" spans="1:37" x14ac:dyDescent="0.3">
      <c r="A213">
        <v>621386</v>
      </c>
      <c r="C213" s="1">
        <v>44350</v>
      </c>
      <c r="D213">
        <v>10</v>
      </c>
      <c r="E213" t="s">
        <v>185</v>
      </c>
      <c r="F213" t="s">
        <v>165</v>
      </c>
      <c r="G213" t="s">
        <v>32</v>
      </c>
      <c r="H213" s="2">
        <v>28336952</v>
      </c>
      <c r="J213">
        <f t="shared" si="85"/>
        <v>0</v>
      </c>
      <c r="K213">
        <f t="shared" si="86"/>
        <v>0</v>
      </c>
      <c r="L213">
        <f t="shared" si="87"/>
        <v>0</v>
      </c>
      <c r="M213">
        <f t="shared" si="88"/>
        <v>0</v>
      </c>
      <c r="N213">
        <f t="shared" si="89"/>
        <v>0</v>
      </c>
      <c r="O213">
        <f t="shared" si="90"/>
        <v>0</v>
      </c>
      <c r="P213">
        <f t="shared" si="91"/>
        <v>0</v>
      </c>
      <c r="Q213">
        <f t="shared" si="92"/>
        <v>0</v>
      </c>
      <c r="R213" s="11">
        <f t="shared" si="93"/>
        <v>0</v>
      </c>
      <c r="S213">
        <f t="shared" si="94"/>
        <v>0</v>
      </c>
      <c r="T213" s="11">
        <f t="shared" si="95"/>
        <v>0</v>
      </c>
      <c r="U213" s="12">
        <f t="shared" si="96"/>
        <v>0</v>
      </c>
      <c r="V213" s="11">
        <f t="shared" si="97"/>
        <v>0</v>
      </c>
      <c r="W213" s="12">
        <f t="shared" si="98"/>
        <v>0</v>
      </c>
      <c r="X213" s="11">
        <f t="shared" si="99"/>
        <v>0</v>
      </c>
      <c r="Y213" s="12">
        <f t="shared" si="100"/>
        <v>0</v>
      </c>
      <c r="Z213" s="11">
        <f t="shared" si="101"/>
        <v>0</v>
      </c>
      <c r="AA213" s="12">
        <f t="shared" si="102"/>
        <v>0</v>
      </c>
      <c r="AB213" s="11">
        <f t="shared" si="103"/>
        <v>0</v>
      </c>
      <c r="AC213" s="12">
        <f t="shared" si="104"/>
        <v>0</v>
      </c>
      <c r="AD213" s="11">
        <f t="shared" si="105"/>
        <v>0</v>
      </c>
      <c r="AE213" s="12">
        <f t="shared" si="106"/>
        <v>0</v>
      </c>
      <c r="AF213" s="11">
        <f t="shared" si="107"/>
        <v>0</v>
      </c>
      <c r="AG213" s="12">
        <f t="shared" si="108"/>
        <v>0</v>
      </c>
      <c r="AH213" s="11">
        <f t="shared" si="109"/>
        <v>0</v>
      </c>
      <c r="AI213" s="12">
        <f t="shared" si="110"/>
        <v>0</v>
      </c>
      <c r="AJ213" s="11">
        <f t="shared" si="111"/>
        <v>0</v>
      </c>
      <c r="AK213" s="12">
        <f t="shared" si="112"/>
        <v>0</v>
      </c>
    </row>
    <row r="214" spans="1:37" x14ac:dyDescent="0.3">
      <c r="A214">
        <v>621386</v>
      </c>
      <c r="C214" s="1">
        <v>44350</v>
      </c>
      <c r="D214">
        <v>11</v>
      </c>
      <c r="E214" t="s">
        <v>185</v>
      </c>
      <c r="F214" t="s">
        <v>165</v>
      </c>
      <c r="G214" t="s">
        <v>12</v>
      </c>
      <c r="H214" s="2">
        <v>30834777</v>
      </c>
      <c r="J214">
        <f t="shared" si="85"/>
        <v>0</v>
      </c>
      <c r="K214">
        <f t="shared" si="86"/>
        <v>0</v>
      </c>
      <c r="L214">
        <f t="shared" si="87"/>
        <v>0</v>
      </c>
      <c r="M214">
        <f t="shared" si="88"/>
        <v>0</v>
      </c>
      <c r="N214">
        <f t="shared" si="89"/>
        <v>0</v>
      </c>
      <c r="O214">
        <f t="shared" si="90"/>
        <v>0</v>
      </c>
      <c r="P214">
        <f t="shared" si="91"/>
        <v>0</v>
      </c>
      <c r="Q214">
        <f t="shared" si="92"/>
        <v>0</v>
      </c>
      <c r="R214" s="11">
        <f t="shared" si="93"/>
        <v>0</v>
      </c>
      <c r="S214">
        <f t="shared" si="94"/>
        <v>0</v>
      </c>
      <c r="T214" s="11">
        <f t="shared" si="95"/>
        <v>0</v>
      </c>
      <c r="U214" s="12">
        <f t="shared" si="96"/>
        <v>0</v>
      </c>
      <c r="V214" s="11">
        <f t="shared" si="97"/>
        <v>1</v>
      </c>
      <c r="W214" s="12">
        <f t="shared" si="98"/>
        <v>0</v>
      </c>
      <c r="X214" s="11">
        <f t="shared" si="99"/>
        <v>0</v>
      </c>
      <c r="Y214" s="12">
        <f t="shared" si="100"/>
        <v>0</v>
      </c>
      <c r="Z214" s="11">
        <f t="shared" si="101"/>
        <v>0</v>
      </c>
      <c r="AA214" s="12">
        <f t="shared" si="102"/>
        <v>0</v>
      </c>
      <c r="AB214" s="11">
        <f t="shared" si="103"/>
        <v>0</v>
      </c>
      <c r="AC214" s="12">
        <f t="shared" si="104"/>
        <v>0</v>
      </c>
      <c r="AD214" s="11">
        <f t="shared" si="105"/>
        <v>0</v>
      </c>
      <c r="AE214" s="12">
        <f t="shared" si="106"/>
        <v>0</v>
      </c>
      <c r="AF214" s="11">
        <f t="shared" si="107"/>
        <v>0</v>
      </c>
      <c r="AG214" s="12">
        <f t="shared" si="108"/>
        <v>0</v>
      </c>
      <c r="AH214" s="11">
        <f t="shared" si="109"/>
        <v>0</v>
      </c>
      <c r="AI214" s="12">
        <f t="shared" si="110"/>
        <v>0</v>
      </c>
      <c r="AJ214" s="11">
        <f t="shared" si="111"/>
        <v>0</v>
      </c>
      <c r="AK214" s="12">
        <f t="shared" si="112"/>
        <v>0</v>
      </c>
    </row>
    <row r="215" spans="1:37" x14ac:dyDescent="0.3">
      <c r="A215">
        <v>621386</v>
      </c>
      <c r="C215" s="1">
        <v>44350</v>
      </c>
      <c r="D215">
        <v>12</v>
      </c>
      <c r="E215" t="s">
        <v>185</v>
      </c>
      <c r="F215" t="s">
        <v>165</v>
      </c>
      <c r="G215" t="s">
        <v>35</v>
      </c>
      <c r="H215" s="2">
        <v>32247767</v>
      </c>
      <c r="J215">
        <f t="shared" si="85"/>
        <v>0</v>
      </c>
      <c r="K215">
        <f t="shared" si="86"/>
        <v>0</v>
      </c>
      <c r="L215">
        <f t="shared" si="87"/>
        <v>1</v>
      </c>
      <c r="M215">
        <f t="shared" si="88"/>
        <v>0</v>
      </c>
      <c r="N215">
        <f t="shared" si="89"/>
        <v>0</v>
      </c>
      <c r="O215">
        <f t="shared" si="90"/>
        <v>0</v>
      </c>
      <c r="P215">
        <f t="shared" si="91"/>
        <v>0</v>
      </c>
      <c r="Q215">
        <f t="shared" si="92"/>
        <v>0</v>
      </c>
      <c r="R215" s="11">
        <f t="shared" si="93"/>
        <v>0</v>
      </c>
      <c r="S215">
        <f t="shared" si="94"/>
        <v>0</v>
      </c>
      <c r="T215" s="11">
        <f t="shared" si="95"/>
        <v>0</v>
      </c>
      <c r="U215" s="12">
        <f t="shared" si="96"/>
        <v>0</v>
      </c>
      <c r="V215" s="11">
        <f t="shared" si="97"/>
        <v>0</v>
      </c>
      <c r="W215" s="12">
        <f t="shared" si="98"/>
        <v>0</v>
      </c>
      <c r="X215" s="11">
        <f t="shared" si="99"/>
        <v>0</v>
      </c>
      <c r="Y215" s="12">
        <f t="shared" si="100"/>
        <v>0</v>
      </c>
      <c r="Z215" s="11">
        <f t="shared" si="101"/>
        <v>0</v>
      </c>
      <c r="AA215" s="12">
        <f t="shared" si="102"/>
        <v>0</v>
      </c>
      <c r="AB215" s="11">
        <f t="shared" si="103"/>
        <v>0</v>
      </c>
      <c r="AC215" s="12">
        <f t="shared" si="104"/>
        <v>0</v>
      </c>
      <c r="AD215" s="11">
        <f t="shared" si="105"/>
        <v>0</v>
      </c>
      <c r="AE215" s="12">
        <f t="shared" si="106"/>
        <v>0</v>
      </c>
      <c r="AF215" s="11">
        <f t="shared" si="107"/>
        <v>0</v>
      </c>
      <c r="AG215" s="12">
        <f t="shared" si="108"/>
        <v>0</v>
      </c>
      <c r="AH215" s="11">
        <f t="shared" si="109"/>
        <v>0</v>
      </c>
      <c r="AI215" s="12">
        <f t="shared" si="110"/>
        <v>0</v>
      </c>
      <c r="AJ215" s="11">
        <f t="shared" si="111"/>
        <v>0</v>
      </c>
      <c r="AK215" s="12">
        <f t="shared" si="112"/>
        <v>0</v>
      </c>
    </row>
    <row r="216" spans="1:37" x14ac:dyDescent="0.3">
      <c r="A216">
        <v>621386</v>
      </c>
      <c r="C216" s="1">
        <v>44350</v>
      </c>
      <c r="D216">
        <v>13</v>
      </c>
      <c r="E216" t="s">
        <v>185</v>
      </c>
      <c r="F216" t="s">
        <v>165</v>
      </c>
      <c r="G216" t="s">
        <v>28</v>
      </c>
      <c r="H216" s="2">
        <v>39427074</v>
      </c>
      <c r="J216">
        <f t="shared" si="85"/>
        <v>0</v>
      </c>
      <c r="K216">
        <f t="shared" si="86"/>
        <v>0</v>
      </c>
      <c r="L216">
        <f t="shared" si="87"/>
        <v>0</v>
      </c>
      <c r="M216">
        <f t="shared" si="88"/>
        <v>0</v>
      </c>
      <c r="N216">
        <f t="shared" si="89"/>
        <v>0</v>
      </c>
      <c r="O216">
        <f t="shared" si="90"/>
        <v>0</v>
      </c>
      <c r="P216">
        <f t="shared" si="91"/>
        <v>0</v>
      </c>
      <c r="Q216">
        <f t="shared" si="92"/>
        <v>0</v>
      </c>
      <c r="R216" s="11">
        <f t="shared" si="93"/>
        <v>0</v>
      </c>
      <c r="S216">
        <f t="shared" si="94"/>
        <v>0</v>
      </c>
      <c r="T216" s="11">
        <f t="shared" si="95"/>
        <v>0</v>
      </c>
      <c r="U216" s="12">
        <f t="shared" si="96"/>
        <v>0</v>
      </c>
      <c r="V216" s="11">
        <f t="shared" si="97"/>
        <v>0</v>
      </c>
      <c r="W216" s="12">
        <f t="shared" si="98"/>
        <v>0</v>
      </c>
      <c r="X216" s="11">
        <f t="shared" si="99"/>
        <v>0</v>
      </c>
      <c r="Y216" s="12">
        <f t="shared" si="100"/>
        <v>0</v>
      </c>
      <c r="Z216" s="11">
        <f t="shared" si="101"/>
        <v>0</v>
      </c>
      <c r="AA216" s="12">
        <f t="shared" si="102"/>
        <v>0</v>
      </c>
      <c r="AB216" s="11">
        <f t="shared" si="103"/>
        <v>0</v>
      </c>
      <c r="AC216" s="12">
        <f t="shared" si="104"/>
        <v>0</v>
      </c>
      <c r="AD216" s="11">
        <f t="shared" si="105"/>
        <v>0</v>
      </c>
      <c r="AE216" s="12">
        <f t="shared" si="106"/>
        <v>0</v>
      </c>
      <c r="AF216" s="11">
        <f t="shared" si="107"/>
        <v>0</v>
      </c>
      <c r="AG216" s="12">
        <f t="shared" si="108"/>
        <v>0</v>
      </c>
      <c r="AH216" s="11">
        <f t="shared" si="109"/>
        <v>0</v>
      </c>
      <c r="AI216" s="12">
        <f t="shared" si="110"/>
        <v>0</v>
      </c>
      <c r="AJ216" s="11">
        <f t="shared" si="111"/>
        <v>0</v>
      </c>
      <c r="AK216" s="12">
        <f t="shared" si="112"/>
        <v>0</v>
      </c>
    </row>
    <row r="217" spans="1:37" x14ac:dyDescent="0.3">
      <c r="C217" s="1"/>
      <c r="H217" s="2"/>
      <c r="J217">
        <f t="shared" si="85"/>
        <v>0</v>
      </c>
      <c r="K217">
        <f t="shared" si="86"/>
        <v>0</v>
      </c>
      <c r="L217">
        <f t="shared" si="87"/>
        <v>0</v>
      </c>
      <c r="M217">
        <f t="shared" si="88"/>
        <v>0</v>
      </c>
      <c r="N217">
        <f t="shared" si="89"/>
        <v>0</v>
      </c>
      <c r="O217">
        <f t="shared" si="90"/>
        <v>0</v>
      </c>
      <c r="P217">
        <f t="shared" si="91"/>
        <v>0</v>
      </c>
      <c r="Q217">
        <f t="shared" si="92"/>
        <v>0</v>
      </c>
      <c r="R217" s="11">
        <f t="shared" si="93"/>
        <v>0</v>
      </c>
      <c r="S217">
        <f t="shared" si="94"/>
        <v>0</v>
      </c>
      <c r="T217" s="11">
        <f t="shared" si="95"/>
        <v>0</v>
      </c>
      <c r="U217" s="12">
        <f t="shared" si="96"/>
        <v>0</v>
      </c>
      <c r="V217" s="11">
        <f t="shared" si="97"/>
        <v>0</v>
      </c>
      <c r="W217" s="12">
        <f t="shared" si="98"/>
        <v>0</v>
      </c>
      <c r="X217" s="11">
        <f t="shared" si="99"/>
        <v>0</v>
      </c>
      <c r="Y217" s="12">
        <f t="shared" si="100"/>
        <v>0</v>
      </c>
      <c r="Z217" s="11">
        <f t="shared" si="101"/>
        <v>0</v>
      </c>
      <c r="AA217" s="12">
        <f t="shared" si="102"/>
        <v>0</v>
      </c>
      <c r="AB217" s="11">
        <f t="shared" si="103"/>
        <v>0</v>
      </c>
      <c r="AC217" s="12">
        <f t="shared" si="104"/>
        <v>0</v>
      </c>
      <c r="AD217" s="11">
        <f t="shared" si="105"/>
        <v>0</v>
      </c>
      <c r="AE217" s="12">
        <f t="shared" si="106"/>
        <v>0</v>
      </c>
      <c r="AF217" s="11">
        <f t="shared" si="107"/>
        <v>0</v>
      </c>
      <c r="AG217" s="12">
        <f t="shared" si="108"/>
        <v>0</v>
      </c>
      <c r="AH217" s="11">
        <f t="shared" si="109"/>
        <v>0</v>
      </c>
      <c r="AI217" s="12">
        <f t="shared" si="110"/>
        <v>0</v>
      </c>
      <c r="AJ217" s="11">
        <f t="shared" si="111"/>
        <v>0</v>
      </c>
      <c r="AK217" s="12">
        <f t="shared" si="112"/>
        <v>0</v>
      </c>
    </row>
    <row r="218" spans="1:37" x14ac:dyDescent="0.3">
      <c r="A218">
        <v>619521</v>
      </c>
      <c r="C218" s="1">
        <v>44329</v>
      </c>
      <c r="D218">
        <v>1</v>
      </c>
      <c r="E218" t="s">
        <v>186</v>
      </c>
      <c r="F218" t="s">
        <v>165</v>
      </c>
      <c r="G218" t="s">
        <v>22</v>
      </c>
      <c r="H218" s="2">
        <v>45144910</v>
      </c>
      <c r="J218">
        <f t="shared" si="85"/>
        <v>0</v>
      </c>
      <c r="K218">
        <f t="shared" si="86"/>
        <v>0</v>
      </c>
      <c r="L218">
        <f t="shared" si="87"/>
        <v>0</v>
      </c>
      <c r="M218">
        <f t="shared" si="88"/>
        <v>0</v>
      </c>
      <c r="N218">
        <f t="shared" si="89"/>
        <v>0</v>
      </c>
      <c r="O218">
        <f t="shared" si="90"/>
        <v>0</v>
      </c>
      <c r="P218">
        <f t="shared" si="91"/>
        <v>0</v>
      </c>
      <c r="Q218">
        <f t="shared" si="92"/>
        <v>0</v>
      </c>
      <c r="R218" s="11">
        <f t="shared" si="93"/>
        <v>0</v>
      </c>
      <c r="S218">
        <f t="shared" si="94"/>
        <v>0</v>
      </c>
      <c r="T218" s="11">
        <f t="shared" si="95"/>
        <v>0</v>
      </c>
      <c r="U218" s="12">
        <f t="shared" si="96"/>
        <v>0</v>
      </c>
      <c r="V218" s="11">
        <f t="shared" si="97"/>
        <v>0</v>
      </c>
      <c r="W218" s="12">
        <f t="shared" si="98"/>
        <v>0</v>
      </c>
      <c r="X218" s="11">
        <f t="shared" si="99"/>
        <v>0</v>
      </c>
      <c r="Y218" s="12">
        <f t="shared" si="100"/>
        <v>0</v>
      </c>
      <c r="Z218" s="11">
        <f t="shared" si="101"/>
        <v>0</v>
      </c>
      <c r="AA218" s="12">
        <f t="shared" si="102"/>
        <v>0</v>
      </c>
      <c r="AB218" s="11">
        <f t="shared" si="103"/>
        <v>0</v>
      </c>
      <c r="AC218" s="12">
        <f t="shared" si="104"/>
        <v>0</v>
      </c>
      <c r="AD218" s="11">
        <f t="shared" si="105"/>
        <v>0</v>
      </c>
      <c r="AE218" s="12">
        <f t="shared" si="106"/>
        <v>0</v>
      </c>
      <c r="AF218" s="11">
        <f t="shared" si="107"/>
        <v>0</v>
      </c>
      <c r="AG218" s="12">
        <f t="shared" si="108"/>
        <v>0</v>
      </c>
      <c r="AH218" s="11">
        <f t="shared" si="109"/>
        <v>0</v>
      </c>
      <c r="AI218" s="12">
        <f t="shared" si="110"/>
        <v>0</v>
      </c>
      <c r="AJ218" s="11">
        <f t="shared" si="111"/>
        <v>0</v>
      </c>
      <c r="AK218" s="12">
        <f t="shared" si="112"/>
        <v>0</v>
      </c>
    </row>
    <row r="219" spans="1:37" x14ac:dyDescent="0.3">
      <c r="A219">
        <v>619521</v>
      </c>
      <c r="C219" s="1">
        <v>44329</v>
      </c>
      <c r="D219">
        <v>2</v>
      </c>
      <c r="E219" t="s">
        <v>186</v>
      </c>
      <c r="F219" t="s">
        <v>165</v>
      </c>
      <c r="G219" t="s">
        <v>21</v>
      </c>
      <c r="H219" s="2">
        <v>46308680</v>
      </c>
      <c r="J219">
        <f t="shared" si="85"/>
        <v>0</v>
      </c>
      <c r="K219">
        <f t="shared" si="86"/>
        <v>0</v>
      </c>
      <c r="L219">
        <f t="shared" si="87"/>
        <v>0</v>
      </c>
      <c r="M219">
        <f t="shared" si="88"/>
        <v>0</v>
      </c>
      <c r="N219">
        <f t="shared" si="89"/>
        <v>0</v>
      </c>
      <c r="O219">
        <f t="shared" si="90"/>
        <v>0</v>
      </c>
      <c r="P219">
        <f t="shared" si="91"/>
        <v>0</v>
      </c>
      <c r="Q219">
        <f t="shared" si="92"/>
        <v>0</v>
      </c>
      <c r="R219" s="11">
        <f t="shared" si="93"/>
        <v>0</v>
      </c>
      <c r="S219">
        <f t="shared" si="94"/>
        <v>0</v>
      </c>
      <c r="T219" s="11">
        <f t="shared" si="95"/>
        <v>0</v>
      </c>
      <c r="U219" s="12">
        <f t="shared" si="96"/>
        <v>0</v>
      </c>
      <c r="V219" s="11">
        <f t="shared" si="97"/>
        <v>0</v>
      </c>
      <c r="W219" s="12">
        <f t="shared" si="98"/>
        <v>0</v>
      </c>
      <c r="X219" s="11">
        <f t="shared" si="99"/>
        <v>1</v>
      </c>
      <c r="Y219" s="12">
        <f t="shared" si="100"/>
        <v>0</v>
      </c>
      <c r="Z219" s="11">
        <f t="shared" si="101"/>
        <v>0</v>
      </c>
      <c r="AA219" s="12">
        <f t="shared" si="102"/>
        <v>0</v>
      </c>
      <c r="AB219" s="11">
        <f t="shared" si="103"/>
        <v>0</v>
      </c>
      <c r="AC219" s="12">
        <f t="shared" si="104"/>
        <v>0</v>
      </c>
      <c r="AD219" s="11">
        <f t="shared" si="105"/>
        <v>0</v>
      </c>
      <c r="AE219" s="12">
        <f t="shared" si="106"/>
        <v>0</v>
      </c>
      <c r="AF219" s="11">
        <f t="shared" si="107"/>
        <v>0</v>
      </c>
      <c r="AG219" s="12">
        <f t="shared" si="108"/>
        <v>0</v>
      </c>
      <c r="AH219" s="11">
        <f t="shared" si="109"/>
        <v>0</v>
      </c>
      <c r="AI219" s="12">
        <f t="shared" si="110"/>
        <v>0</v>
      </c>
      <c r="AJ219" s="11">
        <f t="shared" si="111"/>
        <v>0</v>
      </c>
      <c r="AK219" s="12">
        <f t="shared" si="112"/>
        <v>0</v>
      </c>
    </row>
    <row r="220" spans="1:37" x14ac:dyDescent="0.3">
      <c r="A220">
        <v>619521</v>
      </c>
      <c r="C220" s="1">
        <v>44329</v>
      </c>
      <c r="D220">
        <v>3</v>
      </c>
      <c r="E220" t="s">
        <v>186</v>
      </c>
      <c r="F220" t="s">
        <v>165</v>
      </c>
      <c r="G220" t="s">
        <v>27</v>
      </c>
      <c r="H220" s="2">
        <v>47777000</v>
      </c>
      <c r="J220">
        <f t="shared" si="85"/>
        <v>0</v>
      </c>
      <c r="K220">
        <f t="shared" si="86"/>
        <v>0</v>
      </c>
      <c r="L220">
        <f t="shared" si="87"/>
        <v>0</v>
      </c>
      <c r="M220">
        <f t="shared" si="88"/>
        <v>0</v>
      </c>
      <c r="N220">
        <f t="shared" si="89"/>
        <v>0</v>
      </c>
      <c r="O220">
        <f t="shared" si="90"/>
        <v>0</v>
      </c>
      <c r="P220">
        <f t="shared" si="91"/>
        <v>0</v>
      </c>
      <c r="Q220">
        <f t="shared" si="92"/>
        <v>0</v>
      </c>
      <c r="R220" s="11">
        <f t="shared" si="93"/>
        <v>0</v>
      </c>
      <c r="S220">
        <f t="shared" si="94"/>
        <v>0</v>
      </c>
      <c r="T220" s="11">
        <f t="shared" si="95"/>
        <v>0</v>
      </c>
      <c r="U220" s="12">
        <f t="shared" si="96"/>
        <v>0</v>
      </c>
      <c r="V220" s="11">
        <f t="shared" si="97"/>
        <v>0</v>
      </c>
      <c r="W220" s="12">
        <f t="shared" si="98"/>
        <v>0</v>
      </c>
      <c r="X220" s="11">
        <f t="shared" si="99"/>
        <v>0</v>
      </c>
      <c r="Y220" s="12">
        <f t="shared" si="100"/>
        <v>0</v>
      </c>
      <c r="Z220" s="11">
        <f t="shared" si="101"/>
        <v>0</v>
      </c>
      <c r="AA220" s="12">
        <f t="shared" si="102"/>
        <v>0</v>
      </c>
      <c r="AB220" s="11">
        <f t="shared" si="103"/>
        <v>0</v>
      </c>
      <c r="AC220" s="12">
        <f t="shared" si="104"/>
        <v>0</v>
      </c>
      <c r="AD220" s="11">
        <f t="shared" si="105"/>
        <v>0</v>
      </c>
      <c r="AE220" s="12">
        <f t="shared" si="106"/>
        <v>0</v>
      </c>
      <c r="AF220" s="11">
        <f t="shared" si="107"/>
        <v>0</v>
      </c>
      <c r="AG220" s="12">
        <f t="shared" si="108"/>
        <v>0</v>
      </c>
      <c r="AH220" s="11">
        <f t="shared" si="109"/>
        <v>0</v>
      </c>
      <c r="AI220" s="12">
        <f t="shared" si="110"/>
        <v>0</v>
      </c>
      <c r="AJ220" s="11">
        <f t="shared" si="111"/>
        <v>0</v>
      </c>
      <c r="AK220" s="12">
        <f t="shared" si="112"/>
        <v>0</v>
      </c>
    </row>
    <row r="221" spans="1:37" x14ac:dyDescent="0.3">
      <c r="A221">
        <v>619521</v>
      </c>
      <c r="C221" s="1">
        <v>44329</v>
      </c>
      <c r="D221">
        <v>4</v>
      </c>
      <c r="E221" t="s">
        <v>186</v>
      </c>
      <c r="F221" t="s">
        <v>165</v>
      </c>
      <c r="G221" t="s">
        <v>156</v>
      </c>
      <c r="H221" s="2">
        <v>48363000</v>
      </c>
      <c r="J221">
        <f t="shared" si="85"/>
        <v>1</v>
      </c>
      <c r="K221">
        <f t="shared" si="86"/>
        <v>0</v>
      </c>
      <c r="L221">
        <f t="shared" si="87"/>
        <v>0</v>
      </c>
      <c r="M221">
        <f t="shared" si="88"/>
        <v>0</v>
      </c>
      <c r="N221">
        <f t="shared" si="89"/>
        <v>0</v>
      </c>
      <c r="O221">
        <f t="shared" si="90"/>
        <v>0</v>
      </c>
      <c r="P221">
        <f t="shared" si="91"/>
        <v>0</v>
      </c>
      <c r="Q221">
        <f t="shared" si="92"/>
        <v>0</v>
      </c>
      <c r="R221" s="11">
        <f t="shared" si="93"/>
        <v>0</v>
      </c>
      <c r="S221">
        <f t="shared" si="94"/>
        <v>0</v>
      </c>
      <c r="T221" s="11">
        <f t="shared" si="95"/>
        <v>0</v>
      </c>
      <c r="U221" s="12">
        <f t="shared" si="96"/>
        <v>0</v>
      </c>
      <c r="V221" s="11">
        <f t="shared" si="97"/>
        <v>0</v>
      </c>
      <c r="W221" s="12">
        <f t="shared" si="98"/>
        <v>0</v>
      </c>
      <c r="X221" s="11">
        <f t="shared" si="99"/>
        <v>0</v>
      </c>
      <c r="Y221" s="12">
        <f t="shared" si="100"/>
        <v>0</v>
      </c>
      <c r="Z221" s="11">
        <f t="shared" si="101"/>
        <v>0</v>
      </c>
      <c r="AA221" s="12">
        <f t="shared" si="102"/>
        <v>0</v>
      </c>
      <c r="AB221" s="11">
        <f t="shared" si="103"/>
        <v>0</v>
      </c>
      <c r="AC221" s="12">
        <f t="shared" si="104"/>
        <v>0</v>
      </c>
      <c r="AD221" s="11">
        <f t="shared" si="105"/>
        <v>0</v>
      </c>
      <c r="AE221" s="12">
        <f t="shared" si="106"/>
        <v>0</v>
      </c>
      <c r="AF221" s="11">
        <f t="shared" si="107"/>
        <v>0</v>
      </c>
      <c r="AG221" s="12">
        <f t="shared" si="108"/>
        <v>0</v>
      </c>
      <c r="AH221" s="11">
        <f t="shared" si="109"/>
        <v>0</v>
      </c>
      <c r="AI221" s="12">
        <f t="shared" si="110"/>
        <v>0</v>
      </c>
      <c r="AJ221" s="11">
        <f t="shared" si="111"/>
        <v>0</v>
      </c>
      <c r="AK221" s="12">
        <f t="shared" si="112"/>
        <v>0</v>
      </c>
    </row>
    <row r="222" spans="1:37" x14ac:dyDescent="0.3">
      <c r="A222">
        <v>619521</v>
      </c>
      <c r="C222" s="1">
        <v>44329</v>
      </c>
      <c r="D222">
        <v>5</v>
      </c>
      <c r="E222" t="s">
        <v>186</v>
      </c>
      <c r="F222" t="s">
        <v>165</v>
      </c>
      <c r="G222" t="s">
        <v>60</v>
      </c>
      <c r="H222" s="2">
        <v>48430000</v>
      </c>
      <c r="J222">
        <f t="shared" si="85"/>
        <v>0</v>
      </c>
      <c r="K222">
        <f t="shared" si="86"/>
        <v>0</v>
      </c>
      <c r="L222">
        <f t="shared" si="87"/>
        <v>0</v>
      </c>
      <c r="M222">
        <f t="shared" si="88"/>
        <v>0</v>
      </c>
      <c r="N222">
        <f t="shared" si="89"/>
        <v>0</v>
      </c>
      <c r="O222">
        <f t="shared" si="90"/>
        <v>0</v>
      </c>
      <c r="P222">
        <f t="shared" si="91"/>
        <v>0</v>
      </c>
      <c r="Q222">
        <f t="shared" si="92"/>
        <v>0</v>
      </c>
      <c r="R222" s="11">
        <f t="shared" si="93"/>
        <v>0</v>
      </c>
      <c r="S222">
        <f t="shared" si="94"/>
        <v>0</v>
      </c>
      <c r="T222" s="11">
        <f t="shared" si="95"/>
        <v>0</v>
      </c>
      <c r="U222" s="12">
        <f t="shared" si="96"/>
        <v>0</v>
      </c>
      <c r="V222" s="11">
        <f t="shared" si="97"/>
        <v>0</v>
      </c>
      <c r="W222" s="12">
        <f t="shared" si="98"/>
        <v>0</v>
      </c>
      <c r="X222" s="11">
        <f t="shared" si="99"/>
        <v>0</v>
      </c>
      <c r="Y222" s="12">
        <f t="shared" si="100"/>
        <v>0</v>
      </c>
      <c r="Z222" s="11">
        <f t="shared" si="101"/>
        <v>0</v>
      </c>
      <c r="AA222" s="12">
        <f t="shared" si="102"/>
        <v>0</v>
      </c>
      <c r="AB222" s="11">
        <f t="shared" si="103"/>
        <v>0</v>
      </c>
      <c r="AC222" s="12">
        <f t="shared" si="104"/>
        <v>0</v>
      </c>
      <c r="AD222" s="11">
        <f t="shared" si="105"/>
        <v>0</v>
      </c>
      <c r="AE222" s="12">
        <f t="shared" si="106"/>
        <v>0</v>
      </c>
      <c r="AF222" s="11">
        <f t="shared" si="107"/>
        <v>0</v>
      </c>
      <c r="AG222" s="12">
        <f t="shared" si="108"/>
        <v>0</v>
      </c>
      <c r="AH222" s="11">
        <f t="shared" si="109"/>
        <v>0</v>
      </c>
      <c r="AI222" s="12">
        <f t="shared" si="110"/>
        <v>0</v>
      </c>
      <c r="AJ222" s="11">
        <f t="shared" si="111"/>
        <v>0</v>
      </c>
      <c r="AK222" s="12">
        <f t="shared" si="112"/>
        <v>0</v>
      </c>
    </row>
    <row r="223" spans="1:37" x14ac:dyDescent="0.3">
      <c r="A223">
        <v>619521</v>
      </c>
      <c r="C223" s="1">
        <v>44329</v>
      </c>
      <c r="D223">
        <v>6</v>
      </c>
      <c r="E223" t="s">
        <v>186</v>
      </c>
      <c r="F223" t="s">
        <v>165</v>
      </c>
      <c r="G223" t="s">
        <v>18</v>
      </c>
      <c r="H223" s="2">
        <v>49679631</v>
      </c>
      <c r="J223">
        <f t="shared" si="85"/>
        <v>0</v>
      </c>
      <c r="K223">
        <f t="shared" si="86"/>
        <v>0</v>
      </c>
      <c r="L223">
        <f t="shared" si="87"/>
        <v>0</v>
      </c>
      <c r="M223">
        <f t="shared" si="88"/>
        <v>0</v>
      </c>
      <c r="N223">
        <f t="shared" si="89"/>
        <v>0</v>
      </c>
      <c r="O223">
        <f t="shared" si="90"/>
        <v>0</v>
      </c>
      <c r="P223">
        <f t="shared" si="91"/>
        <v>0</v>
      </c>
      <c r="Q223">
        <f t="shared" si="92"/>
        <v>0</v>
      </c>
      <c r="R223" s="11">
        <f t="shared" si="93"/>
        <v>0</v>
      </c>
      <c r="S223">
        <f t="shared" si="94"/>
        <v>0</v>
      </c>
      <c r="T223" s="11">
        <f t="shared" si="95"/>
        <v>0</v>
      </c>
      <c r="U223" s="12">
        <f t="shared" si="96"/>
        <v>0</v>
      </c>
      <c r="V223" s="11">
        <f t="shared" si="97"/>
        <v>0</v>
      </c>
      <c r="W223" s="12">
        <f t="shared" si="98"/>
        <v>0</v>
      </c>
      <c r="X223" s="11">
        <f t="shared" si="99"/>
        <v>0</v>
      </c>
      <c r="Y223" s="12">
        <f t="shared" si="100"/>
        <v>0</v>
      </c>
      <c r="Z223" s="11">
        <f t="shared" si="101"/>
        <v>0</v>
      </c>
      <c r="AA223" s="12">
        <f t="shared" si="102"/>
        <v>0</v>
      </c>
      <c r="AB223" s="11">
        <f t="shared" si="103"/>
        <v>0</v>
      </c>
      <c r="AC223" s="12">
        <f t="shared" si="104"/>
        <v>0</v>
      </c>
      <c r="AD223" s="11">
        <f t="shared" si="105"/>
        <v>1</v>
      </c>
      <c r="AE223" s="12">
        <f t="shared" si="106"/>
        <v>0</v>
      </c>
      <c r="AF223" s="11">
        <f t="shared" si="107"/>
        <v>0</v>
      </c>
      <c r="AG223" s="12">
        <f t="shared" si="108"/>
        <v>0</v>
      </c>
      <c r="AH223" s="11">
        <f t="shared" si="109"/>
        <v>0</v>
      </c>
      <c r="AI223" s="12">
        <f t="shared" si="110"/>
        <v>0</v>
      </c>
      <c r="AJ223" s="11">
        <f t="shared" si="111"/>
        <v>0</v>
      </c>
      <c r="AK223" s="12">
        <f t="shared" si="112"/>
        <v>0</v>
      </c>
    </row>
    <row r="224" spans="1:37" x14ac:dyDescent="0.3">
      <c r="A224">
        <v>619521</v>
      </c>
      <c r="C224" s="1">
        <v>44329</v>
      </c>
      <c r="D224">
        <v>7</v>
      </c>
      <c r="E224" t="s">
        <v>186</v>
      </c>
      <c r="F224" t="s">
        <v>165</v>
      </c>
      <c r="G224" t="s">
        <v>20</v>
      </c>
      <c r="H224" s="2">
        <v>49872860</v>
      </c>
      <c r="J224">
        <f t="shared" si="85"/>
        <v>0</v>
      </c>
      <c r="K224">
        <f t="shared" si="86"/>
        <v>0</v>
      </c>
      <c r="L224">
        <f t="shared" si="87"/>
        <v>0</v>
      </c>
      <c r="M224">
        <f t="shared" si="88"/>
        <v>0</v>
      </c>
      <c r="N224">
        <f t="shared" si="89"/>
        <v>0</v>
      </c>
      <c r="O224">
        <f t="shared" si="90"/>
        <v>0</v>
      </c>
      <c r="P224">
        <f t="shared" si="91"/>
        <v>0</v>
      </c>
      <c r="Q224">
        <f t="shared" si="92"/>
        <v>0</v>
      </c>
      <c r="R224" s="11">
        <f t="shared" si="93"/>
        <v>1</v>
      </c>
      <c r="S224">
        <f t="shared" si="94"/>
        <v>0</v>
      </c>
      <c r="T224" s="11">
        <f t="shared" si="95"/>
        <v>1</v>
      </c>
      <c r="U224" s="12">
        <f t="shared" si="96"/>
        <v>0</v>
      </c>
      <c r="V224" s="11">
        <f t="shared" si="97"/>
        <v>0</v>
      </c>
      <c r="W224" s="12">
        <f t="shared" si="98"/>
        <v>0</v>
      </c>
      <c r="X224" s="11">
        <f t="shared" si="99"/>
        <v>0</v>
      </c>
      <c r="Y224" s="12">
        <f t="shared" si="100"/>
        <v>0</v>
      </c>
      <c r="Z224" s="11">
        <f t="shared" si="101"/>
        <v>0</v>
      </c>
      <c r="AA224" s="12">
        <f t="shared" si="102"/>
        <v>0</v>
      </c>
      <c r="AB224" s="11">
        <f t="shared" si="103"/>
        <v>0</v>
      </c>
      <c r="AC224" s="12">
        <f t="shared" si="104"/>
        <v>0</v>
      </c>
      <c r="AD224" s="11">
        <f t="shared" si="105"/>
        <v>0</v>
      </c>
      <c r="AE224" s="12">
        <f t="shared" si="106"/>
        <v>0</v>
      </c>
      <c r="AF224" s="11">
        <f t="shared" si="107"/>
        <v>0</v>
      </c>
      <c r="AG224" s="12">
        <f t="shared" si="108"/>
        <v>0</v>
      </c>
      <c r="AH224" s="11">
        <f t="shared" si="109"/>
        <v>0</v>
      </c>
      <c r="AI224" s="12">
        <f t="shared" si="110"/>
        <v>0</v>
      </c>
      <c r="AJ224" s="11">
        <f t="shared" si="111"/>
        <v>0</v>
      </c>
      <c r="AK224" s="12">
        <f t="shared" si="112"/>
        <v>0</v>
      </c>
    </row>
    <row r="225" spans="1:37" x14ac:dyDescent="0.3">
      <c r="A225">
        <v>619521</v>
      </c>
      <c r="C225" s="1">
        <v>44329</v>
      </c>
      <c r="D225">
        <v>8</v>
      </c>
      <c r="E225" t="s">
        <v>186</v>
      </c>
      <c r="F225" t="s">
        <v>165</v>
      </c>
      <c r="G225" t="s">
        <v>55</v>
      </c>
      <c r="H225" s="2">
        <v>52933925</v>
      </c>
      <c r="J225">
        <f t="shared" si="85"/>
        <v>0</v>
      </c>
      <c r="K225">
        <f t="shared" si="86"/>
        <v>0</v>
      </c>
      <c r="L225">
        <f t="shared" si="87"/>
        <v>0</v>
      </c>
      <c r="M225">
        <f t="shared" si="88"/>
        <v>0</v>
      </c>
      <c r="N225">
        <f t="shared" si="89"/>
        <v>0</v>
      </c>
      <c r="O225">
        <f t="shared" si="90"/>
        <v>0</v>
      </c>
      <c r="P225">
        <f t="shared" si="91"/>
        <v>0</v>
      </c>
      <c r="Q225">
        <f t="shared" si="92"/>
        <v>0</v>
      </c>
      <c r="R225" s="11">
        <f t="shared" si="93"/>
        <v>0</v>
      </c>
      <c r="S225">
        <f t="shared" si="94"/>
        <v>0</v>
      </c>
      <c r="T225" s="11">
        <f t="shared" si="95"/>
        <v>0</v>
      </c>
      <c r="U225" s="12">
        <f t="shared" si="96"/>
        <v>0</v>
      </c>
      <c r="V225" s="11">
        <f t="shared" si="97"/>
        <v>0</v>
      </c>
      <c r="W225" s="12">
        <f t="shared" si="98"/>
        <v>0</v>
      </c>
      <c r="X225" s="11">
        <f t="shared" si="99"/>
        <v>0</v>
      </c>
      <c r="Y225" s="12">
        <f t="shared" si="100"/>
        <v>0</v>
      </c>
      <c r="Z225" s="11">
        <f t="shared" si="101"/>
        <v>0</v>
      </c>
      <c r="AA225" s="12">
        <f t="shared" si="102"/>
        <v>0</v>
      </c>
      <c r="AB225" s="11">
        <f t="shared" si="103"/>
        <v>0</v>
      </c>
      <c r="AC225" s="12">
        <f t="shared" si="104"/>
        <v>0</v>
      </c>
      <c r="AD225" s="11">
        <f t="shared" si="105"/>
        <v>0</v>
      </c>
      <c r="AE225" s="12">
        <f t="shared" si="106"/>
        <v>0</v>
      </c>
      <c r="AF225" s="11">
        <f t="shared" si="107"/>
        <v>0</v>
      </c>
      <c r="AG225" s="12">
        <f t="shared" si="108"/>
        <v>0</v>
      </c>
      <c r="AH225" s="11">
        <f t="shared" si="109"/>
        <v>0</v>
      </c>
      <c r="AI225" s="12">
        <f t="shared" si="110"/>
        <v>0</v>
      </c>
      <c r="AJ225" s="11">
        <f t="shared" si="111"/>
        <v>0</v>
      </c>
      <c r="AK225" s="12">
        <f t="shared" si="112"/>
        <v>0</v>
      </c>
    </row>
    <row r="226" spans="1:37" x14ac:dyDescent="0.3">
      <c r="A226">
        <v>619521</v>
      </c>
      <c r="C226" s="1">
        <v>44329</v>
      </c>
      <c r="D226">
        <v>9</v>
      </c>
      <c r="E226" t="s">
        <v>186</v>
      </c>
      <c r="F226" t="s">
        <v>165</v>
      </c>
      <c r="G226" t="s">
        <v>39</v>
      </c>
      <c r="H226" s="2">
        <v>54780000</v>
      </c>
      <c r="J226">
        <f t="shared" si="85"/>
        <v>0</v>
      </c>
      <c r="K226">
        <f t="shared" si="86"/>
        <v>0</v>
      </c>
      <c r="L226">
        <f t="shared" si="87"/>
        <v>0</v>
      </c>
      <c r="M226">
        <f t="shared" si="88"/>
        <v>0</v>
      </c>
      <c r="N226">
        <f t="shared" si="89"/>
        <v>0</v>
      </c>
      <c r="O226">
        <f t="shared" si="90"/>
        <v>0</v>
      </c>
      <c r="P226">
        <f t="shared" si="91"/>
        <v>0</v>
      </c>
      <c r="Q226">
        <f t="shared" si="92"/>
        <v>0</v>
      </c>
      <c r="R226" s="11">
        <f t="shared" si="93"/>
        <v>0</v>
      </c>
      <c r="S226">
        <f t="shared" si="94"/>
        <v>0</v>
      </c>
      <c r="T226" s="11">
        <f t="shared" si="95"/>
        <v>0</v>
      </c>
      <c r="U226" s="12">
        <f t="shared" si="96"/>
        <v>0</v>
      </c>
      <c r="V226" s="11">
        <f t="shared" si="97"/>
        <v>0</v>
      </c>
      <c r="W226" s="12">
        <f t="shared" si="98"/>
        <v>0</v>
      </c>
      <c r="X226" s="11">
        <f t="shared" si="99"/>
        <v>0</v>
      </c>
      <c r="Y226" s="12">
        <f t="shared" si="100"/>
        <v>0</v>
      </c>
      <c r="Z226" s="11">
        <f t="shared" si="101"/>
        <v>0</v>
      </c>
      <c r="AA226" s="12">
        <f t="shared" si="102"/>
        <v>0</v>
      </c>
      <c r="AB226" s="11">
        <f t="shared" si="103"/>
        <v>0</v>
      </c>
      <c r="AC226" s="12">
        <f t="shared" si="104"/>
        <v>0</v>
      </c>
      <c r="AD226" s="11">
        <f t="shared" si="105"/>
        <v>0</v>
      </c>
      <c r="AE226" s="12">
        <f t="shared" si="106"/>
        <v>0</v>
      </c>
      <c r="AF226" s="11">
        <f t="shared" si="107"/>
        <v>0</v>
      </c>
      <c r="AG226" s="12">
        <f t="shared" si="108"/>
        <v>0</v>
      </c>
      <c r="AH226" s="11">
        <f t="shared" si="109"/>
        <v>1</v>
      </c>
      <c r="AI226" s="12">
        <f t="shared" si="110"/>
        <v>0</v>
      </c>
      <c r="AJ226" s="11">
        <f t="shared" si="111"/>
        <v>0</v>
      </c>
      <c r="AK226" s="12">
        <f t="shared" si="112"/>
        <v>0</v>
      </c>
    </row>
    <row r="227" spans="1:37" x14ac:dyDescent="0.3">
      <c r="A227">
        <v>619521</v>
      </c>
      <c r="C227" s="1">
        <v>44329</v>
      </c>
      <c r="D227">
        <v>10</v>
      </c>
      <c r="E227" t="s">
        <v>186</v>
      </c>
      <c r="F227" t="s">
        <v>165</v>
      </c>
      <c r="G227" t="s">
        <v>23</v>
      </c>
      <c r="H227" s="2">
        <v>54923557</v>
      </c>
      <c r="J227">
        <f t="shared" si="85"/>
        <v>0</v>
      </c>
      <c r="K227">
        <f t="shared" si="86"/>
        <v>0</v>
      </c>
      <c r="L227">
        <f t="shared" si="87"/>
        <v>0</v>
      </c>
      <c r="M227">
        <f t="shared" si="88"/>
        <v>0</v>
      </c>
      <c r="N227">
        <f t="shared" si="89"/>
        <v>0</v>
      </c>
      <c r="O227">
        <f t="shared" si="90"/>
        <v>0</v>
      </c>
      <c r="P227">
        <f t="shared" si="91"/>
        <v>0</v>
      </c>
      <c r="Q227">
        <f t="shared" si="92"/>
        <v>0</v>
      </c>
      <c r="R227" s="11">
        <f t="shared" si="93"/>
        <v>0</v>
      </c>
      <c r="S227">
        <f t="shared" si="94"/>
        <v>0</v>
      </c>
      <c r="T227" s="11">
        <f t="shared" si="95"/>
        <v>0</v>
      </c>
      <c r="U227" s="12">
        <f t="shared" si="96"/>
        <v>0</v>
      </c>
      <c r="V227" s="11">
        <f t="shared" si="97"/>
        <v>0</v>
      </c>
      <c r="W227" s="12">
        <f t="shared" si="98"/>
        <v>0</v>
      </c>
      <c r="X227" s="11">
        <f t="shared" si="99"/>
        <v>0</v>
      </c>
      <c r="Y227" s="12">
        <f t="shared" si="100"/>
        <v>0</v>
      </c>
      <c r="Z227" s="11">
        <f t="shared" si="101"/>
        <v>0</v>
      </c>
      <c r="AA227" s="12">
        <f t="shared" si="102"/>
        <v>0</v>
      </c>
      <c r="AB227" s="11">
        <f t="shared" si="103"/>
        <v>0</v>
      </c>
      <c r="AC227" s="12">
        <f t="shared" si="104"/>
        <v>0</v>
      </c>
      <c r="AD227" s="11">
        <f t="shared" si="105"/>
        <v>0</v>
      </c>
      <c r="AE227" s="12">
        <f t="shared" si="106"/>
        <v>0</v>
      </c>
      <c r="AF227" s="11">
        <f t="shared" si="107"/>
        <v>0</v>
      </c>
      <c r="AG227" s="12">
        <f t="shared" si="108"/>
        <v>0</v>
      </c>
      <c r="AH227" s="11">
        <f t="shared" si="109"/>
        <v>0</v>
      </c>
      <c r="AI227" s="12">
        <f t="shared" si="110"/>
        <v>0</v>
      </c>
      <c r="AJ227" s="11">
        <f t="shared" si="111"/>
        <v>0</v>
      </c>
      <c r="AK227" s="12">
        <f t="shared" si="112"/>
        <v>0</v>
      </c>
    </row>
    <row r="228" spans="1:37" x14ac:dyDescent="0.3">
      <c r="C228" s="1"/>
      <c r="H228" s="2"/>
      <c r="J228">
        <f t="shared" si="85"/>
        <v>0</v>
      </c>
      <c r="K228">
        <f t="shared" si="86"/>
        <v>0</v>
      </c>
      <c r="L228">
        <f t="shared" si="87"/>
        <v>0</v>
      </c>
      <c r="M228">
        <f t="shared" si="88"/>
        <v>0</v>
      </c>
      <c r="N228">
        <f t="shared" si="89"/>
        <v>0</v>
      </c>
      <c r="O228">
        <f t="shared" si="90"/>
        <v>0</v>
      </c>
      <c r="P228">
        <f t="shared" si="91"/>
        <v>0</v>
      </c>
      <c r="Q228">
        <f t="shared" si="92"/>
        <v>0</v>
      </c>
      <c r="R228" s="11">
        <f t="shared" si="93"/>
        <v>0</v>
      </c>
      <c r="S228">
        <f t="shared" si="94"/>
        <v>0</v>
      </c>
      <c r="T228" s="11">
        <f t="shared" si="95"/>
        <v>0</v>
      </c>
      <c r="U228" s="12">
        <f t="shared" si="96"/>
        <v>0</v>
      </c>
      <c r="V228" s="11">
        <f t="shared" si="97"/>
        <v>0</v>
      </c>
      <c r="W228" s="12">
        <f t="shared" si="98"/>
        <v>0</v>
      </c>
      <c r="X228" s="11">
        <f t="shared" si="99"/>
        <v>0</v>
      </c>
      <c r="Y228" s="12">
        <f t="shared" si="100"/>
        <v>0</v>
      </c>
      <c r="Z228" s="11">
        <f t="shared" si="101"/>
        <v>0</v>
      </c>
      <c r="AA228" s="12">
        <f t="shared" si="102"/>
        <v>0</v>
      </c>
      <c r="AB228" s="11">
        <f t="shared" si="103"/>
        <v>0</v>
      </c>
      <c r="AC228" s="12">
        <f t="shared" si="104"/>
        <v>0</v>
      </c>
      <c r="AD228" s="11">
        <f t="shared" si="105"/>
        <v>0</v>
      </c>
      <c r="AE228" s="12">
        <f t="shared" si="106"/>
        <v>0</v>
      </c>
      <c r="AF228" s="11">
        <f t="shared" si="107"/>
        <v>0</v>
      </c>
      <c r="AG228" s="12">
        <f t="shared" si="108"/>
        <v>0</v>
      </c>
      <c r="AH228" s="11">
        <f t="shared" si="109"/>
        <v>0</v>
      </c>
      <c r="AI228" s="12">
        <f t="shared" si="110"/>
        <v>0</v>
      </c>
      <c r="AJ228" s="11">
        <f t="shared" si="111"/>
        <v>0</v>
      </c>
      <c r="AK228" s="12">
        <f t="shared" si="112"/>
        <v>0</v>
      </c>
    </row>
    <row r="229" spans="1:37" x14ac:dyDescent="0.3">
      <c r="A229">
        <v>620434</v>
      </c>
      <c r="C229" s="1">
        <v>44319</v>
      </c>
      <c r="D229">
        <v>1</v>
      </c>
      <c r="E229" t="s">
        <v>187</v>
      </c>
      <c r="F229" t="s">
        <v>165</v>
      </c>
      <c r="G229" t="s">
        <v>101</v>
      </c>
      <c r="H229" s="2">
        <v>1347975</v>
      </c>
      <c r="J229">
        <f t="shared" si="85"/>
        <v>0</v>
      </c>
      <c r="K229">
        <f t="shared" si="86"/>
        <v>0</v>
      </c>
      <c r="L229">
        <f t="shared" si="87"/>
        <v>0</v>
      </c>
      <c r="M229">
        <f t="shared" si="88"/>
        <v>0</v>
      </c>
      <c r="N229">
        <f t="shared" si="89"/>
        <v>0</v>
      </c>
      <c r="O229">
        <f t="shared" si="90"/>
        <v>0</v>
      </c>
      <c r="P229">
        <f t="shared" si="91"/>
        <v>0</v>
      </c>
      <c r="Q229">
        <f t="shared" si="92"/>
        <v>0</v>
      </c>
      <c r="R229" s="11">
        <f t="shared" si="93"/>
        <v>0</v>
      </c>
      <c r="S229">
        <f t="shared" si="94"/>
        <v>0</v>
      </c>
      <c r="T229" s="11">
        <f t="shared" si="95"/>
        <v>0</v>
      </c>
      <c r="U229" s="12">
        <f t="shared" si="96"/>
        <v>0</v>
      </c>
      <c r="V229" s="11">
        <f t="shared" si="97"/>
        <v>0</v>
      </c>
      <c r="W229" s="12">
        <f t="shared" si="98"/>
        <v>0</v>
      </c>
      <c r="X229" s="11">
        <f t="shared" si="99"/>
        <v>0</v>
      </c>
      <c r="Y229" s="12">
        <f t="shared" si="100"/>
        <v>0</v>
      </c>
      <c r="Z229" s="11">
        <f t="shared" si="101"/>
        <v>0</v>
      </c>
      <c r="AA229" s="12">
        <f t="shared" si="102"/>
        <v>0</v>
      </c>
      <c r="AB229" s="11">
        <f t="shared" si="103"/>
        <v>0</v>
      </c>
      <c r="AC229" s="12">
        <f t="shared" si="104"/>
        <v>0</v>
      </c>
      <c r="AD229" s="11">
        <f t="shared" si="105"/>
        <v>0</v>
      </c>
      <c r="AE229" s="12">
        <f t="shared" si="106"/>
        <v>0</v>
      </c>
      <c r="AF229" s="11">
        <f t="shared" si="107"/>
        <v>0</v>
      </c>
      <c r="AG229" s="12">
        <f t="shared" si="108"/>
        <v>0</v>
      </c>
      <c r="AH229" s="11">
        <f t="shared" si="109"/>
        <v>0</v>
      </c>
      <c r="AI229" s="12">
        <f t="shared" si="110"/>
        <v>0</v>
      </c>
      <c r="AJ229" s="11">
        <f t="shared" si="111"/>
        <v>0</v>
      </c>
      <c r="AK229" s="12">
        <f t="shared" si="112"/>
        <v>0</v>
      </c>
    </row>
    <row r="230" spans="1:37" x14ac:dyDescent="0.3">
      <c r="A230">
        <v>620434</v>
      </c>
      <c r="C230" s="1">
        <v>44319</v>
      </c>
      <c r="D230">
        <v>2</v>
      </c>
      <c r="E230" t="s">
        <v>187</v>
      </c>
      <c r="F230" t="s">
        <v>165</v>
      </c>
      <c r="G230" t="s">
        <v>71</v>
      </c>
      <c r="H230" s="2">
        <v>1654000</v>
      </c>
      <c r="J230">
        <f t="shared" si="85"/>
        <v>0</v>
      </c>
      <c r="K230">
        <f t="shared" si="86"/>
        <v>0</v>
      </c>
      <c r="L230">
        <f t="shared" si="87"/>
        <v>0</v>
      </c>
      <c r="M230">
        <f t="shared" si="88"/>
        <v>0</v>
      </c>
      <c r="N230">
        <f t="shared" si="89"/>
        <v>0</v>
      </c>
      <c r="O230">
        <f t="shared" si="90"/>
        <v>0</v>
      </c>
      <c r="P230">
        <f t="shared" si="91"/>
        <v>0</v>
      </c>
      <c r="Q230">
        <f t="shared" si="92"/>
        <v>0</v>
      </c>
      <c r="R230" s="11">
        <f t="shared" si="93"/>
        <v>0</v>
      </c>
      <c r="S230">
        <f t="shared" si="94"/>
        <v>0</v>
      </c>
      <c r="T230" s="11">
        <f t="shared" si="95"/>
        <v>0</v>
      </c>
      <c r="U230" s="12">
        <f t="shared" si="96"/>
        <v>0</v>
      </c>
      <c r="V230" s="11">
        <f t="shared" si="97"/>
        <v>0</v>
      </c>
      <c r="W230" s="12">
        <f t="shared" si="98"/>
        <v>0</v>
      </c>
      <c r="X230" s="11">
        <f t="shared" si="99"/>
        <v>0</v>
      </c>
      <c r="Y230" s="12">
        <f t="shared" si="100"/>
        <v>0</v>
      </c>
      <c r="Z230" s="11">
        <f t="shared" si="101"/>
        <v>0</v>
      </c>
      <c r="AA230" s="12">
        <f t="shared" si="102"/>
        <v>0</v>
      </c>
      <c r="AB230" s="11">
        <f t="shared" si="103"/>
        <v>0</v>
      </c>
      <c r="AC230" s="12">
        <f t="shared" si="104"/>
        <v>0</v>
      </c>
      <c r="AD230" s="11">
        <f t="shared" si="105"/>
        <v>0</v>
      </c>
      <c r="AE230" s="12">
        <f t="shared" si="106"/>
        <v>0</v>
      </c>
      <c r="AF230" s="11">
        <f t="shared" si="107"/>
        <v>0</v>
      </c>
      <c r="AG230" s="12">
        <f t="shared" si="108"/>
        <v>0</v>
      </c>
      <c r="AH230" s="11">
        <f t="shared" si="109"/>
        <v>0</v>
      </c>
      <c r="AI230" s="12">
        <f t="shared" si="110"/>
        <v>0</v>
      </c>
      <c r="AJ230" s="11">
        <f t="shared" si="111"/>
        <v>0</v>
      </c>
      <c r="AK230" s="12">
        <f t="shared" si="112"/>
        <v>0</v>
      </c>
    </row>
    <row r="231" spans="1:37" x14ac:dyDescent="0.3">
      <c r="A231">
        <v>620434</v>
      </c>
      <c r="C231" s="1">
        <v>44319</v>
      </c>
      <c r="D231">
        <v>3</v>
      </c>
      <c r="E231" t="s">
        <v>187</v>
      </c>
      <c r="F231" t="s">
        <v>165</v>
      </c>
      <c r="G231" t="s">
        <v>102</v>
      </c>
      <c r="H231" s="2">
        <v>1758690</v>
      </c>
      <c r="J231">
        <f t="shared" si="85"/>
        <v>0</v>
      </c>
      <c r="K231">
        <f t="shared" si="86"/>
        <v>0</v>
      </c>
      <c r="L231">
        <f t="shared" si="87"/>
        <v>0</v>
      </c>
      <c r="M231">
        <f t="shared" si="88"/>
        <v>0</v>
      </c>
      <c r="N231">
        <f t="shared" si="89"/>
        <v>0</v>
      </c>
      <c r="O231">
        <f t="shared" si="90"/>
        <v>0</v>
      </c>
      <c r="P231">
        <f t="shared" si="91"/>
        <v>0</v>
      </c>
      <c r="Q231">
        <f t="shared" si="92"/>
        <v>0</v>
      </c>
      <c r="R231" s="11">
        <f t="shared" si="93"/>
        <v>0</v>
      </c>
      <c r="S231">
        <f t="shared" si="94"/>
        <v>0</v>
      </c>
      <c r="T231" s="11">
        <f t="shared" si="95"/>
        <v>0</v>
      </c>
      <c r="U231" s="12">
        <f t="shared" si="96"/>
        <v>0</v>
      </c>
      <c r="V231" s="11">
        <f t="shared" si="97"/>
        <v>0</v>
      </c>
      <c r="W231" s="12">
        <f t="shared" si="98"/>
        <v>0</v>
      </c>
      <c r="X231" s="11">
        <f t="shared" si="99"/>
        <v>0</v>
      </c>
      <c r="Y231" s="12">
        <f t="shared" si="100"/>
        <v>0</v>
      </c>
      <c r="Z231" s="11">
        <f t="shared" si="101"/>
        <v>0</v>
      </c>
      <c r="AA231" s="12">
        <f t="shared" si="102"/>
        <v>0</v>
      </c>
      <c r="AB231" s="11">
        <f t="shared" si="103"/>
        <v>0</v>
      </c>
      <c r="AC231" s="12">
        <f t="shared" si="104"/>
        <v>0</v>
      </c>
      <c r="AD231" s="11">
        <f t="shared" si="105"/>
        <v>0</v>
      </c>
      <c r="AE231" s="12">
        <f t="shared" si="106"/>
        <v>0</v>
      </c>
      <c r="AF231" s="11">
        <f t="shared" si="107"/>
        <v>0</v>
      </c>
      <c r="AG231" s="12">
        <f t="shared" si="108"/>
        <v>0</v>
      </c>
      <c r="AH231" s="11">
        <f t="shared" si="109"/>
        <v>0</v>
      </c>
      <c r="AI231" s="12">
        <f t="shared" si="110"/>
        <v>0</v>
      </c>
      <c r="AJ231" s="11">
        <f t="shared" si="111"/>
        <v>0</v>
      </c>
      <c r="AK231" s="12">
        <f t="shared" si="112"/>
        <v>0</v>
      </c>
    </row>
    <row r="232" spans="1:37" x14ac:dyDescent="0.3">
      <c r="A232">
        <v>620434</v>
      </c>
      <c r="C232" s="1">
        <v>44319</v>
      </c>
      <c r="D232">
        <v>4</v>
      </c>
      <c r="E232" t="s">
        <v>187</v>
      </c>
      <c r="F232" t="s">
        <v>165</v>
      </c>
      <c r="G232" t="s">
        <v>103</v>
      </c>
      <c r="H232" s="2">
        <v>1850000</v>
      </c>
      <c r="J232">
        <f t="shared" si="85"/>
        <v>0</v>
      </c>
      <c r="K232">
        <f t="shared" si="86"/>
        <v>0</v>
      </c>
      <c r="L232">
        <f t="shared" si="87"/>
        <v>0</v>
      </c>
      <c r="M232">
        <f t="shared" si="88"/>
        <v>0</v>
      </c>
      <c r="N232">
        <f t="shared" si="89"/>
        <v>0</v>
      </c>
      <c r="O232">
        <f t="shared" si="90"/>
        <v>0</v>
      </c>
      <c r="P232">
        <f t="shared" si="91"/>
        <v>0</v>
      </c>
      <c r="Q232">
        <f t="shared" si="92"/>
        <v>0</v>
      </c>
      <c r="R232" s="11">
        <f t="shared" si="93"/>
        <v>0</v>
      </c>
      <c r="S232">
        <f t="shared" si="94"/>
        <v>0</v>
      </c>
      <c r="T232" s="11">
        <f t="shared" si="95"/>
        <v>0</v>
      </c>
      <c r="U232" s="12">
        <f t="shared" si="96"/>
        <v>0</v>
      </c>
      <c r="V232" s="11">
        <f t="shared" si="97"/>
        <v>0</v>
      </c>
      <c r="W232" s="12">
        <f t="shared" si="98"/>
        <v>0</v>
      </c>
      <c r="X232" s="11">
        <f t="shared" si="99"/>
        <v>0</v>
      </c>
      <c r="Y232" s="12">
        <f t="shared" si="100"/>
        <v>0</v>
      </c>
      <c r="Z232" s="11">
        <f t="shared" si="101"/>
        <v>0</v>
      </c>
      <c r="AA232" s="12">
        <f t="shared" si="102"/>
        <v>0</v>
      </c>
      <c r="AB232" s="11">
        <f t="shared" si="103"/>
        <v>0</v>
      </c>
      <c r="AC232" s="12">
        <f t="shared" si="104"/>
        <v>0</v>
      </c>
      <c r="AD232" s="11">
        <f t="shared" si="105"/>
        <v>0</v>
      </c>
      <c r="AE232" s="12">
        <f t="shared" si="106"/>
        <v>0</v>
      </c>
      <c r="AF232" s="11">
        <f t="shared" si="107"/>
        <v>0</v>
      </c>
      <c r="AG232" s="12">
        <f t="shared" si="108"/>
        <v>0</v>
      </c>
      <c r="AH232" s="11">
        <f t="shared" si="109"/>
        <v>0</v>
      </c>
      <c r="AI232" s="12">
        <f t="shared" si="110"/>
        <v>0</v>
      </c>
      <c r="AJ232" s="11">
        <f t="shared" si="111"/>
        <v>0</v>
      </c>
      <c r="AK232" s="12">
        <f t="shared" si="112"/>
        <v>0</v>
      </c>
    </row>
    <row r="233" spans="1:37" x14ac:dyDescent="0.3">
      <c r="A233">
        <v>620434</v>
      </c>
      <c r="C233" s="1">
        <v>44319</v>
      </c>
      <c r="D233">
        <v>5</v>
      </c>
      <c r="E233" t="s">
        <v>187</v>
      </c>
      <c r="F233" t="s">
        <v>165</v>
      </c>
      <c r="G233" t="s">
        <v>156</v>
      </c>
      <c r="H233" s="2">
        <v>1960000</v>
      </c>
      <c r="J233">
        <f t="shared" si="85"/>
        <v>1</v>
      </c>
      <c r="K233">
        <f t="shared" si="86"/>
        <v>0</v>
      </c>
      <c r="L233">
        <f t="shared" si="87"/>
        <v>0</v>
      </c>
      <c r="M233">
        <f t="shared" si="88"/>
        <v>0</v>
      </c>
      <c r="N233">
        <f t="shared" si="89"/>
        <v>0</v>
      </c>
      <c r="O233">
        <f t="shared" si="90"/>
        <v>0</v>
      </c>
      <c r="P233">
        <f t="shared" si="91"/>
        <v>0</v>
      </c>
      <c r="Q233">
        <f t="shared" si="92"/>
        <v>0</v>
      </c>
      <c r="R233" s="11">
        <f t="shared" si="93"/>
        <v>0</v>
      </c>
      <c r="S233">
        <f t="shared" si="94"/>
        <v>0</v>
      </c>
      <c r="T233" s="11">
        <f t="shared" si="95"/>
        <v>0</v>
      </c>
      <c r="U233" s="12">
        <f t="shared" si="96"/>
        <v>0</v>
      </c>
      <c r="V233" s="11">
        <f t="shared" si="97"/>
        <v>0</v>
      </c>
      <c r="W233" s="12">
        <f t="shared" si="98"/>
        <v>0</v>
      </c>
      <c r="X233" s="11">
        <f t="shared" si="99"/>
        <v>0</v>
      </c>
      <c r="Y233" s="12">
        <f t="shared" si="100"/>
        <v>0</v>
      </c>
      <c r="Z233" s="11">
        <f t="shared" si="101"/>
        <v>0</v>
      </c>
      <c r="AA233" s="12">
        <f t="shared" si="102"/>
        <v>0</v>
      </c>
      <c r="AB233" s="11">
        <f t="shared" si="103"/>
        <v>0</v>
      </c>
      <c r="AC233" s="12">
        <f t="shared" si="104"/>
        <v>0</v>
      </c>
      <c r="AD233" s="11">
        <f t="shared" si="105"/>
        <v>0</v>
      </c>
      <c r="AE233" s="12">
        <f t="shared" si="106"/>
        <v>0</v>
      </c>
      <c r="AF233" s="11">
        <f t="shared" si="107"/>
        <v>0</v>
      </c>
      <c r="AG233" s="12">
        <f t="shared" si="108"/>
        <v>0</v>
      </c>
      <c r="AH233" s="11">
        <f t="shared" si="109"/>
        <v>0</v>
      </c>
      <c r="AI233" s="12">
        <f t="shared" si="110"/>
        <v>0</v>
      </c>
      <c r="AJ233" s="11">
        <f t="shared" si="111"/>
        <v>0</v>
      </c>
      <c r="AK233" s="12">
        <f t="shared" si="112"/>
        <v>0</v>
      </c>
    </row>
    <row r="234" spans="1:37" x14ac:dyDescent="0.3">
      <c r="A234">
        <v>620434</v>
      </c>
      <c r="C234" s="1">
        <v>44319</v>
      </c>
      <c r="D234">
        <v>6</v>
      </c>
      <c r="E234" t="s">
        <v>187</v>
      </c>
      <c r="F234" t="s">
        <v>165</v>
      </c>
      <c r="G234" t="s">
        <v>104</v>
      </c>
      <c r="H234" s="2">
        <v>1980000</v>
      </c>
      <c r="J234">
        <f t="shared" si="85"/>
        <v>0</v>
      </c>
      <c r="K234">
        <f t="shared" si="86"/>
        <v>0</v>
      </c>
      <c r="L234">
        <f t="shared" si="87"/>
        <v>0</v>
      </c>
      <c r="M234">
        <f t="shared" si="88"/>
        <v>0</v>
      </c>
      <c r="N234">
        <f t="shared" si="89"/>
        <v>0</v>
      </c>
      <c r="O234">
        <f t="shared" si="90"/>
        <v>0</v>
      </c>
      <c r="P234">
        <f t="shared" si="91"/>
        <v>0</v>
      </c>
      <c r="Q234">
        <f t="shared" si="92"/>
        <v>0</v>
      </c>
      <c r="R234" s="11">
        <f t="shared" si="93"/>
        <v>0</v>
      </c>
      <c r="S234">
        <f t="shared" si="94"/>
        <v>0</v>
      </c>
      <c r="T234" s="11">
        <f t="shared" si="95"/>
        <v>0</v>
      </c>
      <c r="U234" s="12">
        <f t="shared" si="96"/>
        <v>0</v>
      </c>
      <c r="V234" s="11">
        <f t="shared" si="97"/>
        <v>0</v>
      </c>
      <c r="W234" s="12">
        <f t="shared" si="98"/>
        <v>0</v>
      </c>
      <c r="X234" s="11">
        <f t="shared" si="99"/>
        <v>0</v>
      </c>
      <c r="Y234" s="12">
        <f t="shared" si="100"/>
        <v>0</v>
      </c>
      <c r="Z234" s="11">
        <f t="shared" si="101"/>
        <v>0</v>
      </c>
      <c r="AA234" s="12">
        <f t="shared" si="102"/>
        <v>0</v>
      </c>
      <c r="AB234" s="11">
        <f t="shared" si="103"/>
        <v>0</v>
      </c>
      <c r="AC234" s="12">
        <f t="shared" si="104"/>
        <v>0</v>
      </c>
      <c r="AD234" s="11">
        <f t="shared" si="105"/>
        <v>0</v>
      </c>
      <c r="AE234" s="12">
        <f t="shared" si="106"/>
        <v>0</v>
      </c>
      <c r="AF234" s="11">
        <f t="shared" si="107"/>
        <v>0</v>
      </c>
      <c r="AG234" s="12">
        <f t="shared" si="108"/>
        <v>0</v>
      </c>
      <c r="AH234" s="11">
        <f t="shared" si="109"/>
        <v>0</v>
      </c>
      <c r="AI234" s="12">
        <f t="shared" si="110"/>
        <v>0</v>
      </c>
      <c r="AJ234" s="11">
        <f t="shared" si="111"/>
        <v>0</v>
      </c>
      <c r="AK234" s="12">
        <f t="shared" si="112"/>
        <v>0</v>
      </c>
    </row>
    <row r="235" spans="1:37" x14ac:dyDescent="0.3">
      <c r="A235">
        <v>620434</v>
      </c>
      <c r="C235" s="1">
        <v>44319</v>
      </c>
      <c r="D235">
        <v>7</v>
      </c>
      <c r="E235" t="s">
        <v>187</v>
      </c>
      <c r="F235" t="s">
        <v>165</v>
      </c>
      <c r="G235" t="s">
        <v>105</v>
      </c>
      <c r="H235" s="2">
        <v>2408000</v>
      </c>
      <c r="J235">
        <f t="shared" si="85"/>
        <v>0</v>
      </c>
      <c r="K235">
        <f t="shared" si="86"/>
        <v>0</v>
      </c>
      <c r="L235">
        <f t="shared" si="87"/>
        <v>0</v>
      </c>
      <c r="M235">
        <f t="shared" si="88"/>
        <v>0</v>
      </c>
      <c r="N235">
        <f t="shared" si="89"/>
        <v>0</v>
      </c>
      <c r="O235">
        <f t="shared" si="90"/>
        <v>0</v>
      </c>
      <c r="P235">
        <f t="shared" si="91"/>
        <v>0</v>
      </c>
      <c r="Q235">
        <f t="shared" si="92"/>
        <v>0</v>
      </c>
      <c r="R235" s="11">
        <f t="shared" si="93"/>
        <v>0</v>
      </c>
      <c r="S235">
        <f t="shared" si="94"/>
        <v>0</v>
      </c>
      <c r="T235" s="11">
        <f t="shared" si="95"/>
        <v>0</v>
      </c>
      <c r="U235" s="12">
        <f t="shared" si="96"/>
        <v>0</v>
      </c>
      <c r="V235" s="11">
        <f t="shared" si="97"/>
        <v>0</v>
      </c>
      <c r="W235" s="12">
        <f t="shared" si="98"/>
        <v>0</v>
      </c>
      <c r="X235" s="11">
        <f t="shared" si="99"/>
        <v>0</v>
      </c>
      <c r="Y235" s="12">
        <f t="shared" si="100"/>
        <v>0</v>
      </c>
      <c r="Z235" s="11">
        <f t="shared" si="101"/>
        <v>0</v>
      </c>
      <c r="AA235" s="12">
        <f t="shared" si="102"/>
        <v>0</v>
      </c>
      <c r="AB235" s="11">
        <f t="shared" si="103"/>
        <v>0</v>
      </c>
      <c r="AC235" s="12">
        <f t="shared" si="104"/>
        <v>0</v>
      </c>
      <c r="AD235" s="11">
        <f t="shared" si="105"/>
        <v>0</v>
      </c>
      <c r="AE235" s="12">
        <f t="shared" si="106"/>
        <v>0</v>
      </c>
      <c r="AF235" s="11">
        <f t="shared" si="107"/>
        <v>0</v>
      </c>
      <c r="AG235" s="12">
        <f t="shared" si="108"/>
        <v>0</v>
      </c>
      <c r="AH235" s="11">
        <f t="shared" si="109"/>
        <v>0</v>
      </c>
      <c r="AI235" s="12">
        <f t="shared" si="110"/>
        <v>0</v>
      </c>
      <c r="AJ235" s="11">
        <f t="shared" si="111"/>
        <v>0</v>
      </c>
      <c r="AK235" s="12">
        <f t="shared" si="112"/>
        <v>0</v>
      </c>
    </row>
    <row r="236" spans="1:37" x14ac:dyDescent="0.3">
      <c r="A236">
        <v>620434</v>
      </c>
      <c r="C236" s="1">
        <v>44319</v>
      </c>
      <c r="D236">
        <v>8</v>
      </c>
      <c r="E236" t="s">
        <v>187</v>
      </c>
      <c r="F236" t="s">
        <v>165</v>
      </c>
      <c r="G236" t="s">
        <v>106</v>
      </c>
      <c r="H236" s="2">
        <v>2524599</v>
      </c>
      <c r="J236">
        <f t="shared" si="85"/>
        <v>0</v>
      </c>
      <c r="K236">
        <f t="shared" si="86"/>
        <v>0</v>
      </c>
      <c r="L236">
        <f t="shared" si="87"/>
        <v>0</v>
      </c>
      <c r="M236">
        <f t="shared" si="88"/>
        <v>0</v>
      </c>
      <c r="N236">
        <f t="shared" si="89"/>
        <v>0</v>
      </c>
      <c r="O236">
        <f t="shared" si="90"/>
        <v>0</v>
      </c>
      <c r="P236">
        <f t="shared" si="91"/>
        <v>0</v>
      </c>
      <c r="Q236">
        <f t="shared" si="92"/>
        <v>0</v>
      </c>
      <c r="R236" s="11">
        <f t="shared" si="93"/>
        <v>0</v>
      </c>
      <c r="S236">
        <f t="shared" si="94"/>
        <v>0</v>
      </c>
      <c r="T236" s="11">
        <f t="shared" si="95"/>
        <v>0</v>
      </c>
      <c r="U236" s="12">
        <f t="shared" si="96"/>
        <v>0</v>
      </c>
      <c r="V236" s="11">
        <f t="shared" si="97"/>
        <v>0</v>
      </c>
      <c r="W236" s="12">
        <f t="shared" si="98"/>
        <v>0</v>
      </c>
      <c r="X236" s="11">
        <f t="shared" si="99"/>
        <v>0</v>
      </c>
      <c r="Y236" s="12">
        <f t="shared" si="100"/>
        <v>0</v>
      </c>
      <c r="Z236" s="11">
        <f t="shared" si="101"/>
        <v>0</v>
      </c>
      <c r="AA236" s="12">
        <f t="shared" si="102"/>
        <v>0</v>
      </c>
      <c r="AB236" s="11">
        <f t="shared" si="103"/>
        <v>0</v>
      </c>
      <c r="AC236" s="12">
        <f t="shared" si="104"/>
        <v>0</v>
      </c>
      <c r="AD236" s="11">
        <f t="shared" si="105"/>
        <v>0</v>
      </c>
      <c r="AE236" s="12">
        <f t="shared" si="106"/>
        <v>0</v>
      </c>
      <c r="AF236" s="11">
        <f t="shared" si="107"/>
        <v>0</v>
      </c>
      <c r="AG236" s="12">
        <f t="shared" si="108"/>
        <v>0</v>
      </c>
      <c r="AH236" s="11">
        <f t="shared" si="109"/>
        <v>0</v>
      </c>
      <c r="AI236" s="12">
        <f t="shared" si="110"/>
        <v>0</v>
      </c>
      <c r="AJ236" s="11">
        <f t="shared" si="111"/>
        <v>0</v>
      </c>
      <c r="AK236" s="12">
        <f t="shared" si="112"/>
        <v>0</v>
      </c>
    </row>
    <row r="237" spans="1:37" x14ac:dyDescent="0.3">
      <c r="A237">
        <v>620434</v>
      </c>
      <c r="C237" s="1">
        <v>44319</v>
      </c>
      <c r="D237">
        <v>9</v>
      </c>
      <c r="E237" t="s">
        <v>187</v>
      </c>
      <c r="F237" t="s">
        <v>165</v>
      </c>
      <c r="G237" t="s">
        <v>107</v>
      </c>
      <c r="H237" s="2">
        <v>2565300</v>
      </c>
      <c r="J237">
        <f t="shared" si="85"/>
        <v>0</v>
      </c>
      <c r="K237">
        <f t="shared" si="86"/>
        <v>0</v>
      </c>
      <c r="L237">
        <f t="shared" si="87"/>
        <v>0</v>
      </c>
      <c r="M237">
        <f t="shared" si="88"/>
        <v>0</v>
      </c>
      <c r="N237">
        <f t="shared" si="89"/>
        <v>0</v>
      </c>
      <c r="O237">
        <f t="shared" si="90"/>
        <v>0</v>
      </c>
      <c r="P237">
        <f t="shared" si="91"/>
        <v>0</v>
      </c>
      <c r="Q237">
        <f t="shared" si="92"/>
        <v>0</v>
      </c>
      <c r="R237" s="11">
        <f t="shared" si="93"/>
        <v>0</v>
      </c>
      <c r="S237">
        <f t="shared" si="94"/>
        <v>0</v>
      </c>
      <c r="T237" s="11">
        <f t="shared" si="95"/>
        <v>0</v>
      </c>
      <c r="U237" s="12">
        <f t="shared" si="96"/>
        <v>0</v>
      </c>
      <c r="V237" s="11">
        <f t="shared" si="97"/>
        <v>0</v>
      </c>
      <c r="W237" s="12">
        <f t="shared" si="98"/>
        <v>0</v>
      </c>
      <c r="X237" s="11">
        <f t="shared" si="99"/>
        <v>0</v>
      </c>
      <c r="Y237" s="12">
        <f t="shared" si="100"/>
        <v>0</v>
      </c>
      <c r="Z237" s="11">
        <f t="shared" si="101"/>
        <v>0</v>
      </c>
      <c r="AA237" s="12">
        <f t="shared" si="102"/>
        <v>0</v>
      </c>
      <c r="AB237" s="11">
        <f t="shared" si="103"/>
        <v>0</v>
      </c>
      <c r="AC237" s="12">
        <f t="shared" si="104"/>
        <v>0</v>
      </c>
      <c r="AD237" s="11">
        <f t="shared" si="105"/>
        <v>0</v>
      </c>
      <c r="AE237" s="12">
        <f t="shared" si="106"/>
        <v>0</v>
      </c>
      <c r="AF237" s="11">
        <f t="shared" si="107"/>
        <v>0</v>
      </c>
      <c r="AG237" s="12">
        <f t="shared" si="108"/>
        <v>0</v>
      </c>
      <c r="AH237" s="11">
        <f t="shared" si="109"/>
        <v>0</v>
      </c>
      <c r="AI237" s="12">
        <f t="shared" si="110"/>
        <v>0</v>
      </c>
      <c r="AJ237" s="11">
        <f t="shared" si="111"/>
        <v>0</v>
      </c>
      <c r="AK237" s="12">
        <f t="shared" si="112"/>
        <v>0</v>
      </c>
    </row>
    <row r="238" spans="1:37" x14ac:dyDescent="0.3">
      <c r="A238">
        <v>620434</v>
      </c>
      <c r="C238" s="1">
        <v>44319</v>
      </c>
      <c r="D238">
        <v>10</v>
      </c>
      <c r="E238" t="s">
        <v>187</v>
      </c>
      <c r="F238" t="s">
        <v>165</v>
      </c>
      <c r="G238" t="s">
        <v>108</v>
      </c>
      <c r="H238" s="2">
        <v>3510000</v>
      </c>
      <c r="J238">
        <f t="shared" si="85"/>
        <v>0</v>
      </c>
      <c r="K238">
        <f t="shared" si="86"/>
        <v>0</v>
      </c>
      <c r="L238">
        <f t="shared" si="87"/>
        <v>0</v>
      </c>
      <c r="M238">
        <f t="shared" si="88"/>
        <v>0</v>
      </c>
      <c r="N238">
        <f t="shared" si="89"/>
        <v>0</v>
      </c>
      <c r="O238">
        <f t="shared" si="90"/>
        <v>0</v>
      </c>
      <c r="P238">
        <f t="shared" si="91"/>
        <v>0</v>
      </c>
      <c r="Q238">
        <f t="shared" si="92"/>
        <v>0</v>
      </c>
      <c r="R238" s="11">
        <f t="shared" si="93"/>
        <v>0</v>
      </c>
      <c r="S238">
        <f t="shared" si="94"/>
        <v>0</v>
      </c>
      <c r="T238" s="11">
        <f t="shared" si="95"/>
        <v>0</v>
      </c>
      <c r="U238" s="12">
        <f t="shared" si="96"/>
        <v>0</v>
      </c>
      <c r="V238" s="11">
        <f t="shared" si="97"/>
        <v>0</v>
      </c>
      <c r="W238" s="12">
        <f t="shared" si="98"/>
        <v>0</v>
      </c>
      <c r="X238" s="11">
        <f t="shared" si="99"/>
        <v>0</v>
      </c>
      <c r="Y238" s="12">
        <f t="shared" si="100"/>
        <v>0</v>
      </c>
      <c r="Z238" s="11">
        <f t="shared" si="101"/>
        <v>0</v>
      </c>
      <c r="AA238" s="12">
        <f t="shared" si="102"/>
        <v>0</v>
      </c>
      <c r="AB238" s="11">
        <f t="shared" si="103"/>
        <v>0</v>
      </c>
      <c r="AC238" s="12">
        <f t="shared" si="104"/>
        <v>0</v>
      </c>
      <c r="AD238" s="11">
        <f t="shared" si="105"/>
        <v>0</v>
      </c>
      <c r="AE238" s="12">
        <f t="shared" si="106"/>
        <v>0</v>
      </c>
      <c r="AF238" s="11">
        <f t="shared" si="107"/>
        <v>0</v>
      </c>
      <c r="AG238" s="12">
        <f t="shared" si="108"/>
        <v>0</v>
      </c>
      <c r="AH238" s="11">
        <f t="shared" si="109"/>
        <v>0</v>
      </c>
      <c r="AI238" s="12">
        <f t="shared" si="110"/>
        <v>0</v>
      </c>
      <c r="AJ238" s="11">
        <f t="shared" si="111"/>
        <v>0</v>
      </c>
      <c r="AK238" s="12">
        <f t="shared" si="112"/>
        <v>0</v>
      </c>
    </row>
    <row r="239" spans="1:37" x14ac:dyDescent="0.3">
      <c r="C239" s="1"/>
      <c r="H239" s="2"/>
      <c r="J239">
        <f t="shared" si="85"/>
        <v>0</v>
      </c>
      <c r="K239">
        <f t="shared" si="86"/>
        <v>0</v>
      </c>
      <c r="L239">
        <f t="shared" si="87"/>
        <v>0</v>
      </c>
      <c r="M239">
        <f t="shared" si="88"/>
        <v>0</v>
      </c>
      <c r="N239">
        <f t="shared" si="89"/>
        <v>0</v>
      </c>
      <c r="O239">
        <f t="shared" si="90"/>
        <v>0</v>
      </c>
      <c r="P239">
        <f t="shared" si="91"/>
        <v>0</v>
      </c>
      <c r="Q239">
        <f t="shared" si="92"/>
        <v>0</v>
      </c>
      <c r="R239" s="11">
        <f t="shared" si="93"/>
        <v>0</v>
      </c>
      <c r="S239">
        <f t="shared" si="94"/>
        <v>0</v>
      </c>
      <c r="T239" s="11">
        <f t="shared" si="95"/>
        <v>0</v>
      </c>
      <c r="U239" s="12">
        <f t="shared" si="96"/>
        <v>0</v>
      </c>
      <c r="V239" s="11">
        <f t="shared" si="97"/>
        <v>0</v>
      </c>
      <c r="W239" s="12">
        <f t="shared" si="98"/>
        <v>0</v>
      </c>
      <c r="X239" s="11">
        <f t="shared" si="99"/>
        <v>0</v>
      </c>
      <c r="Y239" s="12">
        <f t="shared" si="100"/>
        <v>0</v>
      </c>
      <c r="Z239" s="11">
        <f t="shared" si="101"/>
        <v>0</v>
      </c>
      <c r="AA239" s="12">
        <f t="shared" si="102"/>
        <v>0</v>
      </c>
      <c r="AB239" s="11">
        <f t="shared" si="103"/>
        <v>0</v>
      </c>
      <c r="AC239" s="12">
        <f t="shared" si="104"/>
        <v>0</v>
      </c>
      <c r="AD239" s="11">
        <f t="shared" si="105"/>
        <v>0</v>
      </c>
      <c r="AE239" s="12">
        <f t="shared" si="106"/>
        <v>0</v>
      </c>
      <c r="AF239" s="11">
        <f t="shared" si="107"/>
        <v>0</v>
      </c>
      <c r="AG239" s="12">
        <f t="shared" si="108"/>
        <v>0</v>
      </c>
      <c r="AH239" s="11">
        <f t="shared" si="109"/>
        <v>0</v>
      </c>
      <c r="AI239" s="12">
        <f t="shared" si="110"/>
        <v>0</v>
      </c>
      <c r="AJ239" s="11">
        <f t="shared" si="111"/>
        <v>0</v>
      </c>
      <c r="AK239" s="12">
        <f t="shared" si="112"/>
        <v>0</v>
      </c>
    </row>
    <row r="240" spans="1:37" x14ac:dyDescent="0.3">
      <c r="A240">
        <v>617522</v>
      </c>
      <c r="C240" s="1">
        <v>44280</v>
      </c>
      <c r="D240">
        <v>1</v>
      </c>
      <c r="E240" t="s">
        <v>188</v>
      </c>
      <c r="F240" t="s">
        <v>165</v>
      </c>
      <c r="G240" t="s">
        <v>29</v>
      </c>
      <c r="H240" s="2">
        <v>19970000</v>
      </c>
      <c r="J240">
        <f t="shared" si="85"/>
        <v>0</v>
      </c>
      <c r="K240">
        <f t="shared" si="86"/>
        <v>0</v>
      </c>
      <c r="L240">
        <f t="shared" si="87"/>
        <v>0</v>
      </c>
      <c r="M240">
        <f t="shared" si="88"/>
        <v>0</v>
      </c>
      <c r="N240">
        <f t="shared" si="89"/>
        <v>0</v>
      </c>
      <c r="O240">
        <f t="shared" si="90"/>
        <v>0</v>
      </c>
      <c r="P240">
        <f t="shared" si="91"/>
        <v>0</v>
      </c>
      <c r="Q240">
        <f t="shared" si="92"/>
        <v>0</v>
      </c>
      <c r="R240" s="11">
        <f t="shared" si="93"/>
        <v>0</v>
      </c>
      <c r="S240">
        <f t="shared" si="94"/>
        <v>0</v>
      </c>
      <c r="T240" s="11">
        <f t="shared" si="95"/>
        <v>0</v>
      </c>
      <c r="U240" s="12">
        <f t="shared" si="96"/>
        <v>0</v>
      </c>
      <c r="V240" s="11">
        <f t="shared" si="97"/>
        <v>0</v>
      </c>
      <c r="W240" s="12">
        <f t="shared" si="98"/>
        <v>0</v>
      </c>
      <c r="X240" s="11">
        <f t="shared" si="99"/>
        <v>0</v>
      </c>
      <c r="Y240" s="12">
        <f t="shared" si="100"/>
        <v>0</v>
      </c>
      <c r="Z240" s="11">
        <f t="shared" si="101"/>
        <v>0</v>
      </c>
      <c r="AA240" s="12">
        <f t="shared" si="102"/>
        <v>0</v>
      </c>
      <c r="AB240" s="11">
        <f t="shared" si="103"/>
        <v>0</v>
      </c>
      <c r="AC240" s="12">
        <f t="shared" si="104"/>
        <v>0</v>
      </c>
      <c r="AD240" s="11">
        <f t="shared" si="105"/>
        <v>0</v>
      </c>
      <c r="AE240" s="12">
        <f t="shared" si="106"/>
        <v>0</v>
      </c>
      <c r="AF240" s="11">
        <f t="shared" si="107"/>
        <v>0</v>
      </c>
      <c r="AG240" s="12">
        <f t="shared" si="108"/>
        <v>0</v>
      </c>
      <c r="AH240" s="11">
        <f t="shared" si="109"/>
        <v>0</v>
      </c>
      <c r="AI240" s="12">
        <f t="shared" si="110"/>
        <v>0</v>
      </c>
      <c r="AJ240" s="11">
        <f t="shared" si="111"/>
        <v>1</v>
      </c>
      <c r="AK240" s="12">
        <f t="shared" si="112"/>
        <v>1</v>
      </c>
    </row>
    <row r="241" spans="1:37" x14ac:dyDescent="0.3">
      <c r="A241">
        <v>617522</v>
      </c>
      <c r="C241" s="1">
        <v>44280</v>
      </c>
      <c r="D241">
        <v>2</v>
      </c>
      <c r="E241" t="s">
        <v>188</v>
      </c>
      <c r="F241" t="s">
        <v>165</v>
      </c>
      <c r="G241" t="s">
        <v>13</v>
      </c>
      <c r="H241" s="2">
        <v>22341000</v>
      </c>
      <c r="J241">
        <f t="shared" si="85"/>
        <v>0</v>
      </c>
      <c r="K241">
        <f t="shared" si="86"/>
        <v>0</v>
      </c>
      <c r="L241">
        <f t="shared" si="87"/>
        <v>0</v>
      </c>
      <c r="M241">
        <f t="shared" si="88"/>
        <v>0</v>
      </c>
      <c r="N241">
        <f t="shared" si="89"/>
        <v>1</v>
      </c>
      <c r="O241">
        <f t="shared" si="90"/>
        <v>0</v>
      </c>
      <c r="P241">
        <f t="shared" si="91"/>
        <v>0</v>
      </c>
      <c r="Q241">
        <f t="shared" si="92"/>
        <v>0</v>
      </c>
      <c r="R241" s="11">
        <f t="shared" si="93"/>
        <v>0</v>
      </c>
      <c r="S241">
        <f t="shared" si="94"/>
        <v>0</v>
      </c>
      <c r="T241" s="11">
        <f t="shared" si="95"/>
        <v>0</v>
      </c>
      <c r="U241" s="12">
        <f t="shared" si="96"/>
        <v>0</v>
      </c>
      <c r="V241" s="11">
        <f t="shared" si="97"/>
        <v>0</v>
      </c>
      <c r="W241" s="12">
        <f t="shared" si="98"/>
        <v>0</v>
      </c>
      <c r="X241" s="11">
        <f t="shared" si="99"/>
        <v>0</v>
      </c>
      <c r="Y241" s="12">
        <f t="shared" si="100"/>
        <v>0</v>
      </c>
      <c r="Z241" s="11">
        <f t="shared" si="101"/>
        <v>0</v>
      </c>
      <c r="AA241" s="12">
        <f t="shared" si="102"/>
        <v>0</v>
      </c>
      <c r="AB241" s="11">
        <f t="shared" si="103"/>
        <v>0</v>
      </c>
      <c r="AC241" s="12">
        <f t="shared" si="104"/>
        <v>0</v>
      </c>
      <c r="AD241" s="11">
        <f t="shared" si="105"/>
        <v>0</v>
      </c>
      <c r="AE241" s="12">
        <f t="shared" si="106"/>
        <v>0</v>
      </c>
      <c r="AF241" s="11">
        <f t="shared" si="107"/>
        <v>0</v>
      </c>
      <c r="AG241" s="12">
        <f t="shared" si="108"/>
        <v>0</v>
      </c>
      <c r="AH241" s="11">
        <f t="shared" si="109"/>
        <v>0</v>
      </c>
      <c r="AI241" s="12">
        <f t="shared" si="110"/>
        <v>0</v>
      </c>
      <c r="AJ241" s="11">
        <f t="shared" si="111"/>
        <v>0</v>
      </c>
      <c r="AK241" s="12">
        <f t="shared" si="112"/>
        <v>0</v>
      </c>
    </row>
    <row r="242" spans="1:37" x14ac:dyDescent="0.3">
      <c r="A242">
        <v>617522</v>
      </c>
      <c r="C242" s="1">
        <v>44280</v>
      </c>
      <c r="D242">
        <v>3</v>
      </c>
      <c r="E242" t="s">
        <v>188</v>
      </c>
      <c r="F242" t="s">
        <v>165</v>
      </c>
      <c r="G242" t="s">
        <v>52</v>
      </c>
      <c r="H242" s="2">
        <v>24886850</v>
      </c>
      <c r="J242">
        <f t="shared" si="85"/>
        <v>0</v>
      </c>
      <c r="K242">
        <f t="shared" si="86"/>
        <v>0</v>
      </c>
      <c r="L242">
        <f t="shared" si="87"/>
        <v>0</v>
      </c>
      <c r="M242">
        <f t="shared" si="88"/>
        <v>0</v>
      </c>
      <c r="N242">
        <f t="shared" si="89"/>
        <v>0</v>
      </c>
      <c r="O242">
        <f t="shared" si="90"/>
        <v>0</v>
      </c>
      <c r="P242">
        <f t="shared" si="91"/>
        <v>0</v>
      </c>
      <c r="Q242">
        <f t="shared" si="92"/>
        <v>0</v>
      </c>
      <c r="R242" s="11">
        <f t="shared" si="93"/>
        <v>0</v>
      </c>
      <c r="S242">
        <f t="shared" si="94"/>
        <v>0</v>
      </c>
      <c r="T242" s="11">
        <f t="shared" si="95"/>
        <v>0</v>
      </c>
      <c r="U242" s="12">
        <f t="shared" si="96"/>
        <v>0</v>
      </c>
      <c r="V242" s="11">
        <f t="shared" si="97"/>
        <v>0</v>
      </c>
      <c r="W242" s="12">
        <f t="shared" si="98"/>
        <v>0</v>
      </c>
      <c r="X242" s="11">
        <f t="shared" si="99"/>
        <v>0</v>
      </c>
      <c r="Y242" s="12">
        <f t="shared" si="100"/>
        <v>0</v>
      </c>
      <c r="Z242" s="11">
        <f t="shared" si="101"/>
        <v>0</v>
      </c>
      <c r="AA242" s="12">
        <f t="shared" si="102"/>
        <v>0</v>
      </c>
      <c r="AB242" s="11">
        <f t="shared" si="103"/>
        <v>0</v>
      </c>
      <c r="AC242" s="12">
        <f t="shared" si="104"/>
        <v>0</v>
      </c>
      <c r="AD242" s="11">
        <f t="shared" si="105"/>
        <v>0</v>
      </c>
      <c r="AE242" s="12">
        <f t="shared" si="106"/>
        <v>0</v>
      </c>
      <c r="AF242" s="11">
        <f t="shared" si="107"/>
        <v>0</v>
      </c>
      <c r="AG242" s="12">
        <f t="shared" si="108"/>
        <v>0</v>
      </c>
      <c r="AH242" s="11">
        <f t="shared" si="109"/>
        <v>0</v>
      </c>
      <c r="AI242" s="12">
        <f t="shared" si="110"/>
        <v>0</v>
      </c>
      <c r="AJ242" s="11">
        <f t="shared" si="111"/>
        <v>0</v>
      </c>
      <c r="AK242" s="12">
        <f t="shared" si="112"/>
        <v>0</v>
      </c>
    </row>
    <row r="243" spans="1:37" x14ac:dyDescent="0.3">
      <c r="A243">
        <v>617522</v>
      </c>
      <c r="C243" s="1">
        <v>44280</v>
      </c>
      <c r="D243">
        <v>4</v>
      </c>
      <c r="E243" t="s">
        <v>188</v>
      </c>
      <c r="F243" t="s">
        <v>165</v>
      </c>
      <c r="G243" t="s">
        <v>47</v>
      </c>
      <c r="H243" s="2">
        <v>26636971</v>
      </c>
      <c r="J243">
        <f t="shared" si="85"/>
        <v>0</v>
      </c>
      <c r="K243">
        <f t="shared" si="86"/>
        <v>0</v>
      </c>
      <c r="L243">
        <f t="shared" si="87"/>
        <v>0</v>
      </c>
      <c r="M243">
        <f t="shared" si="88"/>
        <v>0</v>
      </c>
      <c r="N243">
        <f t="shared" si="89"/>
        <v>0</v>
      </c>
      <c r="O243">
        <f t="shared" si="90"/>
        <v>0</v>
      </c>
      <c r="P243">
        <f t="shared" si="91"/>
        <v>0</v>
      </c>
      <c r="Q243">
        <f t="shared" si="92"/>
        <v>0</v>
      </c>
      <c r="R243" s="11">
        <f t="shared" si="93"/>
        <v>0</v>
      </c>
      <c r="S243">
        <f t="shared" si="94"/>
        <v>0</v>
      </c>
      <c r="T243" s="11">
        <f t="shared" si="95"/>
        <v>0</v>
      </c>
      <c r="U243" s="12">
        <f t="shared" si="96"/>
        <v>0</v>
      </c>
      <c r="V243" s="11">
        <f t="shared" si="97"/>
        <v>0</v>
      </c>
      <c r="W243" s="12">
        <f t="shared" si="98"/>
        <v>0</v>
      </c>
      <c r="X243" s="11">
        <f t="shared" si="99"/>
        <v>0</v>
      </c>
      <c r="Y243" s="12">
        <f t="shared" si="100"/>
        <v>0</v>
      </c>
      <c r="Z243" s="11">
        <f t="shared" si="101"/>
        <v>0</v>
      </c>
      <c r="AA243" s="12">
        <f t="shared" si="102"/>
        <v>0</v>
      </c>
      <c r="AB243" s="11">
        <f t="shared" si="103"/>
        <v>0</v>
      </c>
      <c r="AC243" s="12">
        <f t="shared" si="104"/>
        <v>0</v>
      </c>
      <c r="AD243" s="11">
        <f t="shared" si="105"/>
        <v>0</v>
      </c>
      <c r="AE243" s="12">
        <f t="shared" si="106"/>
        <v>0</v>
      </c>
      <c r="AF243" s="11">
        <f t="shared" si="107"/>
        <v>0</v>
      </c>
      <c r="AG243" s="12">
        <f t="shared" si="108"/>
        <v>0</v>
      </c>
      <c r="AH243" s="11">
        <f t="shared" si="109"/>
        <v>0</v>
      </c>
      <c r="AI243" s="12">
        <f t="shared" si="110"/>
        <v>0</v>
      </c>
      <c r="AJ243" s="11">
        <f t="shared" si="111"/>
        <v>0</v>
      </c>
      <c r="AK243" s="12">
        <f t="shared" si="112"/>
        <v>0</v>
      </c>
    </row>
    <row r="244" spans="1:37" x14ac:dyDescent="0.3">
      <c r="A244">
        <v>617522</v>
      </c>
      <c r="C244" s="1">
        <v>44280</v>
      </c>
      <c r="D244">
        <v>5</v>
      </c>
      <c r="E244" t="s">
        <v>188</v>
      </c>
      <c r="F244" t="s">
        <v>165</v>
      </c>
      <c r="G244" t="s">
        <v>156</v>
      </c>
      <c r="H244" s="2">
        <v>29143000</v>
      </c>
      <c r="J244">
        <f t="shared" si="85"/>
        <v>1</v>
      </c>
      <c r="K244">
        <f t="shared" si="86"/>
        <v>0</v>
      </c>
      <c r="L244">
        <f t="shared" si="87"/>
        <v>0</v>
      </c>
      <c r="M244">
        <f t="shared" si="88"/>
        <v>0</v>
      </c>
      <c r="N244">
        <f t="shared" si="89"/>
        <v>0</v>
      </c>
      <c r="O244">
        <f t="shared" si="90"/>
        <v>0</v>
      </c>
      <c r="P244">
        <f t="shared" si="91"/>
        <v>0</v>
      </c>
      <c r="Q244">
        <f t="shared" si="92"/>
        <v>0</v>
      </c>
      <c r="R244" s="11">
        <f t="shared" si="93"/>
        <v>0</v>
      </c>
      <c r="S244">
        <f t="shared" si="94"/>
        <v>0</v>
      </c>
      <c r="T244" s="11">
        <f t="shared" si="95"/>
        <v>0</v>
      </c>
      <c r="U244" s="12">
        <f t="shared" si="96"/>
        <v>0</v>
      </c>
      <c r="V244" s="11">
        <f t="shared" si="97"/>
        <v>0</v>
      </c>
      <c r="W244" s="12">
        <f t="shared" si="98"/>
        <v>0</v>
      </c>
      <c r="X244" s="11">
        <f t="shared" si="99"/>
        <v>0</v>
      </c>
      <c r="Y244" s="12">
        <f t="shared" si="100"/>
        <v>0</v>
      </c>
      <c r="Z244" s="11">
        <f t="shared" si="101"/>
        <v>0</v>
      </c>
      <c r="AA244" s="12">
        <f t="shared" si="102"/>
        <v>0</v>
      </c>
      <c r="AB244" s="11">
        <f t="shared" si="103"/>
        <v>0</v>
      </c>
      <c r="AC244" s="12">
        <f t="shared" si="104"/>
        <v>0</v>
      </c>
      <c r="AD244" s="11">
        <f t="shared" si="105"/>
        <v>0</v>
      </c>
      <c r="AE244" s="12">
        <f t="shared" si="106"/>
        <v>0</v>
      </c>
      <c r="AF244" s="11">
        <f t="shared" si="107"/>
        <v>0</v>
      </c>
      <c r="AG244" s="12">
        <f t="shared" si="108"/>
        <v>0</v>
      </c>
      <c r="AH244" s="11">
        <f t="shared" si="109"/>
        <v>0</v>
      </c>
      <c r="AI244" s="12">
        <f t="shared" si="110"/>
        <v>0</v>
      </c>
      <c r="AJ244" s="11">
        <f t="shared" si="111"/>
        <v>0</v>
      </c>
      <c r="AK244" s="12">
        <f t="shared" si="112"/>
        <v>0</v>
      </c>
    </row>
    <row r="245" spans="1:37" x14ac:dyDescent="0.3">
      <c r="A245">
        <v>617522</v>
      </c>
      <c r="C245" s="1">
        <v>44280</v>
      </c>
      <c r="D245">
        <v>6</v>
      </c>
      <c r="E245" t="s">
        <v>188</v>
      </c>
      <c r="F245" t="s">
        <v>165</v>
      </c>
      <c r="G245" t="s">
        <v>109</v>
      </c>
      <c r="H245" s="2">
        <v>29930825</v>
      </c>
      <c r="J245">
        <f t="shared" si="85"/>
        <v>0</v>
      </c>
      <c r="K245">
        <f t="shared" si="86"/>
        <v>0</v>
      </c>
      <c r="L245">
        <f t="shared" si="87"/>
        <v>0</v>
      </c>
      <c r="M245">
        <f t="shared" si="88"/>
        <v>0</v>
      </c>
      <c r="N245">
        <f t="shared" si="89"/>
        <v>0</v>
      </c>
      <c r="O245">
        <f t="shared" si="90"/>
        <v>0</v>
      </c>
      <c r="P245">
        <f t="shared" si="91"/>
        <v>0</v>
      </c>
      <c r="Q245">
        <f t="shared" si="92"/>
        <v>0</v>
      </c>
      <c r="R245" s="11">
        <f t="shared" si="93"/>
        <v>0</v>
      </c>
      <c r="S245">
        <f t="shared" si="94"/>
        <v>0</v>
      </c>
      <c r="T245" s="11">
        <f t="shared" si="95"/>
        <v>0</v>
      </c>
      <c r="U245" s="12">
        <f t="shared" si="96"/>
        <v>0</v>
      </c>
      <c r="V245" s="11">
        <f t="shared" si="97"/>
        <v>0</v>
      </c>
      <c r="W245" s="12">
        <f t="shared" si="98"/>
        <v>0</v>
      </c>
      <c r="X245" s="11">
        <f t="shared" si="99"/>
        <v>0</v>
      </c>
      <c r="Y245" s="12">
        <f t="shared" si="100"/>
        <v>0</v>
      </c>
      <c r="Z245" s="11">
        <f t="shared" si="101"/>
        <v>0</v>
      </c>
      <c r="AA245" s="12">
        <f t="shared" si="102"/>
        <v>0</v>
      </c>
      <c r="AB245" s="11">
        <f t="shared" si="103"/>
        <v>0</v>
      </c>
      <c r="AC245" s="12">
        <f t="shared" si="104"/>
        <v>0</v>
      </c>
      <c r="AD245" s="11">
        <f t="shared" si="105"/>
        <v>0</v>
      </c>
      <c r="AE245" s="12">
        <f t="shared" si="106"/>
        <v>0</v>
      </c>
      <c r="AF245" s="11">
        <f t="shared" si="107"/>
        <v>0</v>
      </c>
      <c r="AG245" s="12">
        <f t="shared" si="108"/>
        <v>0</v>
      </c>
      <c r="AH245" s="11">
        <f t="shared" si="109"/>
        <v>0</v>
      </c>
      <c r="AI245" s="12">
        <f t="shared" si="110"/>
        <v>0</v>
      </c>
      <c r="AJ245" s="11">
        <f t="shared" si="111"/>
        <v>0</v>
      </c>
      <c r="AK245" s="12">
        <f t="shared" si="112"/>
        <v>0</v>
      </c>
    </row>
    <row r="246" spans="1:37" x14ac:dyDescent="0.3">
      <c r="A246">
        <v>617522</v>
      </c>
      <c r="C246" s="1">
        <v>44280</v>
      </c>
      <c r="D246">
        <v>7</v>
      </c>
      <c r="E246" t="s">
        <v>188</v>
      </c>
      <c r="F246" t="s">
        <v>165</v>
      </c>
      <c r="G246" t="s">
        <v>23</v>
      </c>
      <c r="H246" s="2">
        <v>32057500</v>
      </c>
      <c r="J246">
        <f t="shared" si="85"/>
        <v>0</v>
      </c>
      <c r="K246">
        <f t="shared" si="86"/>
        <v>0</v>
      </c>
      <c r="L246">
        <f t="shared" si="87"/>
        <v>0</v>
      </c>
      <c r="M246">
        <f t="shared" si="88"/>
        <v>0</v>
      </c>
      <c r="N246">
        <f t="shared" si="89"/>
        <v>0</v>
      </c>
      <c r="O246">
        <f t="shared" si="90"/>
        <v>0</v>
      </c>
      <c r="P246">
        <f t="shared" si="91"/>
        <v>0</v>
      </c>
      <c r="Q246">
        <f t="shared" si="92"/>
        <v>0</v>
      </c>
      <c r="R246" s="11">
        <f t="shared" si="93"/>
        <v>0</v>
      </c>
      <c r="S246">
        <f t="shared" si="94"/>
        <v>0</v>
      </c>
      <c r="T246" s="11">
        <f t="shared" si="95"/>
        <v>0</v>
      </c>
      <c r="U246" s="12">
        <f t="shared" si="96"/>
        <v>0</v>
      </c>
      <c r="V246" s="11">
        <f t="shared" si="97"/>
        <v>0</v>
      </c>
      <c r="W246" s="12">
        <f t="shared" si="98"/>
        <v>0</v>
      </c>
      <c r="X246" s="11">
        <f t="shared" si="99"/>
        <v>0</v>
      </c>
      <c r="Y246" s="12">
        <f t="shared" si="100"/>
        <v>0</v>
      </c>
      <c r="Z246" s="11">
        <f t="shared" si="101"/>
        <v>0</v>
      </c>
      <c r="AA246" s="12">
        <f t="shared" si="102"/>
        <v>0</v>
      </c>
      <c r="AB246" s="11">
        <f t="shared" si="103"/>
        <v>0</v>
      </c>
      <c r="AC246" s="12">
        <f t="shared" si="104"/>
        <v>0</v>
      </c>
      <c r="AD246" s="11">
        <f t="shared" si="105"/>
        <v>0</v>
      </c>
      <c r="AE246" s="12">
        <f t="shared" si="106"/>
        <v>0</v>
      </c>
      <c r="AF246" s="11">
        <f t="shared" si="107"/>
        <v>0</v>
      </c>
      <c r="AG246" s="12">
        <f t="shared" si="108"/>
        <v>0</v>
      </c>
      <c r="AH246" s="11">
        <f t="shared" si="109"/>
        <v>0</v>
      </c>
      <c r="AI246" s="12">
        <f t="shared" si="110"/>
        <v>0</v>
      </c>
      <c r="AJ246" s="11">
        <f t="shared" si="111"/>
        <v>0</v>
      </c>
      <c r="AK246" s="12">
        <f t="shared" si="112"/>
        <v>0</v>
      </c>
    </row>
    <row r="247" spans="1:37" x14ac:dyDescent="0.3">
      <c r="A247">
        <v>617522</v>
      </c>
      <c r="C247" s="1">
        <v>44280</v>
      </c>
      <c r="D247">
        <v>8</v>
      </c>
      <c r="E247" t="s">
        <v>188</v>
      </c>
      <c r="F247" t="s">
        <v>165</v>
      </c>
      <c r="G247" t="s">
        <v>25</v>
      </c>
      <c r="H247" s="2">
        <v>41146000</v>
      </c>
      <c r="J247">
        <f t="shared" si="85"/>
        <v>0</v>
      </c>
      <c r="K247">
        <f t="shared" si="86"/>
        <v>0</v>
      </c>
      <c r="L247">
        <f t="shared" si="87"/>
        <v>0</v>
      </c>
      <c r="M247">
        <f t="shared" si="88"/>
        <v>0</v>
      </c>
      <c r="N247">
        <f t="shared" si="89"/>
        <v>0</v>
      </c>
      <c r="O247">
        <f t="shared" si="90"/>
        <v>0</v>
      </c>
      <c r="P247">
        <f t="shared" si="91"/>
        <v>0</v>
      </c>
      <c r="Q247">
        <f t="shared" si="92"/>
        <v>0</v>
      </c>
      <c r="R247" s="11">
        <f t="shared" si="93"/>
        <v>0</v>
      </c>
      <c r="S247">
        <f t="shared" si="94"/>
        <v>0</v>
      </c>
      <c r="T247" s="11">
        <f t="shared" si="95"/>
        <v>0</v>
      </c>
      <c r="U247" s="12">
        <f t="shared" si="96"/>
        <v>0</v>
      </c>
      <c r="V247" s="11">
        <f t="shared" si="97"/>
        <v>0</v>
      </c>
      <c r="W247" s="12">
        <f t="shared" si="98"/>
        <v>0</v>
      </c>
      <c r="X247" s="11">
        <f t="shared" si="99"/>
        <v>0</v>
      </c>
      <c r="Y247" s="12">
        <f t="shared" si="100"/>
        <v>0</v>
      </c>
      <c r="Z247" s="11">
        <f t="shared" si="101"/>
        <v>0</v>
      </c>
      <c r="AA247" s="12">
        <f t="shared" si="102"/>
        <v>0</v>
      </c>
      <c r="AB247" s="11">
        <f t="shared" si="103"/>
        <v>0</v>
      </c>
      <c r="AC247" s="12">
        <f t="shared" si="104"/>
        <v>0</v>
      </c>
      <c r="AD247" s="11">
        <f t="shared" si="105"/>
        <v>0</v>
      </c>
      <c r="AE247" s="12">
        <f t="shared" si="106"/>
        <v>0</v>
      </c>
      <c r="AF247" s="11">
        <f t="shared" si="107"/>
        <v>0</v>
      </c>
      <c r="AG247" s="12">
        <f t="shared" si="108"/>
        <v>0</v>
      </c>
      <c r="AH247" s="11">
        <f t="shared" si="109"/>
        <v>0</v>
      </c>
      <c r="AI247" s="12">
        <f t="shared" si="110"/>
        <v>0</v>
      </c>
      <c r="AJ247" s="11">
        <f t="shared" si="111"/>
        <v>0</v>
      </c>
      <c r="AK247" s="12">
        <f t="shared" si="112"/>
        <v>0</v>
      </c>
    </row>
    <row r="248" spans="1:37" x14ac:dyDescent="0.3">
      <c r="C248" s="1"/>
      <c r="H248" s="2"/>
      <c r="J248">
        <f t="shared" si="85"/>
        <v>0</v>
      </c>
      <c r="K248">
        <f t="shared" si="86"/>
        <v>0</v>
      </c>
      <c r="L248">
        <f t="shared" si="87"/>
        <v>0</v>
      </c>
      <c r="M248">
        <f t="shared" si="88"/>
        <v>0</v>
      </c>
      <c r="N248">
        <f t="shared" si="89"/>
        <v>0</v>
      </c>
      <c r="O248">
        <f t="shared" si="90"/>
        <v>0</v>
      </c>
      <c r="P248">
        <f t="shared" si="91"/>
        <v>0</v>
      </c>
      <c r="Q248">
        <f t="shared" si="92"/>
        <v>0</v>
      </c>
      <c r="R248" s="11">
        <f t="shared" si="93"/>
        <v>0</v>
      </c>
      <c r="S248">
        <f t="shared" si="94"/>
        <v>0</v>
      </c>
      <c r="T248" s="11">
        <f t="shared" si="95"/>
        <v>0</v>
      </c>
      <c r="U248" s="12">
        <f t="shared" si="96"/>
        <v>0</v>
      </c>
      <c r="V248" s="11">
        <f t="shared" si="97"/>
        <v>0</v>
      </c>
      <c r="W248" s="12">
        <f t="shared" si="98"/>
        <v>0</v>
      </c>
      <c r="X248" s="11">
        <f t="shared" si="99"/>
        <v>0</v>
      </c>
      <c r="Y248" s="12">
        <f t="shared" si="100"/>
        <v>0</v>
      </c>
      <c r="Z248" s="11">
        <f t="shared" si="101"/>
        <v>0</v>
      </c>
      <c r="AA248" s="12">
        <f t="shared" si="102"/>
        <v>0</v>
      </c>
      <c r="AB248" s="11">
        <f t="shared" si="103"/>
        <v>0</v>
      </c>
      <c r="AC248" s="12">
        <f t="shared" si="104"/>
        <v>0</v>
      </c>
      <c r="AD248" s="11">
        <f t="shared" si="105"/>
        <v>0</v>
      </c>
      <c r="AE248" s="12">
        <f t="shared" si="106"/>
        <v>0</v>
      </c>
      <c r="AF248" s="11">
        <f t="shared" si="107"/>
        <v>0</v>
      </c>
      <c r="AG248" s="12">
        <f t="shared" si="108"/>
        <v>0</v>
      </c>
      <c r="AH248" s="11">
        <f t="shared" si="109"/>
        <v>0</v>
      </c>
      <c r="AI248" s="12">
        <f t="shared" si="110"/>
        <v>0</v>
      </c>
      <c r="AJ248" s="11">
        <f t="shared" si="111"/>
        <v>0</v>
      </c>
      <c r="AK248" s="12">
        <f t="shared" si="112"/>
        <v>0</v>
      </c>
    </row>
    <row r="249" spans="1:37" x14ac:dyDescent="0.3">
      <c r="A249">
        <v>615739</v>
      </c>
      <c r="C249" s="1">
        <v>44266</v>
      </c>
      <c r="D249">
        <v>1</v>
      </c>
      <c r="E249" t="s">
        <v>189</v>
      </c>
      <c r="F249" t="s">
        <v>165</v>
      </c>
      <c r="G249" t="s">
        <v>25</v>
      </c>
      <c r="H249" s="2">
        <v>18989250</v>
      </c>
      <c r="J249">
        <f t="shared" si="85"/>
        <v>0</v>
      </c>
      <c r="K249">
        <f t="shared" si="86"/>
        <v>0</v>
      </c>
      <c r="L249">
        <f t="shared" si="87"/>
        <v>0</v>
      </c>
      <c r="M249">
        <f t="shared" si="88"/>
        <v>0</v>
      </c>
      <c r="N249">
        <f t="shared" si="89"/>
        <v>0</v>
      </c>
      <c r="O249">
        <f t="shared" si="90"/>
        <v>0</v>
      </c>
      <c r="P249">
        <f t="shared" si="91"/>
        <v>0</v>
      </c>
      <c r="Q249">
        <f t="shared" si="92"/>
        <v>0</v>
      </c>
      <c r="R249" s="11">
        <f t="shared" si="93"/>
        <v>0</v>
      </c>
      <c r="S249">
        <f t="shared" si="94"/>
        <v>0</v>
      </c>
      <c r="T249" s="11">
        <f t="shared" si="95"/>
        <v>0</v>
      </c>
      <c r="U249" s="12">
        <f t="shared" si="96"/>
        <v>0</v>
      </c>
      <c r="V249" s="11">
        <f t="shared" si="97"/>
        <v>0</v>
      </c>
      <c r="W249" s="12">
        <f t="shared" si="98"/>
        <v>0</v>
      </c>
      <c r="X249" s="11">
        <f t="shared" si="99"/>
        <v>0</v>
      </c>
      <c r="Y249" s="12">
        <f t="shared" si="100"/>
        <v>0</v>
      </c>
      <c r="Z249" s="11">
        <f t="shared" si="101"/>
        <v>0</v>
      </c>
      <c r="AA249" s="12">
        <f t="shared" si="102"/>
        <v>0</v>
      </c>
      <c r="AB249" s="11">
        <f t="shared" si="103"/>
        <v>0</v>
      </c>
      <c r="AC249" s="12">
        <f t="shared" si="104"/>
        <v>0</v>
      </c>
      <c r="AD249" s="11">
        <f t="shared" si="105"/>
        <v>0</v>
      </c>
      <c r="AE249" s="12">
        <f t="shared" si="106"/>
        <v>0</v>
      </c>
      <c r="AF249" s="11">
        <f t="shared" si="107"/>
        <v>0</v>
      </c>
      <c r="AG249" s="12">
        <f t="shared" si="108"/>
        <v>0</v>
      </c>
      <c r="AH249" s="11">
        <f t="shared" si="109"/>
        <v>0</v>
      </c>
      <c r="AI249" s="12">
        <f t="shared" si="110"/>
        <v>0</v>
      </c>
      <c r="AJ249" s="11">
        <f t="shared" si="111"/>
        <v>0</v>
      </c>
      <c r="AK249" s="12">
        <f t="shared" si="112"/>
        <v>0</v>
      </c>
    </row>
    <row r="250" spans="1:37" x14ac:dyDescent="0.3">
      <c r="A250">
        <v>615739</v>
      </c>
      <c r="C250" s="1">
        <v>44266</v>
      </c>
      <c r="D250">
        <v>2</v>
      </c>
      <c r="E250" t="s">
        <v>189</v>
      </c>
      <c r="F250" t="s">
        <v>165</v>
      </c>
      <c r="G250" t="s">
        <v>47</v>
      </c>
      <c r="H250" s="2">
        <v>19170750</v>
      </c>
      <c r="J250">
        <f t="shared" si="85"/>
        <v>0</v>
      </c>
      <c r="K250">
        <f t="shared" si="86"/>
        <v>0</v>
      </c>
      <c r="L250">
        <f t="shared" si="87"/>
        <v>0</v>
      </c>
      <c r="M250">
        <f t="shared" si="88"/>
        <v>0</v>
      </c>
      <c r="N250">
        <f t="shared" si="89"/>
        <v>0</v>
      </c>
      <c r="O250">
        <f t="shared" si="90"/>
        <v>0</v>
      </c>
      <c r="P250">
        <f t="shared" si="91"/>
        <v>0</v>
      </c>
      <c r="Q250">
        <f t="shared" si="92"/>
        <v>0</v>
      </c>
      <c r="R250" s="11">
        <f t="shared" si="93"/>
        <v>0</v>
      </c>
      <c r="S250">
        <f t="shared" si="94"/>
        <v>0</v>
      </c>
      <c r="T250" s="11">
        <f t="shared" si="95"/>
        <v>0</v>
      </c>
      <c r="U250" s="12">
        <f t="shared" si="96"/>
        <v>0</v>
      </c>
      <c r="V250" s="11">
        <f t="shared" si="97"/>
        <v>0</v>
      </c>
      <c r="W250" s="12">
        <f t="shared" si="98"/>
        <v>0</v>
      </c>
      <c r="X250" s="11">
        <f t="shared" si="99"/>
        <v>0</v>
      </c>
      <c r="Y250" s="12">
        <f t="shared" si="100"/>
        <v>0</v>
      </c>
      <c r="Z250" s="11">
        <f t="shared" si="101"/>
        <v>0</v>
      </c>
      <c r="AA250" s="12">
        <f t="shared" si="102"/>
        <v>0</v>
      </c>
      <c r="AB250" s="11">
        <f t="shared" si="103"/>
        <v>0</v>
      </c>
      <c r="AC250" s="12">
        <f t="shared" si="104"/>
        <v>0</v>
      </c>
      <c r="AD250" s="11">
        <f t="shared" si="105"/>
        <v>0</v>
      </c>
      <c r="AE250" s="12">
        <f t="shared" si="106"/>
        <v>0</v>
      </c>
      <c r="AF250" s="11">
        <f t="shared" si="107"/>
        <v>0</v>
      </c>
      <c r="AG250" s="12">
        <f t="shared" si="108"/>
        <v>0</v>
      </c>
      <c r="AH250" s="11">
        <f t="shared" si="109"/>
        <v>0</v>
      </c>
      <c r="AI250" s="12">
        <f t="shared" si="110"/>
        <v>0</v>
      </c>
      <c r="AJ250" s="11">
        <f t="shared" si="111"/>
        <v>0</v>
      </c>
      <c r="AK250" s="12">
        <f t="shared" si="112"/>
        <v>0</v>
      </c>
    </row>
    <row r="251" spans="1:37" x14ac:dyDescent="0.3">
      <c r="A251">
        <v>615739</v>
      </c>
      <c r="C251" s="1">
        <v>44266</v>
      </c>
      <c r="D251">
        <v>3</v>
      </c>
      <c r="E251" t="s">
        <v>189</v>
      </c>
      <c r="F251" t="s">
        <v>165</v>
      </c>
      <c r="G251" t="s">
        <v>29</v>
      </c>
      <c r="H251" s="2">
        <v>19267115</v>
      </c>
      <c r="J251">
        <f t="shared" si="85"/>
        <v>0</v>
      </c>
      <c r="K251">
        <f t="shared" si="86"/>
        <v>0</v>
      </c>
      <c r="L251">
        <f t="shared" si="87"/>
        <v>0</v>
      </c>
      <c r="M251">
        <f t="shared" si="88"/>
        <v>0</v>
      </c>
      <c r="N251">
        <f t="shared" si="89"/>
        <v>0</v>
      </c>
      <c r="O251">
        <f t="shared" si="90"/>
        <v>0</v>
      </c>
      <c r="P251">
        <f t="shared" si="91"/>
        <v>0</v>
      </c>
      <c r="Q251">
        <f t="shared" si="92"/>
        <v>0</v>
      </c>
      <c r="R251" s="11">
        <f t="shared" si="93"/>
        <v>0</v>
      </c>
      <c r="S251">
        <f t="shared" si="94"/>
        <v>0</v>
      </c>
      <c r="T251" s="11">
        <f t="shared" si="95"/>
        <v>0</v>
      </c>
      <c r="U251" s="12">
        <f t="shared" si="96"/>
        <v>0</v>
      </c>
      <c r="V251" s="11">
        <f t="shared" si="97"/>
        <v>0</v>
      </c>
      <c r="W251" s="12">
        <f t="shared" si="98"/>
        <v>0</v>
      </c>
      <c r="X251" s="11">
        <f t="shared" si="99"/>
        <v>0</v>
      </c>
      <c r="Y251" s="12">
        <f t="shared" si="100"/>
        <v>0</v>
      </c>
      <c r="Z251" s="11">
        <f t="shared" si="101"/>
        <v>0</v>
      </c>
      <c r="AA251" s="12">
        <f t="shared" si="102"/>
        <v>0</v>
      </c>
      <c r="AB251" s="11">
        <f t="shared" si="103"/>
        <v>0</v>
      </c>
      <c r="AC251" s="12">
        <f t="shared" si="104"/>
        <v>0</v>
      </c>
      <c r="AD251" s="11">
        <f t="shared" si="105"/>
        <v>0</v>
      </c>
      <c r="AE251" s="12">
        <f t="shared" si="106"/>
        <v>0</v>
      </c>
      <c r="AF251" s="11">
        <f t="shared" si="107"/>
        <v>0</v>
      </c>
      <c r="AG251" s="12">
        <f t="shared" si="108"/>
        <v>0</v>
      </c>
      <c r="AH251" s="11">
        <f t="shared" si="109"/>
        <v>0</v>
      </c>
      <c r="AI251" s="12">
        <f t="shared" si="110"/>
        <v>0</v>
      </c>
      <c r="AJ251" s="11">
        <f t="shared" si="111"/>
        <v>1</v>
      </c>
      <c r="AK251" s="12">
        <f t="shared" si="112"/>
        <v>0</v>
      </c>
    </row>
    <row r="252" spans="1:37" x14ac:dyDescent="0.3">
      <c r="A252">
        <v>615739</v>
      </c>
      <c r="C252" s="1">
        <v>44266</v>
      </c>
      <c r="D252">
        <v>4</v>
      </c>
      <c r="E252" t="s">
        <v>189</v>
      </c>
      <c r="F252" t="s">
        <v>165</v>
      </c>
      <c r="G252" t="s">
        <v>23</v>
      </c>
      <c r="H252" s="2">
        <v>19567650</v>
      </c>
      <c r="J252">
        <f t="shared" si="85"/>
        <v>0</v>
      </c>
      <c r="K252">
        <f t="shared" si="86"/>
        <v>0</v>
      </c>
      <c r="L252">
        <f t="shared" si="87"/>
        <v>0</v>
      </c>
      <c r="M252">
        <f t="shared" si="88"/>
        <v>0</v>
      </c>
      <c r="N252">
        <f t="shared" si="89"/>
        <v>0</v>
      </c>
      <c r="O252">
        <f t="shared" si="90"/>
        <v>0</v>
      </c>
      <c r="P252">
        <f t="shared" si="91"/>
        <v>0</v>
      </c>
      <c r="Q252">
        <f t="shared" si="92"/>
        <v>0</v>
      </c>
      <c r="R252" s="11">
        <f t="shared" si="93"/>
        <v>0</v>
      </c>
      <c r="S252">
        <f t="shared" si="94"/>
        <v>0</v>
      </c>
      <c r="T252" s="11">
        <f t="shared" si="95"/>
        <v>0</v>
      </c>
      <c r="U252" s="12">
        <f t="shared" si="96"/>
        <v>0</v>
      </c>
      <c r="V252" s="11">
        <f t="shared" si="97"/>
        <v>0</v>
      </c>
      <c r="W252" s="12">
        <f t="shared" si="98"/>
        <v>0</v>
      </c>
      <c r="X252" s="11">
        <f t="shared" si="99"/>
        <v>0</v>
      </c>
      <c r="Y252" s="12">
        <f t="shared" si="100"/>
        <v>0</v>
      </c>
      <c r="Z252" s="11">
        <f t="shared" si="101"/>
        <v>0</v>
      </c>
      <c r="AA252" s="12">
        <f t="shared" si="102"/>
        <v>0</v>
      </c>
      <c r="AB252" s="11">
        <f t="shared" si="103"/>
        <v>0</v>
      </c>
      <c r="AC252" s="12">
        <f t="shared" si="104"/>
        <v>0</v>
      </c>
      <c r="AD252" s="11">
        <f t="shared" si="105"/>
        <v>0</v>
      </c>
      <c r="AE252" s="12">
        <f t="shared" si="106"/>
        <v>0</v>
      </c>
      <c r="AF252" s="11">
        <f t="shared" si="107"/>
        <v>0</v>
      </c>
      <c r="AG252" s="12">
        <f t="shared" si="108"/>
        <v>0</v>
      </c>
      <c r="AH252" s="11">
        <f t="shared" si="109"/>
        <v>0</v>
      </c>
      <c r="AI252" s="12">
        <f t="shared" si="110"/>
        <v>0</v>
      </c>
      <c r="AJ252" s="11">
        <f t="shared" si="111"/>
        <v>0</v>
      </c>
      <c r="AK252" s="12">
        <f t="shared" si="112"/>
        <v>0</v>
      </c>
    </row>
    <row r="253" spans="1:37" x14ac:dyDescent="0.3">
      <c r="A253">
        <v>615739</v>
      </c>
      <c r="C253" s="1">
        <v>44266</v>
      </c>
      <c r="D253">
        <v>5</v>
      </c>
      <c r="E253" t="s">
        <v>189</v>
      </c>
      <c r="F253" t="s">
        <v>165</v>
      </c>
      <c r="G253" t="s">
        <v>13</v>
      </c>
      <c r="H253" s="2">
        <v>19583300</v>
      </c>
      <c r="J253">
        <f t="shared" si="85"/>
        <v>0</v>
      </c>
      <c r="K253">
        <f t="shared" si="86"/>
        <v>0</v>
      </c>
      <c r="L253">
        <f t="shared" si="87"/>
        <v>0</v>
      </c>
      <c r="M253">
        <f t="shared" si="88"/>
        <v>0</v>
      </c>
      <c r="N253">
        <f t="shared" si="89"/>
        <v>1</v>
      </c>
      <c r="O253">
        <f t="shared" si="90"/>
        <v>0</v>
      </c>
      <c r="P253">
        <f t="shared" si="91"/>
        <v>0</v>
      </c>
      <c r="Q253">
        <f t="shared" si="92"/>
        <v>0</v>
      </c>
      <c r="R253" s="11">
        <f t="shared" si="93"/>
        <v>0</v>
      </c>
      <c r="S253">
        <f t="shared" si="94"/>
        <v>0</v>
      </c>
      <c r="T253" s="11">
        <f t="shared" si="95"/>
        <v>0</v>
      </c>
      <c r="U253" s="12">
        <f t="shared" si="96"/>
        <v>0</v>
      </c>
      <c r="V253" s="11">
        <f t="shared" si="97"/>
        <v>0</v>
      </c>
      <c r="W253" s="12">
        <f t="shared" si="98"/>
        <v>0</v>
      </c>
      <c r="X253" s="11">
        <f t="shared" si="99"/>
        <v>0</v>
      </c>
      <c r="Y253" s="12">
        <f t="shared" si="100"/>
        <v>0</v>
      </c>
      <c r="Z253" s="11">
        <f t="shared" si="101"/>
        <v>0</v>
      </c>
      <c r="AA253" s="12">
        <f t="shared" si="102"/>
        <v>0</v>
      </c>
      <c r="AB253" s="11">
        <f t="shared" si="103"/>
        <v>0</v>
      </c>
      <c r="AC253" s="12">
        <f t="shared" si="104"/>
        <v>0</v>
      </c>
      <c r="AD253" s="11">
        <f t="shared" si="105"/>
        <v>0</v>
      </c>
      <c r="AE253" s="12">
        <f t="shared" si="106"/>
        <v>0</v>
      </c>
      <c r="AF253" s="11">
        <f t="shared" si="107"/>
        <v>0</v>
      </c>
      <c r="AG253" s="12">
        <f t="shared" si="108"/>
        <v>0</v>
      </c>
      <c r="AH253" s="11">
        <f t="shared" si="109"/>
        <v>0</v>
      </c>
      <c r="AI253" s="12">
        <f t="shared" si="110"/>
        <v>0</v>
      </c>
      <c r="AJ253" s="11">
        <f t="shared" si="111"/>
        <v>0</v>
      </c>
      <c r="AK253" s="12">
        <f t="shared" si="112"/>
        <v>0</v>
      </c>
    </row>
    <row r="254" spans="1:37" x14ac:dyDescent="0.3">
      <c r="A254">
        <v>615739</v>
      </c>
      <c r="C254" s="1">
        <v>44266</v>
      </c>
      <c r="D254">
        <v>6</v>
      </c>
      <c r="E254" t="s">
        <v>189</v>
      </c>
      <c r="F254" t="s">
        <v>165</v>
      </c>
      <c r="G254" t="s">
        <v>22</v>
      </c>
      <c r="H254" s="2">
        <v>20257450</v>
      </c>
      <c r="J254">
        <f t="shared" si="85"/>
        <v>0</v>
      </c>
      <c r="K254">
        <f t="shared" si="86"/>
        <v>0</v>
      </c>
      <c r="L254">
        <f t="shared" si="87"/>
        <v>0</v>
      </c>
      <c r="M254">
        <f t="shared" si="88"/>
        <v>0</v>
      </c>
      <c r="N254">
        <f t="shared" si="89"/>
        <v>0</v>
      </c>
      <c r="O254">
        <f t="shared" si="90"/>
        <v>0</v>
      </c>
      <c r="P254">
        <f t="shared" si="91"/>
        <v>0</v>
      </c>
      <c r="Q254">
        <f t="shared" si="92"/>
        <v>0</v>
      </c>
      <c r="R254" s="11">
        <f t="shared" si="93"/>
        <v>0</v>
      </c>
      <c r="S254">
        <f t="shared" si="94"/>
        <v>0</v>
      </c>
      <c r="T254" s="11">
        <f t="shared" si="95"/>
        <v>0</v>
      </c>
      <c r="U254" s="12">
        <f t="shared" si="96"/>
        <v>0</v>
      </c>
      <c r="V254" s="11">
        <f t="shared" si="97"/>
        <v>0</v>
      </c>
      <c r="W254" s="12">
        <f t="shared" si="98"/>
        <v>0</v>
      </c>
      <c r="X254" s="11">
        <f t="shared" si="99"/>
        <v>0</v>
      </c>
      <c r="Y254" s="12">
        <f t="shared" si="100"/>
        <v>0</v>
      </c>
      <c r="Z254" s="11">
        <f t="shared" si="101"/>
        <v>0</v>
      </c>
      <c r="AA254" s="12">
        <f t="shared" si="102"/>
        <v>0</v>
      </c>
      <c r="AB254" s="11">
        <f t="shared" si="103"/>
        <v>0</v>
      </c>
      <c r="AC254" s="12">
        <f t="shared" si="104"/>
        <v>0</v>
      </c>
      <c r="AD254" s="11">
        <f t="shared" si="105"/>
        <v>0</v>
      </c>
      <c r="AE254" s="12">
        <f t="shared" si="106"/>
        <v>0</v>
      </c>
      <c r="AF254" s="11">
        <f t="shared" si="107"/>
        <v>0</v>
      </c>
      <c r="AG254" s="12">
        <f t="shared" si="108"/>
        <v>0</v>
      </c>
      <c r="AH254" s="11">
        <f t="shared" si="109"/>
        <v>0</v>
      </c>
      <c r="AI254" s="12">
        <f t="shared" si="110"/>
        <v>0</v>
      </c>
      <c r="AJ254" s="11">
        <f t="shared" si="111"/>
        <v>0</v>
      </c>
      <c r="AK254" s="12">
        <f t="shared" si="112"/>
        <v>0</v>
      </c>
    </row>
    <row r="255" spans="1:37" x14ac:dyDescent="0.3">
      <c r="A255">
        <v>615739</v>
      </c>
      <c r="C255" s="1">
        <v>44266</v>
      </c>
      <c r="D255">
        <v>7</v>
      </c>
      <c r="E255" t="s">
        <v>189</v>
      </c>
      <c r="F255" t="s">
        <v>165</v>
      </c>
      <c r="G255" t="s">
        <v>14</v>
      </c>
      <c r="H255" s="2">
        <v>20280150</v>
      </c>
      <c r="J255">
        <f t="shared" si="85"/>
        <v>0</v>
      </c>
      <c r="K255">
        <f t="shared" si="86"/>
        <v>0</v>
      </c>
      <c r="L255">
        <f t="shared" si="87"/>
        <v>0</v>
      </c>
      <c r="M255">
        <f t="shared" si="88"/>
        <v>0</v>
      </c>
      <c r="N255">
        <f t="shared" si="89"/>
        <v>0</v>
      </c>
      <c r="O255">
        <f t="shared" si="90"/>
        <v>0</v>
      </c>
      <c r="P255">
        <f t="shared" si="91"/>
        <v>0</v>
      </c>
      <c r="Q255">
        <f t="shared" si="92"/>
        <v>0</v>
      </c>
      <c r="R255" s="11">
        <f t="shared" si="93"/>
        <v>0</v>
      </c>
      <c r="S255">
        <f t="shared" si="94"/>
        <v>0</v>
      </c>
      <c r="T255" s="11">
        <f t="shared" si="95"/>
        <v>0</v>
      </c>
      <c r="U255" s="12">
        <f t="shared" si="96"/>
        <v>0</v>
      </c>
      <c r="V255" s="11">
        <f t="shared" si="97"/>
        <v>0</v>
      </c>
      <c r="W255" s="12">
        <f t="shared" si="98"/>
        <v>0</v>
      </c>
      <c r="X255" s="11">
        <f t="shared" si="99"/>
        <v>0</v>
      </c>
      <c r="Y255" s="12">
        <f t="shared" si="100"/>
        <v>0</v>
      </c>
      <c r="Z255" s="11">
        <f t="shared" si="101"/>
        <v>1</v>
      </c>
      <c r="AA255" s="12">
        <f t="shared" si="102"/>
        <v>0</v>
      </c>
      <c r="AB255" s="11">
        <f t="shared" si="103"/>
        <v>0</v>
      </c>
      <c r="AC255" s="12">
        <f t="shared" si="104"/>
        <v>0</v>
      </c>
      <c r="AD255" s="11">
        <f t="shared" si="105"/>
        <v>0</v>
      </c>
      <c r="AE255" s="12">
        <f t="shared" si="106"/>
        <v>0</v>
      </c>
      <c r="AF255" s="11">
        <f t="shared" si="107"/>
        <v>0</v>
      </c>
      <c r="AG255" s="12">
        <f t="shared" si="108"/>
        <v>0</v>
      </c>
      <c r="AH255" s="11">
        <f t="shared" si="109"/>
        <v>0</v>
      </c>
      <c r="AI255" s="12">
        <f t="shared" si="110"/>
        <v>0</v>
      </c>
      <c r="AJ255" s="11">
        <f t="shared" si="111"/>
        <v>0</v>
      </c>
      <c r="AK255" s="12">
        <f t="shared" si="112"/>
        <v>0</v>
      </c>
    </row>
    <row r="256" spans="1:37" x14ac:dyDescent="0.3">
      <c r="A256">
        <v>615739</v>
      </c>
      <c r="C256" s="1">
        <v>44266</v>
      </c>
      <c r="D256">
        <v>8</v>
      </c>
      <c r="E256" t="s">
        <v>189</v>
      </c>
      <c r="F256" t="s">
        <v>165</v>
      </c>
      <c r="G256" t="s">
        <v>18</v>
      </c>
      <c r="H256" s="2">
        <v>20776151</v>
      </c>
      <c r="J256">
        <f t="shared" si="85"/>
        <v>0</v>
      </c>
      <c r="K256">
        <f t="shared" si="86"/>
        <v>0</v>
      </c>
      <c r="L256">
        <f t="shared" si="87"/>
        <v>0</v>
      </c>
      <c r="M256">
        <f t="shared" si="88"/>
        <v>0</v>
      </c>
      <c r="N256">
        <f t="shared" si="89"/>
        <v>0</v>
      </c>
      <c r="O256">
        <f t="shared" si="90"/>
        <v>0</v>
      </c>
      <c r="P256">
        <f t="shared" si="91"/>
        <v>0</v>
      </c>
      <c r="Q256">
        <f t="shared" si="92"/>
        <v>0</v>
      </c>
      <c r="R256" s="11">
        <f t="shared" si="93"/>
        <v>0</v>
      </c>
      <c r="S256">
        <f t="shared" si="94"/>
        <v>0</v>
      </c>
      <c r="T256" s="11">
        <f t="shared" si="95"/>
        <v>0</v>
      </c>
      <c r="U256" s="12">
        <f t="shared" si="96"/>
        <v>0</v>
      </c>
      <c r="V256" s="11">
        <f t="shared" si="97"/>
        <v>0</v>
      </c>
      <c r="W256" s="12">
        <f t="shared" si="98"/>
        <v>0</v>
      </c>
      <c r="X256" s="11">
        <f t="shared" si="99"/>
        <v>0</v>
      </c>
      <c r="Y256" s="12">
        <f t="shared" si="100"/>
        <v>0</v>
      </c>
      <c r="Z256" s="11">
        <f t="shared" si="101"/>
        <v>0</v>
      </c>
      <c r="AA256" s="12">
        <f t="shared" si="102"/>
        <v>0</v>
      </c>
      <c r="AB256" s="11">
        <f t="shared" si="103"/>
        <v>0</v>
      </c>
      <c r="AC256" s="12">
        <f t="shared" si="104"/>
        <v>0</v>
      </c>
      <c r="AD256" s="11">
        <f t="shared" si="105"/>
        <v>1</v>
      </c>
      <c r="AE256" s="12">
        <f t="shared" si="106"/>
        <v>0</v>
      </c>
      <c r="AF256" s="11">
        <f t="shared" si="107"/>
        <v>0</v>
      </c>
      <c r="AG256" s="12">
        <f t="shared" si="108"/>
        <v>0</v>
      </c>
      <c r="AH256" s="11">
        <f t="shared" si="109"/>
        <v>0</v>
      </c>
      <c r="AI256" s="12">
        <f t="shared" si="110"/>
        <v>0</v>
      </c>
      <c r="AJ256" s="11">
        <f t="shared" si="111"/>
        <v>0</v>
      </c>
      <c r="AK256" s="12">
        <f t="shared" si="112"/>
        <v>0</v>
      </c>
    </row>
    <row r="257" spans="1:37" x14ac:dyDescent="0.3">
      <c r="A257">
        <v>615739</v>
      </c>
      <c r="C257" s="1">
        <v>44266</v>
      </c>
      <c r="D257">
        <v>9</v>
      </c>
      <c r="E257" t="s">
        <v>189</v>
      </c>
      <c r="F257" t="s">
        <v>165</v>
      </c>
      <c r="G257" t="s">
        <v>12</v>
      </c>
      <c r="H257" s="2">
        <v>20814716</v>
      </c>
      <c r="J257">
        <f t="shared" si="85"/>
        <v>0</v>
      </c>
      <c r="K257">
        <f t="shared" si="86"/>
        <v>0</v>
      </c>
      <c r="L257">
        <f t="shared" si="87"/>
        <v>0</v>
      </c>
      <c r="M257">
        <f t="shared" si="88"/>
        <v>0</v>
      </c>
      <c r="N257">
        <f t="shared" si="89"/>
        <v>0</v>
      </c>
      <c r="O257">
        <f t="shared" si="90"/>
        <v>0</v>
      </c>
      <c r="P257">
        <f t="shared" si="91"/>
        <v>0</v>
      </c>
      <c r="Q257">
        <f t="shared" si="92"/>
        <v>0</v>
      </c>
      <c r="R257" s="11">
        <f t="shared" si="93"/>
        <v>0</v>
      </c>
      <c r="S257">
        <f t="shared" si="94"/>
        <v>0</v>
      </c>
      <c r="T257" s="11">
        <f t="shared" si="95"/>
        <v>0</v>
      </c>
      <c r="U257" s="12">
        <f t="shared" si="96"/>
        <v>0</v>
      </c>
      <c r="V257" s="11">
        <f t="shared" si="97"/>
        <v>1</v>
      </c>
      <c r="W257" s="12">
        <f t="shared" si="98"/>
        <v>0</v>
      </c>
      <c r="X257" s="11">
        <f t="shared" si="99"/>
        <v>0</v>
      </c>
      <c r="Y257" s="12">
        <f t="shared" si="100"/>
        <v>0</v>
      </c>
      <c r="Z257" s="11">
        <f t="shared" si="101"/>
        <v>0</v>
      </c>
      <c r="AA257" s="12">
        <f t="shared" si="102"/>
        <v>0</v>
      </c>
      <c r="AB257" s="11">
        <f t="shared" si="103"/>
        <v>0</v>
      </c>
      <c r="AC257" s="12">
        <f t="shared" si="104"/>
        <v>0</v>
      </c>
      <c r="AD257" s="11">
        <f t="shared" si="105"/>
        <v>0</v>
      </c>
      <c r="AE257" s="12">
        <f t="shared" si="106"/>
        <v>0</v>
      </c>
      <c r="AF257" s="11">
        <f t="shared" si="107"/>
        <v>0</v>
      </c>
      <c r="AG257" s="12">
        <f t="shared" si="108"/>
        <v>0</v>
      </c>
      <c r="AH257" s="11">
        <f t="shared" si="109"/>
        <v>0</v>
      </c>
      <c r="AI257" s="12">
        <f t="shared" si="110"/>
        <v>0</v>
      </c>
      <c r="AJ257" s="11">
        <f t="shared" si="111"/>
        <v>0</v>
      </c>
      <c r="AK257" s="12">
        <f t="shared" si="112"/>
        <v>0</v>
      </c>
    </row>
    <row r="258" spans="1:37" x14ac:dyDescent="0.3">
      <c r="A258">
        <v>615739</v>
      </c>
      <c r="C258" s="1">
        <v>44266</v>
      </c>
      <c r="D258">
        <v>10</v>
      </c>
      <c r="E258" t="s">
        <v>189</v>
      </c>
      <c r="F258" t="s">
        <v>165</v>
      </c>
      <c r="G258" t="s">
        <v>58</v>
      </c>
      <c r="H258" s="2">
        <v>21280000</v>
      </c>
      <c r="J258">
        <f t="shared" si="85"/>
        <v>0</v>
      </c>
      <c r="K258">
        <f t="shared" si="86"/>
        <v>0</v>
      </c>
      <c r="L258">
        <f t="shared" si="87"/>
        <v>0</v>
      </c>
      <c r="M258">
        <f t="shared" si="88"/>
        <v>0</v>
      </c>
      <c r="N258">
        <f t="shared" si="89"/>
        <v>0</v>
      </c>
      <c r="O258">
        <f t="shared" si="90"/>
        <v>0</v>
      </c>
      <c r="P258">
        <f t="shared" si="91"/>
        <v>0</v>
      </c>
      <c r="Q258">
        <f t="shared" si="92"/>
        <v>0</v>
      </c>
      <c r="R258" s="11">
        <f t="shared" si="93"/>
        <v>0</v>
      </c>
      <c r="S258">
        <f t="shared" si="94"/>
        <v>0</v>
      </c>
      <c r="T258" s="11">
        <f t="shared" si="95"/>
        <v>0</v>
      </c>
      <c r="U258" s="12">
        <f t="shared" si="96"/>
        <v>0</v>
      </c>
      <c r="V258" s="11">
        <f t="shared" si="97"/>
        <v>0</v>
      </c>
      <c r="W258" s="12">
        <f t="shared" si="98"/>
        <v>0</v>
      </c>
      <c r="X258" s="11">
        <f t="shared" si="99"/>
        <v>0</v>
      </c>
      <c r="Y258" s="12">
        <f t="shared" si="100"/>
        <v>0</v>
      </c>
      <c r="Z258" s="11">
        <f t="shared" si="101"/>
        <v>0</v>
      </c>
      <c r="AA258" s="12">
        <f t="shared" si="102"/>
        <v>0</v>
      </c>
      <c r="AB258" s="11">
        <f t="shared" si="103"/>
        <v>0</v>
      </c>
      <c r="AC258" s="12">
        <f t="shared" si="104"/>
        <v>0</v>
      </c>
      <c r="AD258" s="11">
        <f t="shared" si="105"/>
        <v>0</v>
      </c>
      <c r="AE258" s="12">
        <f t="shared" si="106"/>
        <v>0</v>
      </c>
      <c r="AF258" s="11">
        <f t="shared" si="107"/>
        <v>0</v>
      </c>
      <c r="AG258" s="12">
        <f t="shared" si="108"/>
        <v>0</v>
      </c>
      <c r="AH258" s="11">
        <f t="shared" si="109"/>
        <v>0</v>
      </c>
      <c r="AI258" s="12">
        <f t="shared" si="110"/>
        <v>0</v>
      </c>
      <c r="AJ258" s="11">
        <f t="shared" si="111"/>
        <v>0</v>
      </c>
      <c r="AK258" s="12">
        <f t="shared" si="112"/>
        <v>0</v>
      </c>
    </row>
    <row r="259" spans="1:37" x14ac:dyDescent="0.3">
      <c r="A259">
        <v>615739</v>
      </c>
      <c r="C259" s="1">
        <v>44266</v>
      </c>
      <c r="D259">
        <v>11</v>
      </c>
      <c r="E259" t="s">
        <v>189</v>
      </c>
      <c r="F259" t="s">
        <v>165</v>
      </c>
      <c r="G259" t="s">
        <v>17</v>
      </c>
      <c r="H259" s="2">
        <v>21931156</v>
      </c>
      <c r="J259">
        <f t="shared" si="85"/>
        <v>0</v>
      </c>
      <c r="K259">
        <f t="shared" si="86"/>
        <v>0</v>
      </c>
      <c r="L259">
        <f t="shared" si="87"/>
        <v>0</v>
      </c>
      <c r="M259">
        <f t="shared" si="88"/>
        <v>0</v>
      </c>
      <c r="N259">
        <f t="shared" si="89"/>
        <v>0</v>
      </c>
      <c r="O259">
        <f t="shared" si="90"/>
        <v>0</v>
      </c>
      <c r="P259">
        <f t="shared" si="91"/>
        <v>0</v>
      </c>
      <c r="Q259">
        <f t="shared" si="92"/>
        <v>0</v>
      </c>
      <c r="R259" s="11">
        <f t="shared" si="93"/>
        <v>0</v>
      </c>
      <c r="S259">
        <f t="shared" si="94"/>
        <v>0</v>
      </c>
      <c r="T259" s="11">
        <f t="shared" si="95"/>
        <v>0</v>
      </c>
      <c r="U259" s="12">
        <f t="shared" si="96"/>
        <v>0</v>
      </c>
      <c r="V259" s="11">
        <f t="shared" si="97"/>
        <v>0</v>
      </c>
      <c r="W259" s="12">
        <f t="shared" si="98"/>
        <v>0</v>
      </c>
      <c r="X259" s="11">
        <f t="shared" si="99"/>
        <v>0</v>
      </c>
      <c r="Y259" s="12">
        <f t="shared" si="100"/>
        <v>0</v>
      </c>
      <c r="Z259" s="11">
        <f t="shared" si="101"/>
        <v>0</v>
      </c>
      <c r="AA259" s="12">
        <f t="shared" si="102"/>
        <v>0</v>
      </c>
      <c r="AB259" s="11">
        <f t="shared" si="103"/>
        <v>0</v>
      </c>
      <c r="AC259" s="12">
        <f t="shared" si="104"/>
        <v>0</v>
      </c>
      <c r="AD259" s="11">
        <f t="shared" si="105"/>
        <v>0</v>
      </c>
      <c r="AE259" s="12">
        <f t="shared" si="106"/>
        <v>0</v>
      </c>
      <c r="AF259" s="11">
        <f t="shared" si="107"/>
        <v>0</v>
      </c>
      <c r="AG259" s="12">
        <f t="shared" si="108"/>
        <v>0</v>
      </c>
      <c r="AH259" s="11">
        <f t="shared" si="109"/>
        <v>0</v>
      </c>
      <c r="AI259" s="12">
        <f t="shared" si="110"/>
        <v>0</v>
      </c>
      <c r="AJ259" s="11">
        <f t="shared" si="111"/>
        <v>0</v>
      </c>
      <c r="AK259" s="12">
        <f t="shared" si="112"/>
        <v>0</v>
      </c>
    </row>
    <row r="260" spans="1:37" x14ac:dyDescent="0.3">
      <c r="A260">
        <v>615739</v>
      </c>
      <c r="C260" s="1">
        <v>44266</v>
      </c>
      <c r="D260">
        <v>12</v>
      </c>
      <c r="E260" t="s">
        <v>189</v>
      </c>
      <c r="F260" t="s">
        <v>165</v>
      </c>
      <c r="G260" t="s">
        <v>156</v>
      </c>
      <c r="H260" s="2">
        <v>22572000</v>
      </c>
      <c r="J260">
        <f t="shared" si="85"/>
        <v>1</v>
      </c>
      <c r="K260">
        <f t="shared" si="86"/>
        <v>0</v>
      </c>
      <c r="L260">
        <f t="shared" si="87"/>
        <v>0</v>
      </c>
      <c r="M260">
        <f t="shared" si="88"/>
        <v>0</v>
      </c>
      <c r="N260">
        <f t="shared" si="89"/>
        <v>0</v>
      </c>
      <c r="O260">
        <f t="shared" si="90"/>
        <v>0</v>
      </c>
      <c r="P260">
        <f t="shared" si="91"/>
        <v>0</v>
      </c>
      <c r="Q260">
        <f t="shared" si="92"/>
        <v>0</v>
      </c>
      <c r="R260" s="11">
        <f t="shared" si="93"/>
        <v>0</v>
      </c>
      <c r="S260">
        <f t="shared" si="94"/>
        <v>0</v>
      </c>
      <c r="T260" s="11">
        <f t="shared" si="95"/>
        <v>0</v>
      </c>
      <c r="U260" s="12">
        <f t="shared" si="96"/>
        <v>0</v>
      </c>
      <c r="V260" s="11">
        <f t="shared" si="97"/>
        <v>0</v>
      </c>
      <c r="W260" s="12">
        <f t="shared" si="98"/>
        <v>0</v>
      </c>
      <c r="X260" s="11">
        <f t="shared" si="99"/>
        <v>0</v>
      </c>
      <c r="Y260" s="12">
        <f t="shared" si="100"/>
        <v>0</v>
      </c>
      <c r="Z260" s="11">
        <f t="shared" si="101"/>
        <v>0</v>
      </c>
      <c r="AA260" s="12">
        <f t="shared" si="102"/>
        <v>0</v>
      </c>
      <c r="AB260" s="11">
        <f t="shared" si="103"/>
        <v>0</v>
      </c>
      <c r="AC260" s="12">
        <f t="shared" si="104"/>
        <v>0</v>
      </c>
      <c r="AD260" s="11">
        <f t="shared" si="105"/>
        <v>0</v>
      </c>
      <c r="AE260" s="12">
        <f t="shared" si="106"/>
        <v>0</v>
      </c>
      <c r="AF260" s="11">
        <f t="shared" si="107"/>
        <v>0</v>
      </c>
      <c r="AG260" s="12">
        <f t="shared" si="108"/>
        <v>0</v>
      </c>
      <c r="AH260" s="11">
        <f t="shared" si="109"/>
        <v>0</v>
      </c>
      <c r="AI260" s="12">
        <f t="shared" si="110"/>
        <v>0</v>
      </c>
      <c r="AJ260" s="11">
        <f t="shared" si="111"/>
        <v>0</v>
      </c>
      <c r="AK260" s="12">
        <f t="shared" si="112"/>
        <v>0</v>
      </c>
    </row>
    <row r="261" spans="1:37" x14ac:dyDescent="0.3">
      <c r="A261">
        <v>615739</v>
      </c>
      <c r="C261" s="1">
        <v>44266</v>
      </c>
      <c r="D261">
        <v>13</v>
      </c>
      <c r="E261" t="s">
        <v>189</v>
      </c>
      <c r="F261" t="s">
        <v>165</v>
      </c>
      <c r="G261" t="s">
        <v>20</v>
      </c>
      <c r="H261" s="2">
        <v>22663550</v>
      </c>
      <c r="J261">
        <f t="shared" si="85"/>
        <v>0</v>
      </c>
      <c r="K261">
        <f t="shared" si="86"/>
        <v>0</v>
      </c>
      <c r="L261">
        <f t="shared" si="87"/>
        <v>0</v>
      </c>
      <c r="M261">
        <f t="shared" si="88"/>
        <v>0</v>
      </c>
      <c r="N261">
        <f t="shared" si="89"/>
        <v>0</v>
      </c>
      <c r="O261">
        <f t="shared" si="90"/>
        <v>0</v>
      </c>
      <c r="P261">
        <f t="shared" si="91"/>
        <v>0</v>
      </c>
      <c r="Q261">
        <f t="shared" si="92"/>
        <v>0</v>
      </c>
      <c r="R261" s="11">
        <f t="shared" si="93"/>
        <v>1</v>
      </c>
      <c r="S261">
        <f t="shared" si="94"/>
        <v>0</v>
      </c>
      <c r="T261" s="11">
        <f t="shared" si="95"/>
        <v>1</v>
      </c>
      <c r="U261" s="12">
        <f t="shared" si="96"/>
        <v>0</v>
      </c>
      <c r="V261" s="11">
        <f t="shared" si="97"/>
        <v>0</v>
      </c>
      <c r="W261" s="12">
        <f t="shared" si="98"/>
        <v>0</v>
      </c>
      <c r="X261" s="11">
        <f t="shared" si="99"/>
        <v>0</v>
      </c>
      <c r="Y261" s="12">
        <f t="shared" si="100"/>
        <v>0</v>
      </c>
      <c r="Z261" s="11">
        <f t="shared" si="101"/>
        <v>0</v>
      </c>
      <c r="AA261" s="12">
        <f t="shared" si="102"/>
        <v>0</v>
      </c>
      <c r="AB261" s="11">
        <f t="shared" si="103"/>
        <v>0</v>
      </c>
      <c r="AC261" s="12">
        <f t="shared" si="104"/>
        <v>0</v>
      </c>
      <c r="AD261" s="11">
        <f t="shared" si="105"/>
        <v>0</v>
      </c>
      <c r="AE261" s="12">
        <f t="shared" si="106"/>
        <v>0</v>
      </c>
      <c r="AF261" s="11">
        <f t="shared" si="107"/>
        <v>0</v>
      </c>
      <c r="AG261" s="12">
        <f t="shared" si="108"/>
        <v>0</v>
      </c>
      <c r="AH261" s="11">
        <f t="shared" si="109"/>
        <v>0</v>
      </c>
      <c r="AI261" s="12">
        <f t="shared" si="110"/>
        <v>0</v>
      </c>
      <c r="AJ261" s="11">
        <f t="shared" si="111"/>
        <v>0</v>
      </c>
      <c r="AK261" s="12">
        <f t="shared" si="112"/>
        <v>0</v>
      </c>
    </row>
    <row r="262" spans="1:37" x14ac:dyDescent="0.3">
      <c r="C262" s="1"/>
      <c r="H262" s="2"/>
      <c r="J262">
        <f t="shared" si="85"/>
        <v>0</v>
      </c>
      <c r="K262">
        <f t="shared" si="86"/>
        <v>0</v>
      </c>
      <c r="L262">
        <f t="shared" si="87"/>
        <v>0</v>
      </c>
      <c r="M262">
        <f t="shared" si="88"/>
        <v>0</v>
      </c>
      <c r="N262">
        <f t="shared" si="89"/>
        <v>0</v>
      </c>
      <c r="O262">
        <f t="shared" si="90"/>
        <v>0</v>
      </c>
      <c r="P262">
        <f t="shared" si="91"/>
        <v>0</v>
      </c>
      <c r="Q262">
        <f t="shared" si="92"/>
        <v>0</v>
      </c>
      <c r="R262" s="11">
        <f t="shared" si="93"/>
        <v>0</v>
      </c>
      <c r="S262">
        <f t="shared" si="94"/>
        <v>0</v>
      </c>
      <c r="T262" s="11">
        <f t="shared" si="95"/>
        <v>0</v>
      </c>
      <c r="U262" s="12">
        <f t="shared" si="96"/>
        <v>0</v>
      </c>
      <c r="V262" s="11">
        <f t="shared" si="97"/>
        <v>0</v>
      </c>
      <c r="W262" s="12">
        <f t="shared" si="98"/>
        <v>0</v>
      </c>
      <c r="X262" s="11">
        <f t="shared" si="99"/>
        <v>0</v>
      </c>
      <c r="Y262" s="12">
        <f t="shared" si="100"/>
        <v>0</v>
      </c>
      <c r="Z262" s="11">
        <f t="shared" si="101"/>
        <v>0</v>
      </c>
      <c r="AA262" s="12">
        <f t="shared" si="102"/>
        <v>0</v>
      </c>
      <c r="AB262" s="11">
        <f t="shared" si="103"/>
        <v>0</v>
      </c>
      <c r="AC262" s="12">
        <f t="shared" si="104"/>
        <v>0</v>
      </c>
      <c r="AD262" s="11">
        <f t="shared" si="105"/>
        <v>0</v>
      </c>
      <c r="AE262" s="12">
        <f t="shared" si="106"/>
        <v>0</v>
      </c>
      <c r="AF262" s="11">
        <f t="shared" si="107"/>
        <v>0</v>
      </c>
      <c r="AG262" s="12">
        <f t="shared" si="108"/>
        <v>0</v>
      </c>
      <c r="AH262" s="11">
        <f t="shared" si="109"/>
        <v>0</v>
      </c>
      <c r="AI262" s="12">
        <f t="shared" si="110"/>
        <v>0</v>
      </c>
      <c r="AJ262" s="11">
        <f t="shared" si="111"/>
        <v>0</v>
      </c>
      <c r="AK262" s="12">
        <f t="shared" si="112"/>
        <v>0</v>
      </c>
    </row>
    <row r="263" spans="1:37" x14ac:dyDescent="0.3">
      <c r="A263">
        <v>601820</v>
      </c>
      <c r="C263" s="1">
        <v>44258</v>
      </c>
      <c r="D263">
        <v>1</v>
      </c>
      <c r="E263" t="s">
        <v>190</v>
      </c>
      <c r="F263" t="s">
        <v>165</v>
      </c>
      <c r="G263" t="s">
        <v>24</v>
      </c>
      <c r="H263" s="2">
        <v>11678901</v>
      </c>
      <c r="J263">
        <f t="shared" ref="J263:J326" si="113">IF(G263="Perfetto Contracting Co., Inc. ",1,)</f>
        <v>0</v>
      </c>
      <c r="K263">
        <f t="shared" ref="K263:K326" si="114">IF(AND(D263=1,G263="Perfetto Contracting Co., Inc. "),1,)</f>
        <v>0</v>
      </c>
      <c r="L263">
        <f t="shared" ref="L263:L326" si="115">IF(G263="Oliveira Contracting Inc",1,)</f>
        <v>0</v>
      </c>
      <c r="M263">
        <f t="shared" ref="M263:M326" si="116">IF(AND(D263=1,G263="Oliveira Contracting Inc"),1,)</f>
        <v>0</v>
      </c>
      <c r="N263">
        <f t="shared" ref="N263:N326" si="117">IF(G263="Triumph Construction Co.",1,)</f>
        <v>0</v>
      </c>
      <c r="O263">
        <f t="shared" ref="O263:O326" si="118">IF(AND(D263=1,G263="Triumph Construction Co."),1,)</f>
        <v>0</v>
      </c>
      <c r="P263">
        <f t="shared" ref="P263:P326" si="119">IF(G263="John Civetta &amp; Sons, Inc.",1,)</f>
        <v>0</v>
      </c>
      <c r="Q263">
        <f t="shared" ref="Q263:Q326" si="120">IF(AND(D263=1,G263="John Civetta &amp; Sons, Inc."),1,)</f>
        <v>0</v>
      </c>
      <c r="R263" s="11">
        <f t="shared" ref="R263:R326" si="121">IF(G263="Grace Industries LLC",1,)</f>
        <v>0</v>
      </c>
      <c r="S263">
        <f t="shared" ref="S263:S326" si="122">IF(AND(D263=1,G263="Grace Industries LLC "),1,)</f>
        <v>0</v>
      </c>
      <c r="T263" s="11">
        <f t="shared" ref="T263:T326" si="123">IF($G263="Grace Industries LLC",1,)</f>
        <v>0</v>
      </c>
      <c r="U263" s="12">
        <f t="shared" ref="U263:U326" si="124">IF(AND($D263=1,$G263="Perfetto Enterprises Co., Inc."),1,)</f>
        <v>0</v>
      </c>
      <c r="V263" s="11">
        <f t="shared" ref="V263:V326" si="125">IF($G263="JRCRUZ Corp",1,)</f>
        <v>0</v>
      </c>
      <c r="W263" s="12">
        <f t="shared" ref="W263:W326" si="126">IF(AND($D263=1,$G263="JRCRUZ Corp"),1,)</f>
        <v>0</v>
      </c>
      <c r="X263" s="11">
        <f t="shared" ref="X263:X326" si="127">IF($G263="Tully Construction Co.",1,)</f>
        <v>0</v>
      </c>
      <c r="Y263" s="12">
        <f t="shared" ref="Y263:Y326" si="128">IF(AND($D263=1,$G263="Tully Construction Co."),1,)</f>
        <v>0</v>
      </c>
      <c r="Z263" s="11">
        <f t="shared" ref="Z263:Z326" si="129">IF($G263="Restani Construction Corp.",1,)</f>
        <v>0</v>
      </c>
      <c r="AA263" s="12">
        <f t="shared" ref="AA263:AA326" si="130">IF(AND($D263=1,$G263="Restani Construction Corp."),1,)</f>
        <v>0</v>
      </c>
      <c r="AB263" s="11">
        <f t="shared" ref="AB263:AB326" si="131">IF($G263="DiFazio Industries",1,)</f>
        <v>0</v>
      </c>
      <c r="AC263" s="12">
        <f t="shared" ref="AC263:AC326" si="132">IF(AND($D263=1,$G263="DiFazio Industries"),1,)</f>
        <v>0</v>
      </c>
      <c r="AD263" s="11">
        <f t="shared" ref="AD263:AD326" si="133">IF($G263="PJS Group/Paul J. Scariano, Inc.",1,)</f>
        <v>0</v>
      </c>
      <c r="AE263" s="12">
        <f t="shared" ref="AE263:AE326" si="134">IF(AND($D263=1,$G263="PJS Group/Paul J. Scariano, Inc."),1,)</f>
        <v>0</v>
      </c>
      <c r="AF263" s="11">
        <f t="shared" ref="AF263:AF326" si="135">IF($G263="C.A.C. Industries, Inc.",1,)</f>
        <v>0</v>
      </c>
      <c r="AG263" s="12">
        <f t="shared" ref="AG263:AG326" si="136">IF(AND($D263=1,$G263="C.A.C. Industries, Inc."),1,)</f>
        <v>0</v>
      </c>
      <c r="AH263" s="11">
        <f t="shared" ref="AH263:AH326" si="137">IF($G263="MLJ Contracting LLC",1,)</f>
        <v>0</v>
      </c>
      <c r="AI263" s="12">
        <f t="shared" ref="AI263:AI326" si="138">IF(AND($D263=1,$G263="MLJ Contracting LLC"),1,)</f>
        <v>0</v>
      </c>
      <c r="AJ263" s="11">
        <f t="shared" ref="AJ263:AJ326" si="139">IF($G263="El Sol Contracting/ES II Enterprises JV",1,)</f>
        <v>0</v>
      </c>
      <c r="AK263" s="12">
        <f t="shared" ref="AK263:AK326" si="140">IF(AND($D263=1,$G263="El Sol Contracting/ES II Enterprises JV"),1,)</f>
        <v>0</v>
      </c>
    </row>
    <row r="264" spans="1:37" x14ac:dyDescent="0.3">
      <c r="A264">
        <v>601820</v>
      </c>
      <c r="C264" s="1">
        <v>44258</v>
      </c>
      <c r="D264">
        <v>2</v>
      </c>
      <c r="E264" t="s">
        <v>190</v>
      </c>
      <c r="F264" t="s">
        <v>165</v>
      </c>
      <c r="G264" t="s">
        <v>12</v>
      </c>
      <c r="H264" s="2">
        <v>11696394</v>
      </c>
      <c r="J264">
        <f t="shared" si="113"/>
        <v>0</v>
      </c>
      <c r="K264">
        <f t="shared" si="114"/>
        <v>0</v>
      </c>
      <c r="L264">
        <f t="shared" si="115"/>
        <v>0</v>
      </c>
      <c r="M264">
        <f t="shared" si="116"/>
        <v>0</v>
      </c>
      <c r="N264">
        <f t="shared" si="117"/>
        <v>0</v>
      </c>
      <c r="O264">
        <f t="shared" si="118"/>
        <v>0</v>
      </c>
      <c r="P264">
        <f t="shared" si="119"/>
        <v>0</v>
      </c>
      <c r="Q264">
        <f t="shared" si="120"/>
        <v>0</v>
      </c>
      <c r="R264" s="11">
        <f t="shared" si="121"/>
        <v>0</v>
      </c>
      <c r="S264">
        <f t="shared" si="122"/>
        <v>0</v>
      </c>
      <c r="T264" s="11">
        <f t="shared" si="123"/>
        <v>0</v>
      </c>
      <c r="U264" s="12">
        <f t="shared" si="124"/>
        <v>0</v>
      </c>
      <c r="V264" s="11">
        <f t="shared" si="125"/>
        <v>1</v>
      </c>
      <c r="W264" s="12">
        <f t="shared" si="126"/>
        <v>0</v>
      </c>
      <c r="X264" s="11">
        <f t="shared" si="127"/>
        <v>0</v>
      </c>
      <c r="Y264" s="12">
        <f t="shared" si="128"/>
        <v>0</v>
      </c>
      <c r="Z264" s="11">
        <f t="shared" si="129"/>
        <v>0</v>
      </c>
      <c r="AA264" s="12">
        <f t="shared" si="130"/>
        <v>0</v>
      </c>
      <c r="AB264" s="11">
        <f t="shared" si="131"/>
        <v>0</v>
      </c>
      <c r="AC264" s="12">
        <f t="shared" si="132"/>
        <v>0</v>
      </c>
      <c r="AD264" s="11">
        <f t="shared" si="133"/>
        <v>0</v>
      </c>
      <c r="AE264" s="12">
        <f t="shared" si="134"/>
        <v>0</v>
      </c>
      <c r="AF264" s="11">
        <f t="shared" si="135"/>
        <v>0</v>
      </c>
      <c r="AG264" s="12">
        <f t="shared" si="136"/>
        <v>0</v>
      </c>
      <c r="AH264" s="11">
        <f t="shared" si="137"/>
        <v>0</v>
      </c>
      <c r="AI264" s="12">
        <f t="shared" si="138"/>
        <v>0</v>
      </c>
      <c r="AJ264" s="11">
        <f t="shared" si="139"/>
        <v>0</v>
      </c>
      <c r="AK264" s="12">
        <f t="shared" si="140"/>
        <v>0</v>
      </c>
    </row>
    <row r="265" spans="1:37" x14ac:dyDescent="0.3">
      <c r="A265">
        <v>601820</v>
      </c>
      <c r="C265" s="1">
        <v>44258</v>
      </c>
      <c r="D265">
        <v>3</v>
      </c>
      <c r="E265" t="s">
        <v>190</v>
      </c>
      <c r="F265" t="s">
        <v>165</v>
      </c>
      <c r="G265" t="s">
        <v>14</v>
      </c>
      <c r="H265" s="2">
        <v>12682847</v>
      </c>
      <c r="J265">
        <f t="shared" si="113"/>
        <v>0</v>
      </c>
      <c r="K265">
        <f t="shared" si="114"/>
        <v>0</v>
      </c>
      <c r="L265">
        <f t="shared" si="115"/>
        <v>0</v>
      </c>
      <c r="M265">
        <f t="shared" si="116"/>
        <v>0</v>
      </c>
      <c r="N265">
        <f t="shared" si="117"/>
        <v>0</v>
      </c>
      <c r="O265">
        <f t="shared" si="118"/>
        <v>0</v>
      </c>
      <c r="P265">
        <f t="shared" si="119"/>
        <v>0</v>
      </c>
      <c r="Q265">
        <f t="shared" si="120"/>
        <v>0</v>
      </c>
      <c r="R265" s="11">
        <f t="shared" si="121"/>
        <v>0</v>
      </c>
      <c r="S265">
        <f t="shared" si="122"/>
        <v>0</v>
      </c>
      <c r="T265" s="11">
        <f t="shared" si="123"/>
        <v>0</v>
      </c>
      <c r="U265" s="12">
        <f t="shared" si="124"/>
        <v>0</v>
      </c>
      <c r="V265" s="11">
        <f t="shared" si="125"/>
        <v>0</v>
      </c>
      <c r="W265" s="12">
        <f t="shared" si="126"/>
        <v>0</v>
      </c>
      <c r="X265" s="11">
        <f t="shared" si="127"/>
        <v>0</v>
      </c>
      <c r="Y265" s="12">
        <f t="shared" si="128"/>
        <v>0</v>
      </c>
      <c r="Z265" s="11">
        <f t="shared" si="129"/>
        <v>1</v>
      </c>
      <c r="AA265" s="12">
        <f t="shared" si="130"/>
        <v>0</v>
      </c>
      <c r="AB265" s="11">
        <f t="shared" si="131"/>
        <v>0</v>
      </c>
      <c r="AC265" s="12">
        <f t="shared" si="132"/>
        <v>0</v>
      </c>
      <c r="AD265" s="11">
        <f t="shared" si="133"/>
        <v>0</v>
      </c>
      <c r="AE265" s="12">
        <f t="shared" si="134"/>
        <v>0</v>
      </c>
      <c r="AF265" s="11">
        <f t="shared" si="135"/>
        <v>0</v>
      </c>
      <c r="AG265" s="12">
        <f t="shared" si="136"/>
        <v>0</v>
      </c>
      <c r="AH265" s="11">
        <f t="shared" si="137"/>
        <v>0</v>
      </c>
      <c r="AI265" s="12">
        <f t="shared" si="138"/>
        <v>0</v>
      </c>
      <c r="AJ265" s="11">
        <f t="shared" si="139"/>
        <v>0</v>
      </c>
      <c r="AK265" s="12">
        <f t="shared" si="140"/>
        <v>0</v>
      </c>
    </row>
    <row r="266" spans="1:37" x14ac:dyDescent="0.3">
      <c r="A266">
        <v>601820</v>
      </c>
      <c r="C266" s="1">
        <v>44258</v>
      </c>
      <c r="D266">
        <v>4</v>
      </c>
      <c r="E266" t="s">
        <v>190</v>
      </c>
      <c r="F266" t="s">
        <v>165</v>
      </c>
      <c r="G266" t="s">
        <v>19</v>
      </c>
      <c r="H266" s="2">
        <v>12825836</v>
      </c>
      <c r="J266">
        <f t="shared" si="113"/>
        <v>0</v>
      </c>
      <c r="K266">
        <f t="shared" si="114"/>
        <v>0</v>
      </c>
      <c r="L266">
        <f t="shared" si="115"/>
        <v>0</v>
      </c>
      <c r="M266">
        <f t="shared" si="116"/>
        <v>0</v>
      </c>
      <c r="N266">
        <f t="shared" si="117"/>
        <v>0</v>
      </c>
      <c r="O266">
        <f t="shared" si="118"/>
        <v>0</v>
      </c>
      <c r="P266">
        <f t="shared" si="119"/>
        <v>0</v>
      </c>
      <c r="Q266">
        <f t="shared" si="120"/>
        <v>0</v>
      </c>
      <c r="R266" s="11">
        <f t="shared" si="121"/>
        <v>0</v>
      </c>
      <c r="S266">
        <f t="shared" si="122"/>
        <v>0</v>
      </c>
      <c r="T266" s="11">
        <f t="shared" si="123"/>
        <v>0</v>
      </c>
      <c r="U266" s="12">
        <f t="shared" si="124"/>
        <v>0</v>
      </c>
      <c r="V266" s="11">
        <f t="shared" si="125"/>
        <v>0</v>
      </c>
      <c r="W266" s="12">
        <f t="shared" si="126"/>
        <v>0</v>
      </c>
      <c r="X266" s="11">
        <f t="shared" si="127"/>
        <v>0</v>
      </c>
      <c r="Y266" s="12">
        <f t="shared" si="128"/>
        <v>0</v>
      </c>
      <c r="Z266" s="11">
        <f t="shared" si="129"/>
        <v>0</v>
      </c>
      <c r="AA266" s="12">
        <f t="shared" si="130"/>
        <v>0</v>
      </c>
      <c r="AB266" s="11">
        <f t="shared" si="131"/>
        <v>0</v>
      </c>
      <c r="AC266" s="12">
        <f t="shared" si="132"/>
        <v>0</v>
      </c>
      <c r="AD266" s="11">
        <f t="shared" si="133"/>
        <v>0</v>
      </c>
      <c r="AE266" s="12">
        <f t="shared" si="134"/>
        <v>0</v>
      </c>
      <c r="AF266" s="11">
        <f t="shared" si="135"/>
        <v>0</v>
      </c>
      <c r="AG266" s="12">
        <f t="shared" si="136"/>
        <v>0</v>
      </c>
      <c r="AH266" s="11">
        <f t="shared" si="137"/>
        <v>0</v>
      </c>
      <c r="AI266" s="12">
        <f t="shared" si="138"/>
        <v>0</v>
      </c>
      <c r="AJ266" s="11">
        <f t="shared" si="139"/>
        <v>0</v>
      </c>
      <c r="AK266" s="12">
        <f t="shared" si="140"/>
        <v>0</v>
      </c>
    </row>
    <row r="267" spans="1:37" x14ac:dyDescent="0.3">
      <c r="A267">
        <v>601820</v>
      </c>
      <c r="C267" s="1">
        <v>44258</v>
      </c>
      <c r="D267">
        <v>5</v>
      </c>
      <c r="E267" t="s">
        <v>190</v>
      </c>
      <c r="F267" t="s">
        <v>165</v>
      </c>
      <c r="G267" t="s">
        <v>17</v>
      </c>
      <c r="H267" s="2">
        <v>13828300</v>
      </c>
      <c r="J267">
        <f t="shared" si="113"/>
        <v>0</v>
      </c>
      <c r="K267">
        <f t="shared" si="114"/>
        <v>0</v>
      </c>
      <c r="L267">
        <f t="shared" si="115"/>
        <v>0</v>
      </c>
      <c r="M267">
        <f t="shared" si="116"/>
        <v>0</v>
      </c>
      <c r="N267">
        <f t="shared" si="117"/>
        <v>0</v>
      </c>
      <c r="O267">
        <f t="shared" si="118"/>
        <v>0</v>
      </c>
      <c r="P267">
        <f t="shared" si="119"/>
        <v>0</v>
      </c>
      <c r="Q267">
        <f t="shared" si="120"/>
        <v>0</v>
      </c>
      <c r="R267" s="11">
        <f t="shared" si="121"/>
        <v>0</v>
      </c>
      <c r="S267">
        <f t="shared" si="122"/>
        <v>0</v>
      </c>
      <c r="T267" s="11">
        <f t="shared" si="123"/>
        <v>0</v>
      </c>
      <c r="U267" s="12">
        <f t="shared" si="124"/>
        <v>0</v>
      </c>
      <c r="V267" s="11">
        <f t="shared" si="125"/>
        <v>0</v>
      </c>
      <c r="W267" s="12">
        <f t="shared" si="126"/>
        <v>0</v>
      </c>
      <c r="X267" s="11">
        <f t="shared" si="127"/>
        <v>0</v>
      </c>
      <c r="Y267" s="12">
        <f t="shared" si="128"/>
        <v>0</v>
      </c>
      <c r="Z267" s="11">
        <f t="shared" si="129"/>
        <v>0</v>
      </c>
      <c r="AA267" s="12">
        <f t="shared" si="130"/>
        <v>0</v>
      </c>
      <c r="AB267" s="11">
        <f t="shared" si="131"/>
        <v>0</v>
      </c>
      <c r="AC267" s="12">
        <f t="shared" si="132"/>
        <v>0</v>
      </c>
      <c r="AD267" s="11">
        <f t="shared" si="133"/>
        <v>0</v>
      </c>
      <c r="AE267" s="12">
        <f t="shared" si="134"/>
        <v>0</v>
      </c>
      <c r="AF267" s="11">
        <f t="shared" si="135"/>
        <v>0</v>
      </c>
      <c r="AG267" s="12">
        <f t="shared" si="136"/>
        <v>0</v>
      </c>
      <c r="AH267" s="11">
        <f t="shared" si="137"/>
        <v>0</v>
      </c>
      <c r="AI267" s="12">
        <f t="shared" si="138"/>
        <v>0</v>
      </c>
      <c r="AJ267" s="11">
        <f t="shared" si="139"/>
        <v>0</v>
      </c>
      <c r="AK267" s="12">
        <f t="shared" si="140"/>
        <v>0</v>
      </c>
    </row>
    <row r="268" spans="1:37" x14ac:dyDescent="0.3">
      <c r="A268">
        <v>601820</v>
      </c>
      <c r="C268" s="1">
        <v>44258</v>
      </c>
      <c r="D268">
        <v>6</v>
      </c>
      <c r="E268" t="s">
        <v>190</v>
      </c>
      <c r="F268" t="s">
        <v>165</v>
      </c>
      <c r="G268" t="s">
        <v>36</v>
      </c>
      <c r="H268" s="2">
        <v>13914000</v>
      </c>
      <c r="J268">
        <f t="shared" si="113"/>
        <v>0</v>
      </c>
      <c r="K268">
        <f t="shared" si="114"/>
        <v>0</v>
      </c>
      <c r="L268">
        <f t="shared" si="115"/>
        <v>0</v>
      </c>
      <c r="M268">
        <f t="shared" si="116"/>
        <v>0</v>
      </c>
      <c r="N268">
        <f t="shared" si="117"/>
        <v>0</v>
      </c>
      <c r="O268">
        <f t="shared" si="118"/>
        <v>0</v>
      </c>
      <c r="P268">
        <f t="shared" si="119"/>
        <v>0</v>
      </c>
      <c r="Q268">
        <f t="shared" si="120"/>
        <v>0</v>
      </c>
      <c r="R268" s="11">
        <f t="shared" si="121"/>
        <v>0</v>
      </c>
      <c r="S268">
        <f t="shared" si="122"/>
        <v>0</v>
      </c>
      <c r="T268" s="11">
        <f t="shared" si="123"/>
        <v>0</v>
      </c>
      <c r="U268" s="12">
        <f t="shared" si="124"/>
        <v>0</v>
      </c>
      <c r="V268" s="11">
        <f t="shared" si="125"/>
        <v>0</v>
      </c>
      <c r="W268" s="12">
        <f t="shared" si="126"/>
        <v>0</v>
      </c>
      <c r="X268" s="11">
        <f t="shared" si="127"/>
        <v>0</v>
      </c>
      <c r="Y268" s="12">
        <f t="shared" si="128"/>
        <v>0</v>
      </c>
      <c r="Z268" s="11">
        <f t="shared" si="129"/>
        <v>0</v>
      </c>
      <c r="AA268" s="12">
        <f t="shared" si="130"/>
        <v>0</v>
      </c>
      <c r="AB268" s="11">
        <f t="shared" si="131"/>
        <v>0</v>
      </c>
      <c r="AC268" s="12">
        <f t="shared" si="132"/>
        <v>0</v>
      </c>
      <c r="AD268" s="11">
        <f t="shared" si="133"/>
        <v>0</v>
      </c>
      <c r="AE268" s="12">
        <f t="shared" si="134"/>
        <v>0</v>
      </c>
      <c r="AF268" s="11">
        <f t="shared" si="135"/>
        <v>0</v>
      </c>
      <c r="AG268" s="12">
        <f t="shared" si="136"/>
        <v>0</v>
      </c>
      <c r="AH268" s="11">
        <f t="shared" si="137"/>
        <v>0</v>
      </c>
      <c r="AI268" s="12">
        <f t="shared" si="138"/>
        <v>0</v>
      </c>
      <c r="AJ268" s="11">
        <f t="shared" si="139"/>
        <v>0</v>
      </c>
      <c r="AK268" s="12">
        <f t="shared" si="140"/>
        <v>0</v>
      </c>
    </row>
    <row r="269" spans="1:37" x14ac:dyDescent="0.3">
      <c r="A269">
        <v>601820</v>
      </c>
      <c r="C269" s="1">
        <v>44258</v>
      </c>
      <c r="D269">
        <v>7</v>
      </c>
      <c r="E269" t="s">
        <v>190</v>
      </c>
      <c r="F269" t="s">
        <v>165</v>
      </c>
      <c r="G269" t="s">
        <v>81</v>
      </c>
      <c r="H269" s="2">
        <v>14410959</v>
      </c>
      <c r="J269">
        <f t="shared" si="113"/>
        <v>0</v>
      </c>
      <c r="K269">
        <f t="shared" si="114"/>
        <v>0</v>
      </c>
      <c r="L269">
        <f t="shared" si="115"/>
        <v>0</v>
      </c>
      <c r="M269">
        <f t="shared" si="116"/>
        <v>0</v>
      </c>
      <c r="N269">
        <f t="shared" si="117"/>
        <v>0</v>
      </c>
      <c r="O269">
        <f t="shared" si="118"/>
        <v>0</v>
      </c>
      <c r="P269">
        <f t="shared" si="119"/>
        <v>0</v>
      </c>
      <c r="Q269">
        <f t="shared" si="120"/>
        <v>0</v>
      </c>
      <c r="R269" s="11">
        <f t="shared" si="121"/>
        <v>0</v>
      </c>
      <c r="S269">
        <f t="shared" si="122"/>
        <v>0</v>
      </c>
      <c r="T269" s="11">
        <f t="shared" si="123"/>
        <v>0</v>
      </c>
      <c r="U269" s="12">
        <f t="shared" si="124"/>
        <v>0</v>
      </c>
      <c r="V269" s="11">
        <f t="shared" si="125"/>
        <v>0</v>
      </c>
      <c r="W269" s="12">
        <f t="shared" si="126"/>
        <v>0</v>
      </c>
      <c r="X269" s="11">
        <f t="shared" si="127"/>
        <v>0</v>
      </c>
      <c r="Y269" s="12">
        <f t="shared" si="128"/>
        <v>0</v>
      </c>
      <c r="Z269" s="11">
        <f t="shared" si="129"/>
        <v>0</v>
      </c>
      <c r="AA269" s="12">
        <f t="shared" si="130"/>
        <v>0</v>
      </c>
      <c r="AB269" s="11">
        <f t="shared" si="131"/>
        <v>0</v>
      </c>
      <c r="AC269" s="12">
        <f t="shared" si="132"/>
        <v>0</v>
      </c>
      <c r="AD269" s="11">
        <f t="shared" si="133"/>
        <v>0</v>
      </c>
      <c r="AE269" s="12">
        <f t="shared" si="134"/>
        <v>0</v>
      </c>
      <c r="AF269" s="11">
        <f t="shared" si="135"/>
        <v>0</v>
      </c>
      <c r="AG269" s="12">
        <f t="shared" si="136"/>
        <v>0</v>
      </c>
      <c r="AH269" s="11">
        <f t="shared" si="137"/>
        <v>0</v>
      </c>
      <c r="AI269" s="12">
        <f t="shared" si="138"/>
        <v>0</v>
      </c>
      <c r="AJ269" s="11">
        <f t="shared" si="139"/>
        <v>0</v>
      </c>
      <c r="AK269" s="12">
        <f t="shared" si="140"/>
        <v>0</v>
      </c>
    </row>
    <row r="270" spans="1:37" x14ac:dyDescent="0.3">
      <c r="A270">
        <v>601820</v>
      </c>
      <c r="C270" s="1">
        <v>44258</v>
      </c>
      <c r="D270">
        <v>8</v>
      </c>
      <c r="E270" t="s">
        <v>190</v>
      </c>
      <c r="F270" t="s">
        <v>165</v>
      </c>
      <c r="G270" t="s">
        <v>184</v>
      </c>
      <c r="H270" s="2">
        <v>14850058</v>
      </c>
      <c r="J270">
        <f t="shared" si="113"/>
        <v>0</v>
      </c>
      <c r="K270">
        <f t="shared" si="114"/>
        <v>0</v>
      </c>
      <c r="L270">
        <f t="shared" si="115"/>
        <v>0</v>
      </c>
      <c r="M270">
        <f t="shared" si="116"/>
        <v>0</v>
      </c>
      <c r="N270">
        <f t="shared" si="117"/>
        <v>0</v>
      </c>
      <c r="O270">
        <f t="shared" si="118"/>
        <v>0</v>
      </c>
      <c r="P270">
        <f t="shared" si="119"/>
        <v>0</v>
      </c>
      <c r="Q270">
        <f t="shared" si="120"/>
        <v>0</v>
      </c>
      <c r="R270" s="11">
        <f t="shared" si="121"/>
        <v>0</v>
      </c>
      <c r="S270">
        <f t="shared" si="122"/>
        <v>0</v>
      </c>
      <c r="T270" s="11">
        <f t="shared" si="123"/>
        <v>0</v>
      </c>
      <c r="U270" s="12">
        <f t="shared" si="124"/>
        <v>0</v>
      </c>
      <c r="V270" s="11">
        <f t="shared" si="125"/>
        <v>0</v>
      </c>
      <c r="W270" s="12">
        <f t="shared" si="126"/>
        <v>0</v>
      </c>
      <c r="X270" s="11">
        <f t="shared" si="127"/>
        <v>0</v>
      </c>
      <c r="Y270" s="12">
        <f t="shared" si="128"/>
        <v>0</v>
      </c>
      <c r="Z270" s="11">
        <f t="shared" si="129"/>
        <v>0</v>
      </c>
      <c r="AA270" s="12">
        <f t="shared" si="130"/>
        <v>0</v>
      </c>
      <c r="AB270" s="11">
        <f t="shared" si="131"/>
        <v>0</v>
      </c>
      <c r="AC270" s="12">
        <f t="shared" si="132"/>
        <v>0</v>
      </c>
      <c r="AD270" s="11">
        <f t="shared" si="133"/>
        <v>0</v>
      </c>
      <c r="AE270" s="12">
        <f t="shared" si="134"/>
        <v>0</v>
      </c>
      <c r="AF270" s="11">
        <f t="shared" si="135"/>
        <v>0</v>
      </c>
      <c r="AG270" s="12">
        <f t="shared" si="136"/>
        <v>0</v>
      </c>
      <c r="AH270" s="11">
        <f t="shared" si="137"/>
        <v>0</v>
      </c>
      <c r="AI270" s="12">
        <f t="shared" si="138"/>
        <v>0</v>
      </c>
      <c r="AJ270" s="11">
        <f t="shared" si="139"/>
        <v>0</v>
      </c>
      <c r="AK270" s="12">
        <f t="shared" si="140"/>
        <v>0</v>
      </c>
    </row>
    <row r="271" spans="1:37" x14ac:dyDescent="0.3">
      <c r="A271">
        <v>601820</v>
      </c>
      <c r="C271" s="1">
        <v>44258</v>
      </c>
      <c r="D271">
        <v>9</v>
      </c>
      <c r="E271" t="s">
        <v>190</v>
      </c>
      <c r="F271" t="s">
        <v>165</v>
      </c>
      <c r="G271" t="s">
        <v>30</v>
      </c>
      <c r="H271" s="2">
        <v>15488365</v>
      </c>
      <c r="J271">
        <f t="shared" si="113"/>
        <v>0</v>
      </c>
      <c r="K271">
        <f t="shared" si="114"/>
        <v>0</v>
      </c>
      <c r="L271">
        <f t="shared" si="115"/>
        <v>0</v>
      </c>
      <c r="M271">
        <f t="shared" si="116"/>
        <v>0</v>
      </c>
      <c r="N271">
        <f t="shared" si="117"/>
        <v>0</v>
      </c>
      <c r="O271">
        <f t="shared" si="118"/>
        <v>0</v>
      </c>
      <c r="P271">
        <f t="shared" si="119"/>
        <v>0</v>
      </c>
      <c r="Q271">
        <f t="shared" si="120"/>
        <v>0</v>
      </c>
      <c r="R271" s="11">
        <f t="shared" si="121"/>
        <v>0</v>
      </c>
      <c r="S271">
        <f t="shared" si="122"/>
        <v>0</v>
      </c>
      <c r="T271" s="11">
        <f t="shared" si="123"/>
        <v>0</v>
      </c>
      <c r="U271" s="12">
        <f t="shared" si="124"/>
        <v>0</v>
      </c>
      <c r="V271" s="11">
        <f t="shared" si="125"/>
        <v>0</v>
      </c>
      <c r="W271" s="12">
        <f t="shared" si="126"/>
        <v>0</v>
      </c>
      <c r="X271" s="11">
        <f t="shared" si="127"/>
        <v>0</v>
      </c>
      <c r="Y271" s="12">
        <f t="shared" si="128"/>
        <v>0</v>
      </c>
      <c r="Z271" s="11">
        <f t="shared" si="129"/>
        <v>0</v>
      </c>
      <c r="AA271" s="12">
        <f t="shared" si="130"/>
        <v>0</v>
      </c>
      <c r="AB271" s="11">
        <f t="shared" si="131"/>
        <v>0</v>
      </c>
      <c r="AC271" s="12">
        <f t="shared" si="132"/>
        <v>0</v>
      </c>
      <c r="AD271" s="11">
        <f t="shared" si="133"/>
        <v>0</v>
      </c>
      <c r="AE271" s="12">
        <f t="shared" si="134"/>
        <v>0</v>
      </c>
      <c r="AF271" s="11">
        <f t="shared" si="135"/>
        <v>0</v>
      </c>
      <c r="AG271" s="12">
        <f t="shared" si="136"/>
        <v>0</v>
      </c>
      <c r="AH271" s="11">
        <f t="shared" si="137"/>
        <v>0</v>
      </c>
      <c r="AI271" s="12">
        <f t="shared" si="138"/>
        <v>0</v>
      </c>
      <c r="AJ271" s="11">
        <f t="shared" si="139"/>
        <v>0</v>
      </c>
      <c r="AK271" s="12">
        <f t="shared" si="140"/>
        <v>0</v>
      </c>
    </row>
    <row r="272" spans="1:37" x14ac:dyDescent="0.3">
      <c r="A272">
        <v>601820</v>
      </c>
      <c r="C272" s="1">
        <v>44258</v>
      </c>
      <c r="D272">
        <v>10</v>
      </c>
      <c r="E272" t="s">
        <v>190</v>
      </c>
      <c r="F272" t="s">
        <v>165</v>
      </c>
      <c r="G272" t="s">
        <v>16</v>
      </c>
      <c r="H272" s="2">
        <v>15946649</v>
      </c>
      <c r="J272">
        <f t="shared" si="113"/>
        <v>0</v>
      </c>
      <c r="K272">
        <f t="shared" si="114"/>
        <v>0</v>
      </c>
      <c r="L272">
        <f t="shared" si="115"/>
        <v>0</v>
      </c>
      <c r="M272">
        <f t="shared" si="116"/>
        <v>0</v>
      </c>
      <c r="N272">
        <f t="shared" si="117"/>
        <v>0</v>
      </c>
      <c r="O272">
        <f t="shared" si="118"/>
        <v>0</v>
      </c>
      <c r="P272">
        <f t="shared" si="119"/>
        <v>0</v>
      </c>
      <c r="Q272">
        <f t="shared" si="120"/>
        <v>0</v>
      </c>
      <c r="R272" s="11">
        <f t="shared" si="121"/>
        <v>0</v>
      </c>
      <c r="S272">
        <f t="shared" si="122"/>
        <v>0</v>
      </c>
      <c r="T272" s="11">
        <f t="shared" si="123"/>
        <v>0</v>
      </c>
      <c r="U272" s="12">
        <f t="shared" si="124"/>
        <v>0</v>
      </c>
      <c r="V272" s="11">
        <f t="shared" si="125"/>
        <v>0</v>
      </c>
      <c r="W272" s="12">
        <f t="shared" si="126"/>
        <v>0</v>
      </c>
      <c r="X272" s="11">
        <f t="shared" si="127"/>
        <v>0</v>
      </c>
      <c r="Y272" s="12">
        <f t="shared" si="128"/>
        <v>0</v>
      </c>
      <c r="Z272" s="11">
        <f t="shared" si="129"/>
        <v>0</v>
      </c>
      <c r="AA272" s="12">
        <f t="shared" si="130"/>
        <v>0</v>
      </c>
      <c r="AB272" s="11">
        <f t="shared" si="131"/>
        <v>0</v>
      </c>
      <c r="AC272" s="12">
        <f t="shared" si="132"/>
        <v>0</v>
      </c>
      <c r="AD272" s="11">
        <f t="shared" si="133"/>
        <v>0</v>
      </c>
      <c r="AE272" s="12">
        <f t="shared" si="134"/>
        <v>0</v>
      </c>
      <c r="AF272" s="11">
        <f t="shared" si="135"/>
        <v>0</v>
      </c>
      <c r="AG272" s="12">
        <f t="shared" si="136"/>
        <v>0</v>
      </c>
      <c r="AH272" s="11">
        <f t="shared" si="137"/>
        <v>0</v>
      </c>
      <c r="AI272" s="12">
        <f t="shared" si="138"/>
        <v>0</v>
      </c>
      <c r="AJ272" s="11">
        <f t="shared" si="139"/>
        <v>0</v>
      </c>
      <c r="AK272" s="12">
        <f t="shared" si="140"/>
        <v>0</v>
      </c>
    </row>
    <row r="273" spans="1:37" x14ac:dyDescent="0.3">
      <c r="A273">
        <v>601820</v>
      </c>
      <c r="C273" s="1">
        <v>44258</v>
      </c>
      <c r="D273">
        <v>11</v>
      </c>
      <c r="E273" t="s">
        <v>190</v>
      </c>
      <c r="F273" t="s">
        <v>165</v>
      </c>
      <c r="G273" t="s">
        <v>156</v>
      </c>
      <c r="H273" s="2">
        <v>16682000</v>
      </c>
      <c r="J273">
        <f t="shared" si="113"/>
        <v>1</v>
      </c>
      <c r="K273">
        <f t="shared" si="114"/>
        <v>0</v>
      </c>
      <c r="L273">
        <f t="shared" si="115"/>
        <v>0</v>
      </c>
      <c r="M273">
        <f t="shared" si="116"/>
        <v>0</v>
      </c>
      <c r="N273">
        <f t="shared" si="117"/>
        <v>0</v>
      </c>
      <c r="O273">
        <f t="shared" si="118"/>
        <v>0</v>
      </c>
      <c r="P273">
        <f t="shared" si="119"/>
        <v>0</v>
      </c>
      <c r="Q273">
        <f t="shared" si="120"/>
        <v>0</v>
      </c>
      <c r="R273" s="11">
        <f t="shared" si="121"/>
        <v>0</v>
      </c>
      <c r="S273">
        <f t="shared" si="122"/>
        <v>0</v>
      </c>
      <c r="T273" s="11">
        <f t="shared" si="123"/>
        <v>0</v>
      </c>
      <c r="U273" s="12">
        <f t="shared" si="124"/>
        <v>0</v>
      </c>
      <c r="V273" s="11">
        <f t="shared" si="125"/>
        <v>0</v>
      </c>
      <c r="W273" s="12">
        <f t="shared" si="126"/>
        <v>0</v>
      </c>
      <c r="X273" s="11">
        <f t="shared" si="127"/>
        <v>0</v>
      </c>
      <c r="Y273" s="12">
        <f t="shared" si="128"/>
        <v>0</v>
      </c>
      <c r="Z273" s="11">
        <f t="shared" si="129"/>
        <v>0</v>
      </c>
      <c r="AA273" s="12">
        <f t="shared" si="130"/>
        <v>0</v>
      </c>
      <c r="AB273" s="11">
        <f t="shared" si="131"/>
        <v>0</v>
      </c>
      <c r="AC273" s="12">
        <f t="shared" si="132"/>
        <v>0</v>
      </c>
      <c r="AD273" s="11">
        <f t="shared" si="133"/>
        <v>0</v>
      </c>
      <c r="AE273" s="12">
        <f t="shared" si="134"/>
        <v>0</v>
      </c>
      <c r="AF273" s="11">
        <f t="shared" si="135"/>
        <v>0</v>
      </c>
      <c r="AG273" s="12">
        <f t="shared" si="136"/>
        <v>0</v>
      </c>
      <c r="AH273" s="11">
        <f t="shared" si="137"/>
        <v>0</v>
      </c>
      <c r="AI273" s="12">
        <f t="shared" si="138"/>
        <v>0</v>
      </c>
      <c r="AJ273" s="11">
        <f t="shared" si="139"/>
        <v>0</v>
      </c>
      <c r="AK273" s="12">
        <f t="shared" si="140"/>
        <v>0</v>
      </c>
    </row>
    <row r="274" spans="1:37" x14ac:dyDescent="0.3">
      <c r="A274">
        <v>601820</v>
      </c>
      <c r="C274" s="1">
        <v>44258</v>
      </c>
      <c r="D274">
        <v>12</v>
      </c>
      <c r="E274" t="s">
        <v>190</v>
      </c>
      <c r="F274" t="s">
        <v>165</v>
      </c>
      <c r="G274" t="s">
        <v>62</v>
      </c>
      <c r="H274" s="2">
        <v>25608036</v>
      </c>
      <c r="J274">
        <f t="shared" si="113"/>
        <v>0</v>
      </c>
      <c r="K274">
        <f t="shared" si="114"/>
        <v>0</v>
      </c>
      <c r="L274">
        <f t="shared" si="115"/>
        <v>0</v>
      </c>
      <c r="M274">
        <f t="shared" si="116"/>
        <v>0</v>
      </c>
      <c r="N274">
        <f t="shared" si="117"/>
        <v>0</v>
      </c>
      <c r="O274">
        <f t="shared" si="118"/>
        <v>0</v>
      </c>
      <c r="P274">
        <f t="shared" si="119"/>
        <v>0</v>
      </c>
      <c r="Q274">
        <f t="shared" si="120"/>
        <v>0</v>
      </c>
      <c r="R274" s="11">
        <f t="shared" si="121"/>
        <v>0</v>
      </c>
      <c r="S274">
        <f t="shared" si="122"/>
        <v>0</v>
      </c>
      <c r="T274" s="11">
        <f t="shared" si="123"/>
        <v>0</v>
      </c>
      <c r="U274" s="12">
        <f t="shared" si="124"/>
        <v>0</v>
      </c>
      <c r="V274" s="11">
        <f t="shared" si="125"/>
        <v>0</v>
      </c>
      <c r="W274" s="12">
        <f t="shared" si="126"/>
        <v>0</v>
      </c>
      <c r="X274" s="11">
        <f t="shared" si="127"/>
        <v>0</v>
      </c>
      <c r="Y274" s="12">
        <f t="shared" si="128"/>
        <v>0</v>
      </c>
      <c r="Z274" s="11">
        <f t="shared" si="129"/>
        <v>0</v>
      </c>
      <c r="AA274" s="12">
        <f t="shared" si="130"/>
        <v>0</v>
      </c>
      <c r="AB274" s="11">
        <f t="shared" si="131"/>
        <v>0</v>
      </c>
      <c r="AC274" s="12">
        <f t="shared" si="132"/>
        <v>0</v>
      </c>
      <c r="AD274" s="11">
        <f t="shared" si="133"/>
        <v>0</v>
      </c>
      <c r="AE274" s="12">
        <f t="shared" si="134"/>
        <v>0</v>
      </c>
      <c r="AF274" s="11">
        <f t="shared" si="135"/>
        <v>0</v>
      </c>
      <c r="AG274" s="12">
        <f t="shared" si="136"/>
        <v>0</v>
      </c>
      <c r="AH274" s="11">
        <f t="shared" si="137"/>
        <v>0</v>
      </c>
      <c r="AI274" s="12">
        <f t="shared" si="138"/>
        <v>0</v>
      </c>
      <c r="AJ274" s="11">
        <f t="shared" si="139"/>
        <v>0</v>
      </c>
      <c r="AK274" s="12">
        <f t="shared" si="140"/>
        <v>0</v>
      </c>
    </row>
    <row r="275" spans="1:37" x14ac:dyDescent="0.3">
      <c r="C275" s="1"/>
      <c r="H275" s="2"/>
      <c r="J275">
        <f t="shared" si="113"/>
        <v>0</v>
      </c>
      <c r="K275">
        <f t="shared" si="114"/>
        <v>0</v>
      </c>
      <c r="L275">
        <f t="shared" si="115"/>
        <v>0</v>
      </c>
      <c r="M275">
        <f t="shared" si="116"/>
        <v>0</v>
      </c>
      <c r="N275">
        <f t="shared" si="117"/>
        <v>0</v>
      </c>
      <c r="O275">
        <f t="shared" si="118"/>
        <v>0</v>
      </c>
      <c r="P275">
        <f t="shared" si="119"/>
        <v>0</v>
      </c>
      <c r="Q275">
        <f t="shared" si="120"/>
        <v>0</v>
      </c>
      <c r="R275" s="11">
        <f t="shared" si="121"/>
        <v>0</v>
      </c>
      <c r="S275">
        <f t="shared" si="122"/>
        <v>0</v>
      </c>
      <c r="T275" s="11">
        <f t="shared" si="123"/>
        <v>0</v>
      </c>
      <c r="U275" s="12">
        <f t="shared" si="124"/>
        <v>0</v>
      </c>
      <c r="V275" s="11">
        <f t="shared" si="125"/>
        <v>0</v>
      </c>
      <c r="W275" s="12">
        <f t="shared" si="126"/>
        <v>0</v>
      </c>
      <c r="X275" s="11">
        <f t="shared" si="127"/>
        <v>0</v>
      </c>
      <c r="Y275" s="12">
        <f t="shared" si="128"/>
        <v>0</v>
      </c>
      <c r="Z275" s="11">
        <f t="shared" si="129"/>
        <v>0</v>
      </c>
      <c r="AA275" s="12">
        <f t="shared" si="130"/>
        <v>0</v>
      </c>
      <c r="AB275" s="11">
        <f t="shared" si="131"/>
        <v>0</v>
      </c>
      <c r="AC275" s="12">
        <f t="shared" si="132"/>
        <v>0</v>
      </c>
      <c r="AD275" s="11">
        <f t="shared" si="133"/>
        <v>0</v>
      </c>
      <c r="AE275" s="12">
        <f t="shared" si="134"/>
        <v>0</v>
      </c>
      <c r="AF275" s="11">
        <f t="shared" si="135"/>
        <v>0</v>
      </c>
      <c r="AG275" s="12">
        <f t="shared" si="136"/>
        <v>0</v>
      </c>
      <c r="AH275" s="11">
        <f t="shared" si="137"/>
        <v>0</v>
      </c>
      <c r="AI275" s="12">
        <f t="shared" si="138"/>
        <v>0</v>
      </c>
      <c r="AJ275" s="11">
        <f t="shared" si="139"/>
        <v>0</v>
      </c>
      <c r="AK275" s="12">
        <f t="shared" si="140"/>
        <v>0</v>
      </c>
    </row>
    <row r="276" spans="1:37" x14ac:dyDescent="0.3">
      <c r="A276">
        <v>601716</v>
      </c>
      <c r="C276" s="1">
        <v>44253</v>
      </c>
      <c r="D276">
        <v>1</v>
      </c>
      <c r="E276" t="s">
        <v>191</v>
      </c>
      <c r="F276" t="s">
        <v>165</v>
      </c>
      <c r="G276" t="s">
        <v>17</v>
      </c>
      <c r="H276" s="2">
        <v>4171815</v>
      </c>
      <c r="J276">
        <f t="shared" si="113"/>
        <v>0</v>
      </c>
      <c r="K276">
        <f t="shared" si="114"/>
        <v>0</v>
      </c>
      <c r="L276">
        <f t="shared" si="115"/>
        <v>0</v>
      </c>
      <c r="M276">
        <f t="shared" si="116"/>
        <v>0</v>
      </c>
      <c r="N276">
        <f t="shared" si="117"/>
        <v>0</v>
      </c>
      <c r="O276">
        <f t="shared" si="118"/>
        <v>0</v>
      </c>
      <c r="P276">
        <f t="shared" si="119"/>
        <v>0</v>
      </c>
      <c r="Q276">
        <f t="shared" si="120"/>
        <v>0</v>
      </c>
      <c r="R276" s="11">
        <f t="shared" si="121"/>
        <v>0</v>
      </c>
      <c r="S276">
        <f t="shared" si="122"/>
        <v>0</v>
      </c>
      <c r="T276" s="11">
        <f t="shared" si="123"/>
        <v>0</v>
      </c>
      <c r="U276" s="12">
        <f t="shared" si="124"/>
        <v>0</v>
      </c>
      <c r="V276" s="11">
        <f t="shared" si="125"/>
        <v>0</v>
      </c>
      <c r="W276" s="12">
        <f t="shared" si="126"/>
        <v>0</v>
      </c>
      <c r="X276" s="11">
        <f t="shared" si="127"/>
        <v>0</v>
      </c>
      <c r="Y276" s="12">
        <f t="shared" si="128"/>
        <v>0</v>
      </c>
      <c r="Z276" s="11">
        <f t="shared" si="129"/>
        <v>0</v>
      </c>
      <c r="AA276" s="12">
        <f t="shared" si="130"/>
        <v>0</v>
      </c>
      <c r="AB276" s="11">
        <f t="shared" si="131"/>
        <v>0</v>
      </c>
      <c r="AC276" s="12">
        <f t="shared" si="132"/>
        <v>0</v>
      </c>
      <c r="AD276" s="11">
        <f t="shared" si="133"/>
        <v>0</v>
      </c>
      <c r="AE276" s="12">
        <f t="shared" si="134"/>
        <v>0</v>
      </c>
      <c r="AF276" s="11">
        <f t="shared" si="135"/>
        <v>0</v>
      </c>
      <c r="AG276" s="12">
        <f t="shared" si="136"/>
        <v>0</v>
      </c>
      <c r="AH276" s="11">
        <f t="shared" si="137"/>
        <v>0</v>
      </c>
      <c r="AI276" s="12">
        <f t="shared" si="138"/>
        <v>0</v>
      </c>
      <c r="AJ276" s="11">
        <f t="shared" si="139"/>
        <v>0</v>
      </c>
      <c r="AK276" s="12">
        <f t="shared" si="140"/>
        <v>0</v>
      </c>
    </row>
    <row r="277" spans="1:37" x14ac:dyDescent="0.3">
      <c r="A277">
        <v>601716</v>
      </c>
      <c r="C277" s="1">
        <v>44253</v>
      </c>
      <c r="D277">
        <v>2</v>
      </c>
      <c r="E277" t="s">
        <v>191</v>
      </c>
      <c r="F277" t="s">
        <v>165</v>
      </c>
      <c r="G277" t="s">
        <v>24</v>
      </c>
      <c r="H277" s="2">
        <v>4321098</v>
      </c>
      <c r="J277">
        <f t="shared" si="113"/>
        <v>0</v>
      </c>
      <c r="K277">
        <f t="shared" si="114"/>
        <v>0</v>
      </c>
      <c r="L277">
        <f t="shared" si="115"/>
        <v>0</v>
      </c>
      <c r="M277">
        <f t="shared" si="116"/>
        <v>0</v>
      </c>
      <c r="N277">
        <f t="shared" si="117"/>
        <v>0</v>
      </c>
      <c r="O277">
        <f t="shared" si="118"/>
        <v>0</v>
      </c>
      <c r="P277">
        <f t="shared" si="119"/>
        <v>0</v>
      </c>
      <c r="Q277">
        <f t="shared" si="120"/>
        <v>0</v>
      </c>
      <c r="R277" s="11">
        <f t="shared" si="121"/>
        <v>0</v>
      </c>
      <c r="S277">
        <f t="shared" si="122"/>
        <v>0</v>
      </c>
      <c r="T277" s="11">
        <f t="shared" si="123"/>
        <v>0</v>
      </c>
      <c r="U277" s="12">
        <f t="shared" si="124"/>
        <v>0</v>
      </c>
      <c r="V277" s="11">
        <f t="shared" si="125"/>
        <v>0</v>
      </c>
      <c r="W277" s="12">
        <f t="shared" si="126"/>
        <v>0</v>
      </c>
      <c r="X277" s="11">
        <f t="shared" si="127"/>
        <v>0</v>
      </c>
      <c r="Y277" s="12">
        <f t="shared" si="128"/>
        <v>0</v>
      </c>
      <c r="Z277" s="11">
        <f t="shared" si="129"/>
        <v>0</v>
      </c>
      <c r="AA277" s="12">
        <f t="shared" si="130"/>
        <v>0</v>
      </c>
      <c r="AB277" s="11">
        <f t="shared" si="131"/>
        <v>0</v>
      </c>
      <c r="AC277" s="12">
        <f t="shared" si="132"/>
        <v>0</v>
      </c>
      <c r="AD277" s="11">
        <f t="shared" si="133"/>
        <v>0</v>
      </c>
      <c r="AE277" s="12">
        <f t="shared" si="134"/>
        <v>0</v>
      </c>
      <c r="AF277" s="11">
        <f t="shared" si="135"/>
        <v>0</v>
      </c>
      <c r="AG277" s="12">
        <f t="shared" si="136"/>
        <v>0</v>
      </c>
      <c r="AH277" s="11">
        <f t="shared" si="137"/>
        <v>0</v>
      </c>
      <c r="AI277" s="12">
        <f t="shared" si="138"/>
        <v>0</v>
      </c>
      <c r="AJ277" s="11">
        <f t="shared" si="139"/>
        <v>0</v>
      </c>
      <c r="AK277" s="12">
        <f t="shared" si="140"/>
        <v>0</v>
      </c>
    </row>
    <row r="278" spans="1:37" x14ac:dyDescent="0.3">
      <c r="A278">
        <v>601716</v>
      </c>
      <c r="C278" s="1">
        <v>44253</v>
      </c>
      <c r="D278">
        <v>3</v>
      </c>
      <c r="E278" t="s">
        <v>191</v>
      </c>
      <c r="F278" t="s">
        <v>165</v>
      </c>
      <c r="G278" t="s">
        <v>26</v>
      </c>
      <c r="H278" s="2">
        <v>4339916</v>
      </c>
      <c r="J278">
        <f t="shared" si="113"/>
        <v>0</v>
      </c>
      <c r="K278">
        <f t="shared" si="114"/>
        <v>0</v>
      </c>
      <c r="L278">
        <f t="shared" si="115"/>
        <v>0</v>
      </c>
      <c r="M278">
        <f t="shared" si="116"/>
        <v>0</v>
      </c>
      <c r="N278">
        <f t="shared" si="117"/>
        <v>0</v>
      </c>
      <c r="O278">
        <f t="shared" si="118"/>
        <v>0</v>
      </c>
      <c r="P278">
        <f t="shared" si="119"/>
        <v>0</v>
      </c>
      <c r="Q278">
        <f t="shared" si="120"/>
        <v>0</v>
      </c>
      <c r="R278" s="11">
        <f t="shared" si="121"/>
        <v>0</v>
      </c>
      <c r="S278">
        <f t="shared" si="122"/>
        <v>0</v>
      </c>
      <c r="T278" s="11">
        <f t="shared" si="123"/>
        <v>0</v>
      </c>
      <c r="U278" s="12">
        <f t="shared" si="124"/>
        <v>0</v>
      </c>
      <c r="V278" s="11">
        <f t="shared" si="125"/>
        <v>0</v>
      </c>
      <c r="W278" s="12">
        <f t="shared" si="126"/>
        <v>0</v>
      </c>
      <c r="X278" s="11">
        <f t="shared" si="127"/>
        <v>0</v>
      </c>
      <c r="Y278" s="12">
        <f t="shared" si="128"/>
        <v>0</v>
      </c>
      <c r="Z278" s="11">
        <f t="shared" si="129"/>
        <v>0</v>
      </c>
      <c r="AA278" s="12">
        <f t="shared" si="130"/>
        <v>0</v>
      </c>
      <c r="AB278" s="11">
        <f t="shared" si="131"/>
        <v>0</v>
      </c>
      <c r="AC278" s="12">
        <f t="shared" si="132"/>
        <v>0</v>
      </c>
      <c r="AD278" s="11">
        <f t="shared" si="133"/>
        <v>0</v>
      </c>
      <c r="AE278" s="12">
        <f t="shared" si="134"/>
        <v>0</v>
      </c>
      <c r="AF278" s="11">
        <f t="shared" si="135"/>
        <v>0</v>
      </c>
      <c r="AG278" s="12">
        <f t="shared" si="136"/>
        <v>0</v>
      </c>
      <c r="AH278" s="11">
        <f t="shared" si="137"/>
        <v>0</v>
      </c>
      <c r="AI278" s="12">
        <f t="shared" si="138"/>
        <v>0</v>
      </c>
      <c r="AJ278" s="11">
        <f t="shared" si="139"/>
        <v>0</v>
      </c>
      <c r="AK278" s="12">
        <f t="shared" si="140"/>
        <v>0</v>
      </c>
    </row>
    <row r="279" spans="1:37" x14ac:dyDescent="0.3">
      <c r="A279">
        <v>601716</v>
      </c>
      <c r="C279" s="1">
        <v>44253</v>
      </c>
      <c r="D279">
        <v>4</v>
      </c>
      <c r="E279" t="s">
        <v>191</v>
      </c>
      <c r="F279" t="s">
        <v>165</v>
      </c>
      <c r="G279" t="s">
        <v>184</v>
      </c>
      <c r="H279" s="2">
        <v>4342342</v>
      </c>
      <c r="J279">
        <f t="shared" si="113"/>
        <v>0</v>
      </c>
      <c r="K279">
        <f t="shared" si="114"/>
        <v>0</v>
      </c>
      <c r="L279">
        <f t="shared" si="115"/>
        <v>0</v>
      </c>
      <c r="M279">
        <f t="shared" si="116"/>
        <v>0</v>
      </c>
      <c r="N279">
        <f t="shared" si="117"/>
        <v>0</v>
      </c>
      <c r="O279">
        <f t="shared" si="118"/>
        <v>0</v>
      </c>
      <c r="P279">
        <f t="shared" si="119"/>
        <v>0</v>
      </c>
      <c r="Q279">
        <f t="shared" si="120"/>
        <v>0</v>
      </c>
      <c r="R279" s="11">
        <f t="shared" si="121"/>
        <v>0</v>
      </c>
      <c r="S279">
        <f t="shared" si="122"/>
        <v>0</v>
      </c>
      <c r="T279" s="11">
        <f t="shared" si="123"/>
        <v>0</v>
      </c>
      <c r="U279" s="12">
        <f t="shared" si="124"/>
        <v>0</v>
      </c>
      <c r="V279" s="11">
        <f t="shared" si="125"/>
        <v>0</v>
      </c>
      <c r="W279" s="12">
        <f t="shared" si="126"/>
        <v>0</v>
      </c>
      <c r="X279" s="11">
        <f t="shared" si="127"/>
        <v>0</v>
      </c>
      <c r="Y279" s="12">
        <f t="shared" si="128"/>
        <v>0</v>
      </c>
      <c r="Z279" s="11">
        <f t="shared" si="129"/>
        <v>0</v>
      </c>
      <c r="AA279" s="12">
        <f t="shared" si="130"/>
        <v>0</v>
      </c>
      <c r="AB279" s="11">
        <f t="shared" si="131"/>
        <v>0</v>
      </c>
      <c r="AC279" s="12">
        <f t="shared" si="132"/>
        <v>0</v>
      </c>
      <c r="AD279" s="11">
        <f t="shared" si="133"/>
        <v>0</v>
      </c>
      <c r="AE279" s="12">
        <f t="shared" si="134"/>
        <v>0</v>
      </c>
      <c r="AF279" s="11">
        <f t="shared" si="135"/>
        <v>0</v>
      </c>
      <c r="AG279" s="12">
        <f t="shared" si="136"/>
        <v>0</v>
      </c>
      <c r="AH279" s="11">
        <f t="shared" si="137"/>
        <v>0</v>
      </c>
      <c r="AI279" s="12">
        <f t="shared" si="138"/>
        <v>0</v>
      </c>
      <c r="AJ279" s="11">
        <f t="shared" si="139"/>
        <v>0</v>
      </c>
      <c r="AK279" s="12">
        <f t="shared" si="140"/>
        <v>0</v>
      </c>
    </row>
    <row r="280" spans="1:37" x14ac:dyDescent="0.3">
      <c r="A280">
        <v>601716</v>
      </c>
      <c r="C280" s="1">
        <v>44253</v>
      </c>
      <c r="D280">
        <v>5</v>
      </c>
      <c r="E280" t="s">
        <v>191</v>
      </c>
      <c r="F280" t="s">
        <v>165</v>
      </c>
      <c r="G280" t="s">
        <v>12</v>
      </c>
      <c r="H280" s="2">
        <v>4447508</v>
      </c>
      <c r="J280">
        <f t="shared" si="113"/>
        <v>0</v>
      </c>
      <c r="K280">
        <f t="shared" si="114"/>
        <v>0</v>
      </c>
      <c r="L280">
        <f t="shared" si="115"/>
        <v>0</v>
      </c>
      <c r="M280">
        <f t="shared" si="116"/>
        <v>0</v>
      </c>
      <c r="N280">
        <f t="shared" si="117"/>
        <v>0</v>
      </c>
      <c r="O280">
        <f t="shared" si="118"/>
        <v>0</v>
      </c>
      <c r="P280">
        <f t="shared" si="119"/>
        <v>0</v>
      </c>
      <c r="Q280">
        <f t="shared" si="120"/>
        <v>0</v>
      </c>
      <c r="R280" s="11">
        <f t="shared" si="121"/>
        <v>0</v>
      </c>
      <c r="S280">
        <f t="shared" si="122"/>
        <v>0</v>
      </c>
      <c r="T280" s="11">
        <f t="shared" si="123"/>
        <v>0</v>
      </c>
      <c r="U280" s="12">
        <f t="shared" si="124"/>
        <v>0</v>
      </c>
      <c r="V280" s="11">
        <f t="shared" si="125"/>
        <v>1</v>
      </c>
      <c r="W280" s="12">
        <f t="shared" si="126"/>
        <v>0</v>
      </c>
      <c r="X280" s="11">
        <f t="shared" si="127"/>
        <v>0</v>
      </c>
      <c r="Y280" s="12">
        <f t="shared" si="128"/>
        <v>0</v>
      </c>
      <c r="Z280" s="11">
        <f t="shared" si="129"/>
        <v>0</v>
      </c>
      <c r="AA280" s="12">
        <f t="shared" si="130"/>
        <v>0</v>
      </c>
      <c r="AB280" s="11">
        <f t="shared" si="131"/>
        <v>0</v>
      </c>
      <c r="AC280" s="12">
        <f t="shared" si="132"/>
        <v>0</v>
      </c>
      <c r="AD280" s="11">
        <f t="shared" si="133"/>
        <v>0</v>
      </c>
      <c r="AE280" s="12">
        <f t="shared" si="134"/>
        <v>0</v>
      </c>
      <c r="AF280" s="11">
        <f t="shared" si="135"/>
        <v>0</v>
      </c>
      <c r="AG280" s="12">
        <f t="shared" si="136"/>
        <v>0</v>
      </c>
      <c r="AH280" s="11">
        <f t="shared" si="137"/>
        <v>0</v>
      </c>
      <c r="AI280" s="12">
        <f t="shared" si="138"/>
        <v>0</v>
      </c>
      <c r="AJ280" s="11">
        <f t="shared" si="139"/>
        <v>0</v>
      </c>
      <c r="AK280" s="12">
        <f t="shared" si="140"/>
        <v>0</v>
      </c>
    </row>
    <row r="281" spans="1:37" x14ac:dyDescent="0.3">
      <c r="A281">
        <v>601716</v>
      </c>
      <c r="C281" s="1">
        <v>44253</v>
      </c>
      <c r="D281">
        <v>6</v>
      </c>
      <c r="E281" t="s">
        <v>191</v>
      </c>
      <c r="F281" t="s">
        <v>165</v>
      </c>
      <c r="G281" t="s">
        <v>16</v>
      </c>
      <c r="H281" s="2">
        <v>4600000</v>
      </c>
      <c r="J281">
        <f t="shared" si="113"/>
        <v>0</v>
      </c>
      <c r="K281">
        <f t="shared" si="114"/>
        <v>0</v>
      </c>
      <c r="L281">
        <f t="shared" si="115"/>
        <v>0</v>
      </c>
      <c r="M281">
        <f t="shared" si="116"/>
        <v>0</v>
      </c>
      <c r="N281">
        <f t="shared" si="117"/>
        <v>0</v>
      </c>
      <c r="O281">
        <f t="shared" si="118"/>
        <v>0</v>
      </c>
      <c r="P281">
        <f t="shared" si="119"/>
        <v>0</v>
      </c>
      <c r="Q281">
        <f t="shared" si="120"/>
        <v>0</v>
      </c>
      <c r="R281" s="11">
        <f t="shared" si="121"/>
        <v>0</v>
      </c>
      <c r="S281">
        <f t="shared" si="122"/>
        <v>0</v>
      </c>
      <c r="T281" s="11">
        <f t="shared" si="123"/>
        <v>0</v>
      </c>
      <c r="U281" s="12">
        <f t="shared" si="124"/>
        <v>0</v>
      </c>
      <c r="V281" s="11">
        <f t="shared" si="125"/>
        <v>0</v>
      </c>
      <c r="W281" s="12">
        <f t="shared" si="126"/>
        <v>0</v>
      </c>
      <c r="X281" s="11">
        <f t="shared" si="127"/>
        <v>0</v>
      </c>
      <c r="Y281" s="12">
        <f t="shared" si="128"/>
        <v>0</v>
      </c>
      <c r="Z281" s="11">
        <f t="shared" si="129"/>
        <v>0</v>
      </c>
      <c r="AA281" s="12">
        <f t="shared" si="130"/>
        <v>0</v>
      </c>
      <c r="AB281" s="11">
        <f t="shared" si="131"/>
        <v>0</v>
      </c>
      <c r="AC281" s="12">
        <f t="shared" si="132"/>
        <v>0</v>
      </c>
      <c r="AD281" s="11">
        <f t="shared" si="133"/>
        <v>0</v>
      </c>
      <c r="AE281" s="12">
        <f t="shared" si="134"/>
        <v>0</v>
      </c>
      <c r="AF281" s="11">
        <f t="shared" si="135"/>
        <v>0</v>
      </c>
      <c r="AG281" s="12">
        <f t="shared" si="136"/>
        <v>0</v>
      </c>
      <c r="AH281" s="11">
        <f t="shared" si="137"/>
        <v>0</v>
      </c>
      <c r="AI281" s="12">
        <f t="shared" si="138"/>
        <v>0</v>
      </c>
      <c r="AJ281" s="11">
        <f t="shared" si="139"/>
        <v>0</v>
      </c>
      <c r="AK281" s="12">
        <f t="shared" si="140"/>
        <v>0</v>
      </c>
    </row>
    <row r="282" spans="1:37" x14ac:dyDescent="0.3">
      <c r="A282">
        <v>601716</v>
      </c>
      <c r="C282" s="1">
        <v>44253</v>
      </c>
      <c r="D282">
        <v>7</v>
      </c>
      <c r="E282" t="s">
        <v>191</v>
      </c>
      <c r="F282" t="s">
        <v>165</v>
      </c>
      <c r="G282" t="s">
        <v>30</v>
      </c>
      <c r="H282" s="2">
        <v>4645077</v>
      </c>
      <c r="J282">
        <f t="shared" si="113"/>
        <v>0</v>
      </c>
      <c r="K282">
        <f t="shared" si="114"/>
        <v>0</v>
      </c>
      <c r="L282">
        <f t="shared" si="115"/>
        <v>0</v>
      </c>
      <c r="M282">
        <f t="shared" si="116"/>
        <v>0</v>
      </c>
      <c r="N282">
        <f t="shared" si="117"/>
        <v>0</v>
      </c>
      <c r="O282">
        <f t="shared" si="118"/>
        <v>0</v>
      </c>
      <c r="P282">
        <f t="shared" si="119"/>
        <v>0</v>
      </c>
      <c r="Q282">
        <f t="shared" si="120"/>
        <v>0</v>
      </c>
      <c r="R282" s="11">
        <f t="shared" si="121"/>
        <v>0</v>
      </c>
      <c r="S282">
        <f t="shared" si="122"/>
        <v>0</v>
      </c>
      <c r="T282" s="11">
        <f t="shared" si="123"/>
        <v>0</v>
      </c>
      <c r="U282" s="12">
        <f t="shared" si="124"/>
        <v>0</v>
      </c>
      <c r="V282" s="11">
        <f t="shared" si="125"/>
        <v>0</v>
      </c>
      <c r="W282" s="12">
        <f t="shared" si="126"/>
        <v>0</v>
      </c>
      <c r="X282" s="11">
        <f t="shared" si="127"/>
        <v>0</v>
      </c>
      <c r="Y282" s="12">
        <f t="shared" si="128"/>
        <v>0</v>
      </c>
      <c r="Z282" s="11">
        <f t="shared" si="129"/>
        <v>0</v>
      </c>
      <c r="AA282" s="12">
        <f t="shared" si="130"/>
        <v>0</v>
      </c>
      <c r="AB282" s="11">
        <f t="shared" si="131"/>
        <v>0</v>
      </c>
      <c r="AC282" s="12">
        <f t="shared" si="132"/>
        <v>0</v>
      </c>
      <c r="AD282" s="11">
        <f t="shared" si="133"/>
        <v>0</v>
      </c>
      <c r="AE282" s="12">
        <f t="shared" si="134"/>
        <v>0</v>
      </c>
      <c r="AF282" s="11">
        <f t="shared" si="135"/>
        <v>0</v>
      </c>
      <c r="AG282" s="12">
        <f t="shared" si="136"/>
        <v>0</v>
      </c>
      <c r="AH282" s="11">
        <f t="shared" si="137"/>
        <v>0</v>
      </c>
      <c r="AI282" s="12">
        <f t="shared" si="138"/>
        <v>0</v>
      </c>
      <c r="AJ282" s="11">
        <f t="shared" si="139"/>
        <v>0</v>
      </c>
      <c r="AK282" s="12">
        <f t="shared" si="140"/>
        <v>0</v>
      </c>
    </row>
    <row r="283" spans="1:37" x14ac:dyDescent="0.3">
      <c r="A283">
        <v>601716</v>
      </c>
      <c r="C283" s="1">
        <v>44253</v>
      </c>
      <c r="D283">
        <v>8</v>
      </c>
      <c r="E283" t="s">
        <v>191</v>
      </c>
      <c r="F283" t="s">
        <v>165</v>
      </c>
      <c r="G283" t="s">
        <v>156</v>
      </c>
      <c r="H283" s="2">
        <v>4842000</v>
      </c>
      <c r="J283">
        <f t="shared" si="113"/>
        <v>1</v>
      </c>
      <c r="K283">
        <f t="shared" si="114"/>
        <v>0</v>
      </c>
      <c r="L283">
        <f t="shared" si="115"/>
        <v>0</v>
      </c>
      <c r="M283">
        <f t="shared" si="116"/>
        <v>0</v>
      </c>
      <c r="N283">
        <f t="shared" si="117"/>
        <v>0</v>
      </c>
      <c r="O283">
        <f t="shared" si="118"/>
        <v>0</v>
      </c>
      <c r="P283">
        <f t="shared" si="119"/>
        <v>0</v>
      </c>
      <c r="Q283">
        <f t="shared" si="120"/>
        <v>0</v>
      </c>
      <c r="R283" s="11">
        <f t="shared" si="121"/>
        <v>0</v>
      </c>
      <c r="S283">
        <f t="shared" si="122"/>
        <v>0</v>
      </c>
      <c r="T283" s="11">
        <f t="shared" si="123"/>
        <v>0</v>
      </c>
      <c r="U283" s="12">
        <f t="shared" si="124"/>
        <v>0</v>
      </c>
      <c r="V283" s="11">
        <f t="shared" si="125"/>
        <v>0</v>
      </c>
      <c r="W283" s="12">
        <f t="shared" si="126"/>
        <v>0</v>
      </c>
      <c r="X283" s="11">
        <f t="shared" si="127"/>
        <v>0</v>
      </c>
      <c r="Y283" s="12">
        <f t="shared" si="128"/>
        <v>0</v>
      </c>
      <c r="Z283" s="11">
        <f t="shared" si="129"/>
        <v>0</v>
      </c>
      <c r="AA283" s="12">
        <f t="shared" si="130"/>
        <v>0</v>
      </c>
      <c r="AB283" s="11">
        <f t="shared" si="131"/>
        <v>0</v>
      </c>
      <c r="AC283" s="12">
        <f t="shared" si="132"/>
        <v>0</v>
      </c>
      <c r="AD283" s="11">
        <f t="shared" si="133"/>
        <v>0</v>
      </c>
      <c r="AE283" s="12">
        <f t="shared" si="134"/>
        <v>0</v>
      </c>
      <c r="AF283" s="11">
        <f t="shared" si="135"/>
        <v>0</v>
      </c>
      <c r="AG283" s="12">
        <f t="shared" si="136"/>
        <v>0</v>
      </c>
      <c r="AH283" s="11">
        <f t="shared" si="137"/>
        <v>0</v>
      </c>
      <c r="AI283" s="12">
        <f t="shared" si="138"/>
        <v>0</v>
      </c>
      <c r="AJ283" s="11">
        <f t="shared" si="139"/>
        <v>0</v>
      </c>
      <c r="AK283" s="12">
        <f t="shared" si="140"/>
        <v>0</v>
      </c>
    </row>
    <row r="284" spans="1:37" x14ac:dyDescent="0.3">
      <c r="A284">
        <v>601716</v>
      </c>
      <c r="C284" s="1">
        <v>44253</v>
      </c>
      <c r="D284">
        <v>9</v>
      </c>
      <c r="E284" t="s">
        <v>191</v>
      </c>
      <c r="F284" t="s">
        <v>165</v>
      </c>
      <c r="G284" t="s">
        <v>13</v>
      </c>
      <c r="H284" s="2">
        <v>5332993</v>
      </c>
      <c r="J284">
        <f t="shared" si="113"/>
        <v>0</v>
      </c>
      <c r="K284">
        <f t="shared" si="114"/>
        <v>0</v>
      </c>
      <c r="L284">
        <f t="shared" si="115"/>
        <v>0</v>
      </c>
      <c r="M284">
        <f t="shared" si="116"/>
        <v>0</v>
      </c>
      <c r="N284">
        <f t="shared" si="117"/>
        <v>1</v>
      </c>
      <c r="O284">
        <f t="shared" si="118"/>
        <v>0</v>
      </c>
      <c r="P284">
        <f t="shared" si="119"/>
        <v>0</v>
      </c>
      <c r="Q284">
        <f t="shared" si="120"/>
        <v>0</v>
      </c>
      <c r="R284" s="11">
        <f t="shared" si="121"/>
        <v>0</v>
      </c>
      <c r="S284">
        <f t="shared" si="122"/>
        <v>0</v>
      </c>
      <c r="T284" s="11">
        <f t="shared" si="123"/>
        <v>0</v>
      </c>
      <c r="U284" s="12">
        <f t="shared" si="124"/>
        <v>0</v>
      </c>
      <c r="V284" s="11">
        <f t="shared" si="125"/>
        <v>0</v>
      </c>
      <c r="W284" s="12">
        <f t="shared" si="126"/>
        <v>0</v>
      </c>
      <c r="X284" s="11">
        <f t="shared" si="127"/>
        <v>0</v>
      </c>
      <c r="Y284" s="12">
        <f t="shared" si="128"/>
        <v>0</v>
      </c>
      <c r="Z284" s="11">
        <f t="shared" si="129"/>
        <v>0</v>
      </c>
      <c r="AA284" s="12">
        <f t="shared" si="130"/>
        <v>0</v>
      </c>
      <c r="AB284" s="11">
        <f t="shared" si="131"/>
        <v>0</v>
      </c>
      <c r="AC284" s="12">
        <f t="shared" si="132"/>
        <v>0</v>
      </c>
      <c r="AD284" s="11">
        <f t="shared" si="133"/>
        <v>0</v>
      </c>
      <c r="AE284" s="12">
        <f t="shared" si="134"/>
        <v>0</v>
      </c>
      <c r="AF284" s="11">
        <f t="shared" si="135"/>
        <v>0</v>
      </c>
      <c r="AG284" s="12">
        <f t="shared" si="136"/>
        <v>0</v>
      </c>
      <c r="AH284" s="11">
        <f t="shared" si="137"/>
        <v>0</v>
      </c>
      <c r="AI284" s="12">
        <f t="shared" si="138"/>
        <v>0</v>
      </c>
      <c r="AJ284" s="11">
        <f t="shared" si="139"/>
        <v>0</v>
      </c>
      <c r="AK284" s="12">
        <f t="shared" si="140"/>
        <v>0</v>
      </c>
    </row>
    <row r="285" spans="1:37" x14ac:dyDescent="0.3">
      <c r="A285">
        <v>601716</v>
      </c>
      <c r="C285" s="1">
        <v>44253</v>
      </c>
      <c r="D285">
        <v>10</v>
      </c>
      <c r="E285" t="s">
        <v>191</v>
      </c>
      <c r="F285" t="s">
        <v>165</v>
      </c>
      <c r="G285" t="s">
        <v>19</v>
      </c>
      <c r="H285" s="2">
        <v>6199000</v>
      </c>
      <c r="J285">
        <f t="shared" si="113"/>
        <v>0</v>
      </c>
      <c r="K285">
        <f t="shared" si="114"/>
        <v>0</v>
      </c>
      <c r="L285">
        <f t="shared" si="115"/>
        <v>0</v>
      </c>
      <c r="M285">
        <f t="shared" si="116"/>
        <v>0</v>
      </c>
      <c r="N285">
        <f t="shared" si="117"/>
        <v>0</v>
      </c>
      <c r="O285">
        <f t="shared" si="118"/>
        <v>0</v>
      </c>
      <c r="P285">
        <f t="shared" si="119"/>
        <v>0</v>
      </c>
      <c r="Q285">
        <f t="shared" si="120"/>
        <v>0</v>
      </c>
      <c r="R285" s="11">
        <f t="shared" si="121"/>
        <v>0</v>
      </c>
      <c r="S285">
        <f t="shared" si="122"/>
        <v>0</v>
      </c>
      <c r="T285" s="11">
        <f t="shared" si="123"/>
        <v>0</v>
      </c>
      <c r="U285" s="12">
        <f t="shared" si="124"/>
        <v>0</v>
      </c>
      <c r="V285" s="11">
        <f t="shared" si="125"/>
        <v>0</v>
      </c>
      <c r="W285" s="12">
        <f t="shared" si="126"/>
        <v>0</v>
      </c>
      <c r="X285" s="11">
        <f t="shared" si="127"/>
        <v>0</v>
      </c>
      <c r="Y285" s="12">
        <f t="shared" si="128"/>
        <v>0</v>
      </c>
      <c r="Z285" s="11">
        <f t="shared" si="129"/>
        <v>0</v>
      </c>
      <c r="AA285" s="12">
        <f t="shared" si="130"/>
        <v>0</v>
      </c>
      <c r="AB285" s="11">
        <f t="shared" si="131"/>
        <v>0</v>
      </c>
      <c r="AC285" s="12">
        <f t="shared" si="132"/>
        <v>0</v>
      </c>
      <c r="AD285" s="11">
        <f t="shared" si="133"/>
        <v>0</v>
      </c>
      <c r="AE285" s="12">
        <f t="shared" si="134"/>
        <v>0</v>
      </c>
      <c r="AF285" s="11">
        <f t="shared" si="135"/>
        <v>0</v>
      </c>
      <c r="AG285" s="12">
        <f t="shared" si="136"/>
        <v>0</v>
      </c>
      <c r="AH285" s="11">
        <f t="shared" si="137"/>
        <v>0</v>
      </c>
      <c r="AI285" s="12">
        <f t="shared" si="138"/>
        <v>0</v>
      </c>
      <c r="AJ285" s="11">
        <f t="shared" si="139"/>
        <v>0</v>
      </c>
      <c r="AK285" s="12">
        <f t="shared" si="140"/>
        <v>0</v>
      </c>
    </row>
    <row r="286" spans="1:37" x14ac:dyDescent="0.3">
      <c r="A286">
        <v>601716</v>
      </c>
      <c r="C286" s="1">
        <v>44253</v>
      </c>
      <c r="D286">
        <v>11</v>
      </c>
      <c r="E286" t="s">
        <v>191</v>
      </c>
      <c r="F286" t="s">
        <v>165</v>
      </c>
      <c r="G286" t="s">
        <v>36</v>
      </c>
      <c r="H286" s="2">
        <v>6216800</v>
      </c>
      <c r="J286">
        <f t="shared" si="113"/>
        <v>0</v>
      </c>
      <c r="K286">
        <f t="shared" si="114"/>
        <v>0</v>
      </c>
      <c r="L286">
        <f t="shared" si="115"/>
        <v>0</v>
      </c>
      <c r="M286">
        <f t="shared" si="116"/>
        <v>0</v>
      </c>
      <c r="N286">
        <f t="shared" si="117"/>
        <v>0</v>
      </c>
      <c r="O286">
        <f t="shared" si="118"/>
        <v>0</v>
      </c>
      <c r="P286">
        <f t="shared" si="119"/>
        <v>0</v>
      </c>
      <c r="Q286">
        <f t="shared" si="120"/>
        <v>0</v>
      </c>
      <c r="R286" s="11">
        <f t="shared" si="121"/>
        <v>0</v>
      </c>
      <c r="S286">
        <f t="shared" si="122"/>
        <v>0</v>
      </c>
      <c r="T286" s="11">
        <f t="shared" si="123"/>
        <v>0</v>
      </c>
      <c r="U286" s="12">
        <f t="shared" si="124"/>
        <v>0</v>
      </c>
      <c r="V286" s="11">
        <f t="shared" si="125"/>
        <v>0</v>
      </c>
      <c r="W286" s="12">
        <f t="shared" si="126"/>
        <v>0</v>
      </c>
      <c r="X286" s="11">
        <f t="shared" si="127"/>
        <v>0</v>
      </c>
      <c r="Y286" s="12">
        <f t="shared" si="128"/>
        <v>0</v>
      </c>
      <c r="Z286" s="11">
        <f t="shared" si="129"/>
        <v>0</v>
      </c>
      <c r="AA286" s="12">
        <f t="shared" si="130"/>
        <v>0</v>
      </c>
      <c r="AB286" s="11">
        <f t="shared" si="131"/>
        <v>0</v>
      </c>
      <c r="AC286" s="12">
        <f t="shared" si="132"/>
        <v>0</v>
      </c>
      <c r="AD286" s="11">
        <f t="shared" si="133"/>
        <v>0</v>
      </c>
      <c r="AE286" s="12">
        <f t="shared" si="134"/>
        <v>0</v>
      </c>
      <c r="AF286" s="11">
        <f t="shared" si="135"/>
        <v>0</v>
      </c>
      <c r="AG286" s="12">
        <f t="shared" si="136"/>
        <v>0</v>
      </c>
      <c r="AH286" s="11">
        <f t="shared" si="137"/>
        <v>0</v>
      </c>
      <c r="AI286" s="12">
        <f t="shared" si="138"/>
        <v>0</v>
      </c>
      <c r="AJ286" s="11">
        <f t="shared" si="139"/>
        <v>0</v>
      </c>
      <c r="AK286" s="12">
        <f t="shared" si="140"/>
        <v>0</v>
      </c>
    </row>
    <row r="287" spans="1:37" x14ac:dyDescent="0.3">
      <c r="A287">
        <v>601716</v>
      </c>
      <c r="C287" s="1">
        <v>44253</v>
      </c>
      <c r="D287">
        <v>12</v>
      </c>
      <c r="E287" t="s">
        <v>191</v>
      </c>
      <c r="F287" t="s">
        <v>165</v>
      </c>
      <c r="G287" t="s">
        <v>27</v>
      </c>
      <c r="H287" s="2">
        <v>6317000</v>
      </c>
      <c r="J287">
        <f t="shared" si="113"/>
        <v>0</v>
      </c>
      <c r="K287">
        <f t="shared" si="114"/>
        <v>0</v>
      </c>
      <c r="L287">
        <f t="shared" si="115"/>
        <v>0</v>
      </c>
      <c r="M287">
        <f t="shared" si="116"/>
        <v>0</v>
      </c>
      <c r="N287">
        <f t="shared" si="117"/>
        <v>0</v>
      </c>
      <c r="O287">
        <f t="shared" si="118"/>
        <v>0</v>
      </c>
      <c r="P287">
        <f t="shared" si="119"/>
        <v>0</v>
      </c>
      <c r="Q287">
        <f t="shared" si="120"/>
        <v>0</v>
      </c>
      <c r="R287" s="11">
        <f t="shared" si="121"/>
        <v>0</v>
      </c>
      <c r="S287">
        <f t="shared" si="122"/>
        <v>0</v>
      </c>
      <c r="T287" s="11">
        <f t="shared" si="123"/>
        <v>0</v>
      </c>
      <c r="U287" s="12">
        <f t="shared" si="124"/>
        <v>0</v>
      </c>
      <c r="V287" s="11">
        <f t="shared" si="125"/>
        <v>0</v>
      </c>
      <c r="W287" s="12">
        <f t="shared" si="126"/>
        <v>0</v>
      </c>
      <c r="X287" s="11">
        <f t="shared" si="127"/>
        <v>0</v>
      </c>
      <c r="Y287" s="12">
        <f t="shared" si="128"/>
        <v>0</v>
      </c>
      <c r="Z287" s="11">
        <f t="shared" si="129"/>
        <v>0</v>
      </c>
      <c r="AA287" s="12">
        <f t="shared" si="130"/>
        <v>0</v>
      </c>
      <c r="AB287" s="11">
        <f t="shared" si="131"/>
        <v>0</v>
      </c>
      <c r="AC287" s="12">
        <f t="shared" si="132"/>
        <v>0</v>
      </c>
      <c r="AD287" s="11">
        <f t="shared" si="133"/>
        <v>0</v>
      </c>
      <c r="AE287" s="12">
        <f t="shared" si="134"/>
        <v>0</v>
      </c>
      <c r="AF287" s="11">
        <f t="shared" si="135"/>
        <v>0</v>
      </c>
      <c r="AG287" s="12">
        <f t="shared" si="136"/>
        <v>0</v>
      </c>
      <c r="AH287" s="11">
        <f t="shared" si="137"/>
        <v>0</v>
      </c>
      <c r="AI287" s="12">
        <f t="shared" si="138"/>
        <v>0</v>
      </c>
      <c r="AJ287" s="11">
        <f t="shared" si="139"/>
        <v>0</v>
      </c>
      <c r="AK287" s="12">
        <f t="shared" si="140"/>
        <v>0</v>
      </c>
    </row>
    <row r="288" spans="1:37" x14ac:dyDescent="0.3">
      <c r="A288">
        <v>601716</v>
      </c>
      <c r="C288" s="1">
        <v>44253</v>
      </c>
      <c r="D288">
        <v>13</v>
      </c>
      <c r="E288" t="s">
        <v>191</v>
      </c>
      <c r="F288" t="s">
        <v>165</v>
      </c>
      <c r="G288" t="s">
        <v>14</v>
      </c>
      <c r="H288" s="2">
        <v>6343373</v>
      </c>
      <c r="J288">
        <f t="shared" si="113"/>
        <v>0</v>
      </c>
      <c r="K288">
        <f t="shared" si="114"/>
        <v>0</v>
      </c>
      <c r="L288">
        <f t="shared" si="115"/>
        <v>0</v>
      </c>
      <c r="M288">
        <f t="shared" si="116"/>
        <v>0</v>
      </c>
      <c r="N288">
        <f t="shared" si="117"/>
        <v>0</v>
      </c>
      <c r="O288">
        <f t="shared" si="118"/>
        <v>0</v>
      </c>
      <c r="P288">
        <f t="shared" si="119"/>
        <v>0</v>
      </c>
      <c r="Q288">
        <f t="shared" si="120"/>
        <v>0</v>
      </c>
      <c r="R288" s="11">
        <f t="shared" si="121"/>
        <v>0</v>
      </c>
      <c r="S288">
        <f t="shared" si="122"/>
        <v>0</v>
      </c>
      <c r="T288" s="11">
        <f t="shared" si="123"/>
        <v>0</v>
      </c>
      <c r="U288" s="12">
        <f t="shared" si="124"/>
        <v>0</v>
      </c>
      <c r="V288" s="11">
        <f t="shared" si="125"/>
        <v>0</v>
      </c>
      <c r="W288" s="12">
        <f t="shared" si="126"/>
        <v>0</v>
      </c>
      <c r="X288" s="11">
        <f t="shared" si="127"/>
        <v>0</v>
      </c>
      <c r="Y288" s="12">
        <f t="shared" si="128"/>
        <v>0</v>
      </c>
      <c r="Z288" s="11">
        <f t="shared" si="129"/>
        <v>1</v>
      </c>
      <c r="AA288" s="12">
        <f t="shared" si="130"/>
        <v>0</v>
      </c>
      <c r="AB288" s="11">
        <f t="shared" si="131"/>
        <v>0</v>
      </c>
      <c r="AC288" s="12">
        <f t="shared" si="132"/>
        <v>0</v>
      </c>
      <c r="AD288" s="11">
        <f t="shared" si="133"/>
        <v>0</v>
      </c>
      <c r="AE288" s="12">
        <f t="shared" si="134"/>
        <v>0</v>
      </c>
      <c r="AF288" s="11">
        <f t="shared" si="135"/>
        <v>0</v>
      </c>
      <c r="AG288" s="12">
        <f t="shared" si="136"/>
        <v>0</v>
      </c>
      <c r="AH288" s="11">
        <f t="shared" si="137"/>
        <v>0</v>
      </c>
      <c r="AI288" s="12">
        <f t="shared" si="138"/>
        <v>0</v>
      </c>
      <c r="AJ288" s="11">
        <f t="shared" si="139"/>
        <v>0</v>
      </c>
      <c r="AK288" s="12">
        <f t="shared" si="140"/>
        <v>0</v>
      </c>
    </row>
    <row r="289" spans="1:37" x14ac:dyDescent="0.3">
      <c r="A289">
        <v>601716</v>
      </c>
      <c r="C289" s="1">
        <v>44253</v>
      </c>
      <c r="D289">
        <v>14</v>
      </c>
      <c r="E289" t="s">
        <v>191</v>
      </c>
      <c r="F289" t="s">
        <v>165</v>
      </c>
      <c r="G289" t="s">
        <v>110</v>
      </c>
      <c r="H289" s="2">
        <v>6382798</v>
      </c>
      <c r="J289">
        <f t="shared" si="113"/>
        <v>0</v>
      </c>
      <c r="K289">
        <f t="shared" si="114"/>
        <v>0</v>
      </c>
      <c r="L289">
        <f t="shared" si="115"/>
        <v>0</v>
      </c>
      <c r="M289">
        <f t="shared" si="116"/>
        <v>0</v>
      </c>
      <c r="N289">
        <f t="shared" si="117"/>
        <v>0</v>
      </c>
      <c r="O289">
        <f t="shared" si="118"/>
        <v>0</v>
      </c>
      <c r="P289">
        <f t="shared" si="119"/>
        <v>0</v>
      </c>
      <c r="Q289">
        <f t="shared" si="120"/>
        <v>0</v>
      </c>
      <c r="R289" s="11">
        <f t="shared" si="121"/>
        <v>0</v>
      </c>
      <c r="S289">
        <f t="shared" si="122"/>
        <v>0</v>
      </c>
      <c r="T289" s="11">
        <f t="shared" si="123"/>
        <v>0</v>
      </c>
      <c r="U289" s="12">
        <f t="shared" si="124"/>
        <v>0</v>
      </c>
      <c r="V289" s="11">
        <f t="shared" si="125"/>
        <v>0</v>
      </c>
      <c r="W289" s="12">
        <f t="shared" si="126"/>
        <v>0</v>
      </c>
      <c r="X289" s="11">
        <f t="shared" si="127"/>
        <v>0</v>
      </c>
      <c r="Y289" s="12">
        <f t="shared" si="128"/>
        <v>0</v>
      </c>
      <c r="Z289" s="11">
        <f t="shared" si="129"/>
        <v>0</v>
      </c>
      <c r="AA289" s="12">
        <f t="shared" si="130"/>
        <v>0</v>
      </c>
      <c r="AB289" s="11">
        <f t="shared" si="131"/>
        <v>0</v>
      </c>
      <c r="AC289" s="12">
        <f t="shared" si="132"/>
        <v>0</v>
      </c>
      <c r="AD289" s="11">
        <f t="shared" si="133"/>
        <v>0</v>
      </c>
      <c r="AE289" s="12">
        <f t="shared" si="134"/>
        <v>0</v>
      </c>
      <c r="AF289" s="11">
        <f t="shared" si="135"/>
        <v>0</v>
      </c>
      <c r="AG289" s="12">
        <f t="shared" si="136"/>
        <v>0</v>
      </c>
      <c r="AH289" s="11">
        <f t="shared" si="137"/>
        <v>0</v>
      </c>
      <c r="AI289" s="12">
        <f t="shared" si="138"/>
        <v>0</v>
      </c>
      <c r="AJ289" s="11">
        <f t="shared" si="139"/>
        <v>0</v>
      </c>
      <c r="AK289" s="12">
        <f t="shared" si="140"/>
        <v>0</v>
      </c>
    </row>
    <row r="290" spans="1:37" x14ac:dyDescent="0.3">
      <c r="C290" s="1"/>
      <c r="H290" s="2"/>
      <c r="J290">
        <f t="shared" si="113"/>
        <v>0</v>
      </c>
      <c r="K290">
        <f t="shared" si="114"/>
        <v>0</v>
      </c>
      <c r="L290">
        <f t="shared" si="115"/>
        <v>0</v>
      </c>
      <c r="M290">
        <f t="shared" si="116"/>
        <v>0</v>
      </c>
      <c r="N290">
        <f t="shared" si="117"/>
        <v>0</v>
      </c>
      <c r="O290">
        <f t="shared" si="118"/>
        <v>0</v>
      </c>
      <c r="P290">
        <f t="shared" si="119"/>
        <v>0</v>
      </c>
      <c r="Q290">
        <f t="shared" si="120"/>
        <v>0</v>
      </c>
      <c r="R290" s="11">
        <f t="shared" si="121"/>
        <v>0</v>
      </c>
      <c r="S290">
        <f t="shared" si="122"/>
        <v>0</v>
      </c>
      <c r="T290" s="11">
        <f t="shared" si="123"/>
        <v>0</v>
      </c>
      <c r="U290" s="12">
        <f t="shared" si="124"/>
        <v>0</v>
      </c>
      <c r="V290" s="11">
        <f t="shared" si="125"/>
        <v>0</v>
      </c>
      <c r="W290" s="12">
        <f t="shared" si="126"/>
        <v>0</v>
      </c>
      <c r="X290" s="11">
        <f t="shared" si="127"/>
        <v>0</v>
      </c>
      <c r="Y290" s="12">
        <f t="shared" si="128"/>
        <v>0</v>
      </c>
      <c r="Z290" s="11">
        <f t="shared" si="129"/>
        <v>0</v>
      </c>
      <c r="AA290" s="12">
        <f t="shared" si="130"/>
        <v>0</v>
      </c>
      <c r="AB290" s="11">
        <f t="shared" si="131"/>
        <v>0</v>
      </c>
      <c r="AC290" s="12">
        <f t="shared" si="132"/>
        <v>0</v>
      </c>
      <c r="AD290" s="11">
        <f t="shared" si="133"/>
        <v>0</v>
      </c>
      <c r="AE290" s="12">
        <f t="shared" si="134"/>
        <v>0</v>
      </c>
      <c r="AF290" s="11">
        <f t="shared" si="135"/>
        <v>0</v>
      </c>
      <c r="AG290" s="12">
        <f t="shared" si="136"/>
        <v>0</v>
      </c>
      <c r="AH290" s="11">
        <f t="shared" si="137"/>
        <v>0</v>
      </c>
      <c r="AI290" s="12">
        <f t="shared" si="138"/>
        <v>0</v>
      </c>
      <c r="AJ290" s="11">
        <f t="shared" si="139"/>
        <v>0</v>
      </c>
      <c r="AK290" s="12">
        <f t="shared" si="140"/>
        <v>0</v>
      </c>
    </row>
    <row r="291" spans="1:37" x14ac:dyDescent="0.3">
      <c r="A291">
        <v>602239</v>
      </c>
      <c r="C291" s="1">
        <v>44251</v>
      </c>
      <c r="D291">
        <v>1</v>
      </c>
      <c r="E291" t="s">
        <v>192</v>
      </c>
      <c r="F291" t="s">
        <v>165</v>
      </c>
      <c r="G291" t="s">
        <v>184</v>
      </c>
      <c r="H291" s="2">
        <v>5760000</v>
      </c>
      <c r="J291">
        <f t="shared" si="113"/>
        <v>0</v>
      </c>
      <c r="K291">
        <f t="shared" si="114"/>
        <v>0</v>
      </c>
      <c r="L291">
        <f t="shared" si="115"/>
        <v>0</v>
      </c>
      <c r="M291">
        <f t="shared" si="116"/>
        <v>0</v>
      </c>
      <c r="N291">
        <f t="shared" si="117"/>
        <v>0</v>
      </c>
      <c r="O291">
        <f t="shared" si="118"/>
        <v>0</v>
      </c>
      <c r="P291">
        <f t="shared" si="119"/>
        <v>0</v>
      </c>
      <c r="Q291">
        <f t="shared" si="120"/>
        <v>0</v>
      </c>
      <c r="R291" s="11">
        <f t="shared" si="121"/>
        <v>0</v>
      </c>
      <c r="S291">
        <f t="shared" si="122"/>
        <v>0</v>
      </c>
      <c r="T291" s="11">
        <f t="shared" si="123"/>
        <v>0</v>
      </c>
      <c r="U291" s="12">
        <f t="shared" si="124"/>
        <v>0</v>
      </c>
      <c r="V291" s="11">
        <f t="shared" si="125"/>
        <v>0</v>
      </c>
      <c r="W291" s="12">
        <f t="shared" si="126"/>
        <v>0</v>
      </c>
      <c r="X291" s="11">
        <f t="shared" si="127"/>
        <v>0</v>
      </c>
      <c r="Y291" s="12">
        <f t="shared" si="128"/>
        <v>0</v>
      </c>
      <c r="Z291" s="11">
        <f t="shared" si="129"/>
        <v>0</v>
      </c>
      <c r="AA291" s="12">
        <f t="shared" si="130"/>
        <v>0</v>
      </c>
      <c r="AB291" s="11">
        <f t="shared" si="131"/>
        <v>0</v>
      </c>
      <c r="AC291" s="12">
        <f t="shared" si="132"/>
        <v>0</v>
      </c>
      <c r="AD291" s="11">
        <f t="shared" si="133"/>
        <v>0</v>
      </c>
      <c r="AE291" s="12">
        <f t="shared" si="134"/>
        <v>0</v>
      </c>
      <c r="AF291" s="11">
        <f t="shared" si="135"/>
        <v>0</v>
      </c>
      <c r="AG291" s="12">
        <f t="shared" si="136"/>
        <v>0</v>
      </c>
      <c r="AH291" s="11">
        <f t="shared" si="137"/>
        <v>0</v>
      </c>
      <c r="AI291" s="12">
        <f t="shared" si="138"/>
        <v>0</v>
      </c>
      <c r="AJ291" s="11">
        <f t="shared" si="139"/>
        <v>0</v>
      </c>
      <c r="AK291" s="12">
        <f t="shared" si="140"/>
        <v>0</v>
      </c>
    </row>
    <row r="292" spans="1:37" x14ac:dyDescent="0.3">
      <c r="A292">
        <v>602239</v>
      </c>
      <c r="C292" s="1">
        <v>44251</v>
      </c>
      <c r="D292">
        <v>2</v>
      </c>
      <c r="E292" t="s">
        <v>192</v>
      </c>
      <c r="F292" t="s">
        <v>165</v>
      </c>
      <c r="G292" t="s">
        <v>12</v>
      </c>
      <c r="H292" s="2">
        <v>6615281</v>
      </c>
      <c r="J292">
        <f t="shared" si="113"/>
        <v>0</v>
      </c>
      <c r="K292">
        <f t="shared" si="114"/>
        <v>0</v>
      </c>
      <c r="L292">
        <f t="shared" si="115"/>
        <v>0</v>
      </c>
      <c r="M292">
        <f t="shared" si="116"/>
        <v>0</v>
      </c>
      <c r="N292">
        <f t="shared" si="117"/>
        <v>0</v>
      </c>
      <c r="O292">
        <f t="shared" si="118"/>
        <v>0</v>
      </c>
      <c r="P292">
        <f t="shared" si="119"/>
        <v>0</v>
      </c>
      <c r="Q292">
        <f t="shared" si="120"/>
        <v>0</v>
      </c>
      <c r="R292" s="11">
        <f t="shared" si="121"/>
        <v>0</v>
      </c>
      <c r="S292">
        <f t="shared" si="122"/>
        <v>0</v>
      </c>
      <c r="T292" s="11">
        <f t="shared" si="123"/>
        <v>0</v>
      </c>
      <c r="U292" s="12">
        <f t="shared" si="124"/>
        <v>0</v>
      </c>
      <c r="V292" s="11">
        <f t="shared" si="125"/>
        <v>1</v>
      </c>
      <c r="W292" s="12">
        <f t="shared" si="126"/>
        <v>0</v>
      </c>
      <c r="X292" s="11">
        <f t="shared" si="127"/>
        <v>0</v>
      </c>
      <c r="Y292" s="12">
        <f t="shared" si="128"/>
        <v>0</v>
      </c>
      <c r="Z292" s="11">
        <f t="shared" si="129"/>
        <v>0</v>
      </c>
      <c r="AA292" s="12">
        <f t="shared" si="130"/>
        <v>0</v>
      </c>
      <c r="AB292" s="11">
        <f t="shared" si="131"/>
        <v>0</v>
      </c>
      <c r="AC292" s="12">
        <f t="shared" si="132"/>
        <v>0</v>
      </c>
      <c r="AD292" s="11">
        <f t="shared" si="133"/>
        <v>0</v>
      </c>
      <c r="AE292" s="12">
        <f t="shared" si="134"/>
        <v>0</v>
      </c>
      <c r="AF292" s="11">
        <f t="shared" si="135"/>
        <v>0</v>
      </c>
      <c r="AG292" s="12">
        <f t="shared" si="136"/>
        <v>0</v>
      </c>
      <c r="AH292" s="11">
        <f t="shared" si="137"/>
        <v>0</v>
      </c>
      <c r="AI292" s="12">
        <f t="shared" si="138"/>
        <v>0</v>
      </c>
      <c r="AJ292" s="11">
        <f t="shared" si="139"/>
        <v>0</v>
      </c>
      <c r="AK292" s="12">
        <f t="shared" si="140"/>
        <v>0</v>
      </c>
    </row>
    <row r="293" spans="1:37" x14ac:dyDescent="0.3">
      <c r="A293">
        <v>602239</v>
      </c>
      <c r="C293" s="1">
        <v>44251</v>
      </c>
      <c r="D293">
        <v>3</v>
      </c>
      <c r="E293" t="s">
        <v>192</v>
      </c>
      <c r="F293" t="s">
        <v>165</v>
      </c>
      <c r="G293" t="s">
        <v>16</v>
      </c>
      <c r="H293" s="2">
        <v>6692084</v>
      </c>
      <c r="J293">
        <f t="shared" si="113"/>
        <v>0</v>
      </c>
      <c r="K293">
        <f t="shared" si="114"/>
        <v>0</v>
      </c>
      <c r="L293">
        <f t="shared" si="115"/>
        <v>0</v>
      </c>
      <c r="M293">
        <f t="shared" si="116"/>
        <v>0</v>
      </c>
      <c r="N293">
        <f t="shared" si="117"/>
        <v>0</v>
      </c>
      <c r="O293">
        <f t="shared" si="118"/>
        <v>0</v>
      </c>
      <c r="P293">
        <f t="shared" si="119"/>
        <v>0</v>
      </c>
      <c r="Q293">
        <f t="shared" si="120"/>
        <v>0</v>
      </c>
      <c r="R293" s="11">
        <f t="shared" si="121"/>
        <v>0</v>
      </c>
      <c r="S293">
        <f t="shared" si="122"/>
        <v>0</v>
      </c>
      <c r="T293" s="11">
        <f t="shared" si="123"/>
        <v>0</v>
      </c>
      <c r="U293" s="12">
        <f t="shared" si="124"/>
        <v>0</v>
      </c>
      <c r="V293" s="11">
        <f t="shared" si="125"/>
        <v>0</v>
      </c>
      <c r="W293" s="12">
        <f t="shared" si="126"/>
        <v>0</v>
      </c>
      <c r="X293" s="11">
        <f t="shared" si="127"/>
        <v>0</v>
      </c>
      <c r="Y293" s="12">
        <f t="shared" si="128"/>
        <v>0</v>
      </c>
      <c r="Z293" s="11">
        <f t="shared" si="129"/>
        <v>0</v>
      </c>
      <c r="AA293" s="12">
        <f t="shared" si="130"/>
        <v>0</v>
      </c>
      <c r="AB293" s="11">
        <f t="shared" si="131"/>
        <v>0</v>
      </c>
      <c r="AC293" s="12">
        <f t="shared" si="132"/>
        <v>0</v>
      </c>
      <c r="AD293" s="11">
        <f t="shared" si="133"/>
        <v>0</v>
      </c>
      <c r="AE293" s="12">
        <f t="shared" si="134"/>
        <v>0</v>
      </c>
      <c r="AF293" s="11">
        <f t="shared" si="135"/>
        <v>0</v>
      </c>
      <c r="AG293" s="12">
        <f t="shared" si="136"/>
        <v>0</v>
      </c>
      <c r="AH293" s="11">
        <f t="shared" si="137"/>
        <v>0</v>
      </c>
      <c r="AI293" s="12">
        <f t="shared" si="138"/>
        <v>0</v>
      </c>
      <c r="AJ293" s="11">
        <f t="shared" si="139"/>
        <v>0</v>
      </c>
      <c r="AK293" s="12">
        <f t="shared" si="140"/>
        <v>0</v>
      </c>
    </row>
    <row r="294" spans="1:37" x14ac:dyDescent="0.3">
      <c r="A294">
        <v>602239</v>
      </c>
      <c r="C294" s="1">
        <v>44251</v>
      </c>
      <c r="D294">
        <v>4</v>
      </c>
      <c r="E294" t="s">
        <v>192</v>
      </c>
      <c r="F294" t="s">
        <v>165</v>
      </c>
      <c r="G294" t="s">
        <v>30</v>
      </c>
      <c r="H294" s="2">
        <v>6892448</v>
      </c>
      <c r="J294">
        <f t="shared" si="113"/>
        <v>0</v>
      </c>
      <c r="K294">
        <f t="shared" si="114"/>
        <v>0</v>
      </c>
      <c r="L294">
        <f t="shared" si="115"/>
        <v>0</v>
      </c>
      <c r="M294">
        <f t="shared" si="116"/>
        <v>0</v>
      </c>
      <c r="N294">
        <f t="shared" si="117"/>
        <v>0</v>
      </c>
      <c r="O294">
        <f t="shared" si="118"/>
        <v>0</v>
      </c>
      <c r="P294">
        <f t="shared" si="119"/>
        <v>0</v>
      </c>
      <c r="Q294">
        <f t="shared" si="120"/>
        <v>0</v>
      </c>
      <c r="R294" s="11">
        <f t="shared" si="121"/>
        <v>0</v>
      </c>
      <c r="S294">
        <f t="shared" si="122"/>
        <v>0</v>
      </c>
      <c r="T294" s="11">
        <f t="shared" si="123"/>
        <v>0</v>
      </c>
      <c r="U294" s="12">
        <f t="shared" si="124"/>
        <v>0</v>
      </c>
      <c r="V294" s="11">
        <f t="shared" si="125"/>
        <v>0</v>
      </c>
      <c r="W294" s="12">
        <f t="shared" si="126"/>
        <v>0</v>
      </c>
      <c r="X294" s="11">
        <f t="shared" si="127"/>
        <v>0</v>
      </c>
      <c r="Y294" s="12">
        <f t="shared" si="128"/>
        <v>0</v>
      </c>
      <c r="Z294" s="11">
        <f t="shared" si="129"/>
        <v>0</v>
      </c>
      <c r="AA294" s="12">
        <f t="shared" si="130"/>
        <v>0</v>
      </c>
      <c r="AB294" s="11">
        <f t="shared" si="131"/>
        <v>0</v>
      </c>
      <c r="AC294" s="12">
        <f t="shared" si="132"/>
        <v>0</v>
      </c>
      <c r="AD294" s="11">
        <f t="shared" si="133"/>
        <v>0</v>
      </c>
      <c r="AE294" s="12">
        <f t="shared" si="134"/>
        <v>0</v>
      </c>
      <c r="AF294" s="11">
        <f t="shared" si="135"/>
        <v>0</v>
      </c>
      <c r="AG294" s="12">
        <f t="shared" si="136"/>
        <v>0</v>
      </c>
      <c r="AH294" s="11">
        <f t="shared" si="137"/>
        <v>0</v>
      </c>
      <c r="AI294" s="12">
        <f t="shared" si="138"/>
        <v>0</v>
      </c>
      <c r="AJ294" s="11">
        <f t="shared" si="139"/>
        <v>0</v>
      </c>
      <c r="AK294" s="12">
        <f t="shared" si="140"/>
        <v>0</v>
      </c>
    </row>
    <row r="295" spans="1:37" x14ac:dyDescent="0.3">
      <c r="A295">
        <v>602239</v>
      </c>
      <c r="C295" s="1">
        <v>44251</v>
      </c>
      <c r="D295">
        <v>5</v>
      </c>
      <c r="E295" t="s">
        <v>192</v>
      </c>
      <c r="F295" t="s">
        <v>165</v>
      </c>
      <c r="G295" t="s">
        <v>24</v>
      </c>
      <c r="H295" s="2">
        <v>8238238</v>
      </c>
      <c r="J295">
        <f t="shared" si="113"/>
        <v>0</v>
      </c>
      <c r="K295">
        <f t="shared" si="114"/>
        <v>0</v>
      </c>
      <c r="L295">
        <f t="shared" si="115"/>
        <v>0</v>
      </c>
      <c r="M295">
        <f t="shared" si="116"/>
        <v>0</v>
      </c>
      <c r="N295">
        <f t="shared" si="117"/>
        <v>0</v>
      </c>
      <c r="O295">
        <f t="shared" si="118"/>
        <v>0</v>
      </c>
      <c r="P295">
        <f t="shared" si="119"/>
        <v>0</v>
      </c>
      <c r="Q295">
        <f t="shared" si="120"/>
        <v>0</v>
      </c>
      <c r="R295" s="11">
        <f t="shared" si="121"/>
        <v>0</v>
      </c>
      <c r="S295">
        <f t="shared" si="122"/>
        <v>0</v>
      </c>
      <c r="T295" s="11">
        <f t="shared" si="123"/>
        <v>0</v>
      </c>
      <c r="U295" s="12">
        <f t="shared" si="124"/>
        <v>0</v>
      </c>
      <c r="V295" s="11">
        <f t="shared" si="125"/>
        <v>0</v>
      </c>
      <c r="W295" s="12">
        <f t="shared" si="126"/>
        <v>0</v>
      </c>
      <c r="X295" s="11">
        <f t="shared" si="127"/>
        <v>0</v>
      </c>
      <c r="Y295" s="12">
        <f t="shared" si="128"/>
        <v>0</v>
      </c>
      <c r="Z295" s="11">
        <f t="shared" si="129"/>
        <v>0</v>
      </c>
      <c r="AA295" s="12">
        <f t="shared" si="130"/>
        <v>0</v>
      </c>
      <c r="AB295" s="11">
        <f t="shared" si="131"/>
        <v>0</v>
      </c>
      <c r="AC295" s="12">
        <f t="shared" si="132"/>
        <v>0</v>
      </c>
      <c r="AD295" s="11">
        <f t="shared" si="133"/>
        <v>0</v>
      </c>
      <c r="AE295" s="12">
        <f t="shared" si="134"/>
        <v>0</v>
      </c>
      <c r="AF295" s="11">
        <f t="shared" si="135"/>
        <v>0</v>
      </c>
      <c r="AG295" s="12">
        <f t="shared" si="136"/>
        <v>0</v>
      </c>
      <c r="AH295" s="11">
        <f t="shared" si="137"/>
        <v>0</v>
      </c>
      <c r="AI295" s="12">
        <f t="shared" si="138"/>
        <v>0</v>
      </c>
      <c r="AJ295" s="11">
        <f t="shared" si="139"/>
        <v>0</v>
      </c>
      <c r="AK295" s="12">
        <f t="shared" si="140"/>
        <v>0</v>
      </c>
    </row>
    <row r="296" spans="1:37" x14ac:dyDescent="0.3">
      <c r="A296">
        <v>602239</v>
      </c>
      <c r="C296" s="1">
        <v>44251</v>
      </c>
      <c r="D296">
        <v>6</v>
      </c>
      <c r="E296" t="s">
        <v>192</v>
      </c>
      <c r="F296" t="s">
        <v>165</v>
      </c>
      <c r="G296" t="s">
        <v>17</v>
      </c>
      <c r="H296" s="2">
        <v>8460241</v>
      </c>
      <c r="J296">
        <f t="shared" si="113"/>
        <v>0</v>
      </c>
      <c r="K296">
        <f t="shared" si="114"/>
        <v>0</v>
      </c>
      <c r="L296">
        <f t="shared" si="115"/>
        <v>0</v>
      </c>
      <c r="M296">
        <f t="shared" si="116"/>
        <v>0</v>
      </c>
      <c r="N296">
        <f t="shared" si="117"/>
        <v>0</v>
      </c>
      <c r="O296">
        <f t="shared" si="118"/>
        <v>0</v>
      </c>
      <c r="P296">
        <f t="shared" si="119"/>
        <v>0</v>
      </c>
      <c r="Q296">
        <f t="shared" si="120"/>
        <v>0</v>
      </c>
      <c r="R296" s="11">
        <f t="shared" si="121"/>
        <v>0</v>
      </c>
      <c r="S296">
        <f t="shared" si="122"/>
        <v>0</v>
      </c>
      <c r="T296" s="11">
        <f t="shared" si="123"/>
        <v>0</v>
      </c>
      <c r="U296" s="12">
        <f t="shared" si="124"/>
        <v>0</v>
      </c>
      <c r="V296" s="11">
        <f t="shared" si="125"/>
        <v>0</v>
      </c>
      <c r="W296" s="12">
        <f t="shared" si="126"/>
        <v>0</v>
      </c>
      <c r="X296" s="11">
        <f t="shared" si="127"/>
        <v>0</v>
      </c>
      <c r="Y296" s="12">
        <f t="shared" si="128"/>
        <v>0</v>
      </c>
      <c r="Z296" s="11">
        <f t="shared" si="129"/>
        <v>0</v>
      </c>
      <c r="AA296" s="12">
        <f t="shared" si="130"/>
        <v>0</v>
      </c>
      <c r="AB296" s="11">
        <f t="shared" si="131"/>
        <v>0</v>
      </c>
      <c r="AC296" s="12">
        <f t="shared" si="132"/>
        <v>0</v>
      </c>
      <c r="AD296" s="11">
        <f t="shared" si="133"/>
        <v>0</v>
      </c>
      <c r="AE296" s="12">
        <f t="shared" si="134"/>
        <v>0</v>
      </c>
      <c r="AF296" s="11">
        <f t="shared" si="135"/>
        <v>0</v>
      </c>
      <c r="AG296" s="12">
        <f t="shared" si="136"/>
        <v>0</v>
      </c>
      <c r="AH296" s="11">
        <f t="shared" si="137"/>
        <v>0</v>
      </c>
      <c r="AI296" s="12">
        <f t="shared" si="138"/>
        <v>0</v>
      </c>
      <c r="AJ296" s="11">
        <f t="shared" si="139"/>
        <v>0</v>
      </c>
      <c r="AK296" s="12">
        <f t="shared" si="140"/>
        <v>0</v>
      </c>
    </row>
    <row r="297" spans="1:37" x14ac:dyDescent="0.3">
      <c r="A297">
        <v>602239</v>
      </c>
      <c r="C297" s="1">
        <v>44251</v>
      </c>
      <c r="D297">
        <v>7</v>
      </c>
      <c r="E297" t="s">
        <v>192</v>
      </c>
      <c r="F297" t="s">
        <v>165</v>
      </c>
      <c r="G297" t="s">
        <v>14</v>
      </c>
      <c r="H297" s="2">
        <v>8859560</v>
      </c>
      <c r="J297">
        <f t="shared" si="113"/>
        <v>0</v>
      </c>
      <c r="K297">
        <f t="shared" si="114"/>
        <v>0</v>
      </c>
      <c r="L297">
        <f t="shared" si="115"/>
        <v>0</v>
      </c>
      <c r="M297">
        <f t="shared" si="116"/>
        <v>0</v>
      </c>
      <c r="N297">
        <f t="shared" si="117"/>
        <v>0</v>
      </c>
      <c r="O297">
        <f t="shared" si="118"/>
        <v>0</v>
      </c>
      <c r="P297">
        <f t="shared" si="119"/>
        <v>0</v>
      </c>
      <c r="Q297">
        <f t="shared" si="120"/>
        <v>0</v>
      </c>
      <c r="R297" s="11">
        <f t="shared" si="121"/>
        <v>0</v>
      </c>
      <c r="S297">
        <f t="shared" si="122"/>
        <v>0</v>
      </c>
      <c r="T297" s="11">
        <f t="shared" si="123"/>
        <v>0</v>
      </c>
      <c r="U297" s="12">
        <f t="shared" si="124"/>
        <v>0</v>
      </c>
      <c r="V297" s="11">
        <f t="shared" si="125"/>
        <v>0</v>
      </c>
      <c r="W297" s="12">
        <f t="shared" si="126"/>
        <v>0</v>
      </c>
      <c r="X297" s="11">
        <f t="shared" si="127"/>
        <v>0</v>
      </c>
      <c r="Y297" s="12">
        <f t="shared" si="128"/>
        <v>0</v>
      </c>
      <c r="Z297" s="11">
        <f t="shared" si="129"/>
        <v>1</v>
      </c>
      <c r="AA297" s="12">
        <f t="shared" si="130"/>
        <v>0</v>
      </c>
      <c r="AB297" s="11">
        <f t="shared" si="131"/>
        <v>0</v>
      </c>
      <c r="AC297" s="12">
        <f t="shared" si="132"/>
        <v>0</v>
      </c>
      <c r="AD297" s="11">
        <f t="shared" si="133"/>
        <v>0</v>
      </c>
      <c r="AE297" s="12">
        <f t="shared" si="134"/>
        <v>0</v>
      </c>
      <c r="AF297" s="11">
        <f t="shared" si="135"/>
        <v>0</v>
      </c>
      <c r="AG297" s="12">
        <f t="shared" si="136"/>
        <v>0</v>
      </c>
      <c r="AH297" s="11">
        <f t="shared" si="137"/>
        <v>0</v>
      </c>
      <c r="AI297" s="12">
        <f t="shared" si="138"/>
        <v>0</v>
      </c>
      <c r="AJ297" s="11">
        <f t="shared" si="139"/>
        <v>0</v>
      </c>
      <c r="AK297" s="12">
        <f t="shared" si="140"/>
        <v>0</v>
      </c>
    </row>
    <row r="298" spans="1:37" x14ac:dyDescent="0.3">
      <c r="A298">
        <v>602239</v>
      </c>
      <c r="C298" s="1">
        <v>44251</v>
      </c>
      <c r="D298">
        <v>8</v>
      </c>
      <c r="E298" t="s">
        <v>192</v>
      </c>
      <c r="F298" t="s">
        <v>165</v>
      </c>
      <c r="G298" t="s">
        <v>156</v>
      </c>
      <c r="H298" s="2">
        <v>8927000</v>
      </c>
      <c r="J298">
        <f t="shared" si="113"/>
        <v>1</v>
      </c>
      <c r="K298">
        <f t="shared" si="114"/>
        <v>0</v>
      </c>
      <c r="L298">
        <f t="shared" si="115"/>
        <v>0</v>
      </c>
      <c r="M298">
        <f t="shared" si="116"/>
        <v>0</v>
      </c>
      <c r="N298">
        <f t="shared" si="117"/>
        <v>0</v>
      </c>
      <c r="O298">
        <f t="shared" si="118"/>
        <v>0</v>
      </c>
      <c r="P298">
        <f t="shared" si="119"/>
        <v>0</v>
      </c>
      <c r="Q298">
        <f t="shared" si="120"/>
        <v>0</v>
      </c>
      <c r="R298" s="11">
        <f t="shared" si="121"/>
        <v>0</v>
      </c>
      <c r="S298">
        <f t="shared" si="122"/>
        <v>0</v>
      </c>
      <c r="T298" s="11">
        <f t="shared" si="123"/>
        <v>0</v>
      </c>
      <c r="U298" s="12">
        <f t="shared" si="124"/>
        <v>0</v>
      </c>
      <c r="V298" s="11">
        <f t="shared" si="125"/>
        <v>0</v>
      </c>
      <c r="W298" s="12">
        <f t="shared" si="126"/>
        <v>0</v>
      </c>
      <c r="X298" s="11">
        <f t="shared" si="127"/>
        <v>0</v>
      </c>
      <c r="Y298" s="12">
        <f t="shared" si="128"/>
        <v>0</v>
      </c>
      <c r="Z298" s="11">
        <f t="shared" si="129"/>
        <v>0</v>
      </c>
      <c r="AA298" s="12">
        <f t="shared" si="130"/>
        <v>0</v>
      </c>
      <c r="AB298" s="11">
        <f t="shared" si="131"/>
        <v>0</v>
      </c>
      <c r="AC298" s="12">
        <f t="shared" si="132"/>
        <v>0</v>
      </c>
      <c r="AD298" s="11">
        <f t="shared" si="133"/>
        <v>0</v>
      </c>
      <c r="AE298" s="12">
        <f t="shared" si="134"/>
        <v>0</v>
      </c>
      <c r="AF298" s="11">
        <f t="shared" si="135"/>
        <v>0</v>
      </c>
      <c r="AG298" s="12">
        <f t="shared" si="136"/>
        <v>0</v>
      </c>
      <c r="AH298" s="11">
        <f t="shared" si="137"/>
        <v>0</v>
      </c>
      <c r="AI298" s="12">
        <f t="shared" si="138"/>
        <v>0</v>
      </c>
      <c r="AJ298" s="11">
        <f t="shared" si="139"/>
        <v>0</v>
      </c>
      <c r="AK298" s="12">
        <f t="shared" si="140"/>
        <v>0</v>
      </c>
    </row>
    <row r="299" spans="1:37" x14ac:dyDescent="0.3">
      <c r="A299">
        <v>602239</v>
      </c>
      <c r="C299" s="1">
        <v>44251</v>
      </c>
      <c r="D299">
        <v>9</v>
      </c>
      <c r="E299" t="s">
        <v>192</v>
      </c>
      <c r="F299" t="s">
        <v>165</v>
      </c>
      <c r="G299" t="s">
        <v>26</v>
      </c>
      <c r="H299" s="2">
        <v>9052225</v>
      </c>
      <c r="J299">
        <f t="shared" si="113"/>
        <v>0</v>
      </c>
      <c r="K299">
        <f t="shared" si="114"/>
        <v>0</v>
      </c>
      <c r="L299">
        <f t="shared" si="115"/>
        <v>0</v>
      </c>
      <c r="M299">
        <f t="shared" si="116"/>
        <v>0</v>
      </c>
      <c r="N299">
        <f t="shared" si="117"/>
        <v>0</v>
      </c>
      <c r="O299">
        <f t="shared" si="118"/>
        <v>0</v>
      </c>
      <c r="P299">
        <f t="shared" si="119"/>
        <v>0</v>
      </c>
      <c r="Q299">
        <f t="shared" si="120"/>
        <v>0</v>
      </c>
      <c r="R299" s="11">
        <f t="shared" si="121"/>
        <v>0</v>
      </c>
      <c r="S299">
        <f t="shared" si="122"/>
        <v>0</v>
      </c>
      <c r="T299" s="11">
        <f t="shared" si="123"/>
        <v>0</v>
      </c>
      <c r="U299" s="12">
        <f t="shared" si="124"/>
        <v>0</v>
      </c>
      <c r="V299" s="11">
        <f t="shared" si="125"/>
        <v>0</v>
      </c>
      <c r="W299" s="12">
        <f t="shared" si="126"/>
        <v>0</v>
      </c>
      <c r="X299" s="11">
        <f t="shared" si="127"/>
        <v>0</v>
      </c>
      <c r="Y299" s="12">
        <f t="shared" si="128"/>
        <v>0</v>
      </c>
      <c r="Z299" s="11">
        <f t="shared" si="129"/>
        <v>0</v>
      </c>
      <c r="AA299" s="12">
        <f t="shared" si="130"/>
        <v>0</v>
      </c>
      <c r="AB299" s="11">
        <f t="shared" si="131"/>
        <v>0</v>
      </c>
      <c r="AC299" s="12">
        <f t="shared" si="132"/>
        <v>0</v>
      </c>
      <c r="AD299" s="11">
        <f t="shared" si="133"/>
        <v>0</v>
      </c>
      <c r="AE299" s="12">
        <f t="shared" si="134"/>
        <v>0</v>
      </c>
      <c r="AF299" s="11">
        <f t="shared" si="135"/>
        <v>0</v>
      </c>
      <c r="AG299" s="12">
        <f t="shared" si="136"/>
        <v>0</v>
      </c>
      <c r="AH299" s="11">
        <f t="shared" si="137"/>
        <v>0</v>
      </c>
      <c r="AI299" s="12">
        <f t="shared" si="138"/>
        <v>0</v>
      </c>
      <c r="AJ299" s="11">
        <f t="shared" si="139"/>
        <v>0</v>
      </c>
      <c r="AK299" s="12">
        <f t="shared" si="140"/>
        <v>0</v>
      </c>
    </row>
    <row r="300" spans="1:37" x14ac:dyDescent="0.3">
      <c r="A300">
        <v>602239</v>
      </c>
      <c r="C300" s="1">
        <v>44251</v>
      </c>
      <c r="D300">
        <v>10</v>
      </c>
      <c r="E300" t="s">
        <v>192</v>
      </c>
      <c r="F300" t="s">
        <v>165</v>
      </c>
      <c r="G300" t="s">
        <v>13</v>
      </c>
      <c r="H300" s="2">
        <v>9267085</v>
      </c>
      <c r="J300">
        <f t="shared" si="113"/>
        <v>0</v>
      </c>
      <c r="K300">
        <f t="shared" si="114"/>
        <v>0</v>
      </c>
      <c r="L300">
        <f t="shared" si="115"/>
        <v>0</v>
      </c>
      <c r="M300">
        <f t="shared" si="116"/>
        <v>0</v>
      </c>
      <c r="N300">
        <f t="shared" si="117"/>
        <v>1</v>
      </c>
      <c r="O300">
        <f t="shared" si="118"/>
        <v>0</v>
      </c>
      <c r="P300">
        <f t="shared" si="119"/>
        <v>0</v>
      </c>
      <c r="Q300">
        <f t="shared" si="120"/>
        <v>0</v>
      </c>
      <c r="R300" s="11">
        <f t="shared" si="121"/>
        <v>0</v>
      </c>
      <c r="S300">
        <f t="shared" si="122"/>
        <v>0</v>
      </c>
      <c r="T300" s="11">
        <f t="shared" si="123"/>
        <v>0</v>
      </c>
      <c r="U300" s="12">
        <f t="shared" si="124"/>
        <v>0</v>
      </c>
      <c r="V300" s="11">
        <f t="shared" si="125"/>
        <v>0</v>
      </c>
      <c r="W300" s="12">
        <f t="shared" si="126"/>
        <v>0</v>
      </c>
      <c r="X300" s="11">
        <f t="shared" si="127"/>
        <v>0</v>
      </c>
      <c r="Y300" s="12">
        <f t="shared" si="128"/>
        <v>0</v>
      </c>
      <c r="Z300" s="11">
        <f t="shared" si="129"/>
        <v>0</v>
      </c>
      <c r="AA300" s="12">
        <f t="shared" si="130"/>
        <v>0</v>
      </c>
      <c r="AB300" s="11">
        <f t="shared" si="131"/>
        <v>0</v>
      </c>
      <c r="AC300" s="12">
        <f t="shared" si="132"/>
        <v>0</v>
      </c>
      <c r="AD300" s="11">
        <f t="shared" si="133"/>
        <v>0</v>
      </c>
      <c r="AE300" s="12">
        <f t="shared" si="134"/>
        <v>0</v>
      </c>
      <c r="AF300" s="11">
        <f t="shared" si="135"/>
        <v>0</v>
      </c>
      <c r="AG300" s="12">
        <f t="shared" si="136"/>
        <v>0</v>
      </c>
      <c r="AH300" s="11">
        <f t="shared" si="137"/>
        <v>0</v>
      </c>
      <c r="AI300" s="12">
        <f t="shared" si="138"/>
        <v>0</v>
      </c>
      <c r="AJ300" s="11">
        <f t="shared" si="139"/>
        <v>0</v>
      </c>
      <c r="AK300" s="12">
        <f t="shared" si="140"/>
        <v>0</v>
      </c>
    </row>
    <row r="301" spans="1:37" x14ac:dyDescent="0.3">
      <c r="A301">
        <v>602239</v>
      </c>
      <c r="C301" s="1">
        <v>44251</v>
      </c>
      <c r="D301">
        <v>11</v>
      </c>
      <c r="E301" t="s">
        <v>192</v>
      </c>
      <c r="F301" t="s">
        <v>165</v>
      </c>
      <c r="G301" t="s">
        <v>36</v>
      </c>
      <c r="H301" s="2">
        <v>10222000</v>
      </c>
      <c r="J301">
        <f t="shared" si="113"/>
        <v>0</v>
      </c>
      <c r="K301">
        <f t="shared" si="114"/>
        <v>0</v>
      </c>
      <c r="L301">
        <f t="shared" si="115"/>
        <v>0</v>
      </c>
      <c r="M301">
        <f t="shared" si="116"/>
        <v>0</v>
      </c>
      <c r="N301">
        <f t="shared" si="117"/>
        <v>0</v>
      </c>
      <c r="O301">
        <f t="shared" si="118"/>
        <v>0</v>
      </c>
      <c r="P301">
        <f t="shared" si="119"/>
        <v>0</v>
      </c>
      <c r="Q301">
        <f t="shared" si="120"/>
        <v>0</v>
      </c>
      <c r="R301" s="11">
        <f t="shared" si="121"/>
        <v>0</v>
      </c>
      <c r="S301">
        <f t="shared" si="122"/>
        <v>0</v>
      </c>
      <c r="T301" s="11">
        <f t="shared" si="123"/>
        <v>0</v>
      </c>
      <c r="U301" s="12">
        <f t="shared" si="124"/>
        <v>0</v>
      </c>
      <c r="V301" s="11">
        <f t="shared" si="125"/>
        <v>0</v>
      </c>
      <c r="W301" s="12">
        <f t="shared" si="126"/>
        <v>0</v>
      </c>
      <c r="X301" s="11">
        <f t="shared" si="127"/>
        <v>0</v>
      </c>
      <c r="Y301" s="12">
        <f t="shared" si="128"/>
        <v>0</v>
      </c>
      <c r="Z301" s="11">
        <f t="shared" si="129"/>
        <v>0</v>
      </c>
      <c r="AA301" s="12">
        <f t="shared" si="130"/>
        <v>0</v>
      </c>
      <c r="AB301" s="11">
        <f t="shared" si="131"/>
        <v>0</v>
      </c>
      <c r="AC301" s="12">
        <f t="shared" si="132"/>
        <v>0</v>
      </c>
      <c r="AD301" s="11">
        <f t="shared" si="133"/>
        <v>0</v>
      </c>
      <c r="AE301" s="12">
        <f t="shared" si="134"/>
        <v>0</v>
      </c>
      <c r="AF301" s="11">
        <f t="shared" si="135"/>
        <v>0</v>
      </c>
      <c r="AG301" s="12">
        <f t="shared" si="136"/>
        <v>0</v>
      </c>
      <c r="AH301" s="11">
        <f t="shared" si="137"/>
        <v>0</v>
      </c>
      <c r="AI301" s="12">
        <f t="shared" si="138"/>
        <v>0</v>
      </c>
      <c r="AJ301" s="11">
        <f t="shared" si="139"/>
        <v>0</v>
      </c>
      <c r="AK301" s="12">
        <f t="shared" si="140"/>
        <v>0</v>
      </c>
    </row>
    <row r="302" spans="1:37" x14ac:dyDescent="0.3">
      <c r="A302">
        <v>602239</v>
      </c>
      <c r="C302" s="1">
        <v>44251</v>
      </c>
      <c r="D302">
        <v>12</v>
      </c>
      <c r="E302" t="s">
        <v>192</v>
      </c>
      <c r="F302" t="s">
        <v>165</v>
      </c>
      <c r="G302" t="s">
        <v>19</v>
      </c>
      <c r="H302" s="2">
        <v>11068000</v>
      </c>
      <c r="J302">
        <f t="shared" si="113"/>
        <v>0</v>
      </c>
      <c r="K302">
        <f t="shared" si="114"/>
        <v>0</v>
      </c>
      <c r="L302">
        <f t="shared" si="115"/>
        <v>0</v>
      </c>
      <c r="M302">
        <f t="shared" si="116"/>
        <v>0</v>
      </c>
      <c r="N302">
        <f t="shared" si="117"/>
        <v>0</v>
      </c>
      <c r="O302">
        <f t="shared" si="118"/>
        <v>0</v>
      </c>
      <c r="P302">
        <f t="shared" si="119"/>
        <v>0</v>
      </c>
      <c r="Q302">
        <f t="shared" si="120"/>
        <v>0</v>
      </c>
      <c r="R302" s="11">
        <f t="shared" si="121"/>
        <v>0</v>
      </c>
      <c r="S302">
        <f t="shared" si="122"/>
        <v>0</v>
      </c>
      <c r="T302" s="11">
        <f t="shared" si="123"/>
        <v>0</v>
      </c>
      <c r="U302" s="12">
        <f t="shared" si="124"/>
        <v>0</v>
      </c>
      <c r="V302" s="11">
        <f t="shared" si="125"/>
        <v>0</v>
      </c>
      <c r="W302" s="12">
        <f t="shared" si="126"/>
        <v>0</v>
      </c>
      <c r="X302" s="11">
        <f t="shared" si="127"/>
        <v>0</v>
      </c>
      <c r="Y302" s="12">
        <f t="shared" si="128"/>
        <v>0</v>
      </c>
      <c r="Z302" s="11">
        <f t="shared" si="129"/>
        <v>0</v>
      </c>
      <c r="AA302" s="12">
        <f t="shared" si="130"/>
        <v>0</v>
      </c>
      <c r="AB302" s="11">
        <f t="shared" si="131"/>
        <v>0</v>
      </c>
      <c r="AC302" s="12">
        <f t="shared" si="132"/>
        <v>0</v>
      </c>
      <c r="AD302" s="11">
        <f t="shared" si="133"/>
        <v>0</v>
      </c>
      <c r="AE302" s="12">
        <f t="shared" si="134"/>
        <v>0</v>
      </c>
      <c r="AF302" s="11">
        <f t="shared" si="135"/>
        <v>0</v>
      </c>
      <c r="AG302" s="12">
        <f t="shared" si="136"/>
        <v>0</v>
      </c>
      <c r="AH302" s="11">
        <f t="shared" si="137"/>
        <v>0</v>
      </c>
      <c r="AI302" s="12">
        <f t="shared" si="138"/>
        <v>0</v>
      </c>
      <c r="AJ302" s="11">
        <f t="shared" si="139"/>
        <v>0</v>
      </c>
      <c r="AK302" s="12">
        <f t="shared" si="140"/>
        <v>0</v>
      </c>
    </row>
    <row r="303" spans="1:37" x14ac:dyDescent="0.3">
      <c r="C303" s="1"/>
      <c r="H303" s="2"/>
      <c r="J303">
        <f t="shared" si="113"/>
        <v>0</v>
      </c>
      <c r="K303">
        <f t="shared" si="114"/>
        <v>0</v>
      </c>
      <c r="L303">
        <f t="shared" si="115"/>
        <v>0</v>
      </c>
      <c r="M303">
        <f t="shared" si="116"/>
        <v>0</v>
      </c>
      <c r="N303">
        <f t="shared" si="117"/>
        <v>0</v>
      </c>
      <c r="O303">
        <f t="shared" si="118"/>
        <v>0</v>
      </c>
      <c r="P303">
        <f t="shared" si="119"/>
        <v>0</v>
      </c>
      <c r="Q303">
        <f t="shared" si="120"/>
        <v>0</v>
      </c>
      <c r="R303" s="11">
        <f t="shared" si="121"/>
        <v>0</v>
      </c>
      <c r="S303">
        <f t="shared" si="122"/>
        <v>0</v>
      </c>
      <c r="T303" s="11">
        <f t="shared" si="123"/>
        <v>0</v>
      </c>
      <c r="U303" s="12">
        <f t="shared" si="124"/>
        <v>0</v>
      </c>
      <c r="V303" s="11">
        <f t="shared" si="125"/>
        <v>0</v>
      </c>
      <c r="W303" s="12">
        <f t="shared" si="126"/>
        <v>0</v>
      </c>
      <c r="X303" s="11">
        <f t="shared" si="127"/>
        <v>0</v>
      </c>
      <c r="Y303" s="12">
        <f t="shared" si="128"/>
        <v>0</v>
      </c>
      <c r="Z303" s="11">
        <f t="shared" si="129"/>
        <v>0</v>
      </c>
      <c r="AA303" s="12">
        <f t="shared" si="130"/>
        <v>0</v>
      </c>
      <c r="AB303" s="11">
        <f t="shared" si="131"/>
        <v>0</v>
      </c>
      <c r="AC303" s="12">
        <f t="shared" si="132"/>
        <v>0</v>
      </c>
      <c r="AD303" s="11">
        <f t="shared" si="133"/>
        <v>0</v>
      </c>
      <c r="AE303" s="12">
        <f t="shared" si="134"/>
        <v>0</v>
      </c>
      <c r="AF303" s="11">
        <f t="shared" si="135"/>
        <v>0</v>
      </c>
      <c r="AG303" s="12">
        <f t="shared" si="136"/>
        <v>0</v>
      </c>
      <c r="AH303" s="11">
        <f t="shared" si="137"/>
        <v>0</v>
      </c>
      <c r="AI303" s="12">
        <f t="shared" si="138"/>
        <v>0</v>
      </c>
      <c r="AJ303" s="11">
        <f t="shared" si="139"/>
        <v>0</v>
      </c>
      <c r="AK303" s="12">
        <f t="shared" si="140"/>
        <v>0</v>
      </c>
    </row>
    <row r="304" spans="1:37" x14ac:dyDescent="0.3">
      <c r="A304">
        <v>615738</v>
      </c>
      <c r="C304" s="1">
        <v>44245</v>
      </c>
      <c r="D304">
        <v>1</v>
      </c>
      <c r="E304" t="s">
        <v>193</v>
      </c>
      <c r="F304" t="s">
        <v>165</v>
      </c>
      <c r="G304" t="s">
        <v>35</v>
      </c>
      <c r="H304" s="2">
        <v>13077225</v>
      </c>
      <c r="J304">
        <f t="shared" si="113"/>
        <v>0</v>
      </c>
      <c r="K304">
        <f t="shared" si="114"/>
        <v>0</v>
      </c>
      <c r="L304">
        <f t="shared" si="115"/>
        <v>1</v>
      </c>
      <c r="M304">
        <f t="shared" si="116"/>
        <v>1</v>
      </c>
      <c r="N304">
        <f t="shared" si="117"/>
        <v>0</v>
      </c>
      <c r="O304">
        <f t="shared" si="118"/>
        <v>0</v>
      </c>
      <c r="P304">
        <f t="shared" si="119"/>
        <v>0</v>
      </c>
      <c r="Q304">
        <f t="shared" si="120"/>
        <v>0</v>
      </c>
      <c r="R304" s="11">
        <f t="shared" si="121"/>
        <v>0</v>
      </c>
      <c r="S304">
        <f t="shared" si="122"/>
        <v>0</v>
      </c>
      <c r="T304" s="11">
        <f t="shared" si="123"/>
        <v>0</v>
      </c>
      <c r="U304" s="12">
        <f t="shared" si="124"/>
        <v>0</v>
      </c>
      <c r="V304" s="11">
        <f t="shared" si="125"/>
        <v>0</v>
      </c>
      <c r="W304" s="12">
        <f t="shared" si="126"/>
        <v>0</v>
      </c>
      <c r="X304" s="11">
        <f t="shared" si="127"/>
        <v>0</v>
      </c>
      <c r="Y304" s="12">
        <f t="shared" si="128"/>
        <v>0</v>
      </c>
      <c r="Z304" s="11">
        <f t="shared" si="129"/>
        <v>0</v>
      </c>
      <c r="AA304" s="12">
        <f t="shared" si="130"/>
        <v>0</v>
      </c>
      <c r="AB304" s="11">
        <f t="shared" si="131"/>
        <v>0</v>
      </c>
      <c r="AC304" s="12">
        <f t="shared" si="132"/>
        <v>0</v>
      </c>
      <c r="AD304" s="11">
        <f t="shared" si="133"/>
        <v>0</v>
      </c>
      <c r="AE304" s="12">
        <f t="shared" si="134"/>
        <v>0</v>
      </c>
      <c r="AF304" s="11">
        <f t="shared" si="135"/>
        <v>0</v>
      </c>
      <c r="AG304" s="12">
        <f t="shared" si="136"/>
        <v>0</v>
      </c>
      <c r="AH304" s="11">
        <f t="shared" si="137"/>
        <v>0</v>
      </c>
      <c r="AI304" s="12">
        <f t="shared" si="138"/>
        <v>0</v>
      </c>
      <c r="AJ304" s="11">
        <f t="shared" si="139"/>
        <v>0</v>
      </c>
      <c r="AK304" s="12">
        <f t="shared" si="140"/>
        <v>0</v>
      </c>
    </row>
    <row r="305" spans="1:37" x14ac:dyDescent="0.3">
      <c r="A305">
        <v>615738</v>
      </c>
      <c r="C305" s="1">
        <v>44245</v>
      </c>
      <c r="D305">
        <v>2</v>
      </c>
      <c r="E305" t="s">
        <v>193</v>
      </c>
      <c r="F305" t="s">
        <v>165</v>
      </c>
      <c r="G305" t="s">
        <v>13</v>
      </c>
      <c r="H305" s="2">
        <v>13424954</v>
      </c>
      <c r="J305">
        <f t="shared" si="113"/>
        <v>0</v>
      </c>
      <c r="K305">
        <f t="shared" si="114"/>
        <v>0</v>
      </c>
      <c r="L305">
        <f t="shared" si="115"/>
        <v>0</v>
      </c>
      <c r="M305">
        <f t="shared" si="116"/>
        <v>0</v>
      </c>
      <c r="N305">
        <f t="shared" si="117"/>
        <v>1</v>
      </c>
      <c r="O305">
        <f t="shared" si="118"/>
        <v>0</v>
      </c>
      <c r="P305">
        <f t="shared" si="119"/>
        <v>0</v>
      </c>
      <c r="Q305">
        <f t="shared" si="120"/>
        <v>0</v>
      </c>
      <c r="R305" s="11">
        <f t="shared" si="121"/>
        <v>0</v>
      </c>
      <c r="S305">
        <f t="shared" si="122"/>
        <v>0</v>
      </c>
      <c r="T305" s="11">
        <f t="shared" si="123"/>
        <v>0</v>
      </c>
      <c r="U305" s="12">
        <f t="shared" si="124"/>
        <v>0</v>
      </c>
      <c r="V305" s="11">
        <f t="shared" si="125"/>
        <v>0</v>
      </c>
      <c r="W305" s="12">
        <f t="shared" si="126"/>
        <v>0</v>
      </c>
      <c r="X305" s="11">
        <f t="shared" si="127"/>
        <v>0</v>
      </c>
      <c r="Y305" s="12">
        <f t="shared" si="128"/>
        <v>0</v>
      </c>
      <c r="Z305" s="11">
        <f t="shared" si="129"/>
        <v>0</v>
      </c>
      <c r="AA305" s="12">
        <f t="shared" si="130"/>
        <v>0</v>
      </c>
      <c r="AB305" s="11">
        <f t="shared" si="131"/>
        <v>0</v>
      </c>
      <c r="AC305" s="12">
        <f t="shared" si="132"/>
        <v>0</v>
      </c>
      <c r="AD305" s="11">
        <f t="shared" si="133"/>
        <v>0</v>
      </c>
      <c r="AE305" s="12">
        <f t="shared" si="134"/>
        <v>0</v>
      </c>
      <c r="AF305" s="11">
        <f t="shared" si="135"/>
        <v>0</v>
      </c>
      <c r="AG305" s="12">
        <f t="shared" si="136"/>
        <v>0</v>
      </c>
      <c r="AH305" s="11">
        <f t="shared" si="137"/>
        <v>0</v>
      </c>
      <c r="AI305" s="12">
        <f t="shared" si="138"/>
        <v>0</v>
      </c>
      <c r="AJ305" s="11">
        <f t="shared" si="139"/>
        <v>0</v>
      </c>
      <c r="AK305" s="12">
        <f t="shared" si="140"/>
        <v>0</v>
      </c>
    </row>
    <row r="306" spans="1:37" x14ac:dyDescent="0.3">
      <c r="A306">
        <v>615738</v>
      </c>
      <c r="C306" s="1">
        <v>44245</v>
      </c>
      <c r="D306">
        <v>3</v>
      </c>
      <c r="E306" t="s">
        <v>193</v>
      </c>
      <c r="F306" t="s">
        <v>165</v>
      </c>
      <c r="G306" t="s">
        <v>156</v>
      </c>
      <c r="H306" s="2">
        <v>14551000</v>
      </c>
      <c r="J306">
        <f t="shared" si="113"/>
        <v>1</v>
      </c>
      <c r="K306">
        <f t="shared" si="114"/>
        <v>0</v>
      </c>
      <c r="L306">
        <f t="shared" si="115"/>
        <v>0</v>
      </c>
      <c r="M306">
        <f t="shared" si="116"/>
        <v>0</v>
      </c>
      <c r="N306">
        <f t="shared" si="117"/>
        <v>0</v>
      </c>
      <c r="O306">
        <f t="shared" si="118"/>
        <v>0</v>
      </c>
      <c r="P306">
        <f t="shared" si="119"/>
        <v>0</v>
      </c>
      <c r="Q306">
        <f t="shared" si="120"/>
        <v>0</v>
      </c>
      <c r="R306" s="11">
        <f t="shared" si="121"/>
        <v>0</v>
      </c>
      <c r="S306">
        <f t="shared" si="122"/>
        <v>0</v>
      </c>
      <c r="T306" s="11">
        <f t="shared" si="123"/>
        <v>0</v>
      </c>
      <c r="U306" s="12">
        <f t="shared" si="124"/>
        <v>0</v>
      </c>
      <c r="V306" s="11">
        <f t="shared" si="125"/>
        <v>0</v>
      </c>
      <c r="W306" s="12">
        <f t="shared" si="126"/>
        <v>0</v>
      </c>
      <c r="X306" s="11">
        <f t="shared" si="127"/>
        <v>0</v>
      </c>
      <c r="Y306" s="12">
        <f t="shared" si="128"/>
        <v>0</v>
      </c>
      <c r="Z306" s="11">
        <f t="shared" si="129"/>
        <v>0</v>
      </c>
      <c r="AA306" s="12">
        <f t="shared" si="130"/>
        <v>0</v>
      </c>
      <c r="AB306" s="11">
        <f t="shared" si="131"/>
        <v>0</v>
      </c>
      <c r="AC306" s="12">
        <f t="shared" si="132"/>
        <v>0</v>
      </c>
      <c r="AD306" s="11">
        <f t="shared" si="133"/>
        <v>0</v>
      </c>
      <c r="AE306" s="12">
        <f t="shared" si="134"/>
        <v>0</v>
      </c>
      <c r="AF306" s="11">
        <f t="shared" si="135"/>
        <v>0</v>
      </c>
      <c r="AG306" s="12">
        <f t="shared" si="136"/>
        <v>0</v>
      </c>
      <c r="AH306" s="11">
        <f t="shared" si="137"/>
        <v>0</v>
      </c>
      <c r="AI306" s="12">
        <f t="shared" si="138"/>
        <v>0</v>
      </c>
      <c r="AJ306" s="11">
        <f t="shared" si="139"/>
        <v>0</v>
      </c>
      <c r="AK306" s="12">
        <f t="shared" si="140"/>
        <v>0</v>
      </c>
    </row>
    <row r="307" spans="1:37" x14ac:dyDescent="0.3">
      <c r="A307">
        <v>615738</v>
      </c>
      <c r="C307" s="1">
        <v>44245</v>
      </c>
      <c r="D307">
        <v>4</v>
      </c>
      <c r="E307" t="s">
        <v>193</v>
      </c>
      <c r="F307" t="s">
        <v>165</v>
      </c>
      <c r="G307" t="s">
        <v>20</v>
      </c>
      <c r="H307" s="2">
        <v>15314803</v>
      </c>
      <c r="J307">
        <f t="shared" si="113"/>
        <v>0</v>
      </c>
      <c r="K307">
        <f t="shared" si="114"/>
        <v>0</v>
      </c>
      <c r="L307">
        <f t="shared" si="115"/>
        <v>0</v>
      </c>
      <c r="M307">
        <f t="shared" si="116"/>
        <v>0</v>
      </c>
      <c r="N307">
        <f t="shared" si="117"/>
        <v>0</v>
      </c>
      <c r="O307">
        <f t="shared" si="118"/>
        <v>0</v>
      </c>
      <c r="P307">
        <f t="shared" si="119"/>
        <v>0</v>
      </c>
      <c r="Q307">
        <f t="shared" si="120"/>
        <v>0</v>
      </c>
      <c r="R307" s="11">
        <f t="shared" si="121"/>
        <v>1</v>
      </c>
      <c r="S307">
        <f t="shared" si="122"/>
        <v>0</v>
      </c>
      <c r="T307" s="11">
        <f t="shared" si="123"/>
        <v>1</v>
      </c>
      <c r="U307" s="12">
        <f t="shared" si="124"/>
        <v>0</v>
      </c>
      <c r="V307" s="11">
        <f t="shared" si="125"/>
        <v>0</v>
      </c>
      <c r="W307" s="12">
        <f t="shared" si="126"/>
        <v>0</v>
      </c>
      <c r="X307" s="11">
        <f t="shared" si="127"/>
        <v>0</v>
      </c>
      <c r="Y307" s="12">
        <f t="shared" si="128"/>
        <v>0</v>
      </c>
      <c r="Z307" s="11">
        <f t="shared" si="129"/>
        <v>0</v>
      </c>
      <c r="AA307" s="12">
        <f t="shared" si="130"/>
        <v>0</v>
      </c>
      <c r="AB307" s="11">
        <f t="shared" si="131"/>
        <v>0</v>
      </c>
      <c r="AC307" s="12">
        <f t="shared" si="132"/>
        <v>0</v>
      </c>
      <c r="AD307" s="11">
        <f t="shared" si="133"/>
        <v>0</v>
      </c>
      <c r="AE307" s="12">
        <f t="shared" si="134"/>
        <v>0</v>
      </c>
      <c r="AF307" s="11">
        <f t="shared" si="135"/>
        <v>0</v>
      </c>
      <c r="AG307" s="12">
        <f t="shared" si="136"/>
        <v>0</v>
      </c>
      <c r="AH307" s="11">
        <f t="shared" si="137"/>
        <v>0</v>
      </c>
      <c r="AI307" s="12">
        <f t="shared" si="138"/>
        <v>0</v>
      </c>
      <c r="AJ307" s="11">
        <f t="shared" si="139"/>
        <v>0</v>
      </c>
      <c r="AK307" s="12">
        <f t="shared" si="140"/>
        <v>0</v>
      </c>
    </row>
    <row r="308" spans="1:37" x14ac:dyDescent="0.3">
      <c r="A308">
        <v>615738</v>
      </c>
      <c r="C308" s="1">
        <v>44245</v>
      </c>
      <c r="D308">
        <v>5</v>
      </c>
      <c r="E308" t="s">
        <v>193</v>
      </c>
      <c r="F308" t="s">
        <v>165</v>
      </c>
      <c r="G308" t="s">
        <v>17</v>
      </c>
      <c r="H308" s="2">
        <v>15530623</v>
      </c>
      <c r="J308">
        <f t="shared" si="113"/>
        <v>0</v>
      </c>
      <c r="K308">
        <f t="shared" si="114"/>
        <v>0</v>
      </c>
      <c r="L308">
        <f t="shared" si="115"/>
        <v>0</v>
      </c>
      <c r="M308">
        <f t="shared" si="116"/>
        <v>0</v>
      </c>
      <c r="N308">
        <f t="shared" si="117"/>
        <v>0</v>
      </c>
      <c r="O308">
        <f t="shared" si="118"/>
        <v>0</v>
      </c>
      <c r="P308">
        <f t="shared" si="119"/>
        <v>0</v>
      </c>
      <c r="Q308">
        <f t="shared" si="120"/>
        <v>0</v>
      </c>
      <c r="R308" s="11">
        <f t="shared" si="121"/>
        <v>0</v>
      </c>
      <c r="S308">
        <f t="shared" si="122"/>
        <v>0</v>
      </c>
      <c r="T308" s="11">
        <f t="shared" si="123"/>
        <v>0</v>
      </c>
      <c r="U308" s="12">
        <f t="shared" si="124"/>
        <v>0</v>
      </c>
      <c r="V308" s="11">
        <f t="shared" si="125"/>
        <v>0</v>
      </c>
      <c r="W308" s="12">
        <f t="shared" si="126"/>
        <v>0</v>
      </c>
      <c r="X308" s="11">
        <f t="shared" si="127"/>
        <v>0</v>
      </c>
      <c r="Y308" s="12">
        <f t="shared" si="128"/>
        <v>0</v>
      </c>
      <c r="Z308" s="11">
        <f t="shared" si="129"/>
        <v>0</v>
      </c>
      <c r="AA308" s="12">
        <f t="shared" si="130"/>
        <v>0</v>
      </c>
      <c r="AB308" s="11">
        <f t="shared" si="131"/>
        <v>0</v>
      </c>
      <c r="AC308" s="12">
        <f t="shared" si="132"/>
        <v>0</v>
      </c>
      <c r="AD308" s="11">
        <f t="shared" si="133"/>
        <v>0</v>
      </c>
      <c r="AE308" s="12">
        <f t="shared" si="134"/>
        <v>0</v>
      </c>
      <c r="AF308" s="11">
        <f t="shared" si="135"/>
        <v>0</v>
      </c>
      <c r="AG308" s="12">
        <f t="shared" si="136"/>
        <v>0</v>
      </c>
      <c r="AH308" s="11">
        <f t="shared" si="137"/>
        <v>0</v>
      </c>
      <c r="AI308" s="12">
        <f t="shared" si="138"/>
        <v>0</v>
      </c>
      <c r="AJ308" s="11">
        <f t="shared" si="139"/>
        <v>0</v>
      </c>
      <c r="AK308" s="12">
        <f t="shared" si="140"/>
        <v>0</v>
      </c>
    </row>
    <row r="309" spans="1:37" x14ac:dyDescent="0.3">
      <c r="A309">
        <v>615738</v>
      </c>
      <c r="C309" s="1">
        <v>44245</v>
      </c>
      <c r="D309">
        <v>6</v>
      </c>
      <c r="E309" t="s">
        <v>193</v>
      </c>
      <c r="F309" t="s">
        <v>165</v>
      </c>
      <c r="G309" t="s">
        <v>12</v>
      </c>
      <c r="H309" s="2">
        <v>16735282</v>
      </c>
      <c r="J309">
        <f t="shared" si="113"/>
        <v>0</v>
      </c>
      <c r="K309">
        <f t="shared" si="114"/>
        <v>0</v>
      </c>
      <c r="L309">
        <f t="shared" si="115"/>
        <v>0</v>
      </c>
      <c r="M309">
        <f t="shared" si="116"/>
        <v>0</v>
      </c>
      <c r="N309">
        <f t="shared" si="117"/>
        <v>0</v>
      </c>
      <c r="O309">
        <f t="shared" si="118"/>
        <v>0</v>
      </c>
      <c r="P309">
        <f t="shared" si="119"/>
        <v>0</v>
      </c>
      <c r="Q309">
        <f t="shared" si="120"/>
        <v>0</v>
      </c>
      <c r="R309" s="11">
        <f t="shared" si="121"/>
        <v>0</v>
      </c>
      <c r="S309">
        <f t="shared" si="122"/>
        <v>0</v>
      </c>
      <c r="T309" s="11">
        <f t="shared" si="123"/>
        <v>0</v>
      </c>
      <c r="U309" s="12">
        <f t="shared" si="124"/>
        <v>0</v>
      </c>
      <c r="V309" s="11">
        <f t="shared" si="125"/>
        <v>1</v>
      </c>
      <c r="W309" s="12">
        <f t="shared" si="126"/>
        <v>0</v>
      </c>
      <c r="X309" s="11">
        <f t="shared" si="127"/>
        <v>0</v>
      </c>
      <c r="Y309" s="12">
        <f t="shared" si="128"/>
        <v>0</v>
      </c>
      <c r="Z309" s="11">
        <f t="shared" si="129"/>
        <v>0</v>
      </c>
      <c r="AA309" s="12">
        <f t="shared" si="130"/>
        <v>0</v>
      </c>
      <c r="AB309" s="11">
        <f t="shared" si="131"/>
        <v>0</v>
      </c>
      <c r="AC309" s="12">
        <f t="shared" si="132"/>
        <v>0</v>
      </c>
      <c r="AD309" s="11">
        <f t="shared" si="133"/>
        <v>0</v>
      </c>
      <c r="AE309" s="12">
        <f t="shared" si="134"/>
        <v>0</v>
      </c>
      <c r="AF309" s="11">
        <f t="shared" si="135"/>
        <v>0</v>
      </c>
      <c r="AG309" s="12">
        <f t="shared" si="136"/>
        <v>0</v>
      </c>
      <c r="AH309" s="11">
        <f t="shared" si="137"/>
        <v>0</v>
      </c>
      <c r="AI309" s="12">
        <f t="shared" si="138"/>
        <v>0</v>
      </c>
      <c r="AJ309" s="11">
        <f t="shared" si="139"/>
        <v>0</v>
      </c>
      <c r="AK309" s="12">
        <f t="shared" si="140"/>
        <v>0</v>
      </c>
    </row>
    <row r="310" spans="1:37" x14ac:dyDescent="0.3">
      <c r="A310">
        <v>615738</v>
      </c>
      <c r="C310" s="1">
        <v>44245</v>
      </c>
      <c r="D310">
        <v>7</v>
      </c>
      <c r="E310" t="s">
        <v>193</v>
      </c>
      <c r="F310" t="s">
        <v>165</v>
      </c>
      <c r="G310" t="s">
        <v>25</v>
      </c>
      <c r="H310" s="2">
        <v>16740315</v>
      </c>
      <c r="J310">
        <f t="shared" si="113"/>
        <v>0</v>
      </c>
      <c r="K310">
        <f t="shared" si="114"/>
        <v>0</v>
      </c>
      <c r="L310">
        <f t="shared" si="115"/>
        <v>0</v>
      </c>
      <c r="M310">
        <f t="shared" si="116"/>
        <v>0</v>
      </c>
      <c r="N310">
        <f t="shared" si="117"/>
        <v>0</v>
      </c>
      <c r="O310">
        <f t="shared" si="118"/>
        <v>0</v>
      </c>
      <c r="P310">
        <f t="shared" si="119"/>
        <v>0</v>
      </c>
      <c r="Q310">
        <f t="shared" si="120"/>
        <v>0</v>
      </c>
      <c r="R310" s="11">
        <f t="shared" si="121"/>
        <v>0</v>
      </c>
      <c r="S310">
        <f t="shared" si="122"/>
        <v>0</v>
      </c>
      <c r="T310" s="11">
        <f t="shared" si="123"/>
        <v>0</v>
      </c>
      <c r="U310" s="12">
        <f t="shared" si="124"/>
        <v>0</v>
      </c>
      <c r="V310" s="11">
        <f t="shared" si="125"/>
        <v>0</v>
      </c>
      <c r="W310" s="12">
        <f t="shared" si="126"/>
        <v>0</v>
      </c>
      <c r="X310" s="11">
        <f t="shared" si="127"/>
        <v>0</v>
      </c>
      <c r="Y310" s="12">
        <f t="shared" si="128"/>
        <v>0</v>
      </c>
      <c r="Z310" s="11">
        <f t="shared" si="129"/>
        <v>0</v>
      </c>
      <c r="AA310" s="12">
        <f t="shared" si="130"/>
        <v>0</v>
      </c>
      <c r="AB310" s="11">
        <f t="shared" si="131"/>
        <v>0</v>
      </c>
      <c r="AC310" s="12">
        <f t="shared" si="132"/>
        <v>0</v>
      </c>
      <c r="AD310" s="11">
        <f t="shared" si="133"/>
        <v>0</v>
      </c>
      <c r="AE310" s="12">
        <f t="shared" si="134"/>
        <v>0</v>
      </c>
      <c r="AF310" s="11">
        <f t="shared" si="135"/>
        <v>0</v>
      </c>
      <c r="AG310" s="12">
        <f t="shared" si="136"/>
        <v>0</v>
      </c>
      <c r="AH310" s="11">
        <f t="shared" si="137"/>
        <v>0</v>
      </c>
      <c r="AI310" s="12">
        <f t="shared" si="138"/>
        <v>0</v>
      </c>
      <c r="AJ310" s="11">
        <f t="shared" si="139"/>
        <v>0</v>
      </c>
      <c r="AK310" s="12">
        <f t="shared" si="140"/>
        <v>0</v>
      </c>
    </row>
    <row r="311" spans="1:37" x14ac:dyDescent="0.3">
      <c r="A311">
        <v>615738</v>
      </c>
      <c r="C311" s="1">
        <v>44245</v>
      </c>
      <c r="D311">
        <v>8</v>
      </c>
      <c r="E311" t="s">
        <v>193</v>
      </c>
      <c r="F311" t="s">
        <v>165</v>
      </c>
      <c r="G311" t="s">
        <v>23</v>
      </c>
      <c r="H311" s="2">
        <v>16989222</v>
      </c>
      <c r="J311">
        <f t="shared" si="113"/>
        <v>0</v>
      </c>
      <c r="K311">
        <f t="shared" si="114"/>
        <v>0</v>
      </c>
      <c r="L311">
        <f t="shared" si="115"/>
        <v>0</v>
      </c>
      <c r="M311">
        <f t="shared" si="116"/>
        <v>0</v>
      </c>
      <c r="N311">
        <f t="shared" si="117"/>
        <v>0</v>
      </c>
      <c r="O311">
        <f t="shared" si="118"/>
        <v>0</v>
      </c>
      <c r="P311">
        <f t="shared" si="119"/>
        <v>0</v>
      </c>
      <c r="Q311">
        <f t="shared" si="120"/>
        <v>0</v>
      </c>
      <c r="R311" s="11">
        <f t="shared" si="121"/>
        <v>0</v>
      </c>
      <c r="S311">
        <f t="shared" si="122"/>
        <v>0</v>
      </c>
      <c r="T311" s="11">
        <f t="shared" si="123"/>
        <v>0</v>
      </c>
      <c r="U311" s="12">
        <f t="shared" si="124"/>
        <v>0</v>
      </c>
      <c r="V311" s="11">
        <f t="shared" si="125"/>
        <v>0</v>
      </c>
      <c r="W311" s="12">
        <f t="shared" si="126"/>
        <v>0</v>
      </c>
      <c r="X311" s="11">
        <f t="shared" si="127"/>
        <v>0</v>
      </c>
      <c r="Y311" s="12">
        <f t="shared" si="128"/>
        <v>0</v>
      </c>
      <c r="Z311" s="11">
        <f t="shared" si="129"/>
        <v>0</v>
      </c>
      <c r="AA311" s="12">
        <f t="shared" si="130"/>
        <v>0</v>
      </c>
      <c r="AB311" s="11">
        <f t="shared" si="131"/>
        <v>0</v>
      </c>
      <c r="AC311" s="12">
        <f t="shared" si="132"/>
        <v>0</v>
      </c>
      <c r="AD311" s="11">
        <f t="shared" si="133"/>
        <v>0</v>
      </c>
      <c r="AE311" s="12">
        <f t="shared" si="134"/>
        <v>0</v>
      </c>
      <c r="AF311" s="11">
        <f t="shared" si="135"/>
        <v>0</v>
      </c>
      <c r="AG311" s="12">
        <f t="shared" si="136"/>
        <v>0</v>
      </c>
      <c r="AH311" s="11">
        <f t="shared" si="137"/>
        <v>0</v>
      </c>
      <c r="AI311" s="12">
        <f t="shared" si="138"/>
        <v>0</v>
      </c>
      <c r="AJ311" s="11">
        <f t="shared" si="139"/>
        <v>0</v>
      </c>
      <c r="AK311" s="12">
        <f t="shared" si="140"/>
        <v>0</v>
      </c>
    </row>
    <row r="312" spans="1:37" x14ac:dyDescent="0.3">
      <c r="A312">
        <v>615738</v>
      </c>
      <c r="C312" s="1">
        <v>44245</v>
      </c>
      <c r="D312">
        <v>9</v>
      </c>
      <c r="E312" t="s">
        <v>193</v>
      </c>
      <c r="F312" t="s">
        <v>165</v>
      </c>
      <c r="G312" t="s">
        <v>15</v>
      </c>
      <c r="H312" s="2">
        <v>17301243</v>
      </c>
      <c r="J312">
        <f t="shared" si="113"/>
        <v>0</v>
      </c>
      <c r="K312">
        <f t="shared" si="114"/>
        <v>0</v>
      </c>
      <c r="L312">
        <f t="shared" si="115"/>
        <v>0</v>
      </c>
      <c r="M312">
        <f t="shared" si="116"/>
        <v>0</v>
      </c>
      <c r="N312">
        <f t="shared" si="117"/>
        <v>0</v>
      </c>
      <c r="O312">
        <f t="shared" si="118"/>
        <v>0</v>
      </c>
      <c r="P312">
        <f t="shared" si="119"/>
        <v>0</v>
      </c>
      <c r="Q312">
        <f t="shared" si="120"/>
        <v>0</v>
      </c>
      <c r="R312" s="11">
        <f t="shared" si="121"/>
        <v>0</v>
      </c>
      <c r="S312">
        <f t="shared" si="122"/>
        <v>0</v>
      </c>
      <c r="T312" s="11">
        <f t="shared" si="123"/>
        <v>0</v>
      </c>
      <c r="U312" s="12">
        <f t="shared" si="124"/>
        <v>0</v>
      </c>
      <c r="V312" s="11">
        <f t="shared" si="125"/>
        <v>0</v>
      </c>
      <c r="W312" s="12">
        <f t="shared" si="126"/>
        <v>0</v>
      </c>
      <c r="X312" s="11">
        <f t="shared" si="127"/>
        <v>0</v>
      </c>
      <c r="Y312" s="12">
        <f t="shared" si="128"/>
        <v>0</v>
      </c>
      <c r="Z312" s="11">
        <f t="shared" si="129"/>
        <v>0</v>
      </c>
      <c r="AA312" s="12">
        <f t="shared" si="130"/>
        <v>0</v>
      </c>
      <c r="AB312" s="11">
        <f t="shared" si="131"/>
        <v>0</v>
      </c>
      <c r="AC312" s="12">
        <f t="shared" si="132"/>
        <v>0</v>
      </c>
      <c r="AD312" s="11">
        <f t="shared" si="133"/>
        <v>0</v>
      </c>
      <c r="AE312" s="12">
        <f t="shared" si="134"/>
        <v>0</v>
      </c>
      <c r="AF312" s="11">
        <f t="shared" si="135"/>
        <v>1</v>
      </c>
      <c r="AG312" s="12">
        <f t="shared" si="136"/>
        <v>0</v>
      </c>
      <c r="AH312" s="11">
        <f t="shared" si="137"/>
        <v>0</v>
      </c>
      <c r="AI312" s="12">
        <f t="shared" si="138"/>
        <v>0</v>
      </c>
      <c r="AJ312" s="11">
        <f t="shared" si="139"/>
        <v>0</v>
      </c>
      <c r="AK312" s="12">
        <f t="shared" si="140"/>
        <v>0</v>
      </c>
    </row>
    <row r="313" spans="1:37" x14ac:dyDescent="0.3">
      <c r="A313">
        <v>615738</v>
      </c>
      <c r="C313" s="1">
        <v>44245</v>
      </c>
      <c r="D313">
        <v>10</v>
      </c>
      <c r="E313" t="s">
        <v>193</v>
      </c>
      <c r="F313" t="s">
        <v>165</v>
      </c>
      <c r="G313" t="s">
        <v>14</v>
      </c>
      <c r="H313" s="2">
        <v>17357530</v>
      </c>
      <c r="J313">
        <f t="shared" si="113"/>
        <v>0</v>
      </c>
      <c r="K313">
        <f t="shared" si="114"/>
        <v>0</v>
      </c>
      <c r="L313">
        <f t="shared" si="115"/>
        <v>0</v>
      </c>
      <c r="M313">
        <f t="shared" si="116"/>
        <v>0</v>
      </c>
      <c r="N313">
        <f t="shared" si="117"/>
        <v>0</v>
      </c>
      <c r="O313">
        <f t="shared" si="118"/>
        <v>0</v>
      </c>
      <c r="P313">
        <f t="shared" si="119"/>
        <v>0</v>
      </c>
      <c r="Q313">
        <f t="shared" si="120"/>
        <v>0</v>
      </c>
      <c r="R313" s="11">
        <f t="shared" si="121"/>
        <v>0</v>
      </c>
      <c r="S313">
        <f t="shared" si="122"/>
        <v>0</v>
      </c>
      <c r="T313" s="11">
        <f t="shared" si="123"/>
        <v>0</v>
      </c>
      <c r="U313" s="12">
        <f t="shared" si="124"/>
        <v>0</v>
      </c>
      <c r="V313" s="11">
        <f t="shared" si="125"/>
        <v>0</v>
      </c>
      <c r="W313" s="12">
        <f t="shared" si="126"/>
        <v>0</v>
      </c>
      <c r="X313" s="11">
        <f t="shared" si="127"/>
        <v>0</v>
      </c>
      <c r="Y313" s="12">
        <f t="shared" si="128"/>
        <v>0</v>
      </c>
      <c r="Z313" s="11">
        <f t="shared" si="129"/>
        <v>1</v>
      </c>
      <c r="AA313" s="12">
        <f t="shared" si="130"/>
        <v>0</v>
      </c>
      <c r="AB313" s="11">
        <f t="shared" si="131"/>
        <v>0</v>
      </c>
      <c r="AC313" s="12">
        <f t="shared" si="132"/>
        <v>0</v>
      </c>
      <c r="AD313" s="11">
        <f t="shared" si="133"/>
        <v>0</v>
      </c>
      <c r="AE313" s="12">
        <f t="shared" si="134"/>
        <v>0</v>
      </c>
      <c r="AF313" s="11">
        <f t="shared" si="135"/>
        <v>0</v>
      </c>
      <c r="AG313" s="12">
        <f t="shared" si="136"/>
        <v>0</v>
      </c>
      <c r="AH313" s="11">
        <f t="shared" si="137"/>
        <v>0</v>
      </c>
      <c r="AI313" s="12">
        <f t="shared" si="138"/>
        <v>0</v>
      </c>
      <c r="AJ313" s="11">
        <f t="shared" si="139"/>
        <v>0</v>
      </c>
      <c r="AK313" s="12">
        <f t="shared" si="140"/>
        <v>0</v>
      </c>
    </row>
    <row r="314" spans="1:37" x14ac:dyDescent="0.3">
      <c r="A314">
        <v>615738</v>
      </c>
      <c r="C314" s="1">
        <v>44245</v>
      </c>
      <c r="D314">
        <v>11</v>
      </c>
      <c r="E314" t="s">
        <v>193</v>
      </c>
      <c r="F314" t="s">
        <v>165</v>
      </c>
      <c r="G314" t="s">
        <v>37</v>
      </c>
      <c r="H314" s="2">
        <v>18269793</v>
      </c>
      <c r="J314">
        <f t="shared" si="113"/>
        <v>0</v>
      </c>
      <c r="K314">
        <f t="shared" si="114"/>
        <v>0</v>
      </c>
      <c r="L314">
        <f t="shared" si="115"/>
        <v>0</v>
      </c>
      <c r="M314">
        <f t="shared" si="116"/>
        <v>0</v>
      </c>
      <c r="N314">
        <f t="shared" si="117"/>
        <v>0</v>
      </c>
      <c r="O314">
        <f t="shared" si="118"/>
        <v>0</v>
      </c>
      <c r="P314">
        <f t="shared" si="119"/>
        <v>0</v>
      </c>
      <c r="Q314">
        <f t="shared" si="120"/>
        <v>0</v>
      </c>
      <c r="R314" s="11">
        <f t="shared" si="121"/>
        <v>0</v>
      </c>
      <c r="S314">
        <f t="shared" si="122"/>
        <v>0</v>
      </c>
      <c r="T314" s="11">
        <f t="shared" si="123"/>
        <v>0</v>
      </c>
      <c r="U314" s="12">
        <f t="shared" si="124"/>
        <v>0</v>
      </c>
      <c r="V314" s="11">
        <f t="shared" si="125"/>
        <v>0</v>
      </c>
      <c r="W314" s="12">
        <f t="shared" si="126"/>
        <v>0</v>
      </c>
      <c r="X314" s="11">
        <f t="shared" si="127"/>
        <v>0</v>
      </c>
      <c r="Y314" s="12">
        <f t="shared" si="128"/>
        <v>0</v>
      </c>
      <c r="Z314" s="11">
        <f t="shared" si="129"/>
        <v>0</v>
      </c>
      <c r="AA314" s="12">
        <f t="shared" si="130"/>
        <v>0</v>
      </c>
      <c r="AB314" s="11">
        <f t="shared" si="131"/>
        <v>0</v>
      </c>
      <c r="AC314" s="12">
        <f t="shared" si="132"/>
        <v>0</v>
      </c>
      <c r="AD314" s="11">
        <f t="shared" si="133"/>
        <v>0</v>
      </c>
      <c r="AE314" s="12">
        <f t="shared" si="134"/>
        <v>0</v>
      </c>
      <c r="AF314" s="11">
        <f t="shared" si="135"/>
        <v>0</v>
      </c>
      <c r="AG314" s="12">
        <f t="shared" si="136"/>
        <v>0</v>
      </c>
      <c r="AH314" s="11">
        <f t="shared" si="137"/>
        <v>0</v>
      </c>
      <c r="AI314" s="12">
        <f t="shared" si="138"/>
        <v>0</v>
      </c>
      <c r="AJ314" s="11">
        <f t="shared" si="139"/>
        <v>0</v>
      </c>
      <c r="AK314" s="12">
        <f t="shared" si="140"/>
        <v>0</v>
      </c>
    </row>
    <row r="315" spans="1:37" x14ac:dyDescent="0.3">
      <c r="A315">
        <v>615738</v>
      </c>
      <c r="C315" s="1">
        <v>44245</v>
      </c>
      <c r="D315">
        <v>12</v>
      </c>
      <c r="E315" t="s">
        <v>193</v>
      </c>
      <c r="F315" t="s">
        <v>165</v>
      </c>
      <c r="G315" t="s">
        <v>22</v>
      </c>
      <c r="H315" s="2">
        <v>19392384</v>
      </c>
      <c r="J315">
        <f t="shared" si="113"/>
        <v>0</v>
      </c>
      <c r="K315">
        <f t="shared" si="114"/>
        <v>0</v>
      </c>
      <c r="L315">
        <f t="shared" si="115"/>
        <v>0</v>
      </c>
      <c r="M315">
        <f t="shared" si="116"/>
        <v>0</v>
      </c>
      <c r="N315">
        <f t="shared" si="117"/>
        <v>0</v>
      </c>
      <c r="O315">
        <f t="shared" si="118"/>
        <v>0</v>
      </c>
      <c r="P315">
        <f t="shared" si="119"/>
        <v>0</v>
      </c>
      <c r="Q315">
        <f t="shared" si="120"/>
        <v>0</v>
      </c>
      <c r="R315" s="11">
        <f t="shared" si="121"/>
        <v>0</v>
      </c>
      <c r="S315">
        <f t="shared" si="122"/>
        <v>0</v>
      </c>
      <c r="T315" s="11">
        <f t="shared" si="123"/>
        <v>0</v>
      </c>
      <c r="U315" s="12">
        <f t="shared" si="124"/>
        <v>0</v>
      </c>
      <c r="V315" s="11">
        <f t="shared" si="125"/>
        <v>0</v>
      </c>
      <c r="W315" s="12">
        <f t="shared" si="126"/>
        <v>0</v>
      </c>
      <c r="X315" s="11">
        <f t="shared" si="127"/>
        <v>0</v>
      </c>
      <c r="Y315" s="12">
        <f t="shared" si="128"/>
        <v>0</v>
      </c>
      <c r="Z315" s="11">
        <f t="shared" si="129"/>
        <v>0</v>
      </c>
      <c r="AA315" s="12">
        <f t="shared" si="130"/>
        <v>0</v>
      </c>
      <c r="AB315" s="11">
        <f t="shared" si="131"/>
        <v>0</v>
      </c>
      <c r="AC315" s="12">
        <f t="shared" si="132"/>
        <v>0</v>
      </c>
      <c r="AD315" s="11">
        <f t="shared" si="133"/>
        <v>0</v>
      </c>
      <c r="AE315" s="12">
        <f t="shared" si="134"/>
        <v>0</v>
      </c>
      <c r="AF315" s="11">
        <f t="shared" si="135"/>
        <v>0</v>
      </c>
      <c r="AG315" s="12">
        <f t="shared" si="136"/>
        <v>0</v>
      </c>
      <c r="AH315" s="11">
        <f t="shared" si="137"/>
        <v>0</v>
      </c>
      <c r="AI315" s="12">
        <f t="shared" si="138"/>
        <v>0</v>
      </c>
      <c r="AJ315" s="11">
        <f t="shared" si="139"/>
        <v>0</v>
      </c>
      <c r="AK315" s="12">
        <f t="shared" si="140"/>
        <v>0</v>
      </c>
    </row>
    <row r="316" spans="1:37" x14ac:dyDescent="0.3">
      <c r="C316" s="1"/>
      <c r="H316" s="2"/>
      <c r="J316">
        <f t="shared" si="113"/>
        <v>0</v>
      </c>
      <c r="K316">
        <f t="shared" si="114"/>
        <v>0</v>
      </c>
      <c r="L316">
        <f t="shared" si="115"/>
        <v>0</v>
      </c>
      <c r="M316">
        <f t="shared" si="116"/>
        <v>0</v>
      </c>
      <c r="N316">
        <f t="shared" si="117"/>
        <v>0</v>
      </c>
      <c r="O316">
        <f t="shared" si="118"/>
        <v>0</v>
      </c>
      <c r="P316">
        <f t="shared" si="119"/>
        <v>0</v>
      </c>
      <c r="Q316">
        <f t="shared" si="120"/>
        <v>0</v>
      </c>
      <c r="R316" s="11">
        <f t="shared" si="121"/>
        <v>0</v>
      </c>
      <c r="S316">
        <f t="shared" si="122"/>
        <v>0</v>
      </c>
      <c r="T316" s="11">
        <f t="shared" si="123"/>
        <v>0</v>
      </c>
      <c r="U316" s="12">
        <f t="shared" si="124"/>
        <v>0</v>
      </c>
      <c r="V316" s="11">
        <f t="shared" si="125"/>
        <v>0</v>
      </c>
      <c r="W316" s="12">
        <f t="shared" si="126"/>
        <v>0</v>
      </c>
      <c r="X316" s="11">
        <f t="shared" si="127"/>
        <v>0</v>
      </c>
      <c r="Y316" s="12">
        <f t="shared" si="128"/>
        <v>0</v>
      </c>
      <c r="Z316" s="11">
        <f t="shared" si="129"/>
        <v>0</v>
      </c>
      <c r="AA316" s="12">
        <f t="shared" si="130"/>
        <v>0</v>
      </c>
      <c r="AB316" s="11">
        <f t="shared" si="131"/>
        <v>0</v>
      </c>
      <c r="AC316" s="12">
        <f t="shared" si="132"/>
        <v>0</v>
      </c>
      <c r="AD316" s="11">
        <f t="shared" si="133"/>
        <v>0</v>
      </c>
      <c r="AE316" s="12">
        <f t="shared" si="134"/>
        <v>0</v>
      </c>
      <c r="AF316" s="11">
        <f t="shared" si="135"/>
        <v>0</v>
      </c>
      <c r="AG316" s="12">
        <f t="shared" si="136"/>
        <v>0</v>
      </c>
      <c r="AH316" s="11">
        <f t="shared" si="137"/>
        <v>0</v>
      </c>
      <c r="AI316" s="12">
        <f t="shared" si="138"/>
        <v>0</v>
      </c>
      <c r="AJ316" s="11">
        <f t="shared" si="139"/>
        <v>0</v>
      </c>
      <c r="AK316" s="12">
        <f t="shared" si="140"/>
        <v>0</v>
      </c>
    </row>
    <row r="317" spans="1:37" x14ac:dyDescent="0.3">
      <c r="A317">
        <v>613552</v>
      </c>
      <c r="C317" s="1">
        <v>44244</v>
      </c>
      <c r="D317">
        <v>1</v>
      </c>
      <c r="E317" t="s">
        <v>194</v>
      </c>
      <c r="F317" t="s">
        <v>165</v>
      </c>
      <c r="G317" t="s">
        <v>111</v>
      </c>
      <c r="H317" s="2">
        <v>10888660</v>
      </c>
      <c r="J317">
        <f t="shared" si="113"/>
        <v>0</v>
      </c>
      <c r="K317">
        <f t="shared" si="114"/>
        <v>0</v>
      </c>
      <c r="L317">
        <f t="shared" si="115"/>
        <v>0</v>
      </c>
      <c r="M317">
        <f t="shared" si="116"/>
        <v>0</v>
      </c>
      <c r="N317">
        <f t="shared" si="117"/>
        <v>0</v>
      </c>
      <c r="O317">
        <f t="shared" si="118"/>
        <v>0</v>
      </c>
      <c r="P317">
        <f t="shared" si="119"/>
        <v>0</v>
      </c>
      <c r="Q317">
        <f t="shared" si="120"/>
        <v>0</v>
      </c>
      <c r="R317" s="11">
        <f t="shared" si="121"/>
        <v>0</v>
      </c>
      <c r="S317">
        <f t="shared" si="122"/>
        <v>0</v>
      </c>
      <c r="T317" s="11">
        <f t="shared" si="123"/>
        <v>0</v>
      </c>
      <c r="U317" s="12">
        <f t="shared" si="124"/>
        <v>0</v>
      </c>
      <c r="V317" s="11">
        <f t="shared" si="125"/>
        <v>0</v>
      </c>
      <c r="W317" s="12">
        <f t="shared" si="126"/>
        <v>0</v>
      </c>
      <c r="X317" s="11">
        <f t="shared" si="127"/>
        <v>0</v>
      </c>
      <c r="Y317" s="12">
        <f t="shared" si="128"/>
        <v>0</v>
      </c>
      <c r="Z317" s="11">
        <f t="shared" si="129"/>
        <v>0</v>
      </c>
      <c r="AA317" s="12">
        <f t="shared" si="130"/>
        <v>0</v>
      </c>
      <c r="AB317" s="11">
        <f t="shared" si="131"/>
        <v>0</v>
      </c>
      <c r="AC317" s="12">
        <f t="shared" si="132"/>
        <v>0</v>
      </c>
      <c r="AD317" s="11">
        <f t="shared" si="133"/>
        <v>0</v>
      </c>
      <c r="AE317" s="12">
        <f t="shared" si="134"/>
        <v>0</v>
      </c>
      <c r="AF317" s="11">
        <f t="shared" si="135"/>
        <v>0</v>
      </c>
      <c r="AG317" s="12">
        <f t="shared" si="136"/>
        <v>0</v>
      </c>
      <c r="AH317" s="11">
        <f t="shared" si="137"/>
        <v>0</v>
      </c>
      <c r="AI317" s="12">
        <f t="shared" si="138"/>
        <v>0</v>
      </c>
      <c r="AJ317" s="11">
        <f t="shared" si="139"/>
        <v>0</v>
      </c>
      <c r="AK317" s="12">
        <f t="shared" si="140"/>
        <v>0</v>
      </c>
    </row>
    <row r="318" spans="1:37" x14ac:dyDescent="0.3">
      <c r="A318">
        <v>613552</v>
      </c>
      <c r="C318" s="1">
        <v>44244</v>
      </c>
      <c r="D318">
        <v>2</v>
      </c>
      <c r="E318" t="s">
        <v>194</v>
      </c>
      <c r="F318" t="s">
        <v>165</v>
      </c>
      <c r="G318" t="s">
        <v>112</v>
      </c>
      <c r="H318" s="2">
        <v>12828000</v>
      </c>
      <c r="J318">
        <f t="shared" si="113"/>
        <v>0</v>
      </c>
      <c r="K318">
        <f t="shared" si="114"/>
        <v>0</v>
      </c>
      <c r="L318">
        <f t="shared" si="115"/>
        <v>0</v>
      </c>
      <c r="M318">
        <f t="shared" si="116"/>
        <v>0</v>
      </c>
      <c r="N318">
        <f t="shared" si="117"/>
        <v>0</v>
      </c>
      <c r="O318">
        <f t="shared" si="118"/>
        <v>0</v>
      </c>
      <c r="P318">
        <f t="shared" si="119"/>
        <v>0</v>
      </c>
      <c r="Q318">
        <f t="shared" si="120"/>
        <v>0</v>
      </c>
      <c r="R318" s="11">
        <f t="shared" si="121"/>
        <v>0</v>
      </c>
      <c r="S318">
        <f t="shared" si="122"/>
        <v>0</v>
      </c>
      <c r="T318" s="11">
        <f t="shared" si="123"/>
        <v>0</v>
      </c>
      <c r="U318" s="12">
        <f t="shared" si="124"/>
        <v>0</v>
      </c>
      <c r="V318" s="11">
        <f t="shared" si="125"/>
        <v>0</v>
      </c>
      <c r="W318" s="12">
        <f t="shared" si="126"/>
        <v>0</v>
      </c>
      <c r="X318" s="11">
        <f t="shared" si="127"/>
        <v>0</v>
      </c>
      <c r="Y318" s="12">
        <f t="shared" si="128"/>
        <v>0</v>
      </c>
      <c r="Z318" s="11">
        <f t="shared" si="129"/>
        <v>0</v>
      </c>
      <c r="AA318" s="12">
        <f t="shared" si="130"/>
        <v>0</v>
      </c>
      <c r="AB318" s="11">
        <f t="shared" si="131"/>
        <v>0</v>
      </c>
      <c r="AC318" s="12">
        <f t="shared" si="132"/>
        <v>0</v>
      </c>
      <c r="AD318" s="11">
        <f t="shared" si="133"/>
        <v>0</v>
      </c>
      <c r="AE318" s="12">
        <f t="shared" si="134"/>
        <v>0</v>
      </c>
      <c r="AF318" s="11">
        <f t="shared" si="135"/>
        <v>0</v>
      </c>
      <c r="AG318" s="12">
        <f t="shared" si="136"/>
        <v>0</v>
      </c>
      <c r="AH318" s="11">
        <f t="shared" si="137"/>
        <v>0</v>
      </c>
      <c r="AI318" s="12">
        <f t="shared" si="138"/>
        <v>0</v>
      </c>
      <c r="AJ318" s="11">
        <f t="shared" si="139"/>
        <v>0</v>
      </c>
      <c r="AK318" s="12">
        <f t="shared" si="140"/>
        <v>0</v>
      </c>
    </row>
    <row r="319" spans="1:37" x14ac:dyDescent="0.3">
      <c r="A319">
        <v>613552</v>
      </c>
      <c r="C319" s="1">
        <v>44244</v>
      </c>
      <c r="D319">
        <v>3</v>
      </c>
      <c r="E319" t="s">
        <v>194</v>
      </c>
      <c r="F319" t="s">
        <v>165</v>
      </c>
      <c r="G319" t="s">
        <v>18</v>
      </c>
      <c r="H319" s="2">
        <v>15270000</v>
      </c>
      <c r="J319">
        <f t="shared" si="113"/>
        <v>0</v>
      </c>
      <c r="K319">
        <f t="shared" si="114"/>
        <v>0</v>
      </c>
      <c r="L319">
        <f t="shared" si="115"/>
        <v>0</v>
      </c>
      <c r="M319">
        <f t="shared" si="116"/>
        <v>0</v>
      </c>
      <c r="N319">
        <f t="shared" si="117"/>
        <v>0</v>
      </c>
      <c r="O319">
        <f t="shared" si="118"/>
        <v>0</v>
      </c>
      <c r="P319">
        <f t="shared" si="119"/>
        <v>0</v>
      </c>
      <c r="Q319">
        <f t="shared" si="120"/>
        <v>0</v>
      </c>
      <c r="R319" s="11">
        <f t="shared" si="121"/>
        <v>0</v>
      </c>
      <c r="S319">
        <f t="shared" si="122"/>
        <v>0</v>
      </c>
      <c r="T319" s="11">
        <f t="shared" si="123"/>
        <v>0</v>
      </c>
      <c r="U319" s="12">
        <f t="shared" si="124"/>
        <v>0</v>
      </c>
      <c r="V319" s="11">
        <f t="shared" si="125"/>
        <v>0</v>
      </c>
      <c r="W319" s="12">
        <f t="shared" si="126"/>
        <v>0</v>
      </c>
      <c r="X319" s="11">
        <f t="shared" si="127"/>
        <v>0</v>
      </c>
      <c r="Y319" s="12">
        <f t="shared" si="128"/>
        <v>0</v>
      </c>
      <c r="Z319" s="11">
        <f t="shared" si="129"/>
        <v>0</v>
      </c>
      <c r="AA319" s="12">
        <f t="shared" si="130"/>
        <v>0</v>
      </c>
      <c r="AB319" s="11">
        <f t="shared" si="131"/>
        <v>0</v>
      </c>
      <c r="AC319" s="12">
        <f t="shared" si="132"/>
        <v>0</v>
      </c>
      <c r="AD319" s="11">
        <f t="shared" si="133"/>
        <v>1</v>
      </c>
      <c r="AE319" s="12">
        <f t="shared" si="134"/>
        <v>0</v>
      </c>
      <c r="AF319" s="11">
        <f t="shared" si="135"/>
        <v>0</v>
      </c>
      <c r="AG319" s="12">
        <f t="shared" si="136"/>
        <v>0</v>
      </c>
      <c r="AH319" s="11">
        <f t="shared" si="137"/>
        <v>0</v>
      </c>
      <c r="AI319" s="12">
        <f t="shared" si="138"/>
        <v>0</v>
      </c>
      <c r="AJ319" s="11">
        <f t="shared" si="139"/>
        <v>0</v>
      </c>
      <c r="AK319" s="12">
        <f t="shared" si="140"/>
        <v>0</v>
      </c>
    </row>
    <row r="320" spans="1:37" x14ac:dyDescent="0.3">
      <c r="A320">
        <v>613552</v>
      </c>
      <c r="C320" s="1">
        <v>44244</v>
      </c>
      <c r="D320">
        <v>4</v>
      </c>
      <c r="E320" t="s">
        <v>194</v>
      </c>
      <c r="F320" t="s">
        <v>165</v>
      </c>
      <c r="G320" t="s">
        <v>113</v>
      </c>
      <c r="H320" s="2">
        <v>16333000</v>
      </c>
      <c r="J320">
        <f t="shared" si="113"/>
        <v>0</v>
      </c>
      <c r="K320">
        <f t="shared" si="114"/>
        <v>0</v>
      </c>
      <c r="L320">
        <f t="shared" si="115"/>
        <v>0</v>
      </c>
      <c r="M320">
        <f t="shared" si="116"/>
        <v>0</v>
      </c>
      <c r="N320">
        <f t="shared" si="117"/>
        <v>0</v>
      </c>
      <c r="O320">
        <f t="shared" si="118"/>
        <v>0</v>
      </c>
      <c r="P320">
        <f t="shared" si="119"/>
        <v>0</v>
      </c>
      <c r="Q320">
        <f t="shared" si="120"/>
        <v>0</v>
      </c>
      <c r="R320" s="11">
        <f t="shared" si="121"/>
        <v>0</v>
      </c>
      <c r="S320">
        <f t="shared" si="122"/>
        <v>0</v>
      </c>
      <c r="T320" s="11">
        <f t="shared" si="123"/>
        <v>0</v>
      </c>
      <c r="U320" s="12">
        <f t="shared" si="124"/>
        <v>0</v>
      </c>
      <c r="V320" s="11">
        <f t="shared" si="125"/>
        <v>0</v>
      </c>
      <c r="W320" s="12">
        <f t="shared" si="126"/>
        <v>0</v>
      </c>
      <c r="X320" s="11">
        <f t="shared" si="127"/>
        <v>0</v>
      </c>
      <c r="Y320" s="12">
        <f t="shared" si="128"/>
        <v>0</v>
      </c>
      <c r="Z320" s="11">
        <f t="shared" si="129"/>
        <v>0</v>
      </c>
      <c r="AA320" s="12">
        <f t="shared" si="130"/>
        <v>0</v>
      </c>
      <c r="AB320" s="11">
        <f t="shared" si="131"/>
        <v>0</v>
      </c>
      <c r="AC320" s="12">
        <f t="shared" si="132"/>
        <v>0</v>
      </c>
      <c r="AD320" s="11">
        <f t="shared" si="133"/>
        <v>0</v>
      </c>
      <c r="AE320" s="12">
        <f t="shared" si="134"/>
        <v>0</v>
      </c>
      <c r="AF320" s="11">
        <f t="shared" si="135"/>
        <v>0</v>
      </c>
      <c r="AG320" s="12">
        <f t="shared" si="136"/>
        <v>0</v>
      </c>
      <c r="AH320" s="11">
        <f t="shared" si="137"/>
        <v>0</v>
      </c>
      <c r="AI320" s="12">
        <f t="shared" si="138"/>
        <v>0</v>
      </c>
      <c r="AJ320" s="11">
        <f t="shared" si="139"/>
        <v>0</v>
      </c>
      <c r="AK320" s="12">
        <f t="shared" si="140"/>
        <v>0</v>
      </c>
    </row>
    <row r="321" spans="1:37" x14ac:dyDescent="0.3">
      <c r="A321">
        <v>613552</v>
      </c>
      <c r="C321" s="1">
        <v>44244</v>
      </c>
      <c r="D321">
        <v>5</v>
      </c>
      <c r="E321" t="s">
        <v>194</v>
      </c>
      <c r="F321" t="s">
        <v>165</v>
      </c>
      <c r="G321" t="s">
        <v>79</v>
      </c>
      <c r="H321" s="2">
        <v>16580000</v>
      </c>
      <c r="J321">
        <f t="shared" si="113"/>
        <v>0</v>
      </c>
      <c r="K321">
        <f t="shared" si="114"/>
        <v>0</v>
      </c>
      <c r="L321">
        <f t="shared" si="115"/>
        <v>0</v>
      </c>
      <c r="M321">
        <f t="shared" si="116"/>
        <v>0</v>
      </c>
      <c r="N321">
        <f t="shared" si="117"/>
        <v>0</v>
      </c>
      <c r="O321">
        <f t="shared" si="118"/>
        <v>0</v>
      </c>
      <c r="P321">
        <f t="shared" si="119"/>
        <v>0</v>
      </c>
      <c r="Q321">
        <f t="shared" si="120"/>
        <v>0</v>
      </c>
      <c r="R321" s="11">
        <f t="shared" si="121"/>
        <v>0</v>
      </c>
      <c r="S321">
        <f t="shared" si="122"/>
        <v>0</v>
      </c>
      <c r="T321" s="11">
        <f t="shared" si="123"/>
        <v>0</v>
      </c>
      <c r="U321" s="12">
        <f t="shared" si="124"/>
        <v>0</v>
      </c>
      <c r="V321" s="11">
        <f t="shared" si="125"/>
        <v>0</v>
      </c>
      <c r="W321" s="12">
        <f t="shared" si="126"/>
        <v>0</v>
      </c>
      <c r="X321" s="11">
        <f t="shared" si="127"/>
        <v>0</v>
      </c>
      <c r="Y321" s="12">
        <f t="shared" si="128"/>
        <v>0</v>
      </c>
      <c r="Z321" s="11">
        <f t="shared" si="129"/>
        <v>0</v>
      </c>
      <c r="AA321" s="12">
        <f t="shared" si="130"/>
        <v>0</v>
      </c>
      <c r="AB321" s="11">
        <f t="shared" si="131"/>
        <v>0</v>
      </c>
      <c r="AC321" s="12">
        <f t="shared" si="132"/>
        <v>0</v>
      </c>
      <c r="AD321" s="11">
        <f t="shared" si="133"/>
        <v>0</v>
      </c>
      <c r="AE321" s="12">
        <f t="shared" si="134"/>
        <v>0</v>
      </c>
      <c r="AF321" s="11">
        <f t="shared" si="135"/>
        <v>0</v>
      </c>
      <c r="AG321" s="12">
        <f t="shared" si="136"/>
        <v>0</v>
      </c>
      <c r="AH321" s="11">
        <f t="shared" si="137"/>
        <v>0</v>
      </c>
      <c r="AI321" s="12">
        <f t="shared" si="138"/>
        <v>0</v>
      </c>
      <c r="AJ321" s="11">
        <f t="shared" si="139"/>
        <v>0</v>
      </c>
      <c r="AK321" s="12">
        <f t="shared" si="140"/>
        <v>0</v>
      </c>
    </row>
    <row r="322" spans="1:37" x14ac:dyDescent="0.3">
      <c r="A322">
        <v>613552</v>
      </c>
      <c r="C322" s="1">
        <v>44244</v>
      </c>
      <c r="D322">
        <v>6</v>
      </c>
      <c r="E322" t="s">
        <v>194</v>
      </c>
      <c r="F322" t="s">
        <v>165</v>
      </c>
      <c r="G322" t="s">
        <v>34</v>
      </c>
      <c r="H322" s="2">
        <v>16947000</v>
      </c>
      <c r="J322">
        <f t="shared" si="113"/>
        <v>0</v>
      </c>
      <c r="K322">
        <f t="shared" si="114"/>
        <v>0</v>
      </c>
      <c r="L322">
        <f t="shared" si="115"/>
        <v>0</v>
      </c>
      <c r="M322">
        <f t="shared" si="116"/>
        <v>0</v>
      </c>
      <c r="N322">
        <f t="shared" si="117"/>
        <v>0</v>
      </c>
      <c r="O322">
        <f t="shared" si="118"/>
        <v>0</v>
      </c>
      <c r="P322">
        <f t="shared" si="119"/>
        <v>0</v>
      </c>
      <c r="Q322">
        <f t="shared" si="120"/>
        <v>0</v>
      </c>
      <c r="R322" s="11">
        <f t="shared" si="121"/>
        <v>0</v>
      </c>
      <c r="S322">
        <f t="shared" si="122"/>
        <v>0</v>
      </c>
      <c r="T322" s="11">
        <f t="shared" si="123"/>
        <v>0</v>
      </c>
      <c r="U322" s="12">
        <f t="shared" si="124"/>
        <v>0</v>
      </c>
      <c r="V322" s="11">
        <f t="shared" si="125"/>
        <v>0</v>
      </c>
      <c r="W322" s="12">
        <f t="shared" si="126"/>
        <v>0</v>
      </c>
      <c r="X322" s="11">
        <f t="shared" si="127"/>
        <v>0</v>
      </c>
      <c r="Y322" s="12">
        <f t="shared" si="128"/>
        <v>0</v>
      </c>
      <c r="Z322" s="11">
        <f t="shared" si="129"/>
        <v>0</v>
      </c>
      <c r="AA322" s="12">
        <f t="shared" si="130"/>
        <v>0</v>
      </c>
      <c r="AB322" s="11">
        <f t="shared" si="131"/>
        <v>0</v>
      </c>
      <c r="AC322" s="12">
        <f t="shared" si="132"/>
        <v>0</v>
      </c>
      <c r="AD322" s="11">
        <f t="shared" si="133"/>
        <v>0</v>
      </c>
      <c r="AE322" s="12">
        <f t="shared" si="134"/>
        <v>0</v>
      </c>
      <c r="AF322" s="11">
        <f t="shared" si="135"/>
        <v>0</v>
      </c>
      <c r="AG322" s="12">
        <f t="shared" si="136"/>
        <v>0</v>
      </c>
      <c r="AH322" s="11">
        <f t="shared" si="137"/>
        <v>0</v>
      </c>
      <c r="AI322" s="12">
        <f t="shared" si="138"/>
        <v>0</v>
      </c>
      <c r="AJ322" s="11">
        <f t="shared" si="139"/>
        <v>0</v>
      </c>
      <c r="AK322" s="12">
        <f t="shared" si="140"/>
        <v>0</v>
      </c>
    </row>
    <row r="323" spans="1:37" x14ac:dyDescent="0.3">
      <c r="A323">
        <v>613552</v>
      </c>
      <c r="C323" s="1">
        <v>44244</v>
      </c>
      <c r="D323">
        <v>7</v>
      </c>
      <c r="E323" t="s">
        <v>194</v>
      </c>
      <c r="F323" t="s">
        <v>165</v>
      </c>
      <c r="G323" t="s">
        <v>78</v>
      </c>
      <c r="H323" s="2">
        <v>17350000</v>
      </c>
      <c r="J323">
        <f t="shared" si="113"/>
        <v>0</v>
      </c>
      <c r="K323">
        <f t="shared" si="114"/>
        <v>0</v>
      </c>
      <c r="L323">
        <f t="shared" si="115"/>
        <v>0</v>
      </c>
      <c r="M323">
        <f t="shared" si="116"/>
        <v>0</v>
      </c>
      <c r="N323">
        <f t="shared" si="117"/>
        <v>0</v>
      </c>
      <c r="O323">
        <f t="shared" si="118"/>
        <v>0</v>
      </c>
      <c r="P323">
        <f t="shared" si="119"/>
        <v>0</v>
      </c>
      <c r="Q323">
        <f t="shared" si="120"/>
        <v>0</v>
      </c>
      <c r="R323" s="11">
        <f t="shared" si="121"/>
        <v>0</v>
      </c>
      <c r="S323">
        <f t="shared" si="122"/>
        <v>0</v>
      </c>
      <c r="T323" s="11">
        <f t="shared" si="123"/>
        <v>0</v>
      </c>
      <c r="U323" s="12">
        <f t="shared" si="124"/>
        <v>0</v>
      </c>
      <c r="V323" s="11">
        <f t="shared" si="125"/>
        <v>0</v>
      </c>
      <c r="W323" s="12">
        <f t="shared" si="126"/>
        <v>0</v>
      </c>
      <c r="X323" s="11">
        <f t="shared" si="127"/>
        <v>0</v>
      </c>
      <c r="Y323" s="12">
        <f t="shared" si="128"/>
        <v>0</v>
      </c>
      <c r="Z323" s="11">
        <f t="shared" si="129"/>
        <v>0</v>
      </c>
      <c r="AA323" s="12">
        <f t="shared" si="130"/>
        <v>0</v>
      </c>
      <c r="AB323" s="11">
        <f t="shared" si="131"/>
        <v>0</v>
      </c>
      <c r="AC323" s="12">
        <f t="shared" si="132"/>
        <v>0</v>
      </c>
      <c r="AD323" s="11">
        <f t="shared" si="133"/>
        <v>0</v>
      </c>
      <c r="AE323" s="12">
        <f t="shared" si="134"/>
        <v>0</v>
      </c>
      <c r="AF323" s="11">
        <f t="shared" si="135"/>
        <v>0</v>
      </c>
      <c r="AG323" s="12">
        <f t="shared" si="136"/>
        <v>0</v>
      </c>
      <c r="AH323" s="11">
        <f t="shared" si="137"/>
        <v>0</v>
      </c>
      <c r="AI323" s="12">
        <f t="shared" si="138"/>
        <v>0</v>
      </c>
      <c r="AJ323" s="11">
        <f t="shared" si="139"/>
        <v>0</v>
      </c>
      <c r="AK323" s="12">
        <f t="shared" si="140"/>
        <v>0</v>
      </c>
    </row>
    <row r="324" spans="1:37" x14ac:dyDescent="0.3">
      <c r="A324">
        <v>613552</v>
      </c>
      <c r="C324" s="1">
        <v>44244</v>
      </c>
      <c r="D324">
        <v>8</v>
      </c>
      <c r="E324" t="s">
        <v>194</v>
      </c>
      <c r="F324" t="s">
        <v>165</v>
      </c>
      <c r="G324" t="s">
        <v>68</v>
      </c>
      <c r="H324" s="2">
        <v>18387000</v>
      </c>
      <c r="J324">
        <f t="shared" si="113"/>
        <v>0</v>
      </c>
      <c r="K324">
        <f t="shared" si="114"/>
        <v>0</v>
      </c>
      <c r="L324">
        <f t="shared" si="115"/>
        <v>0</v>
      </c>
      <c r="M324">
        <f t="shared" si="116"/>
        <v>0</v>
      </c>
      <c r="N324">
        <f t="shared" si="117"/>
        <v>0</v>
      </c>
      <c r="O324">
        <f t="shared" si="118"/>
        <v>0</v>
      </c>
      <c r="P324">
        <f t="shared" si="119"/>
        <v>0</v>
      </c>
      <c r="Q324">
        <f t="shared" si="120"/>
        <v>0</v>
      </c>
      <c r="R324" s="11">
        <f t="shared" si="121"/>
        <v>0</v>
      </c>
      <c r="S324">
        <f t="shared" si="122"/>
        <v>0</v>
      </c>
      <c r="T324" s="11">
        <f t="shared" si="123"/>
        <v>0</v>
      </c>
      <c r="U324" s="12">
        <f t="shared" si="124"/>
        <v>0</v>
      </c>
      <c r="V324" s="11">
        <f t="shared" si="125"/>
        <v>0</v>
      </c>
      <c r="W324" s="12">
        <f t="shared" si="126"/>
        <v>0</v>
      </c>
      <c r="X324" s="11">
        <f t="shared" si="127"/>
        <v>0</v>
      </c>
      <c r="Y324" s="12">
        <f t="shared" si="128"/>
        <v>0</v>
      </c>
      <c r="Z324" s="11">
        <f t="shared" si="129"/>
        <v>0</v>
      </c>
      <c r="AA324" s="12">
        <f t="shared" si="130"/>
        <v>0</v>
      </c>
      <c r="AB324" s="11">
        <f t="shared" si="131"/>
        <v>0</v>
      </c>
      <c r="AC324" s="12">
        <f t="shared" si="132"/>
        <v>0</v>
      </c>
      <c r="AD324" s="11">
        <f t="shared" si="133"/>
        <v>0</v>
      </c>
      <c r="AE324" s="12">
        <f t="shared" si="134"/>
        <v>0</v>
      </c>
      <c r="AF324" s="11">
        <f t="shared" si="135"/>
        <v>0</v>
      </c>
      <c r="AG324" s="12">
        <f t="shared" si="136"/>
        <v>0</v>
      </c>
      <c r="AH324" s="11">
        <f t="shared" si="137"/>
        <v>0</v>
      </c>
      <c r="AI324" s="12">
        <f t="shared" si="138"/>
        <v>0</v>
      </c>
      <c r="AJ324" s="11">
        <f t="shared" si="139"/>
        <v>0</v>
      </c>
      <c r="AK324" s="12">
        <f t="shared" si="140"/>
        <v>0</v>
      </c>
    </row>
    <row r="325" spans="1:37" x14ac:dyDescent="0.3">
      <c r="A325">
        <v>613552</v>
      </c>
      <c r="C325" s="1">
        <v>44244</v>
      </c>
      <c r="D325">
        <v>9</v>
      </c>
      <c r="E325" t="s">
        <v>194</v>
      </c>
      <c r="F325" t="s">
        <v>165</v>
      </c>
      <c r="G325" t="s">
        <v>55</v>
      </c>
      <c r="H325" s="2">
        <v>18628500</v>
      </c>
      <c r="J325">
        <f t="shared" si="113"/>
        <v>0</v>
      </c>
      <c r="K325">
        <f t="shared" si="114"/>
        <v>0</v>
      </c>
      <c r="L325">
        <f t="shared" si="115"/>
        <v>0</v>
      </c>
      <c r="M325">
        <f t="shared" si="116"/>
        <v>0</v>
      </c>
      <c r="N325">
        <f t="shared" si="117"/>
        <v>0</v>
      </c>
      <c r="O325">
        <f t="shared" si="118"/>
        <v>0</v>
      </c>
      <c r="P325">
        <f t="shared" si="119"/>
        <v>0</v>
      </c>
      <c r="Q325">
        <f t="shared" si="120"/>
        <v>0</v>
      </c>
      <c r="R325" s="11">
        <f t="shared" si="121"/>
        <v>0</v>
      </c>
      <c r="S325">
        <f t="shared" si="122"/>
        <v>0</v>
      </c>
      <c r="T325" s="11">
        <f t="shared" si="123"/>
        <v>0</v>
      </c>
      <c r="U325" s="12">
        <f t="shared" si="124"/>
        <v>0</v>
      </c>
      <c r="V325" s="11">
        <f t="shared" si="125"/>
        <v>0</v>
      </c>
      <c r="W325" s="12">
        <f t="shared" si="126"/>
        <v>0</v>
      </c>
      <c r="X325" s="11">
        <f t="shared" si="127"/>
        <v>0</v>
      </c>
      <c r="Y325" s="12">
        <f t="shared" si="128"/>
        <v>0</v>
      </c>
      <c r="Z325" s="11">
        <f t="shared" si="129"/>
        <v>0</v>
      </c>
      <c r="AA325" s="12">
        <f t="shared" si="130"/>
        <v>0</v>
      </c>
      <c r="AB325" s="11">
        <f t="shared" si="131"/>
        <v>0</v>
      </c>
      <c r="AC325" s="12">
        <f t="shared" si="132"/>
        <v>0</v>
      </c>
      <c r="AD325" s="11">
        <f t="shared" si="133"/>
        <v>0</v>
      </c>
      <c r="AE325" s="12">
        <f t="shared" si="134"/>
        <v>0</v>
      </c>
      <c r="AF325" s="11">
        <f t="shared" si="135"/>
        <v>0</v>
      </c>
      <c r="AG325" s="12">
        <f t="shared" si="136"/>
        <v>0</v>
      </c>
      <c r="AH325" s="11">
        <f t="shared" si="137"/>
        <v>0</v>
      </c>
      <c r="AI325" s="12">
        <f t="shared" si="138"/>
        <v>0</v>
      </c>
      <c r="AJ325" s="11">
        <f t="shared" si="139"/>
        <v>0</v>
      </c>
      <c r="AK325" s="12">
        <f t="shared" si="140"/>
        <v>0</v>
      </c>
    </row>
    <row r="326" spans="1:37" x14ac:dyDescent="0.3">
      <c r="A326">
        <v>613552</v>
      </c>
      <c r="C326" s="1">
        <v>44244</v>
      </c>
      <c r="D326">
        <v>10</v>
      </c>
      <c r="E326" t="s">
        <v>194</v>
      </c>
      <c r="F326" t="s">
        <v>165</v>
      </c>
      <c r="G326" t="s">
        <v>77</v>
      </c>
      <c r="H326" s="2">
        <v>19116000</v>
      </c>
      <c r="J326">
        <f t="shared" si="113"/>
        <v>0</v>
      </c>
      <c r="K326">
        <f t="shared" si="114"/>
        <v>0</v>
      </c>
      <c r="L326">
        <f t="shared" si="115"/>
        <v>0</v>
      </c>
      <c r="M326">
        <f t="shared" si="116"/>
        <v>0</v>
      </c>
      <c r="N326">
        <f t="shared" si="117"/>
        <v>0</v>
      </c>
      <c r="O326">
        <f t="shared" si="118"/>
        <v>0</v>
      </c>
      <c r="P326">
        <f t="shared" si="119"/>
        <v>0</v>
      </c>
      <c r="Q326">
        <f t="shared" si="120"/>
        <v>0</v>
      </c>
      <c r="R326" s="11">
        <f t="shared" si="121"/>
        <v>0</v>
      </c>
      <c r="S326">
        <f t="shared" si="122"/>
        <v>0</v>
      </c>
      <c r="T326" s="11">
        <f t="shared" si="123"/>
        <v>0</v>
      </c>
      <c r="U326" s="12">
        <f t="shared" si="124"/>
        <v>0</v>
      </c>
      <c r="V326" s="11">
        <f t="shared" si="125"/>
        <v>0</v>
      </c>
      <c r="W326" s="12">
        <f t="shared" si="126"/>
        <v>0</v>
      </c>
      <c r="X326" s="11">
        <f t="shared" si="127"/>
        <v>0</v>
      </c>
      <c r="Y326" s="12">
        <f t="shared" si="128"/>
        <v>0</v>
      </c>
      <c r="Z326" s="11">
        <f t="shared" si="129"/>
        <v>0</v>
      </c>
      <c r="AA326" s="12">
        <f t="shared" si="130"/>
        <v>0</v>
      </c>
      <c r="AB326" s="11">
        <f t="shared" si="131"/>
        <v>0</v>
      </c>
      <c r="AC326" s="12">
        <f t="shared" si="132"/>
        <v>0</v>
      </c>
      <c r="AD326" s="11">
        <f t="shared" si="133"/>
        <v>0</v>
      </c>
      <c r="AE326" s="12">
        <f t="shared" si="134"/>
        <v>0</v>
      </c>
      <c r="AF326" s="11">
        <f t="shared" si="135"/>
        <v>0</v>
      </c>
      <c r="AG326" s="12">
        <f t="shared" si="136"/>
        <v>0</v>
      </c>
      <c r="AH326" s="11">
        <f t="shared" si="137"/>
        <v>0</v>
      </c>
      <c r="AI326" s="12">
        <f t="shared" si="138"/>
        <v>0</v>
      </c>
      <c r="AJ326" s="11">
        <f t="shared" si="139"/>
        <v>0</v>
      </c>
      <c r="AK326" s="12">
        <f t="shared" si="140"/>
        <v>0</v>
      </c>
    </row>
    <row r="327" spans="1:37" x14ac:dyDescent="0.3">
      <c r="A327">
        <v>613552</v>
      </c>
      <c r="C327" s="1">
        <v>44244</v>
      </c>
      <c r="D327">
        <v>11</v>
      </c>
      <c r="E327" t="s">
        <v>194</v>
      </c>
      <c r="F327" t="s">
        <v>165</v>
      </c>
      <c r="G327" t="s">
        <v>53</v>
      </c>
      <c r="H327" s="2">
        <v>20290000</v>
      </c>
      <c r="J327">
        <f t="shared" ref="J327:J390" si="141">IF(G327="Perfetto Contracting Co., Inc. ",1,)</f>
        <v>0</v>
      </c>
      <c r="K327">
        <f t="shared" ref="K327:K390" si="142">IF(AND(D327=1,G327="Perfetto Contracting Co., Inc. "),1,)</f>
        <v>0</v>
      </c>
      <c r="L327">
        <f t="shared" ref="L327:L390" si="143">IF(G327="Oliveira Contracting Inc",1,)</f>
        <v>0</v>
      </c>
      <c r="M327">
        <f t="shared" ref="M327:M390" si="144">IF(AND(D327=1,G327="Oliveira Contracting Inc"),1,)</f>
        <v>0</v>
      </c>
      <c r="N327">
        <f t="shared" ref="N327:N390" si="145">IF(G327="Triumph Construction Co.",1,)</f>
        <v>0</v>
      </c>
      <c r="O327">
        <f t="shared" ref="O327:O390" si="146">IF(AND(D327=1,G327="Triumph Construction Co."),1,)</f>
        <v>0</v>
      </c>
      <c r="P327">
        <f t="shared" ref="P327:P390" si="147">IF(G327="John Civetta &amp; Sons, Inc.",1,)</f>
        <v>0</v>
      </c>
      <c r="Q327">
        <f t="shared" ref="Q327:Q390" si="148">IF(AND(D327=1,G327="John Civetta &amp; Sons, Inc."),1,)</f>
        <v>0</v>
      </c>
      <c r="R327" s="11">
        <f t="shared" ref="R327:R390" si="149">IF(G327="Grace Industries LLC",1,)</f>
        <v>0</v>
      </c>
      <c r="S327">
        <f t="shared" ref="S327:S390" si="150">IF(AND(D327=1,G327="Grace Industries LLC "),1,)</f>
        <v>0</v>
      </c>
      <c r="T327" s="11">
        <f t="shared" ref="T327:T390" si="151">IF($G327="Grace Industries LLC",1,)</f>
        <v>0</v>
      </c>
      <c r="U327" s="12">
        <f t="shared" ref="U327:U390" si="152">IF(AND($D327=1,$G327="Perfetto Enterprises Co., Inc."),1,)</f>
        <v>0</v>
      </c>
      <c r="V327" s="11">
        <f t="shared" ref="V327:V390" si="153">IF($G327="JRCRUZ Corp",1,)</f>
        <v>0</v>
      </c>
      <c r="W327" s="12">
        <f t="shared" ref="W327:W390" si="154">IF(AND($D327=1,$G327="JRCRUZ Corp"),1,)</f>
        <v>0</v>
      </c>
      <c r="X327" s="11">
        <f t="shared" ref="X327:X390" si="155">IF($G327="Tully Construction Co.",1,)</f>
        <v>0</v>
      </c>
      <c r="Y327" s="12">
        <f t="shared" ref="Y327:Y390" si="156">IF(AND($D327=1,$G327="Tully Construction Co."),1,)</f>
        <v>0</v>
      </c>
      <c r="Z327" s="11">
        <f t="shared" ref="Z327:Z390" si="157">IF($G327="Restani Construction Corp.",1,)</f>
        <v>0</v>
      </c>
      <c r="AA327" s="12">
        <f t="shared" ref="AA327:AA390" si="158">IF(AND($D327=1,$G327="Restani Construction Corp."),1,)</f>
        <v>0</v>
      </c>
      <c r="AB327" s="11">
        <f t="shared" ref="AB327:AB390" si="159">IF($G327="DiFazio Industries",1,)</f>
        <v>0</v>
      </c>
      <c r="AC327" s="12">
        <f t="shared" ref="AC327:AC390" si="160">IF(AND($D327=1,$G327="DiFazio Industries"),1,)</f>
        <v>0</v>
      </c>
      <c r="AD327" s="11">
        <f t="shared" ref="AD327:AD390" si="161">IF($G327="PJS Group/Paul J. Scariano, Inc.",1,)</f>
        <v>0</v>
      </c>
      <c r="AE327" s="12">
        <f t="shared" ref="AE327:AE390" si="162">IF(AND($D327=1,$G327="PJS Group/Paul J. Scariano, Inc."),1,)</f>
        <v>0</v>
      </c>
      <c r="AF327" s="11">
        <f t="shared" ref="AF327:AF390" si="163">IF($G327="C.A.C. Industries, Inc.",1,)</f>
        <v>0</v>
      </c>
      <c r="AG327" s="12">
        <f t="shared" ref="AG327:AG390" si="164">IF(AND($D327=1,$G327="C.A.C. Industries, Inc."),1,)</f>
        <v>0</v>
      </c>
      <c r="AH327" s="11">
        <f t="shared" ref="AH327:AH390" si="165">IF($G327="MLJ Contracting LLC",1,)</f>
        <v>0</v>
      </c>
      <c r="AI327" s="12">
        <f t="shared" ref="AI327:AI390" si="166">IF(AND($D327=1,$G327="MLJ Contracting LLC"),1,)</f>
        <v>0</v>
      </c>
      <c r="AJ327" s="11">
        <f t="shared" ref="AJ327:AJ390" si="167">IF($G327="El Sol Contracting/ES II Enterprises JV",1,)</f>
        <v>0</v>
      </c>
      <c r="AK327" s="12">
        <f t="shared" ref="AK327:AK390" si="168">IF(AND($D327=1,$G327="El Sol Contracting/ES II Enterprises JV"),1,)</f>
        <v>0</v>
      </c>
    </row>
    <row r="328" spans="1:37" x14ac:dyDescent="0.3">
      <c r="A328">
        <v>613552</v>
      </c>
      <c r="C328" s="1">
        <v>44244</v>
      </c>
      <c r="D328">
        <v>12</v>
      </c>
      <c r="E328" t="s">
        <v>194</v>
      </c>
      <c r="F328" t="s">
        <v>165</v>
      </c>
      <c r="G328" t="s">
        <v>156</v>
      </c>
      <c r="H328" s="2">
        <v>20507000</v>
      </c>
      <c r="J328">
        <f t="shared" si="141"/>
        <v>1</v>
      </c>
      <c r="K328">
        <f t="shared" si="142"/>
        <v>0</v>
      </c>
      <c r="L328">
        <f t="shared" si="143"/>
        <v>0</v>
      </c>
      <c r="M328">
        <f t="shared" si="144"/>
        <v>0</v>
      </c>
      <c r="N328">
        <f t="shared" si="145"/>
        <v>0</v>
      </c>
      <c r="O328">
        <f t="shared" si="146"/>
        <v>0</v>
      </c>
      <c r="P328">
        <f t="shared" si="147"/>
        <v>0</v>
      </c>
      <c r="Q328">
        <f t="shared" si="148"/>
        <v>0</v>
      </c>
      <c r="R328" s="11">
        <f t="shared" si="149"/>
        <v>0</v>
      </c>
      <c r="S328">
        <f t="shared" si="150"/>
        <v>0</v>
      </c>
      <c r="T328" s="11">
        <f t="shared" si="151"/>
        <v>0</v>
      </c>
      <c r="U328" s="12">
        <f t="shared" si="152"/>
        <v>0</v>
      </c>
      <c r="V328" s="11">
        <f t="shared" si="153"/>
        <v>0</v>
      </c>
      <c r="W328" s="12">
        <f t="shared" si="154"/>
        <v>0</v>
      </c>
      <c r="X328" s="11">
        <f t="shared" si="155"/>
        <v>0</v>
      </c>
      <c r="Y328" s="12">
        <f t="shared" si="156"/>
        <v>0</v>
      </c>
      <c r="Z328" s="11">
        <f t="shared" si="157"/>
        <v>0</v>
      </c>
      <c r="AA328" s="12">
        <f t="shared" si="158"/>
        <v>0</v>
      </c>
      <c r="AB328" s="11">
        <f t="shared" si="159"/>
        <v>0</v>
      </c>
      <c r="AC328" s="12">
        <f t="shared" si="160"/>
        <v>0</v>
      </c>
      <c r="AD328" s="11">
        <f t="shared" si="161"/>
        <v>0</v>
      </c>
      <c r="AE328" s="12">
        <f t="shared" si="162"/>
        <v>0</v>
      </c>
      <c r="AF328" s="11">
        <f t="shared" si="163"/>
        <v>0</v>
      </c>
      <c r="AG328" s="12">
        <f t="shared" si="164"/>
        <v>0</v>
      </c>
      <c r="AH328" s="11">
        <f t="shared" si="165"/>
        <v>0</v>
      </c>
      <c r="AI328" s="12">
        <f t="shared" si="166"/>
        <v>0</v>
      </c>
      <c r="AJ328" s="11">
        <f t="shared" si="167"/>
        <v>0</v>
      </c>
      <c r="AK328" s="12">
        <f t="shared" si="168"/>
        <v>0</v>
      </c>
    </row>
    <row r="329" spans="1:37" x14ac:dyDescent="0.3">
      <c r="A329">
        <v>613552</v>
      </c>
      <c r="C329" s="1">
        <v>44244</v>
      </c>
      <c r="D329">
        <v>13</v>
      </c>
      <c r="E329" t="s">
        <v>194</v>
      </c>
      <c r="F329" t="s">
        <v>165</v>
      </c>
      <c r="G329" t="s">
        <v>114</v>
      </c>
      <c r="H329" s="2">
        <v>23999000</v>
      </c>
      <c r="J329">
        <f t="shared" si="141"/>
        <v>0</v>
      </c>
      <c r="K329">
        <f t="shared" si="142"/>
        <v>0</v>
      </c>
      <c r="L329">
        <f t="shared" si="143"/>
        <v>0</v>
      </c>
      <c r="M329">
        <f t="shared" si="144"/>
        <v>0</v>
      </c>
      <c r="N329">
        <f t="shared" si="145"/>
        <v>0</v>
      </c>
      <c r="O329">
        <f t="shared" si="146"/>
        <v>0</v>
      </c>
      <c r="P329">
        <f t="shared" si="147"/>
        <v>0</v>
      </c>
      <c r="Q329">
        <f t="shared" si="148"/>
        <v>0</v>
      </c>
      <c r="R329" s="11">
        <f t="shared" si="149"/>
        <v>0</v>
      </c>
      <c r="S329">
        <f t="shared" si="150"/>
        <v>0</v>
      </c>
      <c r="T329" s="11">
        <f t="shared" si="151"/>
        <v>0</v>
      </c>
      <c r="U329" s="12">
        <f t="shared" si="152"/>
        <v>0</v>
      </c>
      <c r="V329" s="11">
        <f t="shared" si="153"/>
        <v>0</v>
      </c>
      <c r="W329" s="12">
        <f t="shared" si="154"/>
        <v>0</v>
      </c>
      <c r="X329" s="11">
        <f t="shared" si="155"/>
        <v>0</v>
      </c>
      <c r="Y329" s="12">
        <f t="shared" si="156"/>
        <v>0</v>
      </c>
      <c r="Z329" s="11">
        <f t="shared" si="157"/>
        <v>0</v>
      </c>
      <c r="AA329" s="12">
        <f t="shared" si="158"/>
        <v>0</v>
      </c>
      <c r="AB329" s="11">
        <f t="shared" si="159"/>
        <v>0</v>
      </c>
      <c r="AC329" s="12">
        <f t="shared" si="160"/>
        <v>0</v>
      </c>
      <c r="AD329" s="11">
        <f t="shared" si="161"/>
        <v>0</v>
      </c>
      <c r="AE329" s="12">
        <f t="shared" si="162"/>
        <v>0</v>
      </c>
      <c r="AF329" s="11">
        <f t="shared" si="163"/>
        <v>0</v>
      </c>
      <c r="AG329" s="12">
        <f t="shared" si="164"/>
        <v>0</v>
      </c>
      <c r="AH329" s="11">
        <f t="shared" si="165"/>
        <v>0</v>
      </c>
      <c r="AI329" s="12">
        <f t="shared" si="166"/>
        <v>0</v>
      </c>
      <c r="AJ329" s="11">
        <f t="shared" si="167"/>
        <v>0</v>
      </c>
      <c r="AK329" s="12">
        <f t="shared" si="168"/>
        <v>0</v>
      </c>
    </row>
    <row r="330" spans="1:37" x14ac:dyDescent="0.3">
      <c r="A330">
        <v>613552</v>
      </c>
      <c r="C330" s="1">
        <v>44244</v>
      </c>
      <c r="D330">
        <v>14</v>
      </c>
      <c r="E330" t="s">
        <v>194</v>
      </c>
      <c r="F330" t="s">
        <v>165</v>
      </c>
      <c r="G330" t="s">
        <v>80</v>
      </c>
      <c r="H330" s="2">
        <v>24337000</v>
      </c>
      <c r="J330">
        <f t="shared" si="141"/>
        <v>0</v>
      </c>
      <c r="K330">
        <f t="shared" si="142"/>
        <v>0</v>
      </c>
      <c r="L330">
        <f t="shared" si="143"/>
        <v>0</v>
      </c>
      <c r="M330">
        <f t="shared" si="144"/>
        <v>0</v>
      </c>
      <c r="N330">
        <f t="shared" si="145"/>
        <v>0</v>
      </c>
      <c r="O330">
        <f t="shared" si="146"/>
        <v>0</v>
      </c>
      <c r="P330">
        <f t="shared" si="147"/>
        <v>0</v>
      </c>
      <c r="Q330">
        <f t="shared" si="148"/>
        <v>0</v>
      </c>
      <c r="R330" s="11">
        <f t="shared" si="149"/>
        <v>0</v>
      </c>
      <c r="S330">
        <f t="shared" si="150"/>
        <v>0</v>
      </c>
      <c r="T330" s="11">
        <f t="shared" si="151"/>
        <v>0</v>
      </c>
      <c r="U330" s="12">
        <f t="shared" si="152"/>
        <v>0</v>
      </c>
      <c r="V330" s="11">
        <f t="shared" si="153"/>
        <v>0</v>
      </c>
      <c r="W330" s="12">
        <f t="shared" si="154"/>
        <v>0</v>
      </c>
      <c r="X330" s="11">
        <f t="shared" si="155"/>
        <v>0</v>
      </c>
      <c r="Y330" s="12">
        <f t="shared" si="156"/>
        <v>0</v>
      </c>
      <c r="Z330" s="11">
        <f t="shared" si="157"/>
        <v>0</v>
      </c>
      <c r="AA330" s="12">
        <f t="shared" si="158"/>
        <v>0</v>
      </c>
      <c r="AB330" s="11">
        <f t="shared" si="159"/>
        <v>0</v>
      </c>
      <c r="AC330" s="12">
        <f t="shared" si="160"/>
        <v>0</v>
      </c>
      <c r="AD330" s="11">
        <f t="shared" si="161"/>
        <v>0</v>
      </c>
      <c r="AE330" s="12">
        <f t="shared" si="162"/>
        <v>0</v>
      </c>
      <c r="AF330" s="11">
        <f t="shared" si="163"/>
        <v>0</v>
      </c>
      <c r="AG330" s="12">
        <f t="shared" si="164"/>
        <v>0</v>
      </c>
      <c r="AH330" s="11">
        <f t="shared" si="165"/>
        <v>0</v>
      </c>
      <c r="AI330" s="12">
        <f t="shared" si="166"/>
        <v>0</v>
      </c>
      <c r="AJ330" s="11">
        <f t="shared" si="167"/>
        <v>0</v>
      </c>
      <c r="AK330" s="12">
        <f t="shared" si="168"/>
        <v>0</v>
      </c>
    </row>
    <row r="331" spans="1:37" x14ac:dyDescent="0.3">
      <c r="A331">
        <v>613552</v>
      </c>
      <c r="C331" s="1">
        <v>44244</v>
      </c>
      <c r="D331">
        <v>15</v>
      </c>
      <c r="E331" t="s">
        <v>194</v>
      </c>
      <c r="F331" t="s">
        <v>165</v>
      </c>
      <c r="G331" t="s">
        <v>115</v>
      </c>
      <c r="H331" s="2">
        <v>25473000</v>
      </c>
      <c r="J331">
        <f t="shared" si="141"/>
        <v>0</v>
      </c>
      <c r="K331">
        <f t="shared" si="142"/>
        <v>0</v>
      </c>
      <c r="L331">
        <f t="shared" si="143"/>
        <v>0</v>
      </c>
      <c r="M331">
        <f t="shared" si="144"/>
        <v>0</v>
      </c>
      <c r="N331">
        <f t="shared" si="145"/>
        <v>0</v>
      </c>
      <c r="O331">
        <f t="shared" si="146"/>
        <v>0</v>
      </c>
      <c r="P331">
        <f t="shared" si="147"/>
        <v>0</v>
      </c>
      <c r="Q331">
        <f t="shared" si="148"/>
        <v>0</v>
      </c>
      <c r="R331" s="11">
        <f t="shared" si="149"/>
        <v>0</v>
      </c>
      <c r="S331">
        <f t="shared" si="150"/>
        <v>0</v>
      </c>
      <c r="T331" s="11">
        <f t="shared" si="151"/>
        <v>0</v>
      </c>
      <c r="U331" s="12">
        <f t="shared" si="152"/>
        <v>0</v>
      </c>
      <c r="V331" s="11">
        <f t="shared" si="153"/>
        <v>0</v>
      </c>
      <c r="W331" s="12">
        <f t="shared" si="154"/>
        <v>0</v>
      </c>
      <c r="X331" s="11">
        <f t="shared" si="155"/>
        <v>0</v>
      </c>
      <c r="Y331" s="12">
        <f t="shared" si="156"/>
        <v>0</v>
      </c>
      <c r="Z331" s="11">
        <f t="shared" si="157"/>
        <v>0</v>
      </c>
      <c r="AA331" s="12">
        <f t="shared" si="158"/>
        <v>0</v>
      </c>
      <c r="AB331" s="11">
        <f t="shared" si="159"/>
        <v>0</v>
      </c>
      <c r="AC331" s="12">
        <f t="shared" si="160"/>
        <v>0</v>
      </c>
      <c r="AD331" s="11">
        <f t="shared" si="161"/>
        <v>0</v>
      </c>
      <c r="AE331" s="12">
        <f t="shared" si="162"/>
        <v>0</v>
      </c>
      <c r="AF331" s="11">
        <f t="shared" si="163"/>
        <v>0</v>
      </c>
      <c r="AG331" s="12">
        <f t="shared" si="164"/>
        <v>0</v>
      </c>
      <c r="AH331" s="11">
        <f t="shared" si="165"/>
        <v>0</v>
      </c>
      <c r="AI331" s="12">
        <f t="shared" si="166"/>
        <v>0</v>
      </c>
      <c r="AJ331" s="11">
        <f t="shared" si="167"/>
        <v>0</v>
      </c>
      <c r="AK331" s="12">
        <f t="shared" si="168"/>
        <v>0</v>
      </c>
    </row>
    <row r="332" spans="1:37" x14ac:dyDescent="0.3">
      <c r="C332" s="1"/>
      <c r="H332" s="2"/>
      <c r="J332">
        <f t="shared" si="141"/>
        <v>0</v>
      </c>
      <c r="K332">
        <f t="shared" si="142"/>
        <v>0</v>
      </c>
      <c r="L332">
        <f t="shared" si="143"/>
        <v>0</v>
      </c>
      <c r="M332">
        <f t="shared" si="144"/>
        <v>0</v>
      </c>
      <c r="N332">
        <f t="shared" si="145"/>
        <v>0</v>
      </c>
      <c r="O332">
        <f t="shared" si="146"/>
        <v>0</v>
      </c>
      <c r="P332">
        <f t="shared" si="147"/>
        <v>0</v>
      </c>
      <c r="Q332">
        <f t="shared" si="148"/>
        <v>0</v>
      </c>
      <c r="R332" s="11">
        <f t="shared" si="149"/>
        <v>0</v>
      </c>
      <c r="S332">
        <f t="shared" si="150"/>
        <v>0</v>
      </c>
      <c r="T332" s="11">
        <f t="shared" si="151"/>
        <v>0</v>
      </c>
      <c r="U332" s="12">
        <f t="shared" si="152"/>
        <v>0</v>
      </c>
      <c r="V332" s="11">
        <f t="shared" si="153"/>
        <v>0</v>
      </c>
      <c r="W332" s="12">
        <f t="shared" si="154"/>
        <v>0</v>
      </c>
      <c r="X332" s="11">
        <f t="shared" si="155"/>
        <v>0</v>
      </c>
      <c r="Y332" s="12">
        <f t="shared" si="156"/>
        <v>0</v>
      </c>
      <c r="Z332" s="11">
        <f t="shared" si="157"/>
        <v>0</v>
      </c>
      <c r="AA332" s="12">
        <f t="shared" si="158"/>
        <v>0</v>
      </c>
      <c r="AB332" s="11">
        <f t="shared" si="159"/>
        <v>0</v>
      </c>
      <c r="AC332" s="12">
        <f t="shared" si="160"/>
        <v>0</v>
      </c>
      <c r="AD332" s="11">
        <f t="shared" si="161"/>
        <v>0</v>
      </c>
      <c r="AE332" s="12">
        <f t="shared" si="162"/>
        <v>0</v>
      </c>
      <c r="AF332" s="11">
        <f t="shared" si="163"/>
        <v>0</v>
      </c>
      <c r="AG332" s="12">
        <f t="shared" si="164"/>
        <v>0</v>
      </c>
      <c r="AH332" s="11">
        <f t="shared" si="165"/>
        <v>0</v>
      </c>
      <c r="AI332" s="12">
        <f t="shared" si="166"/>
        <v>0</v>
      </c>
      <c r="AJ332" s="11">
        <f t="shared" si="167"/>
        <v>0</v>
      </c>
      <c r="AK332" s="12">
        <f t="shared" si="168"/>
        <v>0</v>
      </c>
    </row>
    <row r="333" spans="1:37" x14ac:dyDescent="0.3">
      <c r="A333">
        <v>615401</v>
      </c>
      <c r="C333" s="1">
        <v>44235</v>
      </c>
      <c r="D333">
        <v>1</v>
      </c>
      <c r="E333" t="s">
        <v>195</v>
      </c>
      <c r="F333" t="s">
        <v>165</v>
      </c>
      <c r="G333" t="s">
        <v>57</v>
      </c>
      <c r="H333" s="2">
        <v>4900335</v>
      </c>
      <c r="J333">
        <f t="shared" si="141"/>
        <v>0</v>
      </c>
      <c r="K333">
        <f t="shared" si="142"/>
        <v>0</v>
      </c>
      <c r="L333">
        <f t="shared" si="143"/>
        <v>0</v>
      </c>
      <c r="M333">
        <f t="shared" si="144"/>
        <v>0</v>
      </c>
      <c r="N333">
        <f t="shared" si="145"/>
        <v>0</v>
      </c>
      <c r="O333">
        <f t="shared" si="146"/>
        <v>0</v>
      </c>
      <c r="P333">
        <f t="shared" si="147"/>
        <v>0</v>
      </c>
      <c r="Q333">
        <f t="shared" si="148"/>
        <v>0</v>
      </c>
      <c r="R333" s="11">
        <f t="shared" si="149"/>
        <v>0</v>
      </c>
      <c r="S333">
        <f t="shared" si="150"/>
        <v>0</v>
      </c>
      <c r="T333" s="11">
        <f t="shared" si="151"/>
        <v>0</v>
      </c>
      <c r="U333" s="12">
        <f t="shared" si="152"/>
        <v>0</v>
      </c>
      <c r="V333" s="11">
        <f t="shared" si="153"/>
        <v>0</v>
      </c>
      <c r="W333" s="12">
        <f t="shared" si="154"/>
        <v>0</v>
      </c>
      <c r="X333" s="11">
        <f t="shared" si="155"/>
        <v>0</v>
      </c>
      <c r="Y333" s="12">
        <f t="shared" si="156"/>
        <v>0</v>
      </c>
      <c r="Z333" s="11">
        <f t="shared" si="157"/>
        <v>0</v>
      </c>
      <c r="AA333" s="12">
        <f t="shared" si="158"/>
        <v>0</v>
      </c>
      <c r="AB333" s="11">
        <f t="shared" si="159"/>
        <v>0</v>
      </c>
      <c r="AC333" s="12">
        <f t="shared" si="160"/>
        <v>0</v>
      </c>
      <c r="AD333" s="11">
        <f t="shared" si="161"/>
        <v>0</v>
      </c>
      <c r="AE333" s="12">
        <f t="shared" si="162"/>
        <v>0</v>
      </c>
      <c r="AF333" s="11">
        <f t="shared" si="163"/>
        <v>0</v>
      </c>
      <c r="AG333" s="12">
        <f t="shared" si="164"/>
        <v>0</v>
      </c>
      <c r="AH333" s="11">
        <f t="shared" si="165"/>
        <v>0</v>
      </c>
      <c r="AI333" s="12">
        <f t="shared" si="166"/>
        <v>0</v>
      </c>
      <c r="AJ333" s="11">
        <f t="shared" si="167"/>
        <v>0</v>
      </c>
      <c r="AK333" s="12">
        <f t="shared" si="168"/>
        <v>0</v>
      </c>
    </row>
    <row r="334" spans="1:37" x14ac:dyDescent="0.3">
      <c r="A334">
        <v>615401</v>
      </c>
      <c r="C334" s="1">
        <v>44235</v>
      </c>
      <c r="D334">
        <v>2</v>
      </c>
      <c r="E334" t="s">
        <v>195</v>
      </c>
      <c r="F334" t="s">
        <v>165</v>
      </c>
      <c r="G334" t="s">
        <v>184</v>
      </c>
      <c r="H334" s="2">
        <v>5396000</v>
      </c>
      <c r="J334">
        <f t="shared" si="141"/>
        <v>0</v>
      </c>
      <c r="K334">
        <f t="shared" si="142"/>
        <v>0</v>
      </c>
      <c r="L334">
        <f t="shared" si="143"/>
        <v>0</v>
      </c>
      <c r="M334">
        <f t="shared" si="144"/>
        <v>0</v>
      </c>
      <c r="N334">
        <f t="shared" si="145"/>
        <v>0</v>
      </c>
      <c r="O334">
        <f t="shared" si="146"/>
        <v>0</v>
      </c>
      <c r="P334">
        <f t="shared" si="147"/>
        <v>0</v>
      </c>
      <c r="Q334">
        <f t="shared" si="148"/>
        <v>0</v>
      </c>
      <c r="R334" s="11">
        <f t="shared" si="149"/>
        <v>0</v>
      </c>
      <c r="S334">
        <f t="shared" si="150"/>
        <v>0</v>
      </c>
      <c r="T334" s="11">
        <f t="shared" si="151"/>
        <v>0</v>
      </c>
      <c r="U334" s="12">
        <f t="shared" si="152"/>
        <v>0</v>
      </c>
      <c r="V334" s="11">
        <f t="shared" si="153"/>
        <v>0</v>
      </c>
      <c r="W334" s="12">
        <f t="shared" si="154"/>
        <v>0</v>
      </c>
      <c r="X334" s="11">
        <f t="shared" si="155"/>
        <v>0</v>
      </c>
      <c r="Y334" s="12">
        <f t="shared" si="156"/>
        <v>0</v>
      </c>
      <c r="Z334" s="11">
        <f t="shared" si="157"/>
        <v>0</v>
      </c>
      <c r="AA334" s="12">
        <f t="shared" si="158"/>
        <v>0</v>
      </c>
      <c r="AB334" s="11">
        <f t="shared" si="159"/>
        <v>0</v>
      </c>
      <c r="AC334" s="12">
        <f t="shared" si="160"/>
        <v>0</v>
      </c>
      <c r="AD334" s="11">
        <f t="shared" si="161"/>
        <v>0</v>
      </c>
      <c r="AE334" s="12">
        <f t="shared" si="162"/>
        <v>0</v>
      </c>
      <c r="AF334" s="11">
        <f t="shared" si="163"/>
        <v>0</v>
      </c>
      <c r="AG334" s="12">
        <f t="shared" si="164"/>
        <v>0</v>
      </c>
      <c r="AH334" s="11">
        <f t="shared" si="165"/>
        <v>0</v>
      </c>
      <c r="AI334" s="12">
        <f t="shared" si="166"/>
        <v>0</v>
      </c>
      <c r="AJ334" s="11">
        <f t="shared" si="167"/>
        <v>0</v>
      </c>
      <c r="AK334" s="12">
        <f t="shared" si="168"/>
        <v>0</v>
      </c>
    </row>
    <row r="335" spans="1:37" x14ac:dyDescent="0.3">
      <c r="A335">
        <v>615401</v>
      </c>
      <c r="C335" s="1">
        <v>44235</v>
      </c>
      <c r="D335">
        <v>3</v>
      </c>
      <c r="E335" t="s">
        <v>195</v>
      </c>
      <c r="F335" t="s">
        <v>165</v>
      </c>
      <c r="G335" t="s">
        <v>35</v>
      </c>
      <c r="H335" s="2">
        <v>6215717</v>
      </c>
      <c r="J335">
        <f t="shared" si="141"/>
        <v>0</v>
      </c>
      <c r="K335">
        <f t="shared" si="142"/>
        <v>0</v>
      </c>
      <c r="L335">
        <f t="shared" si="143"/>
        <v>1</v>
      </c>
      <c r="M335">
        <f t="shared" si="144"/>
        <v>0</v>
      </c>
      <c r="N335">
        <f t="shared" si="145"/>
        <v>0</v>
      </c>
      <c r="O335">
        <f t="shared" si="146"/>
        <v>0</v>
      </c>
      <c r="P335">
        <f t="shared" si="147"/>
        <v>0</v>
      </c>
      <c r="Q335">
        <f t="shared" si="148"/>
        <v>0</v>
      </c>
      <c r="R335" s="11">
        <f t="shared" si="149"/>
        <v>0</v>
      </c>
      <c r="S335">
        <f t="shared" si="150"/>
        <v>0</v>
      </c>
      <c r="T335" s="11">
        <f t="shared" si="151"/>
        <v>0</v>
      </c>
      <c r="U335" s="12">
        <f t="shared" si="152"/>
        <v>0</v>
      </c>
      <c r="V335" s="11">
        <f t="shared" si="153"/>
        <v>0</v>
      </c>
      <c r="W335" s="12">
        <f t="shared" si="154"/>
        <v>0</v>
      </c>
      <c r="X335" s="11">
        <f t="shared" si="155"/>
        <v>0</v>
      </c>
      <c r="Y335" s="12">
        <f t="shared" si="156"/>
        <v>0</v>
      </c>
      <c r="Z335" s="11">
        <f t="shared" si="157"/>
        <v>0</v>
      </c>
      <c r="AA335" s="12">
        <f t="shared" si="158"/>
        <v>0</v>
      </c>
      <c r="AB335" s="11">
        <f t="shared" si="159"/>
        <v>0</v>
      </c>
      <c r="AC335" s="12">
        <f t="shared" si="160"/>
        <v>0</v>
      </c>
      <c r="AD335" s="11">
        <f t="shared" si="161"/>
        <v>0</v>
      </c>
      <c r="AE335" s="12">
        <f t="shared" si="162"/>
        <v>0</v>
      </c>
      <c r="AF335" s="11">
        <f t="shared" si="163"/>
        <v>0</v>
      </c>
      <c r="AG335" s="12">
        <f t="shared" si="164"/>
        <v>0</v>
      </c>
      <c r="AH335" s="11">
        <f t="shared" si="165"/>
        <v>0</v>
      </c>
      <c r="AI335" s="12">
        <f t="shared" si="166"/>
        <v>0</v>
      </c>
      <c r="AJ335" s="11">
        <f t="shared" si="167"/>
        <v>0</v>
      </c>
      <c r="AK335" s="12">
        <f t="shared" si="168"/>
        <v>0</v>
      </c>
    </row>
    <row r="336" spans="1:37" x14ac:dyDescent="0.3">
      <c r="A336">
        <v>615401</v>
      </c>
      <c r="C336" s="1">
        <v>44235</v>
      </c>
      <c r="D336">
        <v>4</v>
      </c>
      <c r="E336" t="s">
        <v>195</v>
      </c>
      <c r="F336" t="s">
        <v>165</v>
      </c>
      <c r="G336" t="s">
        <v>42</v>
      </c>
      <c r="H336" s="2">
        <v>6373000</v>
      </c>
      <c r="J336">
        <f t="shared" si="141"/>
        <v>0</v>
      </c>
      <c r="K336">
        <f t="shared" si="142"/>
        <v>0</v>
      </c>
      <c r="L336">
        <f t="shared" si="143"/>
        <v>0</v>
      </c>
      <c r="M336">
        <f t="shared" si="144"/>
        <v>0</v>
      </c>
      <c r="N336">
        <f t="shared" si="145"/>
        <v>0</v>
      </c>
      <c r="O336">
        <f t="shared" si="146"/>
        <v>0</v>
      </c>
      <c r="P336">
        <f t="shared" si="147"/>
        <v>0</v>
      </c>
      <c r="Q336">
        <f t="shared" si="148"/>
        <v>0</v>
      </c>
      <c r="R336" s="11">
        <f t="shared" si="149"/>
        <v>0</v>
      </c>
      <c r="S336">
        <f t="shared" si="150"/>
        <v>0</v>
      </c>
      <c r="T336" s="11">
        <f t="shared" si="151"/>
        <v>0</v>
      </c>
      <c r="U336" s="12">
        <f t="shared" si="152"/>
        <v>0</v>
      </c>
      <c r="V336" s="11">
        <f t="shared" si="153"/>
        <v>0</v>
      </c>
      <c r="W336" s="12">
        <f t="shared" si="154"/>
        <v>0</v>
      </c>
      <c r="X336" s="11">
        <f t="shared" si="155"/>
        <v>0</v>
      </c>
      <c r="Y336" s="12">
        <f t="shared" si="156"/>
        <v>0</v>
      </c>
      <c r="Z336" s="11">
        <f t="shared" si="157"/>
        <v>0</v>
      </c>
      <c r="AA336" s="12">
        <f t="shared" si="158"/>
        <v>0</v>
      </c>
      <c r="AB336" s="11">
        <f t="shared" si="159"/>
        <v>0</v>
      </c>
      <c r="AC336" s="12">
        <f t="shared" si="160"/>
        <v>0</v>
      </c>
      <c r="AD336" s="11">
        <f t="shared" si="161"/>
        <v>0</v>
      </c>
      <c r="AE336" s="12">
        <f t="shared" si="162"/>
        <v>0</v>
      </c>
      <c r="AF336" s="11">
        <f t="shared" si="163"/>
        <v>0</v>
      </c>
      <c r="AG336" s="12">
        <f t="shared" si="164"/>
        <v>0</v>
      </c>
      <c r="AH336" s="11">
        <f t="shared" si="165"/>
        <v>0</v>
      </c>
      <c r="AI336" s="12">
        <f t="shared" si="166"/>
        <v>0</v>
      </c>
      <c r="AJ336" s="11">
        <f t="shared" si="167"/>
        <v>0</v>
      </c>
      <c r="AK336" s="12">
        <f t="shared" si="168"/>
        <v>0</v>
      </c>
    </row>
    <row r="337" spans="1:37" x14ac:dyDescent="0.3">
      <c r="A337">
        <v>615401</v>
      </c>
      <c r="C337" s="1">
        <v>44235</v>
      </c>
      <c r="D337">
        <v>5</v>
      </c>
      <c r="E337" t="s">
        <v>195</v>
      </c>
      <c r="F337" t="s">
        <v>165</v>
      </c>
      <c r="G337" t="s">
        <v>18</v>
      </c>
      <c r="H337" s="2">
        <v>6422322</v>
      </c>
      <c r="J337">
        <f t="shared" si="141"/>
        <v>0</v>
      </c>
      <c r="K337">
        <f t="shared" si="142"/>
        <v>0</v>
      </c>
      <c r="L337">
        <f t="shared" si="143"/>
        <v>0</v>
      </c>
      <c r="M337">
        <f t="shared" si="144"/>
        <v>0</v>
      </c>
      <c r="N337">
        <f t="shared" si="145"/>
        <v>0</v>
      </c>
      <c r="O337">
        <f t="shared" si="146"/>
        <v>0</v>
      </c>
      <c r="P337">
        <f t="shared" si="147"/>
        <v>0</v>
      </c>
      <c r="Q337">
        <f t="shared" si="148"/>
        <v>0</v>
      </c>
      <c r="R337" s="11">
        <f t="shared" si="149"/>
        <v>0</v>
      </c>
      <c r="S337">
        <f t="shared" si="150"/>
        <v>0</v>
      </c>
      <c r="T337" s="11">
        <f t="shared" si="151"/>
        <v>0</v>
      </c>
      <c r="U337" s="12">
        <f t="shared" si="152"/>
        <v>0</v>
      </c>
      <c r="V337" s="11">
        <f t="shared" si="153"/>
        <v>0</v>
      </c>
      <c r="W337" s="12">
        <f t="shared" si="154"/>
        <v>0</v>
      </c>
      <c r="X337" s="11">
        <f t="shared" si="155"/>
        <v>0</v>
      </c>
      <c r="Y337" s="12">
        <f t="shared" si="156"/>
        <v>0</v>
      </c>
      <c r="Z337" s="11">
        <f t="shared" si="157"/>
        <v>0</v>
      </c>
      <c r="AA337" s="12">
        <f t="shared" si="158"/>
        <v>0</v>
      </c>
      <c r="AB337" s="11">
        <f t="shared" si="159"/>
        <v>0</v>
      </c>
      <c r="AC337" s="12">
        <f t="shared" si="160"/>
        <v>0</v>
      </c>
      <c r="AD337" s="11">
        <f t="shared" si="161"/>
        <v>1</v>
      </c>
      <c r="AE337" s="12">
        <f t="shared" si="162"/>
        <v>0</v>
      </c>
      <c r="AF337" s="11">
        <f t="shared" si="163"/>
        <v>0</v>
      </c>
      <c r="AG337" s="12">
        <f t="shared" si="164"/>
        <v>0</v>
      </c>
      <c r="AH337" s="11">
        <f t="shared" si="165"/>
        <v>0</v>
      </c>
      <c r="AI337" s="12">
        <f t="shared" si="166"/>
        <v>0</v>
      </c>
      <c r="AJ337" s="11">
        <f t="shared" si="167"/>
        <v>0</v>
      </c>
      <c r="AK337" s="12">
        <f t="shared" si="168"/>
        <v>0</v>
      </c>
    </row>
    <row r="338" spans="1:37" x14ac:dyDescent="0.3">
      <c r="A338">
        <v>615401</v>
      </c>
      <c r="C338" s="1">
        <v>44235</v>
      </c>
      <c r="D338">
        <v>6</v>
      </c>
      <c r="E338" t="s">
        <v>195</v>
      </c>
      <c r="F338" t="s">
        <v>165</v>
      </c>
      <c r="G338" t="s">
        <v>17</v>
      </c>
      <c r="H338" s="2">
        <v>6532957</v>
      </c>
      <c r="J338">
        <f t="shared" si="141"/>
        <v>0</v>
      </c>
      <c r="K338">
        <f t="shared" si="142"/>
        <v>0</v>
      </c>
      <c r="L338">
        <f t="shared" si="143"/>
        <v>0</v>
      </c>
      <c r="M338">
        <f t="shared" si="144"/>
        <v>0</v>
      </c>
      <c r="N338">
        <f t="shared" si="145"/>
        <v>0</v>
      </c>
      <c r="O338">
        <f t="shared" si="146"/>
        <v>0</v>
      </c>
      <c r="P338">
        <f t="shared" si="147"/>
        <v>0</v>
      </c>
      <c r="Q338">
        <f t="shared" si="148"/>
        <v>0</v>
      </c>
      <c r="R338" s="11">
        <f t="shared" si="149"/>
        <v>0</v>
      </c>
      <c r="S338">
        <f t="shared" si="150"/>
        <v>0</v>
      </c>
      <c r="T338" s="11">
        <f t="shared" si="151"/>
        <v>0</v>
      </c>
      <c r="U338" s="12">
        <f t="shared" si="152"/>
        <v>0</v>
      </c>
      <c r="V338" s="11">
        <f t="shared" si="153"/>
        <v>0</v>
      </c>
      <c r="W338" s="12">
        <f t="shared" si="154"/>
        <v>0</v>
      </c>
      <c r="X338" s="11">
        <f t="shared" si="155"/>
        <v>0</v>
      </c>
      <c r="Y338" s="12">
        <f t="shared" si="156"/>
        <v>0</v>
      </c>
      <c r="Z338" s="11">
        <f t="shared" si="157"/>
        <v>0</v>
      </c>
      <c r="AA338" s="12">
        <f t="shared" si="158"/>
        <v>0</v>
      </c>
      <c r="AB338" s="11">
        <f t="shared" si="159"/>
        <v>0</v>
      </c>
      <c r="AC338" s="12">
        <f t="shared" si="160"/>
        <v>0</v>
      </c>
      <c r="AD338" s="11">
        <f t="shared" si="161"/>
        <v>0</v>
      </c>
      <c r="AE338" s="12">
        <f t="shared" si="162"/>
        <v>0</v>
      </c>
      <c r="AF338" s="11">
        <f t="shared" si="163"/>
        <v>0</v>
      </c>
      <c r="AG338" s="12">
        <f t="shared" si="164"/>
        <v>0</v>
      </c>
      <c r="AH338" s="11">
        <f t="shared" si="165"/>
        <v>0</v>
      </c>
      <c r="AI338" s="12">
        <f t="shared" si="166"/>
        <v>0</v>
      </c>
      <c r="AJ338" s="11">
        <f t="shared" si="167"/>
        <v>0</v>
      </c>
      <c r="AK338" s="12">
        <f t="shared" si="168"/>
        <v>0</v>
      </c>
    </row>
    <row r="339" spans="1:37" x14ac:dyDescent="0.3">
      <c r="A339">
        <v>615401</v>
      </c>
      <c r="C339" s="1">
        <v>44235</v>
      </c>
      <c r="D339">
        <v>7</v>
      </c>
      <c r="E339" t="s">
        <v>195</v>
      </c>
      <c r="F339" t="s">
        <v>165</v>
      </c>
      <c r="G339" t="s">
        <v>12</v>
      </c>
      <c r="H339" s="2">
        <v>6767897</v>
      </c>
      <c r="J339">
        <f t="shared" si="141"/>
        <v>0</v>
      </c>
      <c r="K339">
        <f t="shared" si="142"/>
        <v>0</v>
      </c>
      <c r="L339">
        <f t="shared" si="143"/>
        <v>0</v>
      </c>
      <c r="M339">
        <f t="shared" si="144"/>
        <v>0</v>
      </c>
      <c r="N339">
        <f t="shared" si="145"/>
        <v>0</v>
      </c>
      <c r="O339">
        <f t="shared" si="146"/>
        <v>0</v>
      </c>
      <c r="P339">
        <f t="shared" si="147"/>
        <v>0</v>
      </c>
      <c r="Q339">
        <f t="shared" si="148"/>
        <v>0</v>
      </c>
      <c r="R339" s="11">
        <f t="shared" si="149"/>
        <v>0</v>
      </c>
      <c r="S339">
        <f t="shared" si="150"/>
        <v>0</v>
      </c>
      <c r="T339" s="11">
        <f t="shared" si="151"/>
        <v>0</v>
      </c>
      <c r="U339" s="12">
        <f t="shared" si="152"/>
        <v>0</v>
      </c>
      <c r="V339" s="11">
        <f t="shared" si="153"/>
        <v>1</v>
      </c>
      <c r="W339" s="12">
        <f t="shared" si="154"/>
        <v>0</v>
      </c>
      <c r="X339" s="11">
        <f t="shared" si="155"/>
        <v>0</v>
      </c>
      <c r="Y339" s="12">
        <f t="shared" si="156"/>
        <v>0</v>
      </c>
      <c r="Z339" s="11">
        <f t="shared" si="157"/>
        <v>0</v>
      </c>
      <c r="AA339" s="12">
        <f t="shared" si="158"/>
        <v>0</v>
      </c>
      <c r="AB339" s="11">
        <f t="shared" si="159"/>
        <v>0</v>
      </c>
      <c r="AC339" s="12">
        <f t="shared" si="160"/>
        <v>0</v>
      </c>
      <c r="AD339" s="11">
        <f t="shared" si="161"/>
        <v>0</v>
      </c>
      <c r="AE339" s="12">
        <f t="shared" si="162"/>
        <v>0</v>
      </c>
      <c r="AF339" s="11">
        <f t="shared" si="163"/>
        <v>0</v>
      </c>
      <c r="AG339" s="12">
        <f t="shared" si="164"/>
        <v>0</v>
      </c>
      <c r="AH339" s="11">
        <f t="shared" si="165"/>
        <v>0</v>
      </c>
      <c r="AI339" s="12">
        <f t="shared" si="166"/>
        <v>0</v>
      </c>
      <c r="AJ339" s="11">
        <f t="shared" si="167"/>
        <v>0</v>
      </c>
      <c r="AK339" s="12">
        <f t="shared" si="168"/>
        <v>0</v>
      </c>
    </row>
    <row r="340" spans="1:37" x14ac:dyDescent="0.3">
      <c r="A340">
        <v>615401</v>
      </c>
      <c r="C340" s="1">
        <v>44235</v>
      </c>
      <c r="D340">
        <v>8</v>
      </c>
      <c r="E340" t="s">
        <v>195</v>
      </c>
      <c r="F340" t="s">
        <v>165</v>
      </c>
      <c r="G340" t="s">
        <v>32</v>
      </c>
      <c r="H340" s="2">
        <v>7281820</v>
      </c>
      <c r="J340">
        <f t="shared" si="141"/>
        <v>0</v>
      </c>
      <c r="K340">
        <f t="shared" si="142"/>
        <v>0</v>
      </c>
      <c r="L340">
        <f t="shared" si="143"/>
        <v>0</v>
      </c>
      <c r="M340">
        <f t="shared" si="144"/>
        <v>0</v>
      </c>
      <c r="N340">
        <f t="shared" si="145"/>
        <v>0</v>
      </c>
      <c r="O340">
        <f t="shared" si="146"/>
        <v>0</v>
      </c>
      <c r="P340">
        <f t="shared" si="147"/>
        <v>0</v>
      </c>
      <c r="Q340">
        <f t="shared" si="148"/>
        <v>0</v>
      </c>
      <c r="R340" s="11">
        <f t="shared" si="149"/>
        <v>0</v>
      </c>
      <c r="S340">
        <f t="shared" si="150"/>
        <v>0</v>
      </c>
      <c r="T340" s="11">
        <f t="shared" si="151"/>
        <v>0</v>
      </c>
      <c r="U340" s="12">
        <f t="shared" si="152"/>
        <v>0</v>
      </c>
      <c r="V340" s="11">
        <f t="shared" si="153"/>
        <v>0</v>
      </c>
      <c r="W340" s="12">
        <f t="shared" si="154"/>
        <v>0</v>
      </c>
      <c r="X340" s="11">
        <f t="shared" si="155"/>
        <v>0</v>
      </c>
      <c r="Y340" s="12">
        <f t="shared" si="156"/>
        <v>0</v>
      </c>
      <c r="Z340" s="11">
        <f t="shared" si="157"/>
        <v>0</v>
      </c>
      <c r="AA340" s="12">
        <f t="shared" si="158"/>
        <v>0</v>
      </c>
      <c r="AB340" s="11">
        <f t="shared" si="159"/>
        <v>0</v>
      </c>
      <c r="AC340" s="12">
        <f t="shared" si="160"/>
        <v>0</v>
      </c>
      <c r="AD340" s="11">
        <f t="shared" si="161"/>
        <v>0</v>
      </c>
      <c r="AE340" s="12">
        <f t="shared" si="162"/>
        <v>0</v>
      </c>
      <c r="AF340" s="11">
        <f t="shared" si="163"/>
        <v>0</v>
      </c>
      <c r="AG340" s="12">
        <f t="shared" si="164"/>
        <v>0</v>
      </c>
      <c r="AH340" s="11">
        <f t="shared" si="165"/>
        <v>0</v>
      </c>
      <c r="AI340" s="12">
        <f t="shared" si="166"/>
        <v>0</v>
      </c>
      <c r="AJ340" s="11">
        <f t="shared" si="167"/>
        <v>0</v>
      </c>
      <c r="AK340" s="12">
        <f t="shared" si="168"/>
        <v>0</v>
      </c>
    </row>
    <row r="341" spans="1:37" x14ac:dyDescent="0.3">
      <c r="A341">
        <v>615401</v>
      </c>
      <c r="C341" s="1">
        <v>44235</v>
      </c>
      <c r="D341">
        <v>9</v>
      </c>
      <c r="E341" t="s">
        <v>195</v>
      </c>
      <c r="F341" t="s">
        <v>165</v>
      </c>
      <c r="G341" t="s">
        <v>50</v>
      </c>
      <c r="H341" s="2">
        <v>7406102</v>
      </c>
      <c r="J341">
        <f t="shared" si="141"/>
        <v>0</v>
      </c>
      <c r="K341">
        <f t="shared" si="142"/>
        <v>0</v>
      </c>
      <c r="L341">
        <f t="shared" si="143"/>
        <v>0</v>
      </c>
      <c r="M341">
        <f t="shared" si="144"/>
        <v>0</v>
      </c>
      <c r="N341">
        <f t="shared" si="145"/>
        <v>0</v>
      </c>
      <c r="O341">
        <f t="shared" si="146"/>
        <v>0</v>
      </c>
      <c r="P341">
        <f t="shared" si="147"/>
        <v>0</v>
      </c>
      <c r="Q341">
        <f t="shared" si="148"/>
        <v>0</v>
      </c>
      <c r="R341" s="11">
        <f t="shared" si="149"/>
        <v>0</v>
      </c>
      <c r="S341">
        <f t="shared" si="150"/>
        <v>0</v>
      </c>
      <c r="T341" s="11">
        <f t="shared" si="151"/>
        <v>0</v>
      </c>
      <c r="U341" s="12">
        <f t="shared" si="152"/>
        <v>0</v>
      </c>
      <c r="V341" s="11">
        <f t="shared" si="153"/>
        <v>0</v>
      </c>
      <c r="W341" s="12">
        <f t="shared" si="154"/>
        <v>0</v>
      </c>
      <c r="X341" s="11">
        <f t="shared" si="155"/>
        <v>0</v>
      </c>
      <c r="Y341" s="12">
        <f t="shared" si="156"/>
        <v>0</v>
      </c>
      <c r="Z341" s="11">
        <f t="shared" si="157"/>
        <v>0</v>
      </c>
      <c r="AA341" s="12">
        <f t="shared" si="158"/>
        <v>0</v>
      </c>
      <c r="AB341" s="11">
        <f t="shared" si="159"/>
        <v>0</v>
      </c>
      <c r="AC341" s="12">
        <f t="shared" si="160"/>
        <v>0</v>
      </c>
      <c r="AD341" s="11">
        <f t="shared" si="161"/>
        <v>0</v>
      </c>
      <c r="AE341" s="12">
        <f t="shared" si="162"/>
        <v>0</v>
      </c>
      <c r="AF341" s="11">
        <f t="shared" si="163"/>
        <v>0</v>
      </c>
      <c r="AG341" s="12">
        <f t="shared" si="164"/>
        <v>0</v>
      </c>
      <c r="AH341" s="11">
        <f t="shared" si="165"/>
        <v>0</v>
      </c>
      <c r="AI341" s="12">
        <f t="shared" si="166"/>
        <v>0</v>
      </c>
      <c r="AJ341" s="11">
        <f t="shared" si="167"/>
        <v>0</v>
      </c>
      <c r="AK341" s="12">
        <f t="shared" si="168"/>
        <v>0</v>
      </c>
    </row>
    <row r="342" spans="1:37" x14ac:dyDescent="0.3">
      <c r="A342">
        <v>615401</v>
      </c>
      <c r="C342" s="1">
        <v>44235</v>
      </c>
      <c r="D342">
        <v>10</v>
      </c>
      <c r="E342" t="s">
        <v>195</v>
      </c>
      <c r="F342" t="s">
        <v>165</v>
      </c>
      <c r="G342" t="s">
        <v>44</v>
      </c>
      <c r="H342" s="2">
        <v>7847400</v>
      </c>
      <c r="J342">
        <f t="shared" si="141"/>
        <v>0</v>
      </c>
      <c r="K342">
        <f t="shared" si="142"/>
        <v>0</v>
      </c>
      <c r="L342">
        <f t="shared" si="143"/>
        <v>0</v>
      </c>
      <c r="M342">
        <f t="shared" si="144"/>
        <v>0</v>
      </c>
      <c r="N342">
        <f t="shared" si="145"/>
        <v>0</v>
      </c>
      <c r="O342">
        <f t="shared" si="146"/>
        <v>0</v>
      </c>
      <c r="P342">
        <f t="shared" si="147"/>
        <v>1</v>
      </c>
      <c r="Q342">
        <f t="shared" si="148"/>
        <v>0</v>
      </c>
      <c r="R342" s="11">
        <f t="shared" si="149"/>
        <v>0</v>
      </c>
      <c r="S342">
        <f t="shared" si="150"/>
        <v>0</v>
      </c>
      <c r="T342" s="11">
        <f t="shared" si="151"/>
        <v>0</v>
      </c>
      <c r="U342" s="12">
        <f t="shared" si="152"/>
        <v>0</v>
      </c>
      <c r="V342" s="11">
        <f t="shared" si="153"/>
        <v>0</v>
      </c>
      <c r="W342" s="12">
        <f t="shared" si="154"/>
        <v>0</v>
      </c>
      <c r="X342" s="11">
        <f t="shared" si="155"/>
        <v>0</v>
      </c>
      <c r="Y342" s="12">
        <f t="shared" si="156"/>
        <v>0</v>
      </c>
      <c r="Z342" s="11">
        <f t="shared" si="157"/>
        <v>0</v>
      </c>
      <c r="AA342" s="12">
        <f t="shared" si="158"/>
        <v>0</v>
      </c>
      <c r="AB342" s="11">
        <f t="shared" si="159"/>
        <v>0</v>
      </c>
      <c r="AC342" s="12">
        <f t="shared" si="160"/>
        <v>0</v>
      </c>
      <c r="AD342" s="11">
        <f t="shared" si="161"/>
        <v>0</v>
      </c>
      <c r="AE342" s="12">
        <f t="shared" si="162"/>
        <v>0</v>
      </c>
      <c r="AF342" s="11">
        <f t="shared" si="163"/>
        <v>0</v>
      </c>
      <c r="AG342" s="12">
        <f t="shared" si="164"/>
        <v>0</v>
      </c>
      <c r="AH342" s="11">
        <f t="shared" si="165"/>
        <v>0</v>
      </c>
      <c r="AI342" s="12">
        <f t="shared" si="166"/>
        <v>0</v>
      </c>
      <c r="AJ342" s="11">
        <f t="shared" si="167"/>
        <v>0</v>
      </c>
      <c r="AK342" s="12">
        <f t="shared" si="168"/>
        <v>0</v>
      </c>
    </row>
    <row r="343" spans="1:37" x14ac:dyDescent="0.3">
      <c r="A343">
        <v>615401</v>
      </c>
      <c r="C343" s="1">
        <v>44235</v>
      </c>
      <c r="D343">
        <v>11</v>
      </c>
      <c r="E343" t="s">
        <v>195</v>
      </c>
      <c r="F343" t="s">
        <v>165</v>
      </c>
      <c r="G343" t="s">
        <v>76</v>
      </c>
      <c r="H343" s="2">
        <v>7969953</v>
      </c>
      <c r="J343">
        <f t="shared" si="141"/>
        <v>0</v>
      </c>
      <c r="K343">
        <f t="shared" si="142"/>
        <v>0</v>
      </c>
      <c r="L343">
        <f t="shared" si="143"/>
        <v>0</v>
      </c>
      <c r="M343">
        <f t="shared" si="144"/>
        <v>0</v>
      </c>
      <c r="N343">
        <f t="shared" si="145"/>
        <v>0</v>
      </c>
      <c r="O343">
        <f t="shared" si="146"/>
        <v>0</v>
      </c>
      <c r="P343">
        <f t="shared" si="147"/>
        <v>0</v>
      </c>
      <c r="Q343">
        <f t="shared" si="148"/>
        <v>0</v>
      </c>
      <c r="R343" s="11">
        <f t="shared" si="149"/>
        <v>0</v>
      </c>
      <c r="S343">
        <f t="shared" si="150"/>
        <v>0</v>
      </c>
      <c r="T343" s="11">
        <f t="shared" si="151"/>
        <v>0</v>
      </c>
      <c r="U343" s="12">
        <f t="shared" si="152"/>
        <v>0</v>
      </c>
      <c r="V343" s="11">
        <f t="shared" si="153"/>
        <v>0</v>
      </c>
      <c r="W343" s="12">
        <f t="shared" si="154"/>
        <v>0</v>
      </c>
      <c r="X343" s="11">
        <f t="shared" si="155"/>
        <v>0</v>
      </c>
      <c r="Y343" s="12">
        <f t="shared" si="156"/>
        <v>0</v>
      </c>
      <c r="Z343" s="11">
        <f t="shared" si="157"/>
        <v>0</v>
      </c>
      <c r="AA343" s="12">
        <f t="shared" si="158"/>
        <v>0</v>
      </c>
      <c r="AB343" s="11">
        <f t="shared" si="159"/>
        <v>0</v>
      </c>
      <c r="AC343" s="12">
        <f t="shared" si="160"/>
        <v>0</v>
      </c>
      <c r="AD343" s="11">
        <f t="shared" si="161"/>
        <v>0</v>
      </c>
      <c r="AE343" s="12">
        <f t="shared" si="162"/>
        <v>0</v>
      </c>
      <c r="AF343" s="11">
        <f t="shared" si="163"/>
        <v>0</v>
      </c>
      <c r="AG343" s="12">
        <f t="shared" si="164"/>
        <v>0</v>
      </c>
      <c r="AH343" s="11">
        <f t="shared" si="165"/>
        <v>0</v>
      </c>
      <c r="AI343" s="12">
        <f t="shared" si="166"/>
        <v>0</v>
      </c>
      <c r="AJ343" s="11">
        <f t="shared" si="167"/>
        <v>0</v>
      </c>
      <c r="AK343" s="12">
        <f t="shared" si="168"/>
        <v>0</v>
      </c>
    </row>
    <row r="344" spans="1:37" x14ac:dyDescent="0.3">
      <c r="A344">
        <v>615401</v>
      </c>
      <c r="C344" s="1">
        <v>44235</v>
      </c>
      <c r="D344">
        <v>12</v>
      </c>
      <c r="E344" t="s">
        <v>195</v>
      </c>
      <c r="F344" t="s">
        <v>165</v>
      </c>
      <c r="G344" t="s">
        <v>156</v>
      </c>
      <c r="H344" s="2">
        <v>7980000</v>
      </c>
      <c r="J344">
        <f t="shared" si="141"/>
        <v>1</v>
      </c>
      <c r="K344">
        <f t="shared" si="142"/>
        <v>0</v>
      </c>
      <c r="L344">
        <f t="shared" si="143"/>
        <v>0</v>
      </c>
      <c r="M344">
        <f t="shared" si="144"/>
        <v>0</v>
      </c>
      <c r="N344">
        <f t="shared" si="145"/>
        <v>0</v>
      </c>
      <c r="O344">
        <f t="shared" si="146"/>
        <v>0</v>
      </c>
      <c r="P344">
        <f t="shared" si="147"/>
        <v>0</v>
      </c>
      <c r="Q344">
        <f t="shared" si="148"/>
        <v>0</v>
      </c>
      <c r="R344" s="11">
        <f t="shared" si="149"/>
        <v>0</v>
      </c>
      <c r="S344">
        <f t="shared" si="150"/>
        <v>0</v>
      </c>
      <c r="T344" s="11">
        <f t="shared" si="151"/>
        <v>0</v>
      </c>
      <c r="U344" s="12">
        <f t="shared" si="152"/>
        <v>0</v>
      </c>
      <c r="V344" s="11">
        <f t="shared" si="153"/>
        <v>0</v>
      </c>
      <c r="W344" s="12">
        <f t="shared" si="154"/>
        <v>0</v>
      </c>
      <c r="X344" s="11">
        <f t="shared" si="155"/>
        <v>0</v>
      </c>
      <c r="Y344" s="12">
        <f t="shared" si="156"/>
        <v>0</v>
      </c>
      <c r="Z344" s="11">
        <f t="shared" si="157"/>
        <v>0</v>
      </c>
      <c r="AA344" s="12">
        <f t="shared" si="158"/>
        <v>0</v>
      </c>
      <c r="AB344" s="11">
        <f t="shared" si="159"/>
        <v>0</v>
      </c>
      <c r="AC344" s="12">
        <f t="shared" si="160"/>
        <v>0</v>
      </c>
      <c r="AD344" s="11">
        <f t="shared" si="161"/>
        <v>0</v>
      </c>
      <c r="AE344" s="12">
        <f t="shared" si="162"/>
        <v>0</v>
      </c>
      <c r="AF344" s="11">
        <f t="shared" si="163"/>
        <v>0</v>
      </c>
      <c r="AG344" s="12">
        <f t="shared" si="164"/>
        <v>0</v>
      </c>
      <c r="AH344" s="11">
        <f t="shared" si="165"/>
        <v>0</v>
      </c>
      <c r="AI344" s="12">
        <f t="shared" si="166"/>
        <v>0</v>
      </c>
      <c r="AJ344" s="11">
        <f t="shared" si="167"/>
        <v>0</v>
      </c>
      <c r="AK344" s="12">
        <f t="shared" si="168"/>
        <v>0</v>
      </c>
    </row>
    <row r="345" spans="1:37" x14ac:dyDescent="0.3">
      <c r="A345">
        <v>615401</v>
      </c>
      <c r="C345" s="1">
        <v>44235</v>
      </c>
      <c r="D345">
        <v>13</v>
      </c>
      <c r="E345" t="s">
        <v>195</v>
      </c>
      <c r="F345" t="s">
        <v>165</v>
      </c>
      <c r="G345" t="s">
        <v>26</v>
      </c>
      <c r="H345" s="2">
        <v>8065972</v>
      </c>
      <c r="J345">
        <f t="shared" si="141"/>
        <v>0</v>
      </c>
      <c r="K345">
        <f t="shared" si="142"/>
        <v>0</v>
      </c>
      <c r="L345">
        <f t="shared" si="143"/>
        <v>0</v>
      </c>
      <c r="M345">
        <f t="shared" si="144"/>
        <v>0</v>
      </c>
      <c r="N345">
        <f t="shared" si="145"/>
        <v>0</v>
      </c>
      <c r="O345">
        <f t="shared" si="146"/>
        <v>0</v>
      </c>
      <c r="P345">
        <f t="shared" si="147"/>
        <v>0</v>
      </c>
      <c r="Q345">
        <f t="shared" si="148"/>
        <v>0</v>
      </c>
      <c r="R345" s="11">
        <f t="shared" si="149"/>
        <v>0</v>
      </c>
      <c r="S345">
        <f t="shared" si="150"/>
        <v>0</v>
      </c>
      <c r="T345" s="11">
        <f t="shared" si="151"/>
        <v>0</v>
      </c>
      <c r="U345" s="12">
        <f t="shared" si="152"/>
        <v>0</v>
      </c>
      <c r="V345" s="11">
        <f t="shared" si="153"/>
        <v>0</v>
      </c>
      <c r="W345" s="12">
        <f t="shared" si="154"/>
        <v>0</v>
      </c>
      <c r="X345" s="11">
        <f t="shared" si="155"/>
        <v>0</v>
      </c>
      <c r="Y345" s="12">
        <f t="shared" si="156"/>
        <v>0</v>
      </c>
      <c r="Z345" s="11">
        <f t="shared" si="157"/>
        <v>0</v>
      </c>
      <c r="AA345" s="12">
        <f t="shared" si="158"/>
        <v>0</v>
      </c>
      <c r="AB345" s="11">
        <f t="shared" si="159"/>
        <v>0</v>
      </c>
      <c r="AC345" s="12">
        <f t="shared" si="160"/>
        <v>0</v>
      </c>
      <c r="AD345" s="11">
        <f t="shared" si="161"/>
        <v>0</v>
      </c>
      <c r="AE345" s="12">
        <f t="shared" si="162"/>
        <v>0</v>
      </c>
      <c r="AF345" s="11">
        <f t="shared" si="163"/>
        <v>0</v>
      </c>
      <c r="AG345" s="12">
        <f t="shared" si="164"/>
        <v>0</v>
      </c>
      <c r="AH345" s="11">
        <f t="shared" si="165"/>
        <v>0</v>
      </c>
      <c r="AI345" s="12">
        <f t="shared" si="166"/>
        <v>0</v>
      </c>
      <c r="AJ345" s="11">
        <f t="shared" si="167"/>
        <v>0</v>
      </c>
      <c r="AK345" s="12">
        <f t="shared" si="168"/>
        <v>0</v>
      </c>
    </row>
    <row r="346" spans="1:37" x14ac:dyDescent="0.3">
      <c r="A346">
        <v>615401</v>
      </c>
      <c r="C346" s="1">
        <v>44235</v>
      </c>
      <c r="D346">
        <v>14</v>
      </c>
      <c r="E346" t="s">
        <v>195</v>
      </c>
      <c r="F346" t="s">
        <v>165</v>
      </c>
      <c r="G346" t="s">
        <v>38</v>
      </c>
      <c r="H346" s="2">
        <v>8336728</v>
      </c>
      <c r="J346">
        <f t="shared" si="141"/>
        <v>0</v>
      </c>
      <c r="K346">
        <f t="shared" si="142"/>
        <v>0</v>
      </c>
      <c r="L346">
        <f t="shared" si="143"/>
        <v>0</v>
      </c>
      <c r="M346">
        <f t="shared" si="144"/>
        <v>0</v>
      </c>
      <c r="N346">
        <f t="shared" si="145"/>
        <v>0</v>
      </c>
      <c r="O346">
        <f t="shared" si="146"/>
        <v>0</v>
      </c>
      <c r="P346">
        <f t="shared" si="147"/>
        <v>0</v>
      </c>
      <c r="Q346">
        <f t="shared" si="148"/>
        <v>0</v>
      </c>
      <c r="R346" s="11">
        <f t="shared" si="149"/>
        <v>0</v>
      </c>
      <c r="S346">
        <f t="shared" si="150"/>
        <v>0</v>
      </c>
      <c r="T346" s="11">
        <f t="shared" si="151"/>
        <v>0</v>
      </c>
      <c r="U346" s="12">
        <f t="shared" si="152"/>
        <v>0</v>
      </c>
      <c r="V346" s="11">
        <f t="shared" si="153"/>
        <v>0</v>
      </c>
      <c r="W346" s="12">
        <f t="shared" si="154"/>
        <v>0</v>
      </c>
      <c r="X346" s="11">
        <f t="shared" si="155"/>
        <v>0</v>
      </c>
      <c r="Y346" s="12">
        <f t="shared" si="156"/>
        <v>0</v>
      </c>
      <c r="Z346" s="11">
        <f t="shared" si="157"/>
        <v>0</v>
      </c>
      <c r="AA346" s="12">
        <f t="shared" si="158"/>
        <v>0</v>
      </c>
      <c r="AB346" s="11">
        <f t="shared" si="159"/>
        <v>0</v>
      </c>
      <c r="AC346" s="12">
        <f t="shared" si="160"/>
        <v>0</v>
      </c>
      <c r="AD346" s="11">
        <f t="shared" si="161"/>
        <v>0</v>
      </c>
      <c r="AE346" s="12">
        <f t="shared" si="162"/>
        <v>0</v>
      </c>
      <c r="AF346" s="11">
        <f t="shared" si="163"/>
        <v>0</v>
      </c>
      <c r="AG346" s="12">
        <f t="shared" si="164"/>
        <v>0</v>
      </c>
      <c r="AH346" s="11">
        <f t="shared" si="165"/>
        <v>0</v>
      </c>
      <c r="AI346" s="12">
        <f t="shared" si="166"/>
        <v>0</v>
      </c>
      <c r="AJ346" s="11">
        <f t="shared" si="167"/>
        <v>0</v>
      </c>
      <c r="AK346" s="12">
        <f t="shared" si="168"/>
        <v>0</v>
      </c>
    </row>
    <row r="347" spans="1:37" x14ac:dyDescent="0.3">
      <c r="A347">
        <v>615401</v>
      </c>
      <c r="C347" s="1">
        <v>44235</v>
      </c>
      <c r="D347">
        <v>15</v>
      </c>
      <c r="E347" t="s">
        <v>195</v>
      </c>
      <c r="F347" t="s">
        <v>165</v>
      </c>
      <c r="G347" t="s">
        <v>116</v>
      </c>
      <c r="H347" s="2">
        <v>8648846</v>
      </c>
      <c r="J347">
        <f t="shared" si="141"/>
        <v>0</v>
      </c>
      <c r="K347">
        <f t="shared" si="142"/>
        <v>0</v>
      </c>
      <c r="L347">
        <f t="shared" si="143"/>
        <v>0</v>
      </c>
      <c r="M347">
        <f t="shared" si="144"/>
        <v>0</v>
      </c>
      <c r="N347">
        <f t="shared" si="145"/>
        <v>0</v>
      </c>
      <c r="O347">
        <f t="shared" si="146"/>
        <v>0</v>
      </c>
      <c r="P347">
        <f t="shared" si="147"/>
        <v>0</v>
      </c>
      <c r="Q347">
        <f t="shared" si="148"/>
        <v>0</v>
      </c>
      <c r="R347" s="11">
        <f t="shared" si="149"/>
        <v>0</v>
      </c>
      <c r="S347">
        <f t="shared" si="150"/>
        <v>0</v>
      </c>
      <c r="T347" s="11">
        <f t="shared" si="151"/>
        <v>0</v>
      </c>
      <c r="U347" s="12">
        <f t="shared" si="152"/>
        <v>0</v>
      </c>
      <c r="V347" s="11">
        <f t="shared" si="153"/>
        <v>0</v>
      </c>
      <c r="W347" s="12">
        <f t="shared" si="154"/>
        <v>0</v>
      </c>
      <c r="X347" s="11">
        <f t="shared" si="155"/>
        <v>0</v>
      </c>
      <c r="Y347" s="12">
        <f t="shared" si="156"/>
        <v>0</v>
      </c>
      <c r="Z347" s="11">
        <f t="shared" si="157"/>
        <v>0</v>
      </c>
      <c r="AA347" s="12">
        <f t="shared" si="158"/>
        <v>0</v>
      </c>
      <c r="AB347" s="11">
        <f t="shared" si="159"/>
        <v>0</v>
      </c>
      <c r="AC347" s="12">
        <f t="shared" si="160"/>
        <v>0</v>
      </c>
      <c r="AD347" s="11">
        <f t="shared" si="161"/>
        <v>0</v>
      </c>
      <c r="AE347" s="12">
        <f t="shared" si="162"/>
        <v>0</v>
      </c>
      <c r="AF347" s="11">
        <f t="shared" si="163"/>
        <v>0</v>
      </c>
      <c r="AG347" s="12">
        <f t="shared" si="164"/>
        <v>0</v>
      </c>
      <c r="AH347" s="11">
        <f t="shared" si="165"/>
        <v>0</v>
      </c>
      <c r="AI347" s="12">
        <f t="shared" si="166"/>
        <v>0</v>
      </c>
      <c r="AJ347" s="11">
        <f t="shared" si="167"/>
        <v>0</v>
      </c>
      <c r="AK347" s="12">
        <f t="shared" si="168"/>
        <v>0</v>
      </c>
    </row>
    <row r="348" spans="1:37" x14ac:dyDescent="0.3">
      <c r="A348">
        <v>615401</v>
      </c>
      <c r="C348" s="1">
        <v>44235</v>
      </c>
      <c r="D348">
        <v>16</v>
      </c>
      <c r="E348" t="s">
        <v>195</v>
      </c>
      <c r="F348" t="s">
        <v>165</v>
      </c>
      <c r="G348" t="s">
        <v>16</v>
      </c>
      <c r="H348" s="2">
        <v>8849650</v>
      </c>
      <c r="J348">
        <f t="shared" si="141"/>
        <v>0</v>
      </c>
      <c r="K348">
        <f t="shared" si="142"/>
        <v>0</v>
      </c>
      <c r="L348">
        <f t="shared" si="143"/>
        <v>0</v>
      </c>
      <c r="M348">
        <f t="shared" si="144"/>
        <v>0</v>
      </c>
      <c r="N348">
        <f t="shared" si="145"/>
        <v>0</v>
      </c>
      <c r="O348">
        <f t="shared" si="146"/>
        <v>0</v>
      </c>
      <c r="P348">
        <f t="shared" si="147"/>
        <v>0</v>
      </c>
      <c r="Q348">
        <f t="shared" si="148"/>
        <v>0</v>
      </c>
      <c r="R348" s="11">
        <f t="shared" si="149"/>
        <v>0</v>
      </c>
      <c r="S348">
        <f t="shared" si="150"/>
        <v>0</v>
      </c>
      <c r="T348" s="11">
        <f t="shared" si="151"/>
        <v>0</v>
      </c>
      <c r="U348" s="12">
        <f t="shared" si="152"/>
        <v>0</v>
      </c>
      <c r="V348" s="11">
        <f t="shared" si="153"/>
        <v>0</v>
      </c>
      <c r="W348" s="12">
        <f t="shared" si="154"/>
        <v>0</v>
      </c>
      <c r="X348" s="11">
        <f t="shared" si="155"/>
        <v>0</v>
      </c>
      <c r="Y348" s="12">
        <f t="shared" si="156"/>
        <v>0</v>
      </c>
      <c r="Z348" s="11">
        <f t="shared" si="157"/>
        <v>0</v>
      </c>
      <c r="AA348" s="12">
        <f t="shared" si="158"/>
        <v>0</v>
      </c>
      <c r="AB348" s="11">
        <f t="shared" si="159"/>
        <v>0</v>
      </c>
      <c r="AC348" s="12">
        <f t="shared" si="160"/>
        <v>0</v>
      </c>
      <c r="AD348" s="11">
        <f t="shared" si="161"/>
        <v>0</v>
      </c>
      <c r="AE348" s="12">
        <f t="shared" si="162"/>
        <v>0</v>
      </c>
      <c r="AF348" s="11">
        <f t="shared" si="163"/>
        <v>0</v>
      </c>
      <c r="AG348" s="12">
        <f t="shared" si="164"/>
        <v>0</v>
      </c>
      <c r="AH348" s="11">
        <f t="shared" si="165"/>
        <v>0</v>
      </c>
      <c r="AI348" s="12">
        <f t="shared" si="166"/>
        <v>0</v>
      </c>
      <c r="AJ348" s="11">
        <f t="shared" si="167"/>
        <v>0</v>
      </c>
      <c r="AK348" s="12">
        <f t="shared" si="168"/>
        <v>0</v>
      </c>
    </row>
    <row r="349" spans="1:37" x14ac:dyDescent="0.3">
      <c r="A349">
        <v>615401</v>
      </c>
      <c r="C349" s="1">
        <v>44235</v>
      </c>
      <c r="D349">
        <v>17</v>
      </c>
      <c r="E349" t="s">
        <v>195</v>
      </c>
      <c r="F349" t="s">
        <v>165</v>
      </c>
      <c r="G349" t="s">
        <v>117</v>
      </c>
      <c r="H349" s="2">
        <v>10568565</v>
      </c>
      <c r="J349">
        <f t="shared" si="141"/>
        <v>0</v>
      </c>
      <c r="K349">
        <f t="shared" si="142"/>
        <v>0</v>
      </c>
      <c r="L349">
        <f t="shared" si="143"/>
        <v>0</v>
      </c>
      <c r="M349">
        <f t="shared" si="144"/>
        <v>0</v>
      </c>
      <c r="N349">
        <f t="shared" si="145"/>
        <v>0</v>
      </c>
      <c r="O349">
        <f t="shared" si="146"/>
        <v>0</v>
      </c>
      <c r="P349">
        <f t="shared" si="147"/>
        <v>0</v>
      </c>
      <c r="Q349">
        <f t="shared" si="148"/>
        <v>0</v>
      </c>
      <c r="R349" s="11">
        <f t="shared" si="149"/>
        <v>0</v>
      </c>
      <c r="S349">
        <f t="shared" si="150"/>
        <v>0</v>
      </c>
      <c r="T349" s="11">
        <f t="shared" si="151"/>
        <v>0</v>
      </c>
      <c r="U349" s="12">
        <f t="shared" si="152"/>
        <v>0</v>
      </c>
      <c r="V349" s="11">
        <f t="shared" si="153"/>
        <v>0</v>
      </c>
      <c r="W349" s="12">
        <f t="shared" si="154"/>
        <v>0</v>
      </c>
      <c r="X349" s="11">
        <f t="shared" si="155"/>
        <v>0</v>
      </c>
      <c r="Y349" s="12">
        <f t="shared" si="156"/>
        <v>0</v>
      </c>
      <c r="Z349" s="11">
        <f t="shared" si="157"/>
        <v>0</v>
      </c>
      <c r="AA349" s="12">
        <f t="shared" si="158"/>
        <v>0</v>
      </c>
      <c r="AB349" s="11">
        <f t="shared" si="159"/>
        <v>0</v>
      </c>
      <c r="AC349" s="12">
        <f t="shared" si="160"/>
        <v>0</v>
      </c>
      <c r="AD349" s="11">
        <f t="shared" si="161"/>
        <v>0</v>
      </c>
      <c r="AE349" s="12">
        <f t="shared" si="162"/>
        <v>0</v>
      </c>
      <c r="AF349" s="11">
        <f t="shared" si="163"/>
        <v>0</v>
      </c>
      <c r="AG349" s="12">
        <f t="shared" si="164"/>
        <v>0</v>
      </c>
      <c r="AH349" s="11">
        <f t="shared" si="165"/>
        <v>0</v>
      </c>
      <c r="AI349" s="12">
        <f t="shared" si="166"/>
        <v>0</v>
      </c>
      <c r="AJ349" s="11">
        <f t="shared" si="167"/>
        <v>0</v>
      </c>
      <c r="AK349" s="12">
        <f t="shared" si="168"/>
        <v>0</v>
      </c>
    </row>
    <row r="350" spans="1:37" x14ac:dyDescent="0.3">
      <c r="A350">
        <v>615401</v>
      </c>
      <c r="C350" s="1">
        <v>44235</v>
      </c>
      <c r="D350">
        <v>18</v>
      </c>
      <c r="E350" t="s">
        <v>195</v>
      </c>
      <c r="F350" t="s">
        <v>165</v>
      </c>
      <c r="G350" t="s">
        <v>70</v>
      </c>
      <c r="H350" s="2">
        <v>10608284</v>
      </c>
      <c r="J350">
        <f t="shared" si="141"/>
        <v>0</v>
      </c>
      <c r="K350">
        <f t="shared" si="142"/>
        <v>0</v>
      </c>
      <c r="L350">
        <f t="shared" si="143"/>
        <v>0</v>
      </c>
      <c r="M350">
        <f t="shared" si="144"/>
        <v>0</v>
      </c>
      <c r="N350">
        <f t="shared" si="145"/>
        <v>0</v>
      </c>
      <c r="O350">
        <f t="shared" si="146"/>
        <v>0</v>
      </c>
      <c r="P350">
        <f t="shared" si="147"/>
        <v>0</v>
      </c>
      <c r="Q350">
        <f t="shared" si="148"/>
        <v>0</v>
      </c>
      <c r="R350" s="11">
        <f t="shared" si="149"/>
        <v>0</v>
      </c>
      <c r="S350">
        <f t="shared" si="150"/>
        <v>0</v>
      </c>
      <c r="T350" s="11">
        <f t="shared" si="151"/>
        <v>0</v>
      </c>
      <c r="U350" s="12">
        <f t="shared" si="152"/>
        <v>0</v>
      </c>
      <c r="V350" s="11">
        <f t="shared" si="153"/>
        <v>0</v>
      </c>
      <c r="W350" s="12">
        <f t="shared" si="154"/>
        <v>0</v>
      </c>
      <c r="X350" s="11">
        <f t="shared" si="155"/>
        <v>0</v>
      </c>
      <c r="Y350" s="12">
        <f t="shared" si="156"/>
        <v>0</v>
      </c>
      <c r="Z350" s="11">
        <f t="shared" si="157"/>
        <v>0</v>
      </c>
      <c r="AA350" s="12">
        <f t="shared" si="158"/>
        <v>0</v>
      </c>
      <c r="AB350" s="11">
        <f t="shared" si="159"/>
        <v>0</v>
      </c>
      <c r="AC350" s="12">
        <f t="shared" si="160"/>
        <v>0</v>
      </c>
      <c r="AD350" s="11">
        <f t="shared" si="161"/>
        <v>0</v>
      </c>
      <c r="AE350" s="12">
        <f t="shared" si="162"/>
        <v>0</v>
      </c>
      <c r="AF350" s="11">
        <f t="shared" si="163"/>
        <v>0</v>
      </c>
      <c r="AG350" s="12">
        <f t="shared" si="164"/>
        <v>0</v>
      </c>
      <c r="AH350" s="11">
        <f t="shared" si="165"/>
        <v>0</v>
      </c>
      <c r="AI350" s="12">
        <f t="shared" si="166"/>
        <v>0</v>
      </c>
      <c r="AJ350" s="11">
        <f t="shared" si="167"/>
        <v>0</v>
      </c>
      <c r="AK350" s="12">
        <f t="shared" si="168"/>
        <v>0</v>
      </c>
    </row>
    <row r="351" spans="1:37" x14ac:dyDescent="0.3">
      <c r="A351">
        <v>615401</v>
      </c>
      <c r="C351" s="1">
        <v>44235</v>
      </c>
      <c r="D351">
        <v>19</v>
      </c>
      <c r="E351" t="s">
        <v>195</v>
      </c>
      <c r="F351" t="s">
        <v>165</v>
      </c>
      <c r="G351" t="s">
        <v>71</v>
      </c>
      <c r="H351" s="2">
        <v>11200000</v>
      </c>
      <c r="J351">
        <f t="shared" si="141"/>
        <v>0</v>
      </c>
      <c r="K351">
        <f t="shared" si="142"/>
        <v>0</v>
      </c>
      <c r="L351">
        <f t="shared" si="143"/>
        <v>0</v>
      </c>
      <c r="M351">
        <f t="shared" si="144"/>
        <v>0</v>
      </c>
      <c r="N351">
        <f t="shared" si="145"/>
        <v>0</v>
      </c>
      <c r="O351">
        <f t="shared" si="146"/>
        <v>0</v>
      </c>
      <c r="P351">
        <f t="shared" si="147"/>
        <v>0</v>
      </c>
      <c r="Q351">
        <f t="shared" si="148"/>
        <v>0</v>
      </c>
      <c r="R351" s="11">
        <f t="shared" si="149"/>
        <v>0</v>
      </c>
      <c r="S351">
        <f t="shared" si="150"/>
        <v>0</v>
      </c>
      <c r="T351" s="11">
        <f t="shared" si="151"/>
        <v>0</v>
      </c>
      <c r="U351" s="12">
        <f t="shared" si="152"/>
        <v>0</v>
      </c>
      <c r="V351" s="11">
        <f t="shared" si="153"/>
        <v>0</v>
      </c>
      <c r="W351" s="12">
        <f t="shared" si="154"/>
        <v>0</v>
      </c>
      <c r="X351" s="11">
        <f t="shared" si="155"/>
        <v>0</v>
      </c>
      <c r="Y351" s="12">
        <f t="shared" si="156"/>
        <v>0</v>
      </c>
      <c r="Z351" s="11">
        <f t="shared" si="157"/>
        <v>0</v>
      </c>
      <c r="AA351" s="12">
        <f t="shared" si="158"/>
        <v>0</v>
      </c>
      <c r="AB351" s="11">
        <f t="shared" si="159"/>
        <v>0</v>
      </c>
      <c r="AC351" s="12">
        <f t="shared" si="160"/>
        <v>0</v>
      </c>
      <c r="AD351" s="11">
        <f t="shared" si="161"/>
        <v>0</v>
      </c>
      <c r="AE351" s="12">
        <f t="shared" si="162"/>
        <v>0</v>
      </c>
      <c r="AF351" s="11">
        <f t="shared" si="163"/>
        <v>0</v>
      </c>
      <c r="AG351" s="12">
        <f t="shared" si="164"/>
        <v>0</v>
      </c>
      <c r="AH351" s="11">
        <f t="shared" si="165"/>
        <v>0</v>
      </c>
      <c r="AI351" s="12">
        <f t="shared" si="166"/>
        <v>0</v>
      </c>
      <c r="AJ351" s="11">
        <f t="shared" si="167"/>
        <v>0</v>
      </c>
      <c r="AK351" s="12">
        <f t="shared" si="168"/>
        <v>0</v>
      </c>
    </row>
    <row r="352" spans="1:37" x14ac:dyDescent="0.3">
      <c r="C352" s="1"/>
      <c r="H352" s="2"/>
      <c r="J352">
        <f t="shared" si="141"/>
        <v>0</v>
      </c>
      <c r="K352">
        <f t="shared" si="142"/>
        <v>0</v>
      </c>
      <c r="L352">
        <f t="shared" si="143"/>
        <v>0</v>
      </c>
      <c r="M352">
        <f t="shared" si="144"/>
        <v>0</v>
      </c>
      <c r="N352">
        <f t="shared" si="145"/>
        <v>0</v>
      </c>
      <c r="O352">
        <f t="shared" si="146"/>
        <v>0</v>
      </c>
      <c r="P352">
        <f t="shared" si="147"/>
        <v>0</v>
      </c>
      <c r="Q352">
        <f t="shared" si="148"/>
        <v>0</v>
      </c>
      <c r="R352" s="11">
        <f t="shared" si="149"/>
        <v>0</v>
      </c>
      <c r="S352">
        <f t="shared" si="150"/>
        <v>0</v>
      </c>
      <c r="T352" s="11">
        <f t="shared" si="151"/>
        <v>0</v>
      </c>
      <c r="U352" s="12">
        <f t="shared" si="152"/>
        <v>0</v>
      </c>
      <c r="V352" s="11">
        <f t="shared" si="153"/>
        <v>0</v>
      </c>
      <c r="W352" s="12">
        <f t="shared" si="154"/>
        <v>0</v>
      </c>
      <c r="X352" s="11">
        <f t="shared" si="155"/>
        <v>0</v>
      </c>
      <c r="Y352" s="12">
        <f t="shared" si="156"/>
        <v>0</v>
      </c>
      <c r="Z352" s="11">
        <f t="shared" si="157"/>
        <v>0</v>
      </c>
      <c r="AA352" s="12">
        <f t="shared" si="158"/>
        <v>0</v>
      </c>
      <c r="AB352" s="11">
        <f t="shared" si="159"/>
        <v>0</v>
      </c>
      <c r="AC352" s="12">
        <f t="shared" si="160"/>
        <v>0</v>
      </c>
      <c r="AD352" s="11">
        <f t="shared" si="161"/>
        <v>0</v>
      </c>
      <c r="AE352" s="12">
        <f t="shared" si="162"/>
        <v>0</v>
      </c>
      <c r="AF352" s="11">
        <f t="shared" si="163"/>
        <v>0</v>
      </c>
      <c r="AG352" s="12">
        <f t="shared" si="164"/>
        <v>0</v>
      </c>
      <c r="AH352" s="11">
        <f t="shared" si="165"/>
        <v>0</v>
      </c>
      <c r="AI352" s="12">
        <f t="shared" si="166"/>
        <v>0</v>
      </c>
      <c r="AJ352" s="11">
        <f t="shared" si="167"/>
        <v>0</v>
      </c>
      <c r="AK352" s="12">
        <f t="shared" si="168"/>
        <v>0</v>
      </c>
    </row>
    <row r="353" spans="1:37" x14ac:dyDescent="0.3">
      <c r="A353">
        <v>611238</v>
      </c>
      <c r="C353" s="1">
        <v>44217</v>
      </c>
      <c r="D353">
        <v>1</v>
      </c>
      <c r="E353" t="s">
        <v>196</v>
      </c>
      <c r="F353" t="s">
        <v>165</v>
      </c>
      <c r="G353" t="s">
        <v>14</v>
      </c>
      <c r="H353" s="2">
        <v>26544140</v>
      </c>
      <c r="J353">
        <f t="shared" si="141"/>
        <v>0</v>
      </c>
      <c r="K353">
        <f t="shared" si="142"/>
        <v>0</v>
      </c>
      <c r="L353">
        <f t="shared" si="143"/>
        <v>0</v>
      </c>
      <c r="M353">
        <f t="shared" si="144"/>
        <v>0</v>
      </c>
      <c r="N353">
        <f t="shared" si="145"/>
        <v>0</v>
      </c>
      <c r="O353">
        <f t="shared" si="146"/>
        <v>0</v>
      </c>
      <c r="P353">
        <f t="shared" si="147"/>
        <v>0</v>
      </c>
      <c r="Q353">
        <f t="shared" si="148"/>
        <v>0</v>
      </c>
      <c r="R353" s="11">
        <f t="shared" si="149"/>
        <v>0</v>
      </c>
      <c r="S353">
        <f t="shared" si="150"/>
        <v>0</v>
      </c>
      <c r="T353" s="11">
        <f t="shared" si="151"/>
        <v>0</v>
      </c>
      <c r="U353" s="12">
        <f t="shared" si="152"/>
        <v>0</v>
      </c>
      <c r="V353" s="11">
        <f t="shared" si="153"/>
        <v>0</v>
      </c>
      <c r="W353" s="12">
        <f t="shared" si="154"/>
        <v>0</v>
      </c>
      <c r="X353" s="11">
        <f t="shared" si="155"/>
        <v>0</v>
      </c>
      <c r="Y353" s="12">
        <f t="shared" si="156"/>
        <v>0</v>
      </c>
      <c r="Z353" s="11">
        <f t="shared" si="157"/>
        <v>1</v>
      </c>
      <c r="AA353" s="12">
        <f t="shared" si="158"/>
        <v>1</v>
      </c>
      <c r="AB353" s="11">
        <f t="shared" si="159"/>
        <v>0</v>
      </c>
      <c r="AC353" s="12">
        <f t="shared" si="160"/>
        <v>0</v>
      </c>
      <c r="AD353" s="11">
        <f t="shared" si="161"/>
        <v>0</v>
      </c>
      <c r="AE353" s="12">
        <f t="shared" si="162"/>
        <v>0</v>
      </c>
      <c r="AF353" s="11">
        <f t="shared" si="163"/>
        <v>0</v>
      </c>
      <c r="AG353" s="12">
        <f t="shared" si="164"/>
        <v>0</v>
      </c>
      <c r="AH353" s="11">
        <f t="shared" si="165"/>
        <v>0</v>
      </c>
      <c r="AI353" s="12">
        <f t="shared" si="166"/>
        <v>0</v>
      </c>
      <c r="AJ353" s="11">
        <f t="shared" si="167"/>
        <v>0</v>
      </c>
      <c r="AK353" s="12">
        <f t="shared" si="168"/>
        <v>0</v>
      </c>
    </row>
    <row r="354" spans="1:37" x14ac:dyDescent="0.3">
      <c r="A354">
        <v>611238</v>
      </c>
      <c r="C354" s="1">
        <v>44217</v>
      </c>
      <c r="D354">
        <v>2</v>
      </c>
      <c r="E354" t="s">
        <v>196</v>
      </c>
      <c r="F354" t="s">
        <v>165</v>
      </c>
      <c r="G354" t="s">
        <v>60</v>
      </c>
      <c r="H354" s="2">
        <v>29369000</v>
      </c>
      <c r="J354">
        <f t="shared" si="141"/>
        <v>0</v>
      </c>
      <c r="K354">
        <f t="shared" si="142"/>
        <v>0</v>
      </c>
      <c r="L354">
        <f t="shared" si="143"/>
        <v>0</v>
      </c>
      <c r="M354">
        <f t="shared" si="144"/>
        <v>0</v>
      </c>
      <c r="N354">
        <f t="shared" si="145"/>
        <v>0</v>
      </c>
      <c r="O354">
        <f t="shared" si="146"/>
        <v>0</v>
      </c>
      <c r="P354">
        <f t="shared" si="147"/>
        <v>0</v>
      </c>
      <c r="Q354">
        <f t="shared" si="148"/>
        <v>0</v>
      </c>
      <c r="R354" s="11">
        <f t="shared" si="149"/>
        <v>0</v>
      </c>
      <c r="S354">
        <f t="shared" si="150"/>
        <v>0</v>
      </c>
      <c r="T354" s="11">
        <f t="shared" si="151"/>
        <v>0</v>
      </c>
      <c r="U354" s="12">
        <f t="shared" si="152"/>
        <v>0</v>
      </c>
      <c r="V354" s="11">
        <f t="shared" si="153"/>
        <v>0</v>
      </c>
      <c r="W354" s="12">
        <f t="shared" si="154"/>
        <v>0</v>
      </c>
      <c r="X354" s="11">
        <f t="shared" si="155"/>
        <v>0</v>
      </c>
      <c r="Y354" s="12">
        <f t="shared" si="156"/>
        <v>0</v>
      </c>
      <c r="Z354" s="11">
        <f t="shared" si="157"/>
        <v>0</v>
      </c>
      <c r="AA354" s="12">
        <f t="shared" si="158"/>
        <v>0</v>
      </c>
      <c r="AB354" s="11">
        <f t="shared" si="159"/>
        <v>0</v>
      </c>
      <c r="AC354" s="12">
        <f t="shared" si="160"/>
        <v>0</v>
      </c>
      <c r="AD354" s="11">
        <f t="shared" si="161"/>
        <v>0</v>
      </c>
      <c r="AE354" s="12">
        <f t="shared" si="162"/>
        <v>0</v>
      </c>
      <c r="AF354" s="11">
        <f t="shared" si="163"/>
        <v>0</v>
      </c>
      <c r="AG354" s="12">
        <f t="shared" si="164"/>
        <v>0</v>
      </c>
      <c r="AH354" s="11">
        <f t="shared" si="165"/>
        <v>0</v>
      </c>
      <c r="AI354" s="12">
        <f t="shared" si="166"/>
        <v>0</v>
      </c>
      <c r="AJ354" s="11">
        <f t="shared" si="167"/>
        <v>0</v>
      </c>
      <c r="AK354" s="12">
        <f t="shared" si="168"/>
        <v>0</v>
      </c>
    </row>
    <row r="355" spans="1:37" x14ac:dyDescent="0.3">
      <c r="A355">
        <v>611238</v>
      </c>
      <c r="C355" s="1">
        <v>44217</v>
      </c>
      <c r="D355">
        <v>3</v>
      </c>
      <c r="E355" t="s">
        <v>196</v>
      </c>
      <c r="F355" t="s">
        <v>165</v>
      </c>
      <c r="G355" t="s">
        <v>27</v>
      </c>
      <c r="H355" s="2">
        <v>30997000</v>
      </c>
      <c r="J355">
        <f t="shared" si="141"/>
        <v>0</v>
      </c>
      <c r="K355">
        <f t="shared" si="142"/>
        <v>0</v>
      </c>
      <c r="L355">
        <f t="shared" si="143"/>
        <v>0</v>
      </c>
      <c r="M355">
        <f t="shared" si="144"/>
        <v>0</v>
      </c>
      <c r="N355">
        <f t="shared" si="145"/>
        <v>0</v>
      </c>
      <c r="O355">
        <f t="shared" si="146"/>
        <v>0</v>
      </c>
      <c r="P355">
        <f t="shared" si="147"/>
        <v>0</v>
      </c>
      <c r="Q355">
        <f t="shared" si="148"/>
        <v>0</v>
      </c>
      <c r="R355" s="11">
        <f t="shared" si="149"/>
        <v>0</v>
      </c>
      <c r="S355">
        <f t="shared" si="150"/>
        <v>0</v>
      </c>
      <c r="T355" s="11">
        <f t="shared" si="151"/>
        <v>0</v>
      </c>
      <c r="U355" s="12">
        <f t="shared" si="152"/>
        <v>0</v>
      </c>
      <c r="V355" s="11">
        <f t="shared" si="153"/>
        <v>0</v>
      </c>
      <c r="W355" s="12">
        <f t="shared" si="154"/>
        <v>0</v>
      </c>
      <c r="X355" s="11">
        <f t="shared" si="155"/>
        <v>0</v>
      </c>
      <c r="Y355" s="12">
        <f t="shared" si="156"/>
        <v>0</v>
      </c>
      <c r="Z355" s="11">
        <f t="shared" si="157"/>
        <v>0</v>
      </c>
      <c r="AA355" s="12">
        <f t="shared" si="158"/>
        <v>0</v>
      </c>
      <c r="AB355" s="11">
        <f t="shared" si="159"/>
        <v>0</v>
      </c>
      <c r="AC355" s="12">
        <f t="shared" si="160"/>
        <v>0</v>
      </c>
      <c r="AD355" s="11">
        <f t="shared" si="161"/>
        <v>0</v>
      </c>
      <c r="AE355" s="12">
        <f t="shared" si="162"/>
        <v>0</v>
      </c>
      <c r="AF355" s="11">
        <f t="shared" si="163"/>
        <v>0</v>
      </c>
      <c r="AG355" s="12">
        <f t="shared" si="164"/>
        <v>0</v>
      </c>
      <c r="AH355" s="11">
        <f t="shared" si="165"/>
        <v>0</v>
      </c>
      <c r="AI355" s="12">
        <f t="shared" si="166"/>
        <v>0</v>
      </c>
      <c r="AJ355" s="11">
        <f t="shared" si="167"/>
        <v>0</v>
      </c>
      <c r="AK355" s="12">
        <f t="shared" si="168"/>
        <v>0</v>
      </c>
    </row>
    <row r="356" spans="1:37" x14ac:dyDescent="0.3">
      <c r="A356">
        <v>611238</v>
      </c>
      <c r="C356" s="1">
        <v>44217</v>
      </c>
      <c r="D356">
        <v>4</v>
      </c>
      <c r="E356" t="s">
        <v>196</v>
      </c>
      <c r="F356" t="s">
        <v>165</v>
      </c>
      <c r="G356" t="s">
        <v>32</v>
      </c>
      <c r="H356" s="2">
        <v>31657086</v>
      </c>
      <c r="J356">
        <f t="shared" si="141"/>
        <v>0</v>
      </c>
      <c r="K356">
        <f t="shared" si="142"/>
        <v>0</v>
      </c>
      <c r="L356">
        <f t="shared" si="143"/>
        <v>0</v>
      </c>
      <c r="M356">
        <f t="shared" si="144"/>
        <v>0</v>
      </c>
      <c r="N356">
        <f t="shared" si="145"/>
        <v>0</v>
      </c>
      <c r="O356">
        <f t="shared" si="146"/>
        <v>0</v>
      </c>
      <c r="P356">
        <f t="shared" si="147"/>
        <v>0</v>
      </c>
      <c r="Q356">
        <f t="shared" si="148"/>
        <v>0</v>
      </c>
      <c r="R356" s="11">
        <f t="shared" si="149"/>
        <v>0</v>
      </c>
      <c r="S356">
        <f t="shared" si="150"/>
        <v>0</v>
      </c>
      <c r="T356" s="11">
        <f t="shared" si="151"/>
        <v>0</v>
      </c>
      <c r="U356" s="12">
        <f t="shared" si="152"/>
        <v>0</v>
      </c>
      <c r="V356" s="11">
        <f t="shared" si="153"/>
        <v>0</v>
      </c>
      <c r="W356" s="12">
        <f t="shared" si="154"/>
        <v>0</v>
      </c>
      <c r="X356" s="11">
        <f t="shared" si="155"/>
        <v>0</v>
      </c>
      <c r="Y356" s="12">
        <f t="shared" si="156"/>
        <v>0</v>
      </c>
      <c r="Z356" s="11">
        <f t="shared" si="157"/>
        <v>0</v>
      </c>
      <c r="AA356" s="12">
        <f t="shared" si="158"/>
        <v>0</v>
      </c>
      <c r="AB356" s="11">
        <f t="shared" si="159"/>
        <v>0</v>
      </c>
      <c r="AC356" s="12">
        <f t="shared" si="160"/>
        <v>0</v>
      </c>
      <c r="AD356" s="11">
        <f t="shared" si="161"/>
        <v>0</v>
      </c>
      <c r="AE356" s="12">
        <f t="shared" si="162"/>
        <v>0</v>
      </c>
      <c r="AF356" s="11">
        <f t="shared" si="163"/>
        <v>0</v>
      </c>
      <c r="AG356" s="12">
        <f t="shared" si="164"/>
        <v>0</v>
      </c>
      <c r="AH356" s="11">
        <f t="shared" si="165"/>
        <v>0</v>
      </c>
      <c r="AI356" s="12">
        <f t="shared" si="166"/>
        <v>0</v>
      </c>
      <c r="AJ356" s="11">
        <f t="shared" si="167"/>
        <v>0</v>
      </c>
      <c r="AK356" s="12">
        <f t="shared" si="168"/>
        <v>0</v>
      </c>
    </row>
    <row r="357" spans="1:37" x14ac:dyDescent="0.3">
      <c r="A357">
        <v>611238</v>
      </c>
      <c r="C357" s="1">
        <v>44217</v>
      </c>
      <c r="D357">
        <v>5</v>
      </c>
      <c r="E357" t="s">
        <v>196</v>
      </c>
      <c r="F357" t="s">
        <v>165</v>
      </c>
      <c r="G357" t="s">
        <v>18</v>
      </c>
      <c r="H357" s="2">
        <v>32347790</v>
      </c>
      <c r="J357">
        <f t="shared" si="141"/>
        <v>0</v>
      </c>
      <c r="K357">
        <f t="shared" si="142"/>
        <v>0</v>
      </c>
      <c r="L357">
        <f t="shared" si="143"/>
        <v>0</v>
      </c>
      <c r="M357">
        <f t="shared" si="144"/>
        <v>0</v>
      </c>
      <c r="N357">
        <f t="shared" si="145"/>
        <v>0</v>
      </c>
      <c r="O357">
        <f t="shared" si="146"/>
        <v>0</v>
      </c>
      <c r="P357">
        <f t="shared" si="147"/>
        <v>0</v>
      </c>
      <c r="Q357">
        <f t="shared" si="148"/>
        <v>0</v>
      </c>
      <c r="R357" s="11">
        <f t="shared" si="149"/>
        <v>0</v>
      </c>
      <c r="S357">
        <f t="shared" si="150"/>
        <v>0</v>
      </c>
      <c r="T357" s="11">
        <f t="shared" si="151"/>
        <v>0</v>
      </c>
      <c r="U357" s="12">
        <f t="shared" si="152"/>
        <v>0</v>
      </c>
      <c r="V357" s="11">
        <f t="shared" si="153"/>
        <v>0</v>
      </c>
      <c r="W357" s="12">
        <f t="shared" si="154"/>
        <v>0</v>
      </c>
      <c r="X357" s="11">
        <f t="shared" si="155"/>
        <v>0</v>
      </c>
      <c r="Y357" s="12">
        <f t="shared" si="156"/>
        <v>0</v>
      </c>
      <c r="Z357" s="11">
        <f t="shared" si="157"/>
        <v>0</v>
      </c>
      <c r="AA357" s="12">
        <f t="shared" si="158"/>
        <v>0</v>
      </c>
      <c r="AB357" s="11">
        <f t="shared" si="159"/>
        <v>0</v>
      </c>
      <c r="AC357" s="12">
        <f t="shared" si="160"/>
        <v>0</v>
      </c>
      <c r="AD357" s="11">
        <f t="shared" si="161"/>
        <v>1</v>
      </c>
      <c r="AE357" s="12">
        <f t="shared" si="162"/>
        <v>0</v>
      </c>
      <c r="AF357" s="11">
        <f t="shared" si="163"/>
        <v>0</v>
      </c>
      <c r="AG357" s="12">
        <f t="shared" si="164"/>
        <v>0</v>
      </c>
      <c r="AH357" s="11">
        <f t="shared" si="165"/>
        <v>0</v>
      </c>
      <c r="AI357" s="12">
        <f t="shared" si="166"/>
        <v>0</v>
      </c>
      <c r="AJ357" s="11">
        <f t="shared" si="167"/>
        <v>0</v>
      </c>
      <c r="AK357" s="12">
        <f t="shared" si="168"/>
        <v>0</v>
      </c>
    </row>
    <row r="358" spans="1:37" x14ac:dyDescent="0.3">
      <c r="A358">
        <v>611238</v>
      </c>
      <c r="C358" s="1">
        <v>44217</v>
      </c>
      <c r="D358">
        <v>6</v>
      </c>
      <c r="E358" t="s">
        <v>196</v>
      </c>
      <c r="F358" t="s">
        <v>165</v>
      </c>
      <c r="G358" t="s">
        <v>13</v>
      </c>
      <c r="H358" s="2">
        <v>33994231</v>
      </c>
      <c r="J358">
        <f t="shared" si="141"/>
        <v>0</v>
      </c>
      <c r="K358">
        <f t="shared" si="142"/>
        <v>0</v>
      </c>
      <c r="L358">
        <f t="shared" si="143"/>
        <v>0</v>
      </c>
      <c r="M358">
        <f t="shared" si="144"/>
        <v>0</v>
      </c>
      <c r="N358">
        <f t="shared" si="145"/>
        <v>1</v>
      </c>
      <c r="O358">
        <f t="shared" si="146"/>
        <v>0</v>
      </c>
      <c r="P358">
        <f t="shared" si="147"/>
        <v>0</v>
      </c>
      <c r="Q358">
        <f t="shared" si="148"/>
        <v>0</v>
      </c>
      <c r="R358" s="11">
        <f t="shared" si="149"/>
        <v>0</v>
      </c>
      <c r="S358">
        <f t="shared" si="150"/>
        <v>0</v>
      </c>
      <c r="T358" s="11">
        <f t="shared" si="151"/>
        <v>0</v>
      </c>
      <c r="U358" s="12">
        <f t="shared" si="152"/>
        <v>0</v>
      </c>
      <c r="V358" s="11">
        <f t="shared" si="153"/>
        <v>0</v>
      </c>
      <c r="W358" s="12">
        <f t="shared" si="154"/>
        <v>0</v>
      </c>
      <c r="X358" s="11">
        <f t="shared" si="155"/>
        <v>0</v>
      </c>
      <c r="Y358" s="12">
        <f t="shared" si="156"/>
        <v>0</v>
      </c>
      <c r="Z358" s="11">
        <f t="shared" si="157"/>
        <v>0</v>
      </c>
      <c r="AA358" s="12">
        <f t="shared" si="158"/>
        <v>0</v>
      </c>
      <c r="AB358" s="11">
        <f t="shared" si="159"/>
        <v>0</v>
      </c>
      <c r="AC358" s="12">
        <f t="shared" si="160"/>
        <v>0</v>
      </c>
      <c r="AD358" s="11">
        <f t="shared" si="161"/>
        <v>0</v>
      </c>
      <c r="AE358" s="12">
        <f t="shared" si="162"/>
        <v>0</v>
      </c>
      <c r="AF358" s="11">
        <f t="shared" si="163"/>
        <v>0</v>
      </c>
      <c r="AG358" s="12">
        <f t="shared" si="164"/>
        <v>0</v>
      </c>
      <c r="AH358" s="11">
        <f t="shared" si="165"/>
        <v>0</v>
      </c>
      <c r="AI358" s="12">
        <f t="shared" si="166"/>
        <v>0</v>
      </c>
      <c r="AJ358" s="11">
        <f t="shared" si="167"/>
        <v>0</v>
      </c>
      <c r="AK358" s="12">
        <f t="shared" si="168"/>
        <v>0</v>
      </c>
    </row>
    <row r="359" spans="1:37" x14ac:dyDescent="0.3">
      <c r="A359">
        <v>611238</v>
      </c>
      <c r="C359" s="1">
        <v>44217</v>
      </c>
      <c r="D359">
        <v>7</v>
      </c>
      <c r="E359" t="s">
        <v>196</v>
      </c>
      <c r="F359" t="s">
        <v>165</v>
      </c>
      <c r="G359" t="s">
        <v>82</v>
      </c>
      <c r="H359" s="2">
        <v>35911823</v>
      </c>
      <c r="J359">
        <f t="shared" si="141"/>
        <v>0</v>
      </c>
      <c r="K359">
        <f t="shared" si="142"/>
        <v>0</v>
      </c>
      <c r="L359">
        <f t="shared" si="143"/>
        <v>0</v>
      </c>
      <c r="M359">
        <f t="shared" si="144"/>
        <v>0</v>
      </c>
      <c r="N359">
        <f t="shared" si="145"/>
        <v>0</v>
      </c>
      <c r="O359">
        <f t="shared" si="146"/>
        <v>0</v>
      </c>
      <c r="P359">
        <f t="shared" si="147"/>
        <v>0</v>
      </c>
      <c r="Q359">
        <f t="shared" si="148"/>
        <v>0</v>
      </c>
      <c r="R359" s="11">
        <f t="shared" si="149"/>
        <v>0</v>
      </c>
      <c r="S359">
        <f t="shared" si="150"/>
        <v>0</v>
      </c>
      <c r="T359" s="11">
        <f t="shared" si="151"/>
        <v>0</v>
      </c>
      <c r="U359" s="12">
        <f t="shared" si="152"/>
        <v>0</v>
      </c>
      <c r="V359" s="11">
        <f t="shared" si="153"/>
        <v>0</v>
      </c>
      <c r="W359" s="12">
        <f t="shared" si="154"/>
        <v>0</v>
      </c>
      <c r="X359" s="11">
        <f t="shared" si="155"/>
        <v>0</v>
      </c>
      <c r="Y359" s="12">
        <f t="shared" si="156"/>
        <v>0</v>
      </c>
      <c r="Z359" s="11">
        <f t="shared" si="157"/>
        <v>0</v>
      </c>
      <c r="AA359" s="12">
        <f t="shared" si="158"/>
        <v>0</v>
      </c>
      <c r="AB359" s="11">
        <f t="shared" si="159"/>
        <v>0</v>
      </c>
      <c r="AC359" s="12">
        <f t="shared" si="160"/>
        <v>0</v>
      </c>
      <c r="AD359" s="11">
        <f t="shared" si="161"/>
        <v>0</v>
      </c>
      <c r="AE359" s="12">
        <f t="shared" si="162"/>
        <v>0</v>
      </c>
      <c r="AF359" s="11">
        <f t="shared" si="163"/>
        <v>0</v>
      </c>
      <c r="AG359" s="12">
        <f t="shared" si="164"/>
        <v>0</v>
      </c>
      <c r="AH359" s="11">
        <f t="shared" si="165"/>
        <v>0</v>
      </c>
      <c r="AI359" s="12">
        <f t="shared" si="166"/>
        <v>0</v>
      </c>
      <c r="AJ359" s="11">
        <f t="shared" si="167"/>
        <v>0</v>
      </c>
      <c r="AK359" s="12">
        <f t="shared" si="168"/>
        <v>0</v>
      </c>
    </row>
    <row r="360" spans="1:37" x14ac:dyDescent="0.3">
      <c r="A360">
        <v>611238</v>
      </c>
      <c r="C360" s="1">
        <v>44217</v>
      </c>
      <c r="D360">
        <v>8</v>
      </c>
      <c r="E360" t="s">
        <v>196</v>
      </c>
      <c r="F360" t="s">
        <v>165</v>
      </c>
      <c r="G360" t="s">
        <v>22</v>
      </c>
      <c r="H360" s="2">
        <v>36213000</v>
      </c>
      <c r="J360">
        <f t="shared" si="141"/>
        <v>0</v>
      </c>
      <c r="K360">
        <f t="shared" si="142"/>
        <v>0</v>
      </c>
      <c r="L360">
        <f t="shared" si="143"/>
        <v>0</v>
      </c>
      <c r="M360">
        <f t="shared" si="144"/>
        <v>0</v>
      </c>
      <c r="N360">
        <f t="shared" si="145"/>
        <v>0</v>
      </c>
      <c r="O360">
        <f t="shared" si="146"/>
        <v>0</v>
      </c>
      <c r="P360">
        <f t="shared" si="147"/>
        <v>0</v>
      </c>
      <c r="Q360">
        <f t="shared" si="148"/>
        <v>0</v>
      </c>
      <c r="R360" s="11">
        <f t="shared" si="149"/>
        <v>0</v>
      </c>
      <c r="S360">
        <f t="shared" si="150"/>
        <v>0</v>
      </c>
      <c r="T360" s="11">
        <f t="shared" si="151"/>
        <v>0</v>
      </c>
      <c r="U360" s="12">
        <f t="shared" si="152"/>
        <v>0</v>
      </c>
      <c r="V360" s="11">
        <f t="shared" si="153"/>
        <v>0</v>
      </c>
      <c r="W360" s="12">
        <f t="shared" si="154"/>
        <v>0</v>
      </c>
      <c r="X360" s="11">
        <f t="shared" si="155"/>
        <v>0</v>
      </c>
      <c r="Y360" s="12">
        <f t="shared" si="156"/>
        <v>0</v>
      </c>
      <c r="Z360" s="11">
        <f t="shared" si="157"/>
        <v>0</v>
      </c>
      <c r="AA360" s="12">
        <f t="shared" si="158"/>
        <v>0</v>
      </c>
      <c r="AB360" s="11">
        <f t="shared" si="159"/>
        <v>0</v>
      </c>
      <c r="AC360" s="12">
        <f t="shared" si="160"/>
        <v>0</v>
      </c>
      <c r="AD360" s="11">
        <f t="shared" si="161"/>
        <v>0</v>
      </c>
      <c r="AE360" s="12">
        <f t="shared" si="162"/>
        <v>0</v>
      </c>
      <c r="AF360" s="11">
        <f t="shared" si="163"/>
        <v>0</v>
      </c>
      <c r="AG360" s="12">
        <f t="shared" si="164"/>
        <v>0</v>
      </c>
      <c r="AH360" s="11">
        <f t="shared" si="165"/>
        <v>0</v>
      </c>
      <c r="AI360" s="12">
        <f t="shared" si="166"/>
        <v>0</v>
      </c>
      <c r="AJ360" s="11">
        <f t="shared" si="167"/>
        <v>0</v>
      </c>
      <c r="AK360" s="12">
        <f t="shared" si="168"/>
        <v>0</v>
      </c>
    </row>
    <row r="361" spans="1:37" x14ac:dyDescent="0.3">
      <c r="A361">
        <v>611238</v>
      </c>
      <c r="C361" s="1">
        <v>44217</v>
      </c>
      <c r="D361">
        <v>9</v>
      </c>
      <c r="E361" t="s">
        <v>196</v>
      </c>
      <c r="F361" t="s">
        <v>165</v>
      </c>
      <c r="G361" t="s">
        <v>20</v>
      </c>
      <c r="H361" s="2">
        <v>36411434</v>
      </c>
      <c r="J361">
        <f t="shared" si="141"/>
        <v>0</v>
      </c>
      <c r="K361">
        <f t="shared" si="142"/>
        <v>0</v>
      </c>
      <c r="L361">
        <f t="shared" si="143"/>
        <v>0</v>
      </c>
      <c r="M361">
        <f t="shared" si="144"/>
        <v>0</v>
      </c>
      <c r="N361">
        <f t="shared" si="145"/>
        <v>0</v>
      </c>
      <c r="O361">
        <f t="shared" si="146"/>
        <v>0</v>
      </c>
      <c r="P361">
        <f t="shared" si="147"/>
        <v>0</v>
      </c>
      <c r="Q361">
        <f t="shared" si="148"/>
        <v>0</v>
      </c>
      <c r="R361" s="11">
        <f t="shared" si="149"/>
        <v>1</v>
      </c>
      <c r="S361">
        <f t="shared" si="150"/>
        <v>0</v>
      </c>
      <c r="T361" s="11">
        <f t="shared" si="151"/>
        <v>1</v>
      </c>
      <c r="U361" s="12">
        <f t="shared" si="152"/>
        <v>0</v>
      </c>
      <c r="V361" s="11">
        <f t="shared" si="153"/>
        <v>0</v>
      </c>
      <c r="W361" s="12">
        <f t="shared" si="154"/>
        <v>0</v>
      </c>
      <c r="X361" s="11">
        <f t="shared" si="155"/>
        <v>0</v>
      </c>
      <c r="Y361" s="12">
        <f t="shared" si="156"/>
        <v>0</v>
      </c>
      <c r="Z361" s="11">
        <f t="shared" si="157"/>
        <v>0</v>
      </c>
      <c r="AA361" s="12">
        <f t="shared" si="158"/>
        <v>0</v>
      </c>
      <c r="AB361" s="11">
        <f t="shared" si="159"/>
        <v>0</v>
      </c>
      <c r="AC361" s="12">
        <f t="shared" si="160"/>
        <v>0</v>
      </c>
      <c r="AD361" s="11">
        <f t="shared" si="161"/>
        <v>0</v>
      </c>
      <c r="AE361" s="12">
        <f t="shared" si="162"/>
        <v>0</v>
      </c>
      <c r="AF361" s="11">
        <f t="shared" si="163"/>
        <v>0</v>
      </c>
      <c r="AG361" s="12">
        <f t="shared" si="164"/>
        <v>0</v>
      </c>
      <c r="AH361" s="11">
        <f t="shared" si="165"/>
        <v>0</v>
      </c>
      <c r="AI361" s="12">
        <f t="shared" si="166"/>
        <v>0</v>
      </c>
      <c r="AJ361" s="11">
        <f t="shared" si="167"/>
        <v>0</v>
      </c>
      <c r="AK361" s="12">
        <f t="shared" si="168"/>
        <v>0</v>
      </c>
    </row>
    <row r="362" spans="1:37" x14ac:dyDescent="0.3">
      <c r="A362">
        <v>611238</v>
      </c>
      <c r="C362" s="1">
        <v>44217</v>
      </c>
      <c r="D362">
        <v>10</v>
      </c>
      <c r="E362" t="s">
        <v>196</v>
      </c>
      <c r="F362" t="s">
        <v>165</v>
      </c>
      <c r="G362" t="s">
        <v>118</v>
      </c>
      <c r="H362" s="2">
        <v>36422786</v>
      </c>
      <c r="J362">
        <f t="shared" si="141"/>
        <v>0</v>
      </c>
      <c r="K362">
        <f t="shared" si="142"/>
        <v>0</v>
      </c>
      <c r="L362">
        <f t="shared" si="143"/>
        <v>0</v>
      </c>
      <c r="M362">
        <f t="shared" si="144"/>
        <v>0</v>
      </c>
      <c r="N362">
        <f t="shared" si="145"/>
        <v>0</v>
      </c>
      <c r="O362">
        <f t="shared" si="146"/>
        <v>0</v>
      </c>
      <c r="P362">
        <f t="shared" si="147"/>
        <v>0</v>
      </c>
      <c r="Q362">
        <f t="shared" si="148"/>
        <v>0</v>
      </c>
      <c r="R362" s="11">
        <f t="shared" si="149"/>
        <v>0</v>
      </c>
      <c r="S362">
        <f t="shared" si="150"/>
        <v>0</v>
      </c>
      <c r="T362" s="11">
        <f t="shared" si="151"/>
        <v>0</v>
      </c>
      <c r="U362" s="12">
        <f t="shared" si="152"/>
        <v>0</v>
      </c>
      <c r="V362" s="11">
        <f t="shared" si="153"/>
        <v>0</v>
      </c>
      <c r="W362" s="12">
        <f t="shared" si="154"/>
        <v>0</v>
      </c>
      <c r="X362" s="11">
        <f t="shared" si="155"/>
        <v>0</v>
      </c>
      <c r="Y362" s="12">
        <f t="shared" si="156"/>
        <v>0</v>
      </c>
      <c r="Z362" s="11">
        <f t="shared" si="157"/>
        <v>0</v>
      </c>
      <c r="AA362" s="12">
        <f t="shared" si="158"/>
        <v>0</v>
      </c>
      <c r="AB362" s="11">
        <f t="shared" si="159"/>
        <v>0</v>
      </c>
      <c r="AC362" s="12">
        <f t="shared" si="160"/>
        <v>0</v>
      </c>
      <c r="AD362" s="11">
        <f t="shared" si="161"/>
        <v>0</v>
      </c>
      <c r="AE362" s="12">
        <f t="shared" si="162"/>
        <v>0</v>
      </c>
      <c r="AF362" s="11">
        <f t="shared" si="163"/>
        <v>0</v>
      </c>
      <c r="AG362" s="12">
        <f t="shared" si="164"/>
        <v>0</v>
      </c>
      <c r="AH362" s="11">
        <f t="shared" si="165"/>
        <v>0</v>
      </c>
      <c r="AI362" s="12">
        <f t="shared" si="166"/>
        <v>0</v>
      </c>
      <c r="AJ362" s="11">
        <f t="shared" si="167"/>
        <v>0</v>
      </c>
      <c r="AK362" s="12">
        <f t="shared" si="168"/>
        <v>0</v>
      </c>
    </row>
    <row r="363" spans="1:37" x14ac:dyDescent="0.3">
      <c r="A363">
        <v>611238</v>
      </c>
      <c r="C363" s="1">
        <v>44217</v>
      </c>
      <c r="D363">
        <v>11</v>
      </c>
      <c r="E363" t="s">
        <v>196</v>
      </c>
      <c r="F363" t="s">
        <v>165</v>
      </c>
      <c r="G363" t="s">
        <v>63</v>
      </c>
      <c r="H363" s="2">
        <v>37749897</v>
      </c>
      <c r="J363">
        <f t="shared" si="141"/>
        <v>0</v>
      </c>
      <c r="K363">
        <f t="shared" si="142"/>
        <v>0</v>
      </c>
      <c r="L363">
        <f t="shared" si="143"/>
        <v>0</v>
      </c>
      <c r="M363">
        <f t="shared" si="144"/>
        <v>0</v>
      </c>
      <c r="N363">
        <f t="shared" si="145"/>
        <v>0</v>
      </c>
      <c r="O363">
        <f t="shared" si="146"/>
        <v>0</v>
      </c>
      <c r="P363">
        <f t="shared" si="147"/>
        <v>0</v>
      </c>
      <c r="Q363">
        <f t="shared" si="148"/>
        <v>0</v>
      </c>
      <c r="R363" s="11">
        <f t="shared" si="149"/>
        <v>0</v>
      </c>
      <c r="S363">
        <f t="shared" si="150"/>
        <v>0</v>
      </c>
      <c r="T363" s="11">
        <f t="shared" si="151"/>
        <v>0</v>
      </c>
      <c r="U363" s="12">
        <f t="shared" si="152"/>
        <v>0</v>
      </c>
      <c r="V363" s="11">
        <f t="shared" si="153"/>
        <v>0</v>
      </c>
      <c r="W363" s="12">
        <f t="shared" si="154"/>
        <v>0</v>
      </c>
      <c r="X363" s="11">
        <f t="shared" si="155"/>
        <v>0</v>
      </c>
      <c r="Y363" s="12">
        <f t="shared" si="156"/>
        <v>0</v>
      </c>
      <c r="Z363" s="11">
        <f t="shared" si="157"/>
        <v>0</v>
      </c>
      <c r="AA363" s="12">
        <f t="shared" si="158"/>
        <v>0</v>
      </c>
      <c r="AB363" s="11">
        <f t="shared" si="159"/>
        <v>0</v>
      </c>
      <c r="AC363" s="12">
        <f t="shared" si="160"/>
        <v>0</v>
      </c>
      <c r="AD363" s="11">
        <f t="shared" si="161"/>
        <v>0</v>
      </c>
      <c r="AE363" s="12">
        <f t="shared" si="162"/>
        <v>0</v>
      </c>
      <c r="AF363" s="11">
        <f t="shared" si="163"/>
        <v>0</v>
      </c>
      <c r="AG363" s="12">
        <f t="shared" si="164"/>
        <v>0</v>
      </c>
      <c r="AH363" s="11">
        <f t="shared" si="165"/>
        <v>0</v>
      </c>
      <c r="AI363" s="12">
        <f t="shared" si="166"/>
        <v>0</v>
      </c>
      <c r="AJ363" s="11">
        <f t="shared" si="167"/>
        <v>0</v>
      </c>
      <c r="AK363" s="12">
        <f t="shared" si="168"/>
        <v>0</v>
      </c>
    </row>
    <row r="364" spans="1:37" x14ac:dyDescent="0.3">
      <c r="A364">
        <v>611238</v>
      </c>
      <c r="C364" s="1">
        <v>44217</v>
      </c>
      <c r="D364">
        <v>12</v>
      </c>
      <c r="E364" t="s">
        <v>196</v>
      </c>
      <c r="F364" t="s">
        <v>165</v>
      </c>
      <c r="G364" t="s">
        <v>65</v>
      </c>
      <c r="H364" s="2">
        <v>38172214</v>
      </c>
      <c r="J364">
        <f t="shared" si="141"/>
        <v>0</v>
      </c>
      <c r="K364">
        <f t="shared" si="142"/>
        <v>0</v>
      </c>
      <c r="L364">
        <f t="shared" si="143"/>
        <v>0</v>
      </c>
      <c r="M364">
        <f t="shared" si="144"/>
        <v>0</v>
      </c>
      <c r="N364">
        <f t="shared" si="145"/>
        <v>0</v>
      </c>
      <c r="O364">
        <f t="shared" si="146"/>
        <v>0</v>
      </c>
      <c r="P364">
        <f t="shared" si="147"/>
        <v>0</v>
      </c>
      <c r="Q364">
        <f t="shared" si="148"/>
        <v>0</v>
      </c>
      <c r="R364" s="11">
        <f t="shared" si="149"/>
        <v>0</v>
      </c>
      <c r="S364">
        <f t="shared" si="150"/>
        <v>0</v>
      </c>
      <c r="T364" s="11">
        <f t="shared" si="151"/>
        <v>0</v>
      </c>
      <c r="U364" s="12">
        <f t="shared" si="152"/>
        <v>0</v>
      </c>
      <c r="V364" s="11">
        <f t="shared" si="153"/>
        <v>0</v>
      </c>
      <c r="W364" s="12">
        <f t="shared" si="154"/>
        <v>0</v>
      </c>
      <c r="X364" s="11">
        <f t="shared" si="155"/>
        <v>0</v>
      </c>
      <c r="Y364" s="12">
        <f t="shared" si="156"/>
        <v>0</v>
      </c>
      <c r="Z364" s="11">
        <f t="shared" si="157"/>
        <v>0</v>
      </c>
      <c r="AA364" s="12">
        <f t="shared" si="158"/>
        <v>0</v>
      </c>
      <c r="AB364" s="11">
        <f t="shared" si="159"/>
        <v>0</v>
      </c>
      <c r="AC364" s="12">
        <f t="shared" si="160"/>
        <v>0</v>
      </c>
      <c r="AD364" s="11">
        <f t="shared" si="161"/>
        <v>0</v>
      </c>
      <c r="AE364" s="12">
        <f t="shared" si="162"/>
        <v>0</v>
      </c>
      <c r="AF364" s="11">
        <f t="shared" si="163"/>
        <v>0</v>
      </c>
      <c r="AG364" s="12">
        <f t="shared" si="164"/>
        <v>0</v>
      </c>
      <c r="AH364" s="11">
        <f t="shared" si="165"/>
        <v>0</v>
      </c>
      <c r="AI364" s="12">
        <f t="shared" si="166"/>
        <v>0</v>
      </c>
      <c r="AJ364" s="11">
        <f t="shared" si="167"/>
        <v>0</v>
      </c>
      <c r="AK364" s="12">
        <f t="shared" si="168"/>
        <v>0</v>
      </c>
    </row>
    <row r="365" spans="1:37" x14ac:dyDescent="0.3">
      <c r="A365">
        <v>611238</v>
      </c>
      <c r="C365" s="1">
        <v>44217</v>
      </c>
      <c r="D365">
        <v>13</v>
      </c>
      <c r="E365" t="s">
        <v>196</v>
      </c>
      <c r="F365" t="s">
        <v>165</v>
      </c>
      <c r="G365" t="s">
        <v>83</v>
      </c>
      <c r="H365" s="2">
        <v>38995000</v>
      </c>
      <c r="J365">
        <f t="shared" si="141"/>
        <v>0</v>
      </c>
      <c r="K365">
        <f t="shared" si="142"/>
        <v>0</v>
      </c>
      <c r="L365">
        <f t="shared" si="143"/>
        <v>0</v>
      </c>
      <c r="M365">
        <f t="shared" si="144"/>
        <v>0</v>
      </c>
      <c r="N365">
        <f t="shared" si="145"/>
        <v>0</v>
      </c>
      <c r="O365">
        <f t="shared" si="146"/>
        <v>0</v>
      </c>
      <c r="P365">
        <f t="shared" si="147"/>
        <v>0</v>
      </c>
      <c r="Q365">
        <f t="shared" si="148"/>
        <v>0</v>
      </c>
      <c r="R365" s="11">
        <f t="shared" si="149"/>
        <v>0</v>
      </c>
      <c r="S365">
        <f t="shared" si="150"/>
        <v>0</v>
      </c>
      <c r="T365" s="11">
        <f t="shared" si="151"/>
        <v>0</v>
      </c>
      <c r="U365" s="12">
        <f t="shared" si="152"/>
        <v>0</v>
      </c>
      <c r="V365" s="11">
        <f t="shared" si="153"/>
        <v>0</v>
      </c>
      <c r="W365" s="12">
        <f t="shared" si="154"/>
        <v>0</v>
      </c>
      <c r="X365" s="11">
        <f t="shared" si="155"/>
        <v>0</v>
      </c>
      <c r="Y365" s="12">
        <f t="shared" si="156"/>
        <v>0</v>
      </c>
      <c r="Z365" s="11">
        <f t="shared" si="157"/>
        <v>0</v>
      </c>
      <c r="AA365" s="12">
        <f t="shared" si="158"/>
        <v>0</v>
      </c>
      <c r="AB365" s="11">
        <f t="shared" si="159"/>
        <v>0</v>
      </c>
      <c r="AC365" s="12">
        <f t="shared" si="160"/>
        <v>0</v>
      </c>
      <c r="AD365" s="11">
        <f t="shared" si="161"/>
        <v>0</v>
      </c>
      <c r="AE365" s="12">
        <f t="shared" si="162"/>
        <v>0</v>
      </c>
      <c r="AF365" s="11">
        <f t="shared" si="163"/>
        <v>0</v>
      </c>
      <c r="AG365" s="12">
        <f t="shared" si="164"/>
        <v>0</v>
      </c>
      <c r="AH365" s="11">
        <f t="shared" si="165"/>
        <v>0</v>
      </c>
      <c r="AI365" s="12">
        <f t="shared" si="166"/>
        <v>0</v>
      </c>
      <c r="AJ365" s="11">
        <f t="shared" si="167"/>
        <v>0</v>
      </c>
      <c r="AK365" s="12">
        <f t="shared" si="168"/>
        <v>0</v>
      </c>
    </row>
    <row r="366" spans="1:37" x14ac:dyDescent="0.3">
      <c r="A366">
        <v>611238</v>
      </c>
      <c r="C366" s="1">
        <v>44217</v>
      </c>
      <c r="D366">
        <v>14</v>
      </c>
      <c r="E366" t="s">
        <v>196</v>
      </c>
      <c r="F366" t="s">
        <v>165</v>
      </c>
      <c r="G366" t="s">
        <v>156</v>
      </c>
      <c r="H366" s="2">
        <v>39641000</v>
      </c>
      <c r="J366">
        <f t="shared" si="141"/>
        <v>1</v>
      </c>
      <c r="K366">
        <f t="shared" si="142"/>
        <v>0</v>
      </c>
      <c r="L366">
        <f t="shared" si="143"/>
        <v>0</v>
      </c>
      <c r="M366">
        <f t="shared" si="144"/>
        <v>0</v>
      </c>
      <c r="N366">
        <f t="shared" si="145"/>
        <v>0</v>
      </c>
      <c r="O366">
        <f t="shared" si="146"/>
        <v>0</v>
      </c>
      <c r="P366">
        <f t="shared" si="147"/>
        <v>0</v>
      </c>
      <c r="Q366">
        <f t="shared" si="148"/>
        <v>0</v>
      </c>
      <c r="R366" s="11">
        <f t="shared" si="149"/>
        <v>0</v>
      </c>
      <c r="S366">
        <f t="shared" si="150"/>
        <v>0</v>
      </c>
      <c r="T366" s="11">
        <f t="shared" si="151"/>
        <v>0</v>
      </c>
      <c r="U366" s="12">
        <f t="shared" si="152"/>
        <v>0</v>
      </c>
      <c r="V366" s="11">
        <f t="shared" si="153"/>
        <v>0</v>
      </c>
      <c r="W366" s="12">
        <f t="shared" si="154"/>
        <v>0</v>
      </c>
      <c r="X366" s="11">
        <f t="shared" si="155"/>
        <v>0</v>
      </c>
      <c r="Y366" s="12">
        <f t="shared" si="156"/>
        <v>0</v>
      </c>
      <c r="Z366" s="11">
        <f t="shared" si="157"/>
        <v>0</v>
      </c>
      <c r="AA366" s="12">
        <f t="shared" si="158"/>
        <v>0</v>
      </c>
      <c r="AB366" s="11">
        <f t="shared" si="159"/>
        <v>0</v>
      </c>
      <c r="AC366" s="12">
        <f t="shared" si="160"/>
        <v>0</v>
      </c>
      <c r="AD366" s="11">
        <f t="shared" si="161"/>
        <v>0</v>
      </c>
      <c r="AE366" s="12">
        <f t="shared" si="162"/>
        <v>0</v>
      </c>
      <c r="AF366" s="11">
        <f t="shared" si="163"/>
        <v>0</v>
      </c>
      <c r="AG366" s="12">
        <f t="shared" si="164"/>
        <v>0</v>
      </c>
      <c r="AH366" s="11">
        <f t="shared" si="165"/>
        <v>0</v>
      </c>
      <c r="AI366" s="12">
        <f t="shared" si="166"/>
        <v>0</v>
      </c>
      <c r="AJ366" s="11">
        <f t="shared" si="167"/>
        <v>0</v>
      </c>
      <c r="AK366" s="12">
        <f t="shared" si="168"/>
        <v>0</v>
      </c>
    </row>
    <row r="367" spans="1:37" x14ac:dyDescent="0.3">
      <c r="A367">
        <v>611238</v>
      </c>
      <c r="C367" s="1">
        <v>44217</v>
      </c>
      <c r="D367">
        <v>15</v>
      </c>
      <c r="E367" t="s">
        <v>196</v>
      </c>
      <c r="F367" t="s">
        <v>165</v>
      </c>
      <c r="G367" t="s">
        <v>33</v>
      </c>
      <c r="H367" s="2">
        <v>40548264</v>
      </c>
      <c r="J367">
        <f t="shared" si="141"/>
        <v>0</v>
      </c>
      <c r="K367">
        <f t="shared" si="142"/>
        <v>0</v>
      </c>
      <c r="L367">
        <f t="shared" si="143"/>
        <v>0</v>
      </c>
      <c r="M367">
        <f t="shared" si="144"/>
        <v>0</v>
      </c>
      <c r="N367">
        <f t="shared" si="145"/>
        <v>0</v>
      </c>
      <c r="O367">
        <f t="shared" si="146"/>
        <v>0</v>
      </c>
      <c r="P367">
        <f t="shared" si="147"/>
        <v>0</v>
      </c>
      <c r="Q367">
        <f t="shared" si="148"/>
        <v>0</v>
      </c>
      <c r="R367" s="11">
        <f t="shared" si="149"/>
        <v>0</v>
      </c>
      <c r="S367">
        <f t="shared" si="150"/>
        <v>0</v>
      </c>
      <c r="T367" s="11">
        <f t="shared" si="151"/>
        <v>0</v>
      </c>
      <c r="U367" s="12">
        <f t="shared" si="152"/>
        <v>0</v>
      </c>
      <c r="V367" s="11">
        <f t="shared" si="153"/>
        <v>0</v>
      </c>
      <c r="W367" s="12">
        <f t="shared" si="154"/>
        <v>0</v>
      </c>
      <c r="X367" s="11">
        <f t="shared" si="155"/>
        <v>0</v>
      </c>
      <c r="Y367" s="12">
        <f t="shared" si="156"/>
        <v>0</v>
      </c>
      <c r="Z367" s="11">
        <f t="shared" si="157"/>
        <v>0</v>
      </c>
      <c r="AA367" s="12">
        <f t="shared" si="158"/>
        <v>0</v>
      </c>
      <c r="AB367" s="11">
        <f t="shared" si="159"/>
        <v>0</v>
      </c>
      <c r="AC367" s="12">
        <f t="shared" si="160"/>
        <v>0</v>
      </c>
      <c r="AD367" s="11">
        <f t="shared" si="161"/>
        <v>0</v>
      </c>
      <c r="AE367" s="12">
        <f t="shared" si="162"/>
        <v>0</v>
      </c>
      <c r="AF367" s="11">
        <f t="shared" si="163"/>
        <v>0</v>
      </c>
      <c r="AG367" s="12">
        <f t="shared" si="164"/>
        <v>0</v>
      </c>
      <c r="AH367" s="11">
        <f t="shared" si="165"/>
        <v>0</v>
      </c>
      <c r="AI367" s="12">
        <f t="shared" si="166"/>
        <v>0</v>
      </c>
      <c r="AJ367" s="11">
        <f t="shared" si="167"/>
        <v>0</v>
      </c>
      <c r="AK367" s="12">
        <f t="shared" si="168"/>
        <v>0</v>
      </c>
    </row>
    <row r="368" spans="1:37" x14ac:dyDescent="0.3">
      <c r="A368">
        <v>611238</v>
      </c>
      <c r="C368" s="1">
        <v>44217</v>
      </c>
      <c r="D368">
        <v>16</v>
      </c>
      <c r="E368" t="s">
        <v>196</v>
      </c>
      <c r="F368" t="s">
        <v>165</v>
      </c>
      <c r="G368" t="s">
        <v>23</v>
      </c>
      <c r="H368" s="2">
        <v>42695509</v>
      </c>
      <c r="J368">
        <f t="shared" si="141"/>
        <v>0</v>
      </c>
      <c r="K368">
        <f t="shared" si="142"/>
        <v>0</v>
      </c>
      <c r="L368">
        <f t="shared" si="143"/>
        <v>0</v>
      </c>
      <c r="M368">
        <f t="shared" si="144"/>
        <v>0</v>
      </c>
      <c r="N368">
        <f t="shared" si="145"/>
        <v>0</v>
      </c>
      <c r="O368">
        <f t="shared" si="146"/>
        <v>0</v>
      </c>
      <c r="P368">
        <f t="shared" si="147"/>
        <v>0</v>
      </c>
      <c r="Q368">
        <f t="shared" si="148"/>
        <v>0</v>
      </c>
      <c r="R368" s="11">
        <f t="shared" si="149"/>
        <v>0</v>
      </c>
      <c r="S368">
        <f t="shared" si="150"/>
        <v>0</v>
      </c>
      <c r="T368" s="11">
        <f t="shared" si="151"/>
        <v>0</v>
      </c>
      <c r="U368" s="12">
        <f t="shared" si="152"/>
        <v>0</v>
      </c>
      <c r="V368" s="11">
        <f t="shared" si="153"/>
        <v>0</v>
      </c>
      <c r="W368" s="12">
        <f t="shared" si="154"/>
        <v>0</v>
      </c>
      <c r="X368" s="11">
        <f t="shared" si="155"/>
        <v>0</v>
      </c>
      <c r="Y368" s="12">
        <f t="shared" si="156"/>
        <v>0</v>
      </c>
      <c r="Z368" s="11">
        <f t="shared" si="157"/>
        <v>0</v>
      </c>
      <c r="AA368" s="12">
        <f t="shared" si="158"/>
        <v>0</v>
      </c>
      <c r="AB368" s="11">
        <f t="shared" si="159"/>
        <v>0</v>
      </c>
      <c r="AC368" s="12">
        <f t="shared" si="160"/>
        <v>0</v>
      </c>
      <c r="AD368" s="11">
        <f t="shared" si="161"/>
        <v>0</v>
      </c>
      <c r="AE368" s="12">
        <f t="shared" si="162"/>
        <v>0</v>
      </c>
      <c r="AF368" s="11">
        <f t="shared" si="163"/>
        <v>0</v>
      </c>
      <c r="AG368" s="12">
        <f t="shared" si="164"/>
        <v>0</v>
      </c>
      <c r="AH368" s="11">
        <f t="shared" si="165"/>
        <v>0</v>
      </c>
      <c r="AI368" s="12">
        <f t="shared" si="166"/>
        <v>0</v>
      </c>
      <c r="AJ368" s="11">
        <f t="shared" si="167"/>
        <v>0</v>
      </c>
      <c r="AK368" s="12">
        <f t="shared" si="168"/>
        <v>0</v>
      </c>
    </row>
    <row r="369" spans="1:37" x14ac:dyDescent="0.3">
      <c r="A369">
        <v>611238</v>
      </c>
      <c r="C369" s="1">
        <v>44217</v>
      </c>
      <c r="D369">
        <v>17</v>
      </c>
      <c r="E369" t="s">
        <v>196</v>
      </c>
      <c r="F369" t="s">
        <v>165</v>
      </c>
      <c r="G369" t="s">
        <v>44</v>
      </c>
      <c r="H369" s="2">
        <v>44962404</v>
      </c>
      <c r="J369">
        <f t="shared" si="141"/>
        <v>0</v>
      </c>
      <c r="K369">
        <f t="shared" si="142"/>
        <v>0</v>
      </c>
      <c r="L369">
        <f t="shared" si="143"/>
        <v>0</v>
      </c>
      <c r="M369">
        <f t="shared" si="144"/>
        <v>0</v>
      </c>
      <c r="N369">
        <f t="shared" si="145"/>
        <v>0</v>
      </c>
      <c r="O369">
        <f t="shared" si="146"/>
        <v>0</v>
      </c>
      <c r="P369">
        <f t="shared" si="147"/>
        <v>1</v>
      </c>
      <c r="Q369">
        <f t="shared" si="148"/>
        <v>0</v>
      </c>
      <c r="R369" s="11">
        <f t="shared" si="149"/>
        <v>0</v>
      </c>
      <c r="S369">
        <f t="shared" si="150"/>
        <v>0</v>
      </c>
      <c r="T369" s="11">
        <f t="shared" si="151"/>
        <v>0</v>
      </c>
      <c r="U369" s="12">
        <f t="shared" si="152"/>
        <v>0</v>
      </c>
      <c r="V369" s="11">
        <f t="shared" si="153"/>
        <v>0</v>
      </c>
      <c r="W369" s="12">
        <f t="shared" si="154"/>
        <v>0</v>
      </c>
      <c r="X369" s="11">
        <f t="shared" si="155"/>
        <v>0</v>
      </c>
      <c r="Y369" s="12">
        <f t="shared" si="156"/>
        <v>0</v>
      </c>
      <c r="Z369" s="11">
        <f t="shared" si="157"/>
        <v>0</v>
      </c>
      <c r="AA369" s="12">
        <f t="shared" si="158"/>
        <v>0</v>
      </c>
      <c r="AB369" s="11">
        <f t="shared" si="159"/>
        <v>0</v>
      </c>
      <c r="AC369" s="12">
        <f t="shared" si="160"/>
        <v>0</v>
      </c>
      <c r="AD369" s="11">
        <f t="shared" si="161"/>
        <v>0</v>
      </c>
      <c r="AE369" s="12">
        <f t="shared" si="162"/>
        <v>0</v>
      </c>
      <c r="AF369" s="11">
        <f t="shared" si="163"/>
        <v>0</v>
      </c>
      <c r="AG369" s="12">
        <f t="shared" si="164"/>
        <v>0</v>
      </c>
      <c r="AH369" s="11">
        <f t="shared" si="165"/>
        <v>0</v>
      </c>
      <c r="AI369" s="12">
        <f t="shared" si="166"/>
        <v>0</v>
      </c>
      <c r="AJ369" s="11">
        <f t="shared" si="167"/>
        <v>0</v>
      </c>
      <c r="AK369" s="12">
        <f t="shared" si="168"/>
        <v>0</v>
      </c>
    </row>
    <row r="370" spans="1:37" x14ac:dyDescent="0.3">
      <c r="C370" s="1"/>
      <c r="H370" s="2"/>
      <c r="J370">
        <f t="shared" si="141"/>
        <v>0</v>
      </c>
      <c r="K370">
        <f t="shared" si="142"/>
        <v>0</v>
      </c>
      <c r="L370">
        <f t="shared" si="143"/>
        <v>0</v>
      </c>
      <c r="M370">
        <f t="shared" si="144"/>
        <v>0</v>
      </c>
      <c r="N370">
        <f t="shared" si="145"/>
        <v>0</v>
      </c>
      <c r="O370">
        <f t="shared" si="146"/>
        <v>0</v>
      </c>
      <c r="P370">
        <f t="shared" si="147"/>
        <v>0</v>
      </c>
      <c r="Q370">
        <f t="shared" si="148"/>
        <v>0</v>
      </c>
      <c r="R370" s="11">
        <f t="shared" si="149"/>
        <v>0</v>
      </c>
      <c r="S370">
        <f t="shared" si="150"/>
        <v>0</v>
      </c>
      <c r="T370" s="11">
        <f t="shared" si="151"/>
        <v>0</v>
      </c>
      <c r="U370" s="12">
        <f t="shared" si="152"/>
        <v>0</v>
      </c>
      <c r="V370" s="11">
        <f t="shared" si="153"/>
        <v>0</v>
      </c>
      <c r="W370" s="12">
        <f t="shared" si="154"/>
        <v>0</v>
      </c>
      <c r="X370" s="11">
        <f t="shared" si="155"/>
        <v>0</v>
      </c>
      <c r="Y370" s="12">
        <f t="shared" si="156"/>
        <v>0</v>
      </c>
      <c r="Z370" s="11">
        <f t="shared" si="157"/>
        <v>0</v>
      </c>
      <c r="AA370" s="12">
        <f t="shared" si="158"/>
        <v>0</v>
      </c>
      <c r="AB370" s="11">
        <f t="shared" si="159"/>
        <v>0</v>
      </c>
      <c r="AC370" s="12">
        <f t="shared" si="160"/>
        <v>0</v>
      </c>
      <c r="AD370" s="11">
        <f t="shared" si="161"/>
        <v>0</v>
      </c>
      <c r="AE370" s="12">
        <f t="shared" si="162"/>
        <v>0</v>
      </c>
      <c r="AF370" s="11">
        <f t="shared" si="163"/>
        <v>0</v>
      </c>
      <c r="AG370" s="12">
        <f t="shared" si="164"/>
        <v>0</v>
      </c>
      <c r="AH370" s="11">
        <f t="shared" si="165"/>
        <v>0</v>
      </c>
      <c r="AI370" s="12">
        <f t="shared" si="166"/>
        <v>0</v>
      </c>
      <c r="AJ370" s="11">
        <f t="shared" si="167"/>
        <v>0</v>
      </c>
      <c r="AK370" s="12">
        <f t="shared" si="168"/>
        <v>0</v>
      </c>
    </row>
    <row r="371" spans="1:37" x14ac:dyDescent="0.3">
      <c r="A371">
        <v>614307</v>
      </c>
      <c r="C371" s="1">
        <v>44203</v>
      </c>
      <c r="D371">
        <v>1</v>
      </c>
      <c r="E371" t="s">
        <v>197</v>
      </c>
      <c r="F371" t="s">
        <v>165</v>
      </c>
      <c r="G371" t="s">
        <v>47</v>
      </c>
      <c r="H371" s="2">
        <v>10745454</v>
      </c>
      <c r="J371">
        <f t="shared" si="141"/>
        <v>0</v>
      </c>
      <c r="K371">
        <f t="shared" si="142"/>
        <v>0</v>
      </c>
      <c r="L371">
        <f t="shared" si="143"/>
        <v>0</v>
      </c>
      <c r="M371">
        <f t="shared" si="144"/>
        <v>0</v>
      </c>
      <c r="N371">
        <f t="shared" si="145"/>
        <v>0</v>
      </c>
      <c r="O371">
        <f t="shared" si="146"/>
        <v>0</v>
      </c>
      <c r="P371">
        <f t="shared" si="147"/>
        <v>0</v>
      </c>
      <c r="Q371">
        <f t="shared" si="148"/>
        <v>0</v>
      </c>
      <c r="R371" s="11">
        <f t="shared" si="149"/>
        <v>0</v>
      </c>
      <c r="S371">
        <f t="shared" si="150"/>
        <v>0</v>
      </c>
      <c r="T371" s="11">
        <f t="shared" si="151"/>
        <v>0</v>
      </c>
      <c r="U371" s="12">
        <f t="shared" si="152"/>
        <v>0</v>
      </c>
      <c r="V371" s="11">
        <f t="shared" si="153"/>
        <v>0</v>
      </c>
      <c r="W371" s="12">
        <f t="shared" si="154"/>
        <v>0</v>
      </c>
      <c r="X371" s="11">
        <f t="shared" si="155"/>
        <v>0</v>
      </c>
      <c r="Y371" s="12">
        <f t="shared" si="156"/>
        <v>0</v>
      </c>
      <c r="Z371" s="11">
        <f t="shared" si="157"/>
        <v>0</v>
      </c>
      <c r="AA371" s="12">
        <f t="shared" si="158"/>
        <v>0</v>
      </c>
      <c r="AB371" s="11">
        <f t="shared" si="159"/>
        <v>0</v>
      </c>
      <c r="AC371" s="12">
        <f t="shared" si="160"/>
        <v>0</v>
      </c>
      <c r="AD371" s="11">
        <f t="shared" si="161"/>
        <v>0</v>
      </c>
      <c r="AE371" s="12">
        <f t="shared" si="162"/>
        <v>0</v>
      </c>
      <c r="AF371" s="11">
        <f t="shared" si="163"/>
        <v>0</v>
      </c>
      <c r="AG371" s="12">
        <f t="shared" si="164"/>
        <v>0</v>
      </c>
      <c r="AH371" s="11">
        <f t="shared" si="165"/>
        <v>0</v>
      </c>
      <c r="AI371" s="12">
        <f t="shared" si="166"/>
        <v>0</v>
      </c>
      <c r="AJ371" s="11">
        <f t="shared" si="167"/>
        <v>0</v>
      </c>
      <c r="AK371" s="12">
        <f t="shared" si="168"/>
        <v>0</v>
      </c>
    </row>
    <row r="372" spans="1:37" x14ac:dyDescent="0.3">
      <c r="A372">
        <v>614307</v>
      </c>
      <c r="C372" s="1">
        <v>44203</v>
      </c>
      <c r="D372">
        <v>2</v>
      </c>
      <c r="E372" t="s">
        <v>197</v>
      </c>
      <c r="F372" t="s">
        <v>165</v>
      </c>
      <c r="G372" t="s">
        <v>18</v>
      </c>
      <c r="H372" s="2">
        <v>10767452</v>
      </c>
      <c r="J372">
        <f t="shared" si="141"/>
        <v>0</v>
      </c>
      <c r="K372">
        <f t="shared" si="142"/>
        <v>0</v>
      </c>
      <c r="L372">
        <f t="shared" si="143"/>
        <v>0</v>
      </c>
      <c r="M372">
        <f t="shared" si="144"/>
        <v>0</v>
      </c>
      <c r="N372">
        <f t="shared" si="145"/>
        <v>0</v>
      </c>
      <c r="O372">
        <f t="shared" si="146"/>
        <v>0</v>
      </c>
      <c r="P372">
        <f t="shared" si="147"/>
        <v>0</v>
      </c>
      <c r="Q372">
        <f t="shared" si="148"/>
        <v>0</v>
      </c>
      <c r="R372" s="11">
        <f t="shared" si="149"/>
        <v>0</v>
      </c>
      <c r="S372">
        <f t="shared" si="150"/>
        <v>0</v>
      </c>
      <c r="T372" s="11">
        <f t="shared" si="151"/>
        <v>0</v>
      </c>
      <c r="U372" s="12">
        <f t="shared" si="152"/>
        <v>0</v>
      </c>
      <c r="V372" s="11">
        <f t="shared" si="153"/>
        <v>0</v>
      </c>
      <c r="W372" s="12">
        <f t="shared" si="154"/>
        <v>0</v>
      </c>
      <c r="X372" s="11">
        <f t="shared" si="155"/>
        <v>0</v>
      </c>
      <c r="Y372" s="12">
        <f t="shared" si="156"/>
        <v>0</v>
      </c>
      <c r="Z372" s="11">
        <f t="shared" si="157"/>
        <v>0</v>
      </c>
      <c r="AA372" s="12">
        <f t="shared" si="158"/>
        <v>0</v>
      </c>
      <c r="AB372" s="11">
        <f t="shared" si="159"/>
        <v>0</v>
      </c>
      <c r="AC372" s="12">
        <f t="shared" si="160"/>
        <v>0</v>
      </c>
      <c r="AD372" s="11">
        <f t="shared" si="161"/>
        <v>1</v>
      </c>
      <c r="AE372" s="12">
        <f t="shared" si="162"/>
        <v>0</v>
      </c>
      <c r="AF372" s="11">
        <f t="shared" si="163"/>
        <v>0</v>
      </c>
      <c r="AG372" s="12">
        <f t="shared" si="164"/>
        <v>0</v>
      </c>
      <c r="AH372" s="11">
        <f t="shared" si="165"/>
        <v>0</v>
      </c>
      <c r="AI372" s="12">
        <f t="shared" si="166"/>
        <v>0</v>
      </c>
      <c r="AJ372" s="11">
        <f t="shared" si="167"/>
        <v>0</v>
      </c>
      <c r="AK372" s="12">
        <f t="shared" si="168"/>
        <v>0</v>
      </c>
    </row>
    <row r="373" spans="1:37" x14ac:dyDescent="0.3">
      <c r="A373">
        <v>614307</v>
      </c>
      <c r="C373" s="1">
        <v>44203</v>
      </c>
      <c r="D373">
        <v>3</v>
      </c>
      <c r="E373" t="s">
        <v>197</v>
      </c>
      <c r="F373" t="s">
        <v>165</v>
      </c>
      <c r="G373" t="s">
        <v>52</v>
      </c>
      <c r="H373" s="2">
        <v>11767430</v>
      </c>
      <c r="J373">
        <f t="shared" si="141"/>
        <v>0</v>
      </c>
      <c r="K373">
        <f t="shared" si="142"/>
        <v>0</v>
      </c>
      <c r="L373">
        <f t="shared" si="143"/>
        <v>0</v>
      </c>
      <c r="M373">
        <f t="shared" si="144"/>
        <v>0</v>
      </c>
      <c r="N373">
        <f t="shared" si="145"/>
        <v>0</v>
      </c>
      <c r="O373">
        <f t="shared" si="146"/>
        <v>0</v>
      </c>
      <c r="P373">
        <f t="shared" si="147"/>
        <v>0</v>
      </c>
      <c r="Q373">
        <f t="shared" si="148"/>
        <v>0</v>
      </c>
      <c r="R373" s="11">
        <f t="shared" si="149"/>
        <v>0</v>
      </c>
      <c r="S373">
        <f t="shared" si="150"/>
        <v>0</v>
      </c>
      <c r="T373" s="11">
        <f t="shared" si="151"/>
        <v>0</v>
      </c>
      <c r="U373" s="12">
        <f t="shared" si="152"/>
        <v>0</v>
      </c>
      <c r="V373" s="11">
        <f t="shared" si="153"/>
        <v>0</v>
      </c>
      <c r="W373" s="12">
        <f t="shared" si="154"/>
        <v>0</v>
      </c>
      <c r="X373" s="11">
        <f t="shared" si="155"/>
        <v>0</v>
      </c>
      <c r="Y373" s="12">
        <f t="shared" si="156"/>
        <v>0</v>
      </c>
      <c r="Z373" s="11">
        <f t="shared" si="157"/>
        <v>0</v>
      </c>
      <c r="AA373" s="12">
        <f t="shared" si="158"/>
        <v>0</v>
      </c>
      <c r="AB373" s="11">
        <f t="shared" si="159"/>
        <v>0</v>
      </c>
      <c r="AC373" s="12">
        <f t="shared" si="160"/>
        <v>0</v>
      </c>
      <c r="AD373" s="11">
        <f t="shared" si="161"/>
        <v>0</v>
      </c>
      <c r="AE373" s="12">
        <f t="shared" si="162"/>
        <v>0</v>
      </c>
      <c r="AF373" s="11">
        <f t="shared" si="163"/>
        <v>0</v>
      </c>
      <c r="AG373" s="12">
        <f t="shared" si="164"/>
        <v>0</v>
      </c>
      <c r="AH373" s="11">
        <f t="shared" si="165"/>
        <v>0</v>
      </c>
      <c r="AI373" s="12">
        <f t="shared" si="166"/>
        <v>0</v>
      </c>
      <c r="AJ373" s="11">
        <f t="shared" si="167"/>
        <v>0</v>
      </c>
      <c r="AK373" s="12">
        <f t="shared" si="168"/>
        <v>0</v>
      </c>
    </row>
    <row r="374" spans="1:37" x14ac:dyDescent="0.3">
      <c r="A374">
        <v>614307</v>
      </c>
      <c r="C374" s="1">
        <v>44203</v>
      </c>
      <c r="D374">
        <v>4</v>
      </c>
      <c r="E374" t="s">
        <v>197</v>
      </c>
      <c r="F374" t="s">
        <v>165</v>
      </c>
      <c r="G374" t="s">
        <v>13</v>
      </c>
      <c r="H374" s="2">
        <v>11792445</v>
      </c>
      <c r="J374">
        <f t="shared" si="141"/>
        <v>0</v>
      </c>
      <c r="K374">
        <f t="shared" si="142"/>
        <v>0</v>
      </c>
      <c r="L374">
        <f t="shared" si="143"/>
        <v>0</v>
      </c>
      <c r="M374">
        <f t="shared" si="144"/>
        <v>0</v>
      </c>
      <c r="N374">
        <f t="shared" si="145"/>
        <v>1</v>
      </c>
      <c r="O374">
        <f t="shared" si="146"/>
        <v>0</v>
      </c>
      <c r="P374">
        <f t="shared" si="147"/>
        <v>0</v>
      </c>
      <c r="Q374">
        <f t="shared" si="148"/>
        <v>0</v>
      </c>
      <c r="R374" s="11">
        <f t="shared" si="149"/>
        <v>0</v>
      </c>
      <c r="S374">
        <f t="shared" si="150"/>
        <v>0</v>
      </c>
      <c r="T374" s="11">
        <f t="shared" si="151"/>
        <v>0</v>
      </c>
      <c r="U374" s="12">
        <f t="shared" si="152"/>
        <v>0</v>
      </c>
      <c r="V374" s="11">
        <f t="shared" si="153"/>
        <v>0</v>
      </c>
      <c r="W374" s="12">
        <f t="shared" si="154"/>
        <v>0</v>
      </c>
      <c r="X374" s="11">
        <f t="shared" si="155"/>
        <v>0</v>
      </c>
      <c r="Y374" s="12">
        <f t="shared" si="156"/>
        <v>0</v>
      </c>
      <c r="Z374" s="11">
        <f t="shared" si="157"/>
        <v>0</v>
      </c>
      <c r="AA374" s="12">
        <f t="shared" si="158"/>
        <v>0</v>
      </c>
      <c r="AB374" s="11">
        <f t="shared" si="159"/>
        <v>0</v>
      </c>
      <c r="AC374" s="12">
        <f t="shared" si="160"/>
        <v>0</v>
      </c>
      <c r="AD374" s="11">
        <f t="shared" si="161"/>
        <v>0</v>
      </c>
      <c r="AE374" s="12">
        <f t="shared" si="162"/>
        <v>0</v>
      </c>
      <c r="AF374" s="11">
        <f t="shared" si="163"/>
        <v>0</v>
      </c>
      <c r="AG374" s="12">
        <f t="shared" si="164"/>
        <v>0</v>
      </c>
      <c r="AH374" s="11">
        <f t="shared" si="165"/>
        <v>0</v>
      </c>
      <c r="AI374" s="12">
        <f t="shared" si="166"/>
        <v>0</v>
      </c>
      <c r="AJ374" s="11">
        <f t="shared" si="167"/>
        <v>0</v>
      </c>
      <c r="AK374" s="12">
        <f t="shared" si="168"/>
        <v>0</v>
      </c>
    </row>
    <row r="375" spans="1:37" x14ac:dyDescent="0.3">
      <c r="A375">
        <v>614307</v>
      </c>
      <c r="C375" s="1">
        <v>44203</v>
      </c>
      <c r="D375">
        <v>5</v>
      </c>
      <c r="E375" t="s">
        <v>197</v>
      </c>
      <c r="F375" t="s">
        <v>165</v>
      </c>
      <c r="G375" t="s">
        <v>12</v>
      </c>
      <c r="H375" s="2">
        <v>11875443</v>
      </c>
      <c r="J375">
        <f t="shared" si="141"/>
        <v>0</v>
      </c>
      <c r="K375">
        <f t="shared" si="142"/>
        <v>0</v>
      </c>
      <c r="L375">
        <f t="shared" si="143"/>
        <v>0</v>
      </c>
      <c r="M375">
        <f t="shared" si="144"/>
        <v>0</v>
      </c>
      <c r="N375">
        <f t="shared" si="145"/>
        <v>0</v>
      </c>
      <c r="O375">
        <f t="shared" si="146"/>
        <v>0</v>
      </c>
      <c r="P375">
        <f t="shared" si="147"/>
        <v>0</v>
      </c>
      <c r="Q375">
        <f t="shared" si="148"/>
        <v>0</v>
      </c>
      <c r="R375" s="11">
        <f t="shared" si="149"/>
        <v>0</v>
      </c>
      <c r="S375">
        <f t="shared" si="150"/>
        <v>0</v>
      </c>
      <c r="T375" s="11">
        <f t="shared" si="151"/>
        <v>0</v>
      </c>
      <c r="U375" s="12">
        <f t="shared" si="152"/>
        <v>0</v>
      </c>
      <c r="V375" s="11">
        <f t="shared" si="153"/>
        <v>1</v>
      </c>
      <c r="W375" s="12">
        <f t="shared" si="154"/>
        <v>0</v>
      </c>
      <c r="X375" s="11">
        <f t="shared" si="155"/>
        <v>0</v>
      </c>
      <c r="Y375" s="12">
        <f t="shared" si="156"/>
        <v>0</v>
      </c>
      <c r="Z375" s="11">
        <f t="shared" si="157"/>
        <v>0</v>
      </c>
      <c r="AA375" s="12">
        <f t="shared" si="158"/>
        <v>0</v>
      </c>
      <c r="AB375" s="11">
        <f t="shared" si="159"/>
        <v>0</v>
      </c>
      <c r="AC375" s="12">
        <f t="shared" si="160"/>
        <v>0</v>
      </c>
      <c r="AD375" s="11">
        <f t="shared" si="161"/>
        <v>0</v>
      </c>
      <c r="AE375" s="12">
        <f t="shared" si="162"/>
        <v>0</v>
      </c>
      <c r="AF375" s="11">
        <f t="shared" si="163"/>
        <v>0</v>
      </c>
      <c r="AG375" s="12">
        <f t="shared" si="164"/>
        <v>0</v>
      </c>
      <c r="AH375" s="11">
        <f t="shared" si="165"/>
        <v>0</v>
      </c>
      <c r="AI375" s="12">
        <f t="shared" si="166"/>
        <v>0</v>
      </c>
      <c r="AJ375" s="11">
        <f t="shared" si="167"/>
        <v>0</v>
      </c>
      <c r="AK375" s="12">
        <f t="shared" si="168"/>
        <v>0</v>
      </c>
    </row>
    <row r="376" spans="1:37" x14ac:dyDescent="0.3">
      <c r="A376">
        <v>614307</v>
      </c>
      <c r="C376" s="1">
        <v>44203</v>
      </c>
      <c r="D376">
        <v>6</v>
      </c>
      <c r="E376" t="s">
        <v>197</v>
      </c>
      <c r="F376" t="s">
        <v>165</v>
      </c>
      <c r="G376" t="s">
        <v>23</v>
      </c>
      <c r="H376" s="2">
        <v>12758377</v>
      </c>
      <c r="J376">
        <f t="shared" si="141"/>
        <v>0</v>
      </c>
      <c r="K376">
        <f t="shared" si="142"/>
        <v>0</v>
      </c>
      <c r="L376">
        <f t="shared" si="143"/>
        <v>0</v>
      </c>
      <c r="M376">
        <f t="shared" si="144"/>
        <v>0</v>
      </c>
      <c r="N376">
        <f t="shared" si="145"/>
        <v>0</v>
      </c>
      <c r="O376">
        <f t="shared" si="146"/>
        <v>0</v>
      </c>
      <c r="P376">
        <f t="shared" si="147"/>
        <v>0</v>
      </c>
      <c r="Q376">
        <f t="shared" si="148"/>
        <v>0</v>
      </c>
      <c r="R376" s="11">
        <f t="shared" si="149"/>
        <v>0</v>
      </c>
      <c r="S376">
        <f t="shared" si="150"/>
        <v>0</v>
      </c>
      <c r="T376" s="11">
        <f t="shared" si="151"/>
        <v>0</v>
      </c>
      <c r="U376" s="12">
        <f t="shared" si="152"/>
        <v>0</v>
      </c>
      <c r="V376" s="11">
        <f t="shared" si="153"/>
        <v>0</v>
      </c>
      <c r="W376" s="12">
        <f t="shared" si="154"/>
        <v>0</v>
      </c>
      <c r="X376" s="11">
        <f t="shared" si="155"/>
        <v>0</v>
      </c>
      <c r="Y376" s="12">
        <f t="shared" si="156"/>
        <v>0</v>
      </c>
      <c r="Z376" s="11">
        <f t="shared" si="157"/>
        <v>0</v>
      </c>
      <c r="AA376" s="12">
        <f t="shared" si="158"/>
        <v>0</v>
      </c>
      <c r="AB376" s="11">
        <f t="shared" si="159"/>
        <v>0</v>
      </c>
      <c r="AC376" s="12">
        <f t="shared" si="160"/>
        <v>0</v>
      </c>
      <c r="AD376" s="11">
        <f t="shared" si="161"/>
        <v>0</v>
      </c>
      <c r="AE376" s="12">
        <f t="shared" si="162"/>
        <v>0</v>
      </c>
      <c r="AF376" s="11">
        <f t="shared" si="163"/>
        <v>0</v>
      </c>
      <c r="AG376" s="12">
        <f t="shared" si="164"/>
        <v>0</v>
      </c>
      <c r="AH376" s="11">
        <f t="shared" si="165"/>
        <v>0</v>
      </c>
      <c r="AI376" s="12">
        <f t="shared" si="166"/>
        <v>0</v>
      </c>
      <c r="AJ376" s="11">
        <f t="shared" si="167"/>
        <v>0</v>
      </c>
      <c r="AK376" s="12">
        <f t="shared" si="168"/>
        <v>0</v>
      </c>
    </row>
    <row r="377" spans="1:37" x14ac:dyDescent="0.3">
      <c r="A377">
        <v>614307</v>
      </c>
      <c r="C377" s="1">
        <v>44203</v>
      </c>
      <c r="D377">
        <v>7</v>
      </c>
      <c r="E377" t="s">
        <v>197</v>
      </c>
      <c r="F377" t="s">
        <v>165</v>
      </c>
      <c r="G377" t="s">
        <v>34</v>
      </c>
      <c r="H377" s="2">
        <v>14933131</v>
      </c>
      <c r="J377">
        <f t="shared" si="141"/>
        <v>0</v>
      </c>
      <c r="K377">
        <f t="shared" si="142"/>
        <v>0</v>
      </c>
      <c r="L377">
        <f t="shared" si="143"/>
        <v>0</v>
      </c>
      <c r="M377">
        <f t="shared" si="144"/>
        <v>0</v>
      </c>
      <c r="N377">
        <f t="shared" si="145"/>
        <v>0</v>
      </c>
      <c r="O377">
        <f t="shared" si="146"/>
        <v>0</v>
      </c>
      <c r="P377">
        <f t="shared" si="147"/>
        <v>0</v>
      </c>
      <c r="Q377">
        <f t="shared" si="148"/>
        <v>0</v>
      </c>
      <c r="R377" s="11">
        <f t="shared" si="149"/>
        <v>0</v>
      </c>
      <c r="S377">
        <f t="shared" si="150"/>
        <v>0</v>
      </c>
      <c r="T377" s="11">
        <f t="shared" si="151"/>
        <v>0</v>
      </c>
      <c r="U377" s="12">
        <f t="shared" si="152"/>
        <v>0</v>
      </c>
      <c r="V377" s="11">
        <f t="shared" si="153"/>
        <v>0</v>
      </c>
      <c r="W377" s="12">
        <f t="shared" si="154"/>
        <v>0</v>
      </c>
      <c r="X377" s="11">
        <f t="shared" si="155"/>
        <v>0</v>
      </c>
      <c r="Y377" s="12">
        <f t="shared" si="156"/>
        <v>0</v>
      </c>
      <c r="Z377" s="11">
        <f t="shared" si="157"/>
        <v>0</v>
      </c>
      <c r="AA377" s="12">
        <f t="shared" si="158"/>
        <v>0</v>
      </c>
      <c r="AB377" s="11">
        <f t="shared" si="159"/>
        <v>0</v>
      </c>
      <c r="AC377" s="12">
        <f t="shared" si="160"/>
        <v>0</v>
      </c>
      <c r="AD377" s="11">
        <f t="shared" si="161"/>
        <v>0</v>
      </c>
      <c r="AE377" s="12">
        <f t="shared" si="162"/>
        <v>0</v>
      </c>
      <c r="AF377" s="11">
        <f t="shared" si="163"/>
        <v>0</v>
      </c>
      <c r="AG377" s="12">
        <f t="shared" si="164"/>
        <v>0</v>
      </c>
      <c r="AH377" s="11">
        <f t="shared" si="165"/>
        <v>0</v>
      </c>
      <c r="AI377" s="12">
        <f t="shared" si="166"/>
        <v>0</v>
      </c>
      <c r="AJ377" s="11">
        <f t="shared" si="167"/>
        <v>0</v>
      </c>
      <c r="AK377" s="12">
        <f t="shared" si="168"/>
        <v>0</v>
      </c>
    </row>
    <row r="378" spans="1:37" x14ac:dyDescent="0.3">
      <c r="A378">
        <v>614307</v>
      </c>
      <c r="C378" s="1">
        <v>44203</v>
      </c>
      <c r="D378">
        <v>8</v>
      </c>
      <c r="E378" t="s">
        <v>197</v>
      </c>
      <c r="F378" t="s">
        <v>165</v>
      </c>
      <c r="G378" t="s">
        <v>14</v>
      </c>
      <c r="H378" s="2">
        <v>16341397</v>
      </c>
      <c r="J378">
        <f t="shared" si="141"/>
        <v>0</v>
      </c>
      <c r="K378">
        <f t="shared" si="142"/>
        <v>0</v>
      </c>
      <c r="L378">
        <f t="shared" si="143"/>
        <v>0</v>
      </c>
      <c r="M378">
        <f t="shared" si="144"/>
        <v>0</v>
      </c>
      <c r="N378">
        <f t="shared" si="145"/>
        <v>0</v>
      </c>
      <c r="O378">
        <f t="shared" si="146"/>
        <v>0</v>
      </c>
      <c r="P378">
        <f t="shared" si="147"/>
        <v>0</v>
      </c>
      <c r="Q378">
        <f t="shared" si="148"/>
        <v>0</v>
      </c>
      <c r="R378" s="11">
        <f t="shared" si="149"/>
        <v>0</v>
      </c>
      <c r="S378">
        <f t="shared" si="150"/>
        <v>0</v>
      </c>
      <c r="T378" s="11">
        <f t="shared" si="151"/>
        <v>0</v>
      </c>
      <c r="U378" s="12">
        <f t="shared" si="152"/>
        <v>0</v>
      </c>
      <c r="V378" s="11">
        <f t="shared" si="153"/>
        <v>0</v>
      </c>
      <c r="W378" s="12">
        <f t="shared" si="154"/>
        <v>0</v>
      </c>
      <c r="X378" s="11">
        <f t="shared" si="155"/>
        <v>0</v>
      </c>
      <c r="Y378" s="12">
        <f t="shared" si="156"/>
        <v>0</v>
      </c>
      <c r="Z378" s="11">
        <f t="shared" si="157"/>
        <v>1</v>
      </c>
      <c r="AA378" s="12">
        <f t="shared" si="158"/>
        <v>0</v>
      </c>
      <c r="AB378" s="11">
        <f t="shared" si="159"/>
        <v>0</v>
      </c>
      <c r="AC378" s="12">
        <f t="shared" si="160"/>
        <v>0</v>
      </c>
      <c r="AD378" s="11">
        <f t="shared" si="161"/>
        <v>0</v>
      </c>
      <c r="AE378" s="12">
        <f t="shared" si="162"/>
        <v>0</v>
      </c>
      <c r="AF378" s="11">
        <f t="shared" si="163"/>
        <v>0</v>
      </c>
      <c r="AG378" s="12">
        <f t="shared" si="164"/>
        <v>0</v>
      </c>
      <c r="AH378" s="11">
        <f t="shared" si="165"/>
        <v>0</v>
      </c>
      <c r="AI378" s="12">
        <f t="shared" si="166"/>
        <v>0</v>
      </c>
      <c r="AJ378" s="11">
        <f t="shared" si="167"/>
        <v>0</v>
      </c>
      <c r="AK378" s="12">
        <f t="shared" si="168"/>
        <v>0</v>
      </c>
    </row>
    <row r="379" spans="1:37" x14ac:dyDescent="0.3">
      <c r="A379">
        <v>614307</v>
      </c>
      <c r="C379" s="1">
        <v>44203</v>
      </c>
      <c r="D379">
        <v>9</v>
      </c>
      <c r="E379" t="s">
        <v>197</v>
      </c>
      <c r="F379" t="s">
        <v>165</v>
      </c>
      <c r="G379" t="s">
        <v>25</v>
      </c>
      <c r="H379" s="2">
        <v>17363200</v>
      </c>
      <c r="J379">
        <f t="shared" si="141"/>
        <v>0</v>
      </c>
      <c r="K379">
        <f t="shared" si="142"/>
        <v>0</v>
      </c>
      <c r="L379">
        <f t="shared" si="143"/>
        <v>0</v>
      </c>
      <c r="M379">
        <f t="shared" si="144"/>
        <v>0</v>
      </c>
      <c r="N379">
        <f t="shared" si="145"/>
        <v>0</v>
      </c>
      <c r="O379">
        <f t="shared" si="146"/>
        <v>0</v>
      </c>
      <c r="P379">
        <f t="shared" si="147"/>
        <v>0</v>
      </c>
      <c r="Q379">
        <f t="shared" si="148"/>
        <v>0</v>
      </c>
      <c r="R379" s="11">
        <f t="shared" si="149"/>
        <v>0</v>
      </c>
      <c r="S379">
        <f t="shared" si="150"/>
        <v>0</v>
      </c>
      <c r="T379" s="11">
        <f t="shared" si="151"/>
        <v>0</v>
      </c>
      <c r="U379" s="12">
        <f t="shared" si="152"/>
        <v>0</v>
      </c>
      <c r="V379" s="11">
        <f t="shared" si="153"/>
        <v>0</v>
      </c>
      <c r="W379" s="12">
        <f t="shared" si="154"/>
        <v>0</v>
      </c>
      <c r="X379" s="11">
        <f t="shared" si="155"/>
        <v>0</v>
      </c>
      <c r="Y379" s="12">
        <f t="shared" si="156"/>
        <v>0</v>
      </c>
      <c r="Z379" s="11">
        <f t="shared" si="157"/>
        <v>0</v>
      </c>
      <c r="AA379" s="12">
        <f t="shared" si="158"/>
        <v>0</v>
      </c>
      <c r="AB379" s="11">
        <f t="shared" si="159"/>
        <v>0</v>
      </c>
      <c r="AC379" s="12">
        <f t="shared" si="160"/>
        <v>0</v>
      </c>
      <c r="AD379" s="11">
        <f t="shared" si="161"/>
        <v>0</v>
      </c>
      <c r="AE379" s="12">
        <f t="shared" si="162"/>
        <v>0</v>
      </c>
      <c r="AF379" s="11">
        <f t="shared" si="163"/>
        <v>0</v>
      </c>
      <c r="AG379" s="12">
        <f t="shared" si="164"/>
        <v>0</v>
      </c>
      <c r="AH379" s="11">
        <f t="shared" si="165"/>
        <v>0</v>
      </c>
      <c r="AI379" s="12">
        <f t="shared" si="166"/>
        <v>0</v>
      </c>
      <c r="AJ379" s="11">
        <f t="shared" si="167"/>
        <v>0</v>
      </c>
      <c r="AK379" s="12">
        <f t="shared" si="168"/>
        <v>0</v>
      </c>
    </row>
    <row r="380" spans="1:37" x14ac:dyDescent="0.3">
      <c r="A380">
        <v>614307</v>
      </c>
      <c r="C380" s="1">
        <v>44203</v>
      </c>
      <c r="D380">
        <v>10</v>
      </c>
      <c r="E380" t="s">
        <v>197</v>
      </c>
      <c r="F380" t="s">
        <v>165</v>
      </c>
      <c r="G380" t="s">
        <v>15</v>
      </c>
      <c r="H380" s="2">
        <v>17910603</v>
      </c>
      <c r="J380">
        <f t="shared" si="141"/>
        <v>0</v>
      </c>
      <c r="K380">
        <f t="shared" si="142"/>
        <v>0</v>
      </c>
      <c r="L380">
        <f t="shared" si="143"/>
        <v>0</v>
      </c>
      <c r="M380">
        <f t="shared" si="144"/>
        <v>0</v>
      </c>
      <c r="N380">
        <f t="shared" si="145"/>
        <v>0</v>
      </c>
      <c r="O380">
        <f t="shared" si="146"/>
        <v>0</v>
      </c>
      <c r="P380">
        <f t="shared" si="147"/>
        <v>0</v>
      </c>
      <c r="Q380">
        <f t="shared" si="148"/>
        <v>0</v>
      </c>
      <c r="R380" s="11">
        <f t="shared" si="149"/>
        <v>0</v>
      </c>
      <c r="S380">
        <f t="shared" si="150"/>
        <v>0</v>
      </c>
      <c r="T380" s="11">
        <f t="shared" si="151"/>
        <v>0</v>
      </c>
      <c r="U380" s="12">
        <f t="shared" si="152"/>
        <v>0</v>
      </c>
      <c r="V380" s="11">
        <f t="shared" si="153"/>
        <v>0</v>
      </c>
      <c r="W380" s="12">
        <f t="shared" si="154"/>
        <v>0</v>
      </c>
      <c r="X380" s="11">
        <f t="shared" si="155"/>
        <v>0</v>
      </c>
      <c r="Y380" s="12">
        <f t="shared" si="156"/>
        <v>0</v>
      </c>
      <c r="Z380" s="11">
        <f t="shared" si="157"/>
        <v>0</v>
      </c>
      <c r="AA380" s="12">
        <f t="shared" si="158"/>
        <v>0</v>
      </c>
      <c r="AB380" s="11">
        <f t="shared" si="159"/>
        <v>0</v>
      </c>
      <c r="AC380" s="12">
        <f t="shared" si="160"/>
        <v>0</v>
      </c>
      <c r="AD380" s="11">
        <f t="shared" si="161"/>
        <v>0</v>
      </c>
      <c r="AE380" s="12">
        <f t="shared" si="162"/>
        <v>0</v>
      </c>
      <c r="AF380" s="11">
        <f t="shared" si="163"/>
        <v>1</v>
      </c>
      <c r="AG380" s="12">
        <f t="shared" si="164"/>
        <v>0</v>
      </c>
      <c r="AH380" s="11">
        <f t="shared" si="165"/>
        <v>0</v>
      </c>
      <c r="AI380" s="12">
        <f t="shared" si="166"/>
        <v>0</v>
      </c>
      <c r="AJ380" s="11">
        <f t="shared" si="167"/>
        <v>0</v>
      </c>
      <c r="AK380" s="12">
        <f t="shared" si="168"/>
        <v>0</v>
      </c>
    </row>
    <row r="381" spans="1:37" x14ac:dyDescent="0.3">
      <c r="A381">
        <v>614307</v>
      </c>
      <c r="C381" s="1">
        <v>44203</v>
      </c>
      <c r="D381">
        <v>11</v>
      </c>
      <c r="E381" t="s">
        <v>197</v>
      </c>
      <c r="F381" t="s">
        <v>165</v>
      </c>
      <c r="G381" t="s">
        <v>156</v>
      </c>
      <c r="H381" s="2">
        <v>19049747</v>
      </c>
      <c r="J381">
        <f t="shared" si="141"/>
        <v>1</v>
      </c>
      <c r="K381">
        <f t="shared" si="142"/>
        <v>0</v>
      </c>
      <c r="L381">
        <f t="shared" si="143"/>
        <v>0</v>
      </c>
      <c r="M381">
        <f t="shared" si="144"/>
        <v>0</v>
      </c>
      <c r="N381">
        <f t="shared" si="145"/>
        <v>0</v>
      </c>
      <c r="O381">
        <f t="shared" si="146"/>
        <v>0</v>
      </c>
      <c r="P381">
        <f t="shared" si="147"/>
        <v>0</v>
      </c>
      <c r="Q381">
        <f t="shared" si="148"/>
        <v>0</v>
      </c>
      <c r="R381" s="11">
        <f t="shared" si="149"/>
        <v>0</v>
      </c>
      <c r="S381">
        <f t="shared" si="150"/>
        <v>0</v>
      </c>
      <c r="T381" s="11">
        <f t="shared" si="151"/>
        <v>0</v>
      </c>
      <c r="U381" s="12">
        <f t="shared" si="152"/>
        <v>0</v>
      </c>
      <c r="V381" s="11">
        <f t="shared" si="153"/>
        <v>0</v>
      </c>
      <c r="W381" s="12">
        <f t="shared" si="154"/>
        <v>0</v>
      </c>
      <c r="X381" s="11">
        <f t="shared" si="155"/>
        <v>0</v>
      </c>
      <c r="Y381" s="12">
        <f t="shared" si="156"/>
        <v>0</v>
      </c>
      <c r="Z381" s="11">
        <f t="shared" si="157"/>
        <v>0</v>
      </c>
      <c r="AA381" s="12">
        <f t="shared" si="158"/>
        <v>0</v>
      </c>
      <c r="AB381" s="11">
        <f t="shared" si="159"/>
        <v>0</v>
      </c>
      <c r="AC381" s="12">
        <f t="shared" si="160"/>
        <v>0</v>
      </c>
      <c r="AD381" s="11">
        <f t="shared" si="161"/>
        <v>0</v>
      </c>
      <c r="AE381" s="12">
        <f t="shared" si="162"/>
        <v>0</v>
      </c>
      <c r="AF381" s="11">
        <f t="shared" si="163"/>
        <v>0</v>
      </c>
      <c r="AG381" s="12">
        <f t="shared" si="164"/>
        <v>0</v>
      </c>
      <c r="AH381" s="11">
        <f t="shared" si="165"/>
        <v>0</v>
      </c>
      <c r="AI381" s="12">
        <f t="shared" si="166"/>
        <v>0</v>
      </c>
      <c r="AJ381" s="11">
        <f t="shared" si="167"/>
        <v>0</v>
      </c>
      <c r="AK381" s="12">
        <f t="shared" si="168"/>
        <v>0</v>
      </c>
    </row>
    <row r="382" spans="1:37" x14ac:dyDescent="0.3">
      <c r="A382">
        <v>614307</v>
      </c>
      <c r="C382" s="1">
        <v>44203</v>
      </c>
      <c r="D382">
        <v>12</v>
      </c>
      <c r="E382" t="s">
        <v>197</v>
      </c>
      <c r="F382" t="s">
        <v>165</v>
      </c>
      <c r="G382" t="s">
        <v>20</v>
      </c>
      <c r="H382" s="2">
        <v>19272066</v>
      </c>
      <c r="J382">
        <f t="shared" si="141"/>
        <v>0</v>
      </c>
      <c r="K382">
        <f t="shared" si="142"/>
        <v>0</v>
      </c>
      <c r="L382">
        <f t="shared" si="143"/>
        <v>0</v>
      </c>
      <c r="M382">
        <f t="shared" si="144"/>
        <v>0</v>
      </c>
      <c r="N382">
        <f t="shared" si="145"/>
        <v>0</v>
      </c>
      <c r="O382">
        <f t="shared" si="146"/>
        <v>0</v>
      </c>
      <c r="P382">
        <f t="shared" si="147"/>
        <v>0</v>
      </c>
      <c r="Q382">
        <f t="shared" si="148"/>
        <v>0</v>
      </c>
      <c r="R382" s="11">
        <f t="shared" si="149"/>
        <v>1</v>
      </c>
      <c r="S382">
        <f t="shared" si="150"/>
        <v>0</v>
      </c>
      <c r="T382" s="11">
        <f t="shared" si="151"/>
        <v>1</v>
      </c>
      <c r="U382" s="12">
        <f t="shared" si="152"/>
        <v>0</v>
      </c>
      <c r="V382" s="11">
        <f t="shared" si="153"/>
        <v>0</v>
      </c>
      <c r="W382" s="12">
        <f t="shared" si="154"/>
        <v>0</v>
      </c>
      <c r="X382" s="11">
        <f t="shared" si="155"/>
        <v>0</v>
      </c>
      <c r="Y382" s="12">
        <f t="shared" si="156"/>
        <v>0</v>
      </c>
      <c r="Z382" s="11">
        <f t="shared" si="157"/>
        <v>0</v>
      </c>
      <c r="AA382" s="12">
        <f t="shared" si="158"/>
        <v>0</v>
      </c>
      <c r="AB382" s="11">
        <f t="shared" si="159"/>
        <v>0</v>
      </c>
      <c r="AC382" s="12">
        <f t="shared" si="160"/>
        <v>0</v>
      </c>
      <c r="AD382" s="11">
        <f t="shared" si="161"/>
        <v>0</v>
      </c>
      <c r="AE382" s="12">
        <f t="shared" si="162"/>
        <v>0</v>
      </c>
      <c r="AF382" s="11">
        <f t="shared" si="163"/>
        <v>0</v>
      </c>
      <c r="AG382" s="12">
        <f t="shared" si="164"/>
        <v>0</v>
      </c>
      <c r="AH382" s="11">
        <f t="shared" si="165"/>
        <v>0</v>
      </c>
      <c r="AI382" s="12">
        <f t="shared" si="166"/>
        <v>0</v>
      </c>
      <c r="AJ382" s="11">
        <f t="shared" si="167"/>
        <v>0</v>
      </c>
      <c r="AK382" s="12">
        <f t="shared" si="168"/>
        <v>0</v>
      </c>
    </row>
    <row r="383" spans="1:37" x14ac:dyDescent="0.3">
      <c r="A383">
        <v>614307</v>
      </c>
      <c r="C383" s="1">
        <v>44203</v>
      </c>
      <c r="D383">
        <v>13</v>
      </c>
      <c r="E383" t="s">
        <v>197</v>
      </c>
      <c r="F383" t="s">
        <v>165</v>
      </c>
      <c r="G383" t="s">
        <v>21</v>
      </c>
      <c r="H383" s="2">
        <v>24358282</v>
      </c>
      <c r="J383">
        <f t="shared" si="141"/>
        <v>0</v>
      </c>
      <c r="K383">
        <f t="shared" si="142"/>
        <v>0</v>
      </c>
      <c r="L383">
        <f t="shared" si="143"/>
        <v>0</v>
      </c>
      <c r="M383">
        <f t="shared" si="144"/>
        <v>0</v>
      </c>
      <c r="N383">
        <f t="shared" si="145"/>
        <v>0</v>
      </c>
      <c r="O383">
        <f t="shared" si="146"/>
        <v>0</v>
      </c>
      <c r="P383">
        <f t="shared" si="147"/>
        <v>0</v>
      </c>
      <c r="Q383">
        <f t="shared" si="148"/>
        <v>0</v>
      </c>
      <c r="R383" s="11">
        <f t="shared" si="149"/>
        <v>0</v>
      </c>
      <c r="S383">
        <f t="shared" si="150"/>
        <v>0</v>
      </c>
      <c r="T383" s="11">
        <f t="shared" si="151"/>
        <v>0</v>
      </c>
      <c r="U383" s="12">
        <f t="shared" si="152"/>
        <v>0</v>
      </c>
      <c r="V383" s="11">
        <f t="shared" si="153"/>
        <v>0</v>
      </c>
      <c r="W383" s="12">
        <f t="shared" si="154"/>
        <v>0</v>
      </c>
      <c r="X383" s="11">
        <f t="shared" si="155"/>
        <v>1</v>
      </c>
      <c r="Y383" s="12">
        <f t="shared" si="156"/>
        <v>0</v>
      </c>
      <c r="Z383" s="11">
        <f t="shared" si="157"/>
        <v>0</v>
      </c>
      <c r="AA383" s="12">
        <f t="shared" si="158"/>
        <v>0</v>
      </c>
      <c r="AB383" s="11">
        <f t="shared" si="159"/>
        <v>0</v>
      </c>
      <c r="AC383" s="12">
        <f t="shared" si="160"/>
        <v>0</v>
      </c>
      <c r="AD383" s="11">
        <f t="shared" si="161"/>
        <v>0</v>
      </c>
      <c r="AE383" s="12">
        <f t="shared" si="162"/>
        <v>0</v>
      </c>
      <c r="AF383" s="11">
        <f t="shared" si="163"/>
        <v>0</v>
      </c>
      <c r="AG383" s="12">
        <f t="shared" si="164"/>
        <v>0</v>
      </c>
      <c r="AH383" s="11">
        <f t="shared" si="165"/>
        <v>0</v>
      </c>
      <c r="AI383" s="12">
        <f t="shared" si="166"/>
        <v>0</v>
      </c>
      <c r="AJ383" s="11">
        <f t="shared" si="167"/>
        <v>0</v>
      </c>
      <c r="AK383" s="12">
        <f t="shared" si="168"/>
        <v>0</v>
      </c>
    </row>
    <row r="384" spans="1:37" x14ac:dyDescent="0.3">
      <c r="A384">
        <v>614307</v>
      </c>
      <c r="C384" s="1">
        <v>44203</v>
      </c>
      <c r="D384">
        <v>14</v>
      </c>
      <c r="E384" t="s">
        <v>197</v>
      </c>
      <c r="F384" t="s">
        <v>165</v>
      </c>
      <c r="G384" t="s">
        <v>28</v>
      </c>
      <c r="H384" s="2">
        <v>26832324</v>
      </c>
      <c r="J384">
        <f t="shared" si="141"/>
        <v>0</v>
      </c>
      <c r="K384">
        <f t="shared" si="142"/>
        <v>0</v>
      </c>
      <c r="L384">
        <f t="shared" si="143"/>
        <v>0</v>
      </c>
      <c r="M384">
        <f t="shared" si="144"/>
        <v>0</v>
      </c>
      <c r="N384">
        <f t="shared" si="145"/>
        <v>0</v>
      </c>
      <c r="O384">
        <f t="shared" si="146"/>
        <v>0</v>
      </c>
      <c r="P384">
        <f t="shared" si="147"/>
        <v>0</v>
      </c>
      <c r="Q384">
        <f t="shared" si="148"/>
        <v>0</v>
      </c>
      <c r="R384" s="11">
        <f t="shared" si="149"/>
        <v>0</v>
      </c>
      <c r="S384">
        <f t="shared" si="150"/>
        <v>0</v>
      </c>
      <c r="T384" s="11">
        <f t="shared" si="151"/>
        <v>0</v>
      </c>
      <c r="U384" s="12">
        <f t="shared" si="152"/>
        <v>0</v>
      </c>
      <c r="V384" s="11">
        <f t="shared" si="153"/>
        <v>0</v>
      </c>
      <c r="W384" s="12">
        <f t="shared" si="154"/>
        <v>0</v>
      </c>
      <c r="X384" s="11">
        <f t="shared" si="155"/>
        <v>0</v>
      </c>
      <c r="Y384" s="12">
        <f t="shared" si="156"/>
        <v>0</v>
      </c>
      <c r="Z384" s="11">
        <f t="shared" si="157"/>
        <v>0</v>
      </c>
      <c r="AA384" s="12">
        <f t="shared" si="158"/>
        <v>0</v>
      </c>
      <c r="AB384" s="11">
        <f t="shared" si="159"/>
        <v>0</v>
      </c>
      <c r="AC384" s="12">
        <f t="shared" si="160"/>
        <v>0</v>
      </c>
      <c r="AD384" s="11">
        <f t="shared" si="161"/>
        <v>0</v>
      </c>
      <c r="AE384" s="12">
        <f t="shared" si="162"/>
        <v>0</v>
      </c>
      <c r="AF384" s="11">
        <f t="shared" si="163"/>
        <v>0</v>
      </c>
      <c r="AG384" s="12">
        <f t="shared" si="164"/>
        <v>0</v>
      </c>
      <c r="AH384" s="11">
        <f t="shared" si="165"/>
        <v>0</v>
      </c>
      <c r="AI384" s="12">
        <f t="shared" si="166"/>
        <v>0</v>
      </c>
      <c r="AJ384" s="11">
        <f t="shared" si="167"/>
        <v>0</v>
      </c>
      <c r="AK384" s="12">
        <f t="shared" si="168"/>
        <v>0</v>
      </c>
    </row>
    <row r="385" spans="1:37" x14ac:dyDescent="0.3">
      <c r="C385" s="1"/>
      <c r="H385" s="2"/>
      <c r="J385">
        <f t="shared" si="141"/>
        <v>0</v>
      </c>
      <c r="K385">
        <f t="shared" si="142"/>
        <v>0</v>
      </c>
      <c r="L385">
        <f t="shared" si="143"/>
        <v>0</v>
      </c>
      <c r="M385">
        <f t="shared" si="144"/>
        <v>0</v>
      </c>
      <c r="N385">
        <f t="shared" si="145"/>
        <v>0</v>
      </c>
      <c r="O385">
        <f t="shared" si="146"/>
        <v>0</v>
      </c>
      <c r="P385">
        <f t="shared" si="147"/>
        <v>0</v>
      </c>
      <c r="Q385">
        <f t="shared" si="148"/>
        <v>0</v>
      </c>
      <c r="R385" s="11">
        <f t="shared" si="149"/>
        <v>0</v>
      </c>
      <c r="S385">
        <f t="shared" si="150"/>
        <v>0</v>
      </c>
      <c r="T385" s="11">
        <f t="shared" si="151"/>
        <v>0</v>
      </c>
      <c r="U385" s="12">
        <f t="shared" si="152"/>
        <v>0</v>
      </c>
      <c r="V385" s="11">
        <f t="shared" si="153"/>
        <v>0</v>
      </c>
      <c r="W385" s="12">
        <f t="shared" si="154"/>
        <v>0</v>
      </c>
      <c r="X385" s="11">
        <f t="shared" si="155"/>
        <v>0</v>
      </c>
      <c r="Y385" s="12">
        <f t="shared" si="156"/>
        <v>0</v>
      </c>
      <c r="Z385" s="11">
        <f t="shared" si="157"/>
        <v>0</v>
      </c>
      <c r="AA385" s="12">
        <f t="shared" si="158"/>
        <v>0</v>
      </c>
      <c r="AB385" s="11">
        <f t="shared" si="159"/>
        <v>0</v>
      </c>
      <c r="AC385" s="12">
        <f t="shared" si="160"/>
        <v>0</v>
      </c>
      <c r="AD385" s="11">
        <f t="shared" si="161"/>
        <v>0</v>
      </c>
      <c r="AE385" s="12">
        <f t="shared" si="162"/>
        <v>0</v>
      </c>
      <c r="AF385" s="11">
        <f t="shared" si="163"/>
        <v>0</v>
      </c>
      <c r="AG385" s="12">
        <f t="shared" si="164"/>
        <v>0</v>
      </c>
      <c r="AH385" s="11">
        <f t="shared" si="165"/>
        <v>0</v>
      </c>
      <c r="AI385" s="12">
        <f t="shared" si="166"/>
        <v>0</v>
      </c>
      <c r="AJ385" s="11">
        <f t="shared" si="167"/>
        <v>0</v>
      </c>
      <c r="AK385" s="12">
        <f t="shared" si="168"/>
        <v>0</v>
      </c>
    </row>
    <row r="386" spans="1:37" x14ac:dyDescent="0.3">
      <c r="A386">
        <v>614120</v>
      </c>
      <c r="C386" s="1">
        <v>44195</v>
      </c>
      <c r="D386">
        <v>1</v>
      </c>
      <c r="E386" t="s">
        <v>198</v>
      </c>
      <c r="F386" t="s">
        <v>199</v>
      </c>
      <c r="G386" t="s">
        <v>65</v>
      </c>
      <c r="H386" s="2">
        <v>3738806</v>
      </c>
      <c r="J386">
        <f t="shared" si="141"/>
        <v>0</v>
      </c>
      <c r="K386">
        <f t="shared" si="142"/>
        <v>0</v>
      </c>
      <c r="L386">
        <f t="shared" si="143"/>
        <v>0</v>
      </c>
      <c r="M386">
        <f t="shared" si="144"/>
        <v>0</v>
      </c>
      <c r="N386">
        <f t="shared" si="145"/>
        <v>0</v>
      </c>
      <c r="O386">
        <f t="shared" si="146"/>
        <v>0</v>
      </c>
      <c r="P386">
        <f t="shared" si="147"/>
        <v>0</v>
      </c>
      <c r="Q386">
        <f t="shared" si="148"/>
        <v>0</v>
      </c>
      <c r="R386" s="11">
        <f t="shared" si="149"/>
        <v>0</v>
      </c>
      <c r="S386">
        <f t="shared" si="150"/>
        <v>0</v>
      </c>
      <c r="T386" s="11">
        <f t="shared" si="151"/>
        <v>0</v>
      </c>
      <c r="U386" s="12">
        <f t="shared" si="152"/>
        <v>0</v>
      </c>
      <c r="V386" s="11">
        <f t="shared" si="153"/>
        <v>0</v>
      </c>
      <c r="W386" s="12">
        <f t="shared" si="154"/>
        <v>0</v>
      </c>
      <c r="X386" s="11">
        <f t="shared" si="155"/>
        <v>0</v>
      </c>
      <c r="Y386" s="12">
        <f t="shared" si="156"/>
        <v>0</v>
      </c>
      <c r="Z386" s="11">
        <f t="shared" si="157"/>
        <v>0</v>
      </c>
      <c r="AA386" s="12">
        <f t="shared" si="158"/>
        <v>0</v>
      </c>
      <c r="AB386" s="11">
        <f t="shared" si="159"/>
        <v>0</v>
      </c>
      <c r="AC386" s="12">
        <f t="shared" si="160"/>
        <v>0</v>
      </c>
      <c r="AD386" s="11">
        <f t="shared" si="161"/>
        <v>0</v>
      </c>
      <c r="AE386" s="12">
        <f t="shared" si="162"/>
        <v>0</v>
      </c>
      <c r="AF386" s="11">
        <f t="shared" si="163"/>
        <v>0</v>
      </c>
      <c r="AG386" s="12">
        <f t="shared" si="164"/>
        <v>0</v>
      </c>
      <c r="AH386" s="11">
        <f t="shared" si="165"/>
        <v>0</v>
      </c>
      <c r="AI386" s="12">
        <f t="shared" si="166"/>
        <v>0</v>
      </c>
      <c r="AJ386" s="11">
        <f t="shared" si="167"/>
        <v>0</v>
      </c>
      <c r="AK386" s="12">
        <f t="shared" si="168"/>
        <v>0</v>
      </c>
    </row>
    <row r="387" spans="1:37" x14ac:dyDescent="0.3">
      <c r="A387">
        <v>614120</v>
      </c>
      <c r="C387" s="1">
        <v>44195</v>
      </c>
      <c r="D387">
        <v>2</v>
      </c>
      <c r="E387" t="s">
        <v>198</v>
      </c>
      <c r="F387" t="s">
        <v>199</v>
      </c>
      <c r="G387" t="s">
        <v>119</v>
      </c>
      <c r="H387" s="2">
        <v>4106188</v>
      </c>
      <c r="J387">
        <f t="shared" si="141"/>
        <v>0</v>
      </c>
      <c r="K387">
        <f t="shared" si="142"/>
        <v>0</v>
      </c>
      <c r="L387">
        <f t="shared" si="143"/>
        <v>0</v>
      </c>
      <c r="M387">
        <f t="shared" si="144"/>
        <v>0</v>
      </c>
      <c r="N387">
        <f t="shared" si="145"/>
        <v>0</v>
      </c>
      <c r="O387">
        <f t="shared" si="146"/>
        <v>0</v>
      </c>
      <c r="P387">
        <f t="shared" si="147"/>
        <v>0</v>
      </c>
      <c r="Q387">
        <f t="shared" si="148"/>
        <v>0</v>
      </c>
      <c r="R387" s="11">
        <f t="shared" si="149"/>
        <v>0</v>
      </c>
      <c r="S387">
        <f t="shared" si="150"/>
        <v>0</v>
      </c>
      <c r="T387" s="11">
        <f t="shared" si="151"/>
        <v>0</v>
      </c>
      <c r="U387" s="12">
        <f t="shared" si="152"/>
        <v>0</v>
      </c>
      <c r="V387" s="11">
        <f t="shared" si="153"/>
        <v>0</v>
      </c>
      <c r="W387" s="12">
        <f t="shared" si="154"/>
        <v>0</v>
      </c>
      <c r="X387" s="11">
        <f t="shared" si="155"/>
        <v>0</v>
      </c>
      <c r="Y387" s="12">
        <f t="shared" si="156"/>
        <v>0</v>
      </c>
      <c r="Z387" s="11">
        <f t="shared" si="157"/>
        <v>0</v>
      </c>
      <c r="AA387" s="12">
        <f t="shared" si="158"/>
        <v>0</v>
      </c>
      <c r="AB387" s="11">
        <f t="shared" si="159"/>
        <v>0</v>
      </c>
      <c r="AC387" s="12">
        <f t="shared" si="160"/>
        <v>0</v>
      </c>
      <c r="AD387" s="11">
        <f t="shared" si="161"/>
        <v>0</v>
      </c>
      <c r="AE387" s="12">
        <f t="shared" si="162"/>
        <v>0</v>
      </c>
      <c r="AF387" s="11">
        <f t="shared" si="163"/>
        <v>0</v>
      </c>
      <c r="AG387" s="12">
        <f t="shared" si="164"/>
        <v>0</v>
      </c>
      <c r="AH387" s="11">
        <f t="shared" si="165"/>
        <v>0</v>
      </c>
      <c r="AI387" s="12">
        <f t="shared" si="166"/>
        <v>0</v>
      </c>
      <c r="AJ387" s="11">
        <f t="shared" si="167"/>
        <v>0</v>
      </c>
      <c r="AK387" s="12">
        <f t="shared" si="168"/>
        <v>0</v>
      </c>
    </row>
    <row r="388" spans="1:37" x14ac:dyDescent="0.3">
      <c r="A388">
        <v>614120</v>
      </c>
      <c r="C388" s="1">
        <v>44195</v>
      </c>
      <c r="D388">
        <v>3</v>
      </c>
      <c r="E388" t="s">
        <v>198</v>
      </c>
      <c r="F388" t="s">
        <v>199</v>
      </c>
      <c r="G388" t="s">
        <v>120</v>
      </c>
      <c r="H388" s="2">
        <v>4340300</v>
      </c>
      <c r="J388">
        <f t="shared" si="141"/>
        <v>0</v>
      </c>
      <c r="K388">
        <f t="shared" si="142"/>
        <v>0</v>
      </c>
      <c r="L388">
        <f t="shared" si="143"/>
        <v>0</v>
      </c>
      <c r="M388">
        <f t="shared" si="144"/>
        <v>0</v>
      </c>
      <c r="N388">
        <f t="shared" si="145"/>
        <v>0</v>
      </c>
      <c r="O388">
        <f t="shared" si="146"/>
        <v>0</v>
      </c>
      <c r="P388">
        <f t="shared" si="147"/>
        <v>0</v>
      </c>
      <c r="Q388">
        <f t="shared" si="148"/>
        <v>0</v>
      </c>
      <c r="R388" s="11">
        <f t="shared" si="149"/>
        <v>0</v>
      </c>
      <c r="S388">
        <f t="shared" si="150"/>
        <v>0</v>
      </c>
      <c r="T388" s="11">
        <f t="shared" si="151"/>
        <v>0</v>
      </c>
      <c r="U388" s="12">
        <f t="shared" si="152"/>
        <v>0</v>
      </c>
      <c r="V388" s="11">
        <f t="shared" si="153"/>
        <v>0</v>
      </c>
      <c r="W388" s="12">
        <f t="shared" si="154"/>
        <v>0</v>
      </c>
      <c r="X388" s="11">
        <f t="shared" si="155"/>
        <v>0</v>
      </c>
      <c r="Y388" s="12">
        <f t="shared" si="156"/>
        <v>0</v>
      </c>
      <c r="Z388" s="11">
        <f t="shared" si="157"/>
        <v>0</v>
      </c>
      <c r="AA388" s="12">
        <f t="shared" si="158"/>
        <v>0</v>
      </c>
      <c r="AB388" s="11">
        <f t="shared" si="159"/>
        <v>0</v>
      </c>
      <c r="AC388" s="12">
        <f t="shared" si="160"/>
        <v>0</v>
      </c>
      <c r="AD388" s="11">
        <f t="shared" si="161"/>
        <v>0</v>
      </c>
      <c r="AE388" s="12">
        <f t="shared" si="162"/>
        <v>0</v>
      </c>
      <c r="AF388" s="11">
        <f t="shared" si="163"/>
        <v>0</v>
      </c>
      <c r="AG388" s="12">
        <f t="shared" si="164"/>
        <v>0</v>
      </c>
      <c r="AH388" s="11">
        <f t="shared" si="165"/>
        <v>0</v>
      </c>
      <c r="AI388" s="12">
        <f t="shared" si="166"/>
        <v>0</v>
      </c>
      <c r="AJ388" s="11">
        <f t="shared" si="167"/>
        <v>0</v>
      </c>
      <c r="AK388" s="12">
        <f t="shared" si="168"/>
        <v>0</v>
      </c>
    </row>
    <row r="389" spans="1:37" x14ac:dyDescent="0.3">
      <c r="A389">
        <v>614120</v>
      </c>
      <c r="C389" s="1">
        <v>44195</v>
      </c>
      <c r="D389">
        <v>4</v>
      </c>
      <c r="E389" t="s">
        <v>198</v>
      </c>
      <c r="F389" t="s">
        <v>199</v>
      </c>
      <c r="G389" t="s">
        <v>50</v>
      </c>
      <c r="H389" s="2">
        <v>4958725</v>
      </c>
      <c r="J389">
        <f t="shared" si="141"/>
        <v>0</v>
      </c>
      <c r="K389">
        <f t="shared" si="142"/>
        <v>0</v>
      </c>
      <c r="L389">
        <f t="shared" si="143"/>
        <v>0</v>
      </c>
      <c r="M389">
        <f t="shared" si="144"/>
        <v>0</v>
      </c>
      <c r="N389">
        <f t="shared" si="145"/>
        <v>0</v>
      </c>
      <c r="O389">
        <f t="shared" si="146"/>
        <v>0</v>
      </c>
      <c r="P389">
        <f t="shared" si="147"/>
        <v>0</v>
      </c>
      <c r="Q389">
        <f t="shared" si="148"/>
        <v>0</v>
      </c>
      <c r="R389" s="11">
        <f t="shared" si="149"/>
        <v>0</v>
      </c>
      <c r="S389">
        <f t="shared" si="150"/>
        <v>0</v>
      </c>
      <c r="T389" s="11">
        <f t="shared" si="151"/>
        <v>0</v>
      </c>
      <c r="U389" s="12">
        <f t="shared" si="152"/>
        <v>0</v>
      </c>
      <c r="V389" s="11">
        <f t="shared" si="153"/>
        <v>0</v>
      </c>
      <c r="W389" s="12">
        <f t="shared" si="154"/>
        <v>0</v>
      </c>
      <c r="X389" s="11">
        <f t="shared" si="155"/>
        <v>0</v>
      </c>
      <c r="Y389" s="12">
        <f t="shared" si="156"/>
        <v>0</v>
      </c>
      <c r="Z389" s="11">
        <f t="shared" si="157"/>
        <v>0</v>
      </c>
      <c r="AA389" s="12">
        <f t="shared" si="158"/>
        <v>0</v>
      </c>
      <c r="AB389" s="11">
        <f t="shared" si="159"/>
        <v>0</v>
      </c>
      <c r="AC389" s="12">
        <f t="shared" si="160"/>
        <v>0</v>
      </c>
      <c r="AD389" s="11">
        <f t="shared" si="161"/>
        <v>0</v>
      </c>
      <c r="AE389" s="12">
        <f t="shared" si="162"/>
        <v>0</v>
      </c>
      <c r="AF389" s="11">
        <f t="shared" si="163"/>
        <v>0</v>
      </c>
      <c r="AG389" s="12">
        <f t="shared" si="164"/>
        <v>0</v>
      </c>
      <c r="AH389" s="11">
        <f t="shared" si="165"/>
        <v>0</v>
      </c>
      <c r="AI389" s="12">
        <f t="shared" si="166"/>
        <v>0</v>
      </c>
      <c r="AJ389" s="11">
        <f t="shared" si="167"/>
        <v>0</v>
      </c>
      <c r="AK389" s="12">
        <f t="shared" si="168"/>
        <v>0</v>
      </c>
    </row>
    <row r="390" spans="1:37" x14ac:dyDescent="0.3">
      <c r="A390">
        <v>614120</v>
      </c>
      <c r="C390" s="1">
        <v>44195</v>
      </c>
      <c r="D390">
        <v>5</v>
      </c>
      <c r="E390" t="s">
        <v>198</v>
      </c>
      <c r="F390" t="s">
        <v>199</v>
      </c>
      <c r="G390" t="s">
        <v>121</v>
      </c>
      <c r="H390" s="2">
        <v>5008982</v>
      </c>
      <c r="J390">
        <f t="shared" si="141"/>
        <v>0</v>
      </c>
      <c r="K390">
        <f t="shared" si="142"/>
        <v>0</v>
      </c>
      <c r="L390">
        <f t="shared" si="143"/>
        <v>0</v>
      </c>
      <c r="M390">
        <f t="shared" si="144"/>
        <v>0</v>
      </c>
      <c r="N390">
        <f t="shared" si="145"/>
        <v>0</v>
      </c>
      <c r="O390">
        <f t="shared" si="146"/>
        <v>0</v>
      </c>
      <c r="P390">
        <f t="shared" si="147"/>
        <v>0</v>
      </c>
      <c r="Q390">
        <f t="shared" si="148"/>
        <v>0</v>
      </c>
      <c r="R390" s="11">
        <f t="shared" si="149"/>
        <v>0</v>
      </c>
      <c r="S390">
        <f t="shared" si="150"/>
        <v>0</v>
      </c>
      <c r="T390" s="11">
        <f t="shared" si="151"/>
        <v>0</v>
      </c>
      <c r="U390" s="12">
        <f t="shared" si="152"/>
        <v>0</v>
      </c>
      <c r="V390" s="11">
        <f t="shared" si="153"/>
        <v>0</v>
      </c>
      <c r="W390" s="12">
        <f t="shared" si="154"/>
        <v>0</v>
      </c>
      <c r="X390" s="11">
        <f t="shared" si="155"/>
        <v>0</v>
      </c>
      <c r="Y390" s="12">
        <f t="shared" si="156"/>
        <v>0</v>
      </c>
      <c r="Z390" s="11">
        <f t="shared" si="157"/>
        <v>0</v>
      </c>
      <c r="AA390" s="12">
        <f t="shared" si="158"/>
        <v>0</v>
      </c>
      <c r="AB390" s="11">
        <f t="shared" si="159"/>
        <v>0</v>
      </c>
      <c r="AC390" s="12">
        <f t="shared" si="160"/>
        <v>0</v>
      </c>
      <c r="AD390" s="11">
        <f t="shared" si="161"/>
        <v>0</v>
      </c>
      <c r="AE390" s="12">
        <f t="shared" si="162"/>
        <v>0</v>
      </c>
      <c r="AF390" s="11">
        <f t="shared" si="163"/>
        <v>0</v>
      </c>
      <c r="AG390" s="12">
        <f t="shared" si="164"/>
        <v>0</v>
      </c>
      <c r="AH390" s="11">
        <f t="shared" si="165"/>
        <v>0</v>
      </c>
      <c r="AI390" s="12">
        <f t="shared" si="166"/>
        <v>0</v>
      </c>
      <c r="AJ390" s="11">
        <f t="shared" si="167"/>
        <v>0</v>
      </c>
      <c r="AK390" s="12">
        <f t="shared" si="168"/>
        <v>0</v>
      </c>
    </row>
    <row r="391" spans="1:37" x14ac:dyDescent="0.3">
      <c r="A391">
        <v>614120</v>
      </c>
      <c r="C391" s="1">
        <v>44195</v>
      </c>
      <c r="D391">
        <v>6</v>
      </c>
      <c r="E391" t="s">
        <v>198</v>
      </c>
      <c r="F391" t="s">
        <v>199</v>
      </c>
      <c r="G391" t="s">
        <v>156</v>
      </c>
      <c r="H391" s="2">
        <v>5817000</v>
      </c>
      <c r="J391">
        <f t="shared" ref="J391:J454" si="169">IF(G391="Perfetto Contracting Co., Inc. ",1,)</f>
        <v>1</v>
      </c>
      <c r="K391">
        <f t="shared" ref="K391:K454" si="170">IF(AND(D391=1,G391="Perfetto Contracting Co., Inc. "),1,)</f>
        <v>0</v>
      </c>
      <c r="L391">
        <f t="shared" ref="L391:L454" si="171">IF(G391="Oliveira Contracting Inc",1,)</f>
        <v>0</v>
      </c>
      <c r="M391">
        <f t="shared" ref="M391:M454" si="172">IF(AND(D391=1,G391="Oliveira Contracting Inc"),1,)</f>
        <v>0</v>
      </c>
      <c r="N391">
        <f t="shared" ref="N391:N454" si="173">IF(G391="Triumph Construction Co.",1,)</f>
        <v>0</v>
      </c>
      <c r="O391">
        <f t="shared" ref="O391:O454" si="174">IF(AND(D391=1,G391="Triumph Construction Co."),1,)</f>
        <v>0</v>
      </c>
      <c r="P391">
        <f t="shared" ref="P391:P454" si="175">IF(G391="John Civetta &amp; Sons, Inc.",1,)</f>
        <v>0</v>
      </c>
      <c r="Q391">
        <f t="shared" ref="Q391:Q454" si="176">IF(AND(D391=1,G391="John Civetta &amp; Sons, Inc."),1,)</f>
        <v>0</v>
      </c>
      <c r="R391" s="11">
        <f t="shared" ref="R391:R454" si="177">IF(G391="Grace Industries LLC",1,)</f>
        <v>0</v>
      </c>
      <c r="S391">
        <f t="shared" ref="S391:S454" si="178">IF(AND(D391=1,G391="Grace Industries LLC "),1,)</f>
        <v>0</v>
      </c>
      <c r="T391" s="11">
        <f t="shared" ref="T391:T454" si="179">IF($G391="Grace Industries LLC",1,)</f>
        <v>0</v>
      </c>
      <c r="U391" s="12">
        <f t="shared" ref="U391:U454" si="180">IF(AND($D391=1,$G391="Perfetto Enterprises Co., Inc."),1,)</f>
        <v>0</v>
      </c>
      <c r="V391" s="11">
        <f t="shared" ref="V391:V454" si="181">IF($G391="JRCRUZ Corp",1,)</f>
        <v>0</v>
      </c>
      <c r="W391" s="12">
        <f t="shared" ref="W391:W454" si="182">IF(AND($D391=1,$G391="JRCRUZ Corp"),1,)</f>
        <v>0</v>
      </c>
      <c r="X391" s="11">
        <f t="shared" ref="X391:X454" si="183">IF($G391="Tully Construction Co.",1,)</f>
        <v>0</v>
      </c>
      <c r="Y391" s="12">
        <f t="shared" ref="Y391:Y454" si="184">IF(AND($D391=1,$G391="Tully Construction Co."),1,)</f>
        <v>0</v>
      </c>
      <c r="Z391" s="11">
        <f t="shared" ref="Z391:Z454" si="185">IF($G391="Restani Construction Corp.",1,)</f>
        <v>0</v>
      </c>
      <c r="AA391" s="12">
        <f t="shared" ref="AA391:AA454" si="186">IF(AND($D391=1,$G391="Restani Construction Corp."),1,)</f>
        <v>0</v>
      </c>
      <c r="AB391" s="11">
        <f t="shared" ref="AB391:AB454" si="187">IF($G391="DiFazio Industries",1,)</f>
        <v>0</v>
      </c>
      <c r="AC391" s="12">
        <f t="shared" ref="AC391:AC454" si="188">IF(AND($D391=1,$G391="DiFazio Industries"),1,)</f>
        <v>0</v>
      </c>
      <c r="AD391" s="11">
        <f t="shared" ref="AD391:AD454" si="189">IF($G391="PJS Group/Paul J. Scariano, Inc.",1,)</f>
        <v>0</v>
      </c>
      <c r="AE391" s="12">
        <f t="shared" ref="AE391:AE454" si="190">IF(AND($D391=1,$G391="PJS Group/Paul J. Scariano, Inc."),1,)</f>
        <v>0</v>
      </c>
      <c r="AF391" s="11">
        <f t="shared" ref="AF391:AF454" si="191">IF($G391="C.A.C. Industries, Inc.",1,)</f>
        <v>0</v>
      </c>
      <c r="AG391" s="12">
        <f t="shared" ref="AG391:AG454" si="192">IF(AND($D391=1,$G391="C.A.C. Industries, Inc."),1,)</f>
        <v>0</v>
      </c>
      <c r="AH391" s="11">
        <f t="shared" ref="AH391:AH454" si="193">IF($G391="MLJ Contracting LLC",1,)</f>
        <v>0</v>
      </c>
      <c r="AI391" s="12">
        <f t="shared" ref="AI391:AI454" si="194">IF(AND($D391=1,$G391="MLJ Contracting LLC"),1,)</f>
        <v>0</v>
      </c>
      <c r="AJ391" s="11">
        <f t="shared" ref="AJ391:AJ454" si="195">IF($G391="El Sol Contracting/ES II Enterprises JV",1,)</f>
        <v>0</v>
      </c>
      <c r="AK391" s="12">
        <f t="shared" ref="AK391:AK454" si="196">IF(AND($D391=1,$G391="El Sol Contracting/ES II Enterprises JV"),1,)</f>
        <v>0</v>
      </c>
    </row>
    <row r="392" spans="1:37" x14ac:dyDescent="0.3">
      <c r="A392">
        <v>614120</v>
      </c>
      <c r="C392" s="1">
        <v>44195</v>
      </c>
      <c r="D392">
        <v>7</v>
      </c>
      <c r="E392" t="s">
        <v>198</v>
      </c>
      <c r="F392" t="s">
        <v>199</v>
      </c>
      <c r="G392" t="s">
        <v>18</v>
      </c>
      <c r="H392" s="2">
        <v>5844160</v>
      </c>
      <c r="J392">
        <f t="shared" si="169"/>
        <v>0</v>
      </c>
      <c r="K392">
        <f t="shared" si="170"/>
        <v>0</v>
      </c>
      <c r="L392">
        <f t="shared" si="171"/>
        <v>0</v>
      </c>
      <c r="M392">
        <f t="shared" si="172"/>
        <v>0</v>
      </c>
      <c r="N392">
        <f t="shared" si="173"/>
        <v>0</v>
      </c>
      <c r="O392">
        <f t="shared" si="174"/>
        <v>0</v>
      </c>
      <c r="P392">
        <f t="shared" si="175"/>
        <v>0</v>
      </c>
      <c r="Q392">
        <f t="shared" si="176"/>
        <v>0</v>
      </c>
      <c r="R392" s="11">
        <f t="shared" si="177"/>
        <v>0</v>
      </c>
      <c r="S392">
        <f t="shared" si="178"/>
        <v>0</v>
      </c>
      <c r="T392" s="11">
        <f t="shared" si="179"/>
        <v>0</v>
      </c>
      <c r="U392" s="12">
        <f t="shared" si="180"/>
        <v>0</v>
      </c>
      <c r="V392" s="11">
        <f t="shared" si="181"/>
        <v>0</v>
      </c>
      <c r="W392" s="12">
        <f t="shared" si="182"/>
        <v>0</v>
      </c>
      <c r="X392" s="11">
        <f t="shared" si="183"/>
        <v>0</v>
      </c>
      <c r="Y392" s="12">
        <f t="shared" si="184"/>
        <v>0</v>
      </c>
      <c r="Z392" s="11">
        <f t="shared" si="185"/>
        <v>0</v>
      </c>
      <c r="AA392" s="12">
        <f t="shared" si="186"/>
        <v>0</v>
      </c>
      <c r="AB392" s="11">
        <f t="shared" si="187"/>
        <v>0</v>
      </c>
      <c r="AC392" s="12">
        <f t="shared" si="188"/>
        <v>0</v>
      </c>
      <c r="AD392" s="11">
        <f t="shared" si="189"/>
        <v>1</v>
      </c>
      <c r="AE392" s="12">
        <f t="shared" si="190"/>
        <v>0</v>
      </c>
      <c r="AF392" s="11">
        <f t="shared" si="191"/>
        <v>0</v>
      </c>
      <c r="AG392" s="12">
        <f t="shared" si="192"/>
        <v>0</v>
      </c>
      <c r="AH392" s="11">
        <f t="shared" si="193"/>
        <v>0</v>
      </c>
      <c r="AI392" s="12">
        <f t="shared" si="194"/>
        <v>0</v>
      </c>
      <c r="AJ392" s="11">
        <f t="shared" si="195"/>
        <v>0</v>
      </c>
      <c r="AK392" s="12">
        <f t="shared" si="196"/>
        <v>0</v>
      </c>
    </row>
    <row r="393" spans="1:37" x14ac:dyDescent="0.3">
      <c r="A393">
        <v>614120</v>
      </c>
      <c r="C393" s="1">
        <v>44195</v>
      </c>
      <c r="D393">
        <v>8</v>
      </c>
      <c r="E393" t="s">
        <v>198</v>
      </c>
      <c r="F393" t="s">
        <v>199</v>
      </c>
      <c r="G393" t="s">
        <v>122</v>
      </c>
      <c r="H393" s="2">
        <v>5903410</v>
      </c>
      <c r="J393">
        <f t="shared" si="169"/>
        <v>0</v>
      </c>
      <c r="K393">
        <f t="shared" si="170"/>
        <v>0</v>
      </c>
      <c r="L393">
        <f t="shared" si="171"/>
        <v>0</v>
      </c>
      <c r="M393">
        <f t="shared" si="172"/>
        <v>0</v>
      </c>
      <c r="N393">
        <f t="shared" si="173"/>
        <v>0</v>
      </c>
      <c r="O393">
        <f t="shared" si="174"/>
        <v>0</v>
      </c>
      <c r="P393">
        <f t="shared" si="175"/>
        <v>0</v>
      </c>
      <c r="Q393">
        <f t="shared" si="176"/>
        <v>0</v>
      </c>
      <c r="R393" s="11">
        <f t="shared" si="177"/>
        <v>0</v>
      </c>
      <c r="S393">
        <f t="shared" si="178"/>
        <v>0</v>
      </c>
      <c r="T393" s="11">
        <f t="shared" si="179"/>
        <v>0</v>
      </c>
      <c r="U393" s="12">
        <f t="shared" si="180"/>
        <v>0</v>
      </c>
      <c r="V393" s="11">
        <f t="shared" si="181"/>
        <v>0</v>
      </c>
      <c r="W393" s="12">
        <f t="shared" si="182"/>
        <v>0</v>
      </c>
      <c r="X393" s="11">
        <f t="shared" si="183"/>
        <v>0</v>
      </c>
      <c r="Y393" s="12">
        <f t="shared" si="184"/>
        <v>0</v>
      </c>
      <c r="Z393" s="11">
        <f t="shared" si="185"/>
        <v>0</v>
      </c>
      <c r="AA393" s="12">
        <f t="shared" si="186"/>
        <v>0</v>
      </c>
      <c r="AB393" s="11">
        <f t="shared" si="187"/>
        <v>0</v>
      </c>
      <c r="AC393" s="12">
        <f t="shared" si="188"/>
        <v>0</v>
      </c>
      <c r="AD393" s="11">
        <f t="shared" si="189"/>
        <v>0</v>
      </c>
      <c r="AE393" s="12">
        <f t="shared" si="190"/>
        <v>0</v>
      </c>
      <c r="AF393" s="11">
        <f t="shared" si="191"/>
        <v>0</v>
      </c>
      <c r="AG393" s="12">
        <f t="shared" si="192"/>
        <v>0</v>
      </c>
      <c r="AH393" s="11">
        <f t="shared" si="193"/>
        <v>0</v>
      </c>
      <c r="AI393" s="12">
        <f t="shared" si="194"/>
        <v>0</v>
      </c>
      <c r="AJ393" s="11">
        <f t="shared" si="195"/>
        <v>0</v>
      </c>
      <c r="AK393" s="12">
        <f t="shared" si="196"/>
        <v>0</v>
      </c>
    </row>
    <row r="394" spans="1:37" x14ac:dyDescent="0.3">
      <c r="A394">
        <v>614120</v>
      </c>
      <c r="C394" s="1">
        <v>44195</v>
      </c>
      <c r="D394">
        <v>9</v>
      </c>
      <c r="E394" t="s">
        <v>198</v>
      </c>
      <c r="F394" t="s">
        <v>199</v>
      </c>
      <c r="G394" t="s">
        <v>15</v>
      </c>
      <c r="H394" s="2">
        <v>6131880</v>
      </c>
      <c r="J394">
        <f t="shared" si="169"/>
        <v>0</v>
      </c>
      <c r="K394">
        <f t="shared" si="170"/>
        <v>0</v>
      </c>
      <c r="L394">
        <f t="shared" si="171"/>
        <v>0</v>
      </c>
      <c r="M394">
        <f t="shared" si="172"/>
        <v>0</v>
      </c>
      <c r="N394">
        <f t="shared" si="173"/>
        <v>0</v>
      </c>
      <c r="O394">
        <f t="shared" si="174"/>
        <v>0</v>
      </c>
      <c r="P394">
        <f t="shared" si="175"/>
        <v>0</v>
      </c>
      <c r="Q394">
        <f t="shared" si="176"/>
        <v>0</v>
      </c>
      <c r="R394" s="11">
        <f t="shared" si="177"/>
        <v>0</v>
      </c>
      <c r="S394">
        <f t="shared" si="178"/>
        <v>0</v>
      </c>
      <c r="T394" s="11">
        <f t="shared" si="179"/>
        <v>0</v>
      </c>
      <c r="U394" s="12">
        <f t="shared" si="180"/>
        <v>0</v>
      </c>
      <c r="V394" s="11">
        <f t="shared" si="181"/>
        <v>0</v>
      </c>
      <c r="W394" s="12">
        <f t="shared" si="182"/>
        <v>0</v>
      </c>
      <c r="X394" s="11">
        <f t="shared" si="183"/>
        <v>0</v>
      </c>
      <c r="Y394" s="12">
        <f t="shared" si="184"/>
        <v>0</v>
      </c>
      <c r="Z394" s="11">
        <f t="shared" si="185"/>
        <v>0</v>
      </c>
      <c r="AA394" s="12">
        <f t="shared" si="186"/>
        <v>0</v>
      </c>
      <c r="AB394" s="11">
        <f t="shared" si="187"/>
        <v>0</v>
      </c>
      <c r="AC394" s="12">
        <f t="shared" si="188"/>
        <v>0</v>
      </c>
      <c r="AD394" s="11">
        <f t="shared" si="189"/>
        <v>0</v>
      </c>
      <c r="AE394" s="12">
        <f t="shared" si="190"/>
        <v>0</v>
      </c>
      <c r="AF394" s="11">
        <f t="shared" si="191"/>
        <v>1</v>
      </c>
      <c r="AG394" s="12">
        <f t="shared" si="192"/>
        <v>0</v>
      </c>
      <c r="AH394" s="11">
        <f t="shared" si="193"/>
        <v>0</v>
      </c>
      <c r="AI394" s="12">
        <f t="shared" si="194"/>
        <v>0</v>
      </c>
      <c r="AJ394" s="11">
        <f t="shared" si="195"/>
        <v>0</v>
      </c>
      <c r="AK394" s="12">
        <f t="shared" si="196"/>
        <v>0</v>
      </c>
    </row>
    <row r="395" spans="1:37" x14ac:dyDescent="0.3">
      <c r="A395">
        <v>614120</v>
      </c>
      <c r="C395" s="1">
        <v>44195</v>
      </c>
      <c r="D395">
        <v>10</v>
      </c>
      <c r="E395" t="s">
        <v>198</v>
      </c>
      <c r="F395" t="s">
        <v>199</v>
      </c>
      <c r="G395" t="s">
        <v>123</v>
      </c>
      <c r="H395" s="2">
        <v>6243132</v>
      </c>
      <c r="J395">
        <f t="shared" si="169"/>
        <v>0</v>
      </c>
      <c r="K395">
        <f t="shared" si="170"/>
        <v>0</v>
      </c>
      <c r="L395">
        <f t="shared" si="171"/>
        <v>0</v>
      </c>
      <c r="M395">
        <f t="shared" si="172"/>
        <v>0</v>
      </c>
      <c r="N395">
        <f t="shared" si="173"/>
        <v>0</v>
      </c>
      <c r="O395">
        <f t="shared" si="174"/>
        <v>0</v>
      </c>
      <c r="P395">
        <f t="shared" si="175"/>
        <v>0</v>
      </c>
      <c r="Q395">
        <f t="shared" si="176"/>
        <v>0</v>
      </c>
      <c r="R395" s="11">
        <f t="shared" si="177"/>
        <v>0</v>
      </c>
      <c r="S395">
        <f t="shared" si="178"/>
        <v>0</v>
      </c>
      <c r="T395" s="11">
        <f t="shared" si="179"/>
        <v>0</v>
      </c>
      <c r="U395" s="12">
        <f t="shared" si="180"/>
        <v>0</v>
      </c>
      <c r="V395" s="11">
        <f t="shared" si="181"/>
        <v>0</v>
      </c>
      <c r="W395" s="12">
        <f t="shared" si="182"/>
        <v>0</v>
      </c>
      <c r="X395" s="11">
        <f t="shared" si="183"/>
        <v>0</v>
      </c>
      <c r="Y395" s="12">
        <f t="shared" si="184"/>
        <v>0</v>
      </c>
      <c r="Z395" s="11">
        <f t="shared" si="185"/>
        <v>0</v>
      </c>
      <c r="AA395" s="12">
        <f t="shared" si="186"/>
        <v>0</v>
      </c>
      <c r="AB395" s="11">
        <f t="shared" si="187"/>
        <v>0</v>
      </c>
      <c r="AC395" s="12">
        <f t="shared" si="188"/>
        <v>0</v>
      </c>
      <c r="AD395" s="11">
        <f t="shared" si="189"/>
        <v>0</v>
      </c>
      <c r="AE395" s="12">
        <f t="shared" si="190"/>
        <v>0</v>
      </c>
      <c r="AF395" s="11">
        <f t="shared" si="191"/>
        <v>0</v>
      </c>
      <c r="AG395" s="12">
        <f t="shared" si="192"/>
        <v>0</v>
      </c>
      <c r="AH395" s="11">
        <f t="shared" si="193"/>
        <v>0</v>
      </c>
      <c r="AI395" s="12">
        <f t="shared" si="194"/>
        <v>0</v>
      </c>
      <c r="AJ395" s="11">
        <f t="shared" si="195"/>
        <v>0</v>
      </c>
      <c r="AK395" s="12">
        <f t="shared" si="196"/>
        <v>0</v>
      </c>
    </row>
    <row r="396" spans="1:37" x14ac:dyDescent="0.3">
      <c r="A396">
        <v>614120</v>
      </c>
      <c r="C396" s="1">
        <v>44195</v>
      </c>
      <c r="D396">
        <v>11</v>
      </c>
      <c r="E396" t="s">
        <v>198</v>
      </c>
      <c r="F396" t="s">
        <v>199</v>
      </c>
      <c r="G396" t="s">
        <v>13</v>
      </c>
      <c r="H396" s="2">
        <v>6355553</v>
      </c>
      <c r="J396">
        <f t="shared" si="169"/>
        <v>0</v>
      </c>
      <c r="K396">
        <f t="shared" si="170"/>
        <v>0</v>
      </c>
      <c r="L396">
        <f t="shared" si="171"/>
        <v>0</v>
      </c>
      <c r="M396">
        <f t="shared" si="172"/>
        <v>0</v>
      </c>
      <c r="N396">
        <f t="shared" si="173"/>
        <v>1</v>
      </c>
      <c r="O396">
        <f t="shared" si="174"/>
        <v>0</v>
      </c>
      <c r="P396">
        <f t="shared" si="175"/>
        <v>0</v>
      </c>
      <c r="Q396">
        <f t="shared" si="176"/>
        <v>0</v>
      </c>
      <c r="R396" s="11">
        <f t="shared" si="177"/>
        <v>0</v>
      </c>
      <c r="S396">
        <f t="shared" si="178"/>
        <v>0</v>
      </c>
      <c r="T396" s="11">
        <f t="shared" si="179"/>
        <v>0</v>
      </c>
      <c r="U396" s="12">
        <f t="shared" si="180"/>
        <v>0</v>
      </c>
      <c r="V396" s="11">
        <f t="shared" si="181"/>
        <v>0</v>
      </c>
      <c r="W396" s="12">
        <f t="shared" si="182"/>
        <v>0</v>
      </c>
      <c r="X396" s="11">
        <f t="shared" si="183"/>
        <v>0</v>
      </c>
      <c r="Y396" s="12">
        <f t="shared" si="184"/>
        <v>0</v>
      </c>
      <c r="Z396" s="11">
        <f t="shared" si="185"/>
        <v>0</v>
      </c>
      <c r="AA396" s="12">
        <f t="shared" si="186"/>
        <v>0</v>
      </c>
      <c r="AB396" s="11">
        <f t="shared" si="187"/>
        <v>0</v>
      </c>
      <c r="AC396" s="12">
        <f t="shared" si="188"/>
        <v>0</v>
      </c>
      <c r="AD396" s="11">
        <f t="shared" si="189"/>
        <v>0</v>
      </c>
      <c r="AE396" s="12">
        <f t="shared" si="190"/>
        <v>0</v>
      </c>
      <c r="AF396" s="11">
        <f t="shared" si="191"/>
        <v>0</v>
      </c>
      <c r="AG396" s="12">
        <f t="shared" si="192"/>
        <v>0</v>
      </c>
      <c r="AH396" s="11">
        <f t="shared" si="193"/>
        <v>0</v>
      </c>
      <c r="AI396" s="12">
        <f t="shared" si="194"/>
        <v>0</v>
      </c>
      <c r="AJ396" s="11">
        <f t="shared" si="195"/>
        <v>0</v>
      </c>
      <c r="AK396" s="12">
        <f t="shared" si="196"/>
        <v>0</v>
      </c>
    </row>
    <row r="397" spans="1:37" x14ac:dyDescent="0.3">
      <c r="A397">
        <v>614120</v>
      </c>
      <c r="C397" s="1">
        <v>44195</v>
      </c>
      <c r="D397">
        <v>12</v>
      </c>
      <c r="E397" t="s">
        <v>198</v>
      </c>
      <c r="F397" t="s">
        <v>199</v>
      </c>
      <c r="G397" t="s">
        <v>32</v>
      </c>
      <c r="H397" s="2">
        <v>6559065</v>
      </c>
      <c r="J397">
        <f t="shared" si="169"/>
        <v>0</v>
      </c>
      <c r="K397">
        <f t="shared" si="170"/>
        <v>0</v>
      </c>
      <c r="L397">
        <f t="shared" si="171"/>
        <v>0</v>
      </c>
      <c r="M397">
        <f t="shared" si="172"/>
        <v>0</v>
      </c>
      <c r="N397">
        <f t="shared" si="173"/>
        <v>0</v>
      </c>
      <c r="O397">
        <f t="shared" si="174"/>
        <v>0</v>
      </c>
      <c r="P397">
        <f t="shared" si="175"/>
        <v>0</v>
      </c>
      <c r="Q397">
        <f t="shared" si="176"/>
        <v>0</v>
      </c>
      <c r="R397" s="11">
        <f t="shared" si="177"/>
        <v>0</v>
      </c>
      <c r="S397">
        <f t="shared" si="178"/>
        <v>0</v>
      </c>
      <c r="T397" s="11">
        <f t="shared" si="179"/>
        <v>0</v>
      </c>
      <c r="U397" s="12">
        <f t="shared" si="180"/>
        <v>0</v>
      </c>
      <c r="V397" s="11">
        <f t="shared" si="181"/>
        <v>0</v>
      </c>
      <c r="W397" s="12">
        <f t="shared" si="182"/>
        <v>0</v>
      </c>
      <c r="X397" s="11">
        <f t="shared" si="183"/>
        <v>0</v>
      </c>
      <c r="Y397" s="12">
        <f t="shared" si="184"/>
        <v>0</v>
      </c>
      <c r="Z397" s="11">
        <f t="shared" si="185"/>
        <v>0</v>
      </c>
      <c r="AA397" s="12">
        <f t="shared" si="186"/>
        <v>0</v>
      </c>
      <c r="AB397" s="11">
        <f t="shared" si="187"/>
        <v>0</v>
      </c>
      <c r="AC397" s="12">
        <f t="shared" si="188"/>
        <v>0</v>
      </c>
      <c r="AD397" s="11">
        <f t="shared" si="189"/>
        <v>0</v>
      </c>
      <c r="AE397" s="12">
        <f t="shared" si="190"/>
        <v>0</v>
      </c>
      <c r="AF397" s="11">
        <f t="shared" si="191"/>
        <v>0</v>
      </c>
      <c r="AG397" s="12">
        <f t="shared" si="192"/>
        <v>0</v>
      </c>
      <c r="AH397" s="11">
        <f t="shared" si="193"/>
        <v>0</v>
      </c>
      <c r="AI397" s="12">
        <f t="shared" si="194"/>
        <v>0</v>
      </c>
      <c r="AJ397" s="11">
        <f t="shared" si="195"/>
        <v>0</v>
      </c>
      <c r="AK397" s="12">
        <f t="shared" si="196"/>
        <v>0</v>
      </c>
    </row>
    <row r="398" spans="1:37" x14ac:dyDescent="0.3">
      <c r="A398">
        <v>614120</v>
      </c>
      <c r="C398" s="1">
        <v>44195</v>
      </c>
      <c r="D398">
        <v>13</v>
      </c>
      <c r="E398" t="s">
        <v>198</v>
      </c>
      <c r="F398" t="s">
        <v>199</v>
      </c>
      <c r="G398" t="s">
        <v>12</v>
      </c>
      <c r="H398" s="2">
        <v>6928919</v>
      </c>
      <c r="J398">
        <f t="shared" si="169"/>
        <v>0</v>
      </c>
      <c r="K398">
        <f t="shared" si="170"/>
        <v>0</v>
      </c>
      <c r="L398">
        <f t="shared" si="171"/>
        <v>0</v>
      </c>
      <c r="M398">
        <f t="shared" si="172"/>
        <v>0</v>
      </c>
      <c r="N398">
        <f t="shared" si="173"/>
        <v>0</v>
      </c>
      <c r="O398">
        <f t="shared" si="174"/>
        <v>0</v>
      </c>
      <c r="P398">
        <f t="shared" si="175"/>
        <v>0</v>
      </c>
      <c r="Q398">
        <f t="shared" si="176"/>
        <v>0</v>
      </c>
      <c r="R398" s="11">
        <f t="shared" si="177"/>
        <v>0</v>
      </c>
      <c r="S398">
        <f t="shared" si="178"/>
        <v>0</v>
      </c>
      <c r="T398" s="11">
        <f t="shared" si="179"/>
        <v>0</v>
      </c>
      <c r="U398" s="12">
        <f t="shared" si="180"/>
        <v>0</v>
      </c>
      <c r="V398" s="11">
        <f t="shared" si="181"/>
        <v>1</v>
      </c>
      <c r="W398" s="12">
        <f t="shared" si="182"/>
        <v>0</v>
      </c>
      <c r="X398" s="11">
        <f t="shared" si="183"/>
        <v>0</v>
      </c>
      <c r="Y398" s="12">
        <f t="shared" si="184"/>
        <v>0</v>
      </c>
      <c r="Z398" s="11">
        <f t="shared" si="185"/>
        <v>0</v>
      </c>
      <c r="AA398" s="12">
        <f t="shared" si="186"/>
        <v>0</v>
      </c>
      <c r="AB398" s="11">
        <f t="shared" si="187"/>
        <v>0</v>
      </c>
      <c r="AC398" s="12">
        <f t="shared" si="188"/>
        <v>0</v>
      </c>
      <c r="AD398" s="11">
        <f t="shared" si="189"/>
        <v>0</v>
      </c>
      <c r="AE398" s="12">
        <f t="shared" si="190"/>
        <v>0</v>
      </c>
      <c r="AF398" s="11">
        <f t="shared" si="191"/>
        <v>0</v>
      </c>
      <c r="AG398" s="12">
        <f t="shared" si="192"/>
        <v>0</v>
      </c>
      <c r="AH398" s="11">
        <f t="shared" si="193"/>
        <v>0</v>
      </c>
      <c r="AI398" s="12">
        <f t="shared" si="194"/>
        <v>0</v>
      </c>
      <c r="AJ398" s="11">
        <f t="shared" si="195"/>
        <v>0</v>
      </c>
      <c r="AK398" s="12">
        <f t="shared" si="196"/>
        <v>0</v>
      </c>
    </row>
    <row r="399" spans="1:37" x14ac:dyDescent="0.3">
      <c r="C399" s="1"/>
      <c r="H399" s="2"/>
      <c r="J399">
        <f t="shared" si="169"/>
        <v>0</v>
      </c>
      <c r="K399">
        <f t="shared" si="170"/>
        <v>0</v>
      </c>
      <c r="L399">
        <f t="shared" si="171"/>
        <v>0</v>
      </c>
      <c r="M399">
        <f t="shared" si="172"/>
        <v>0</v>
      </c>
      <c r="N399">
        <f t="shared" si="173"/>
        <v>0</v>
      </c>
      <c r="O399">
        <f t="shared" si="174"/>
        <v>0</v>
      </c>
      <c r="P399">
        <f t="shared" si="175"/>
        <v>0</v>
      </c>
      <c r="Q399">
        <f t="shared" si="176"/>
        <v>0</v>
      </c>
      <c r="R399" s="11">
        <f t="shared" si="177"/>
        <v>0</v>
      </c>
      <c r="S399">
        <f t="shared" si="178"/>
        <v>0</v>
      </c>
      <c r="T399" s="11">
        <f t="shared" si="179"/>
        <v>0</v>
      </c>
      <c r="U399" s="12">
        <f t="shared" si="180"/>
        <v>0</v>
      </c>
      <c r="V399" s="11">
        <f t="shared" si="181"/>
        <v>0</v>
      </c>
      <c r="W399" s="12">
        <f t="shared" si="182"/>
        <v>0</v>
      </c>
      <c r="X399" s="11">
        <f t="shared" si="183"/>
        <v>0</v>
      </c>
      <c r="Y399" s="12">
        <f t="shared" si="184"/>
        <v>0</v>
      </c>
      <c r="Z399" s="11">
        <f t="shared" si="185"/>
        <v>0</v>
      </c>
      <c r="AA399" s="12">
        <f t="shared" si="186"/>
        <v>0</v>
      </c>
      <c r="AB399" s="11">
        <f t="shared" si="187"/>
        <v>0</v>
      </c>
      <c r="AC399" s="12">
        <f t="shared" si="188"/>
        <v>0</v>
      </c>
      <c r="AD399" s="11">
        <f t="shared" si="189"/>
        <v>0</v>
      </c>
      <c r="AE399" s="12">
        <f t="shared" si="190"/>
        <v>0</v>
      </c>
      <c r="AF399" s="11">
        <f t="shared" si="191"/>
        <v>0</v>
      </c>
      <c r="AG399" s="12">
        <f t="shared" si="192"/>
        <v>0</v>
      </c>
      <c r="AH399" s="11">
        <f t="shared" si="193"/>
        <v>0</v>
      </c>
      <c r="AI399" s="12">
        <f t="shared" si="194"/>
        <v>0</v>
      </c>
      <c r="AJ399" s="11">
        <f t="shared" si="195"/>
        <v>0</v>
      </c>
      <c r="AK399" s="12">
        <f t="shared" si="196"/>
        <v>0</v>
      </c>
    </row>
    <row r="400" spans="1:37" x14ac:dyDescent="0.3">
      <c r="A400">
        <v>613493</v>
      </c>
      <c r="C400" s="1">
        <v>44187</v>
      </c>
      <c r="D400">
        <v>1</v>
      </c>
      <c r="E400" t="s">
        <v>200</v>
      </c>
      <c r="F400" t="s">
        <v>165</v>
      </c>
      <c r="G400" t="s">
        <v>16</v>
      </c>
      <c r="H400" s="2">
        <v>910925</v>
      </c>
      <c r="J400">
        <f t="shared" si="169"/>
        <v>0</v>
      </c>
      <c r="K400">
        <f t="shared" si="170"/>
        <v>0</v>
      </c>
      <c r="L400">
        <f t="shared" si="171"/>
        <v>0</v>
      </c>
      <c r="M400">
        <f t="shared" si="172"/>
        <v>0</v>
      </c>
      <c r="N400">
        <f t="shared" si="173"/>
        <v>0</v>
      </c>
      <c r="O400">
        <f t="shared" si="174"/>
        <v>0</v>
      </c>
      <c r="P400">
        <f t="shared" si="175"/>
        <v>0</v>
      </c>
      <c r="Q400">
        <f t="shared" si="176"/>
        <v>0</v>
      </c>
      <c r="R400" s="11">
        <f t="shared" si="177"/>
        <v>0</v>
      </c>
      <c r="S400">
        <f t="shared" si="178"/>
        <v>0</v>
      </c>
      <c r="T400" s="11">
        <f t="shared" si="179"/>
        <v>0</v>
      </c>
      <c r="U400" s="12">
        <f t="shared" si="180"/>
        <v>1</v>
      </c>
      <c r="V400" s="11">
        <f t="shared" si="181"/>
        <v>0</v>
      </c>
      <c r="W400" s="12">
        <f t="shared" si="182"/>
        <v>0</v>
      </c>
      <c r="X400" s="11">
        <f t="shared" si="183"/>
        <v>0</v>
      </c>
      <c r="Y400" s="12">
        <f t="shared" si="184"/>
        <v>0</v>
      </c>
      <c r="Z400" s="11">
        <f t="shared" si="185"/>
        <v>0</v>
      </c>
      <c r="AA400" s="12">
        <f t="shared" si="186"/>
        <v>0</v>
      </c>
      <c r="AB400" s="11">
        <f t="shared" si="187"/>
        <v>0</v>
      </c>
      <c r="AC400" s="12">
        <f t="shared" si="188"/>
        <v>0</v>
      </c>
      <c r="AD400" s="11">
        <f t="shared" si="189"/>
        <v>0</v>
      </c>
      <c r="AE400" s="12">
        <f t="shared" si="190"/>
        <v>0</v>
      </c>
      <c r="AF400" s="11">
        <f t="shared" si="191"/>
        <v>0</v>
      </c>
      <c r="AG400" s="12">
        <f t="shared" si="192"/>
        <v>0</v>
      </c>
      <c r="AH400" s="11">
        <f t="shared" si="193"/>
        <v>0</v>
      </c>
      <c r="AI400" s="12">
        <f t="shared" si="194"/>
        <v>0</v>
      </c>
      <c r="AJ400" s="11">
        <f t="shared" si="195"/>
        <v>0</v>
      </c>
      <c r="AK400" s="12">
        <f t="shared" si="196"/>
        <v>0</v>
      </c>
    </row>
    <row r="401" spans="1:37" x14ac:dyDescent="0.3">
      <c r="A401">
        <v>613493</v>
      </c>
      <c r="C401" s="1">
        <v>44187</v>
      </c>
      <c r="D401">
        <v>2</v>
      </c>
      <c r="E401" t="s">
        <v>200</v>
      </c>
      <c r="F401" t="s">
        <v>165</v>
      </c>
      <c r="G401" t="s">
        <v>17</v>
      </c>
      <c r="H401" s="2">
        <v>928600</v>
      </c>
      <c r="J401">
        <f t="shared" si="169"/>
        <v>0</v>
      </c>
      <c r="K401">
        <f t="shared" si="170"/>
        <v>0</v>
      </c>
      <c r="L401">
        <f t="shared" si="171"/>
        <v>0</v>
      </c>
      <c r="M401">
        <f t="shared" si="172"/>
        <v>0</v>
      </c>
      <c r="N401">
        <f t="shared" si="173"/>
        <v>0</v>
      </c>
      <c r="O401">
        <f t="shared" si="174"/>
        <v>0</v>
      </c>
      <c r="P401">
        <f t="shared" si="175"/>
        <v>0</v>
      </c>
      <c r="Q401">
        <f t="shared" si="176"/>
        <v>0</v>
      </c>
      <c r="R401" s="11">
        <f t="shared" si="177"/>
        <v>0</v>
      </c>
      <c r="S401">
        <f t="shared" si="178"/>
        <v>0</v>
      </c>
      <c r="T401" s="11">
        <f t="shared" si="179"/>
        <v>0</v>
      </c>
      <c r="U401" s="12">
        <f t="shared" si="180"/>
        <v>0</v>
      </c>
      <c r="V401" s="11">
        <f t="shared" si="181"/>
        <v>0</v>
      </c>
      <c r="W401" s="12">
        <f t="shared" si="182"/>
        <v>0</v>
      </c>
      <c r="X401" s="11">
        <f t="shared" si="183"/>
        <v>0</v>
      </c>
      <c r="Y401" s="12">
        <f t="shared" si="184"/>
        <v>0</v>
      </c>
      <c r="Z401" s="11">
        <f t="shared" si="185"/>
        <v>0</v>
      </c>
      <c r="AA401" s="12">
        <f t="shared" si="186"/>
        <v>0</v>
      </c>
      <c r="AB401" s="11">
        <f t="shared" si="187"/>
        <v>0</v>
      </c>
      <c r="AC401" s="12">
        <f t="shared" si="188"/>
        <v>0</v>
      </c>
      <c r="AD401" s="11">
        <f t="shared" si="189"/>
        <v>0</v>
      </c>
      <c r="AE401" s="12">
        <f t="shared" si="190"/>
        <v>0</v>
      </c>
      <c r="AF401" s="11">
        <f t="shared" si="191"/>
        <v>0</v>
      </c>
      <c r="AG401" s="12">
        <f t="shared" si="192"/>
        <v>0</v>
      </c>
      <c r="AH401" s="11">
        <f t="shared" si="193"/>
        <v>0</v>
      </c>
      <c r="AI401" s="12">
        <f t="shared" si="194"/>
        <v>0</v>
      </c>
      <c r="AJ401" s="11">
        <f t="shared" si="195"/>
        <v>0</v>
      </c>
      <c r="AK401" s="12">
        <f t="shared" si="196"/>
        <v>0</v>
      </c>
    </row>
    <row r="402" spans="1:37" x14ac:dyDescent="0.3">
      <c r="A402">
        <v>613493</v>
      </c>
      <c r="C402" s="1">
        <v>44187</v>
      </c>
      <c r="D402">
        <v>3</v>
      </c>
      <c r="E402" t="s">
        <v>200</v>
      </c>
      <c r="F402" t="s">
        <v>165</v>
      </c>
      <c r="G402" t="s">
        <v>124</v>
      </c>
      <c r="H402" s="2">
        <v>1008696</v>
      </c>
      <c r="J402">
        <f t="shared" si="169"/>
        <v>0</v>
      </c>
      <c r="K402">
        <f t="shared" si="170"/>
        <v>0</v>
      </c>
      <c r="L402">
        <f t="shared" si="171"/>
        <v>0</v>
      </c>
      <c r="M402">
        <f t="shared" si="172"/>
        <v>0</v>
      </c>
      <c r="N402">
        <f t="shared" si="173"/>
        <v>0</v>
      </c>
      <c r="O402">
        <f t="shared" si="174"/>
        <v>0</v>
      </c>
      <c r="P402">
        <f t="shared" si="175"/>
        <v>0</v>
      </c>
      <c r="Q402">
        <f t="shared" si="176"/>
        <v>0</v>
      </c>
      <c r="R402" s="11">
        <f t="shared" si="177"/>
        <v>0</v>
      </c>
      <c r="S402">
        <f t="shared" si="178"/>
        <v>0</v>
      </c>
      <c r="T402" s="11">
        <f t="shared" si="179"/>
        <v>0</v>
      </c>
      <c r="U402" s="12">
        <f t="shared" si="180"/>
        <v>0</v>
      </c>
      <c r="V402" s="11">
        <f t="shared" si="181"/>
        <v>0</v>
      </c>
      <c r="W402" s="12">
        <f t="shared" si="182"/>
        <v>0</v>
      </c>
      <c r="X402" s="11">
        <f t="shared" si="183"/>
        <v>0</v>
      </c>
      <c r="Y402" s="12">
        <f t="shared" si="184"/>
        <v>0</v>
      </c>
      <c r="Z402" s="11">
        <f t="shared" si="185"/>
        <v>0</v>
      </c>
      <c r="AA402" s="12">
        <f t="shared" si="186"/>
        <v>0</v>
      </c>
      <c r="AB402" s="11">
        <f t="shared" si="187"/>
        <v>0</v>
      </c>
      <c r="AC402" s="12">
        <f t="shared" si="188"/>
        <v>0</v>
      </c>
      <c r="AD402" s="11">
        <f t="shared" si="189"/>
        <v>0</v>
      </c>
      <c r="AE402" s="12">
        <f t="shared" si="190"/>
        <v>0</v>
      </c>
      <c r="AF402" s="11">
        <f t="shared" si="191"/>
        <v>0</v>
      </c>
      <c r="AG402" s="12">
        <f t="shared" si="192"/>
        <v>0</v>
      </c>
      <c r="AH402" s="11">
        <f t="shared" si="193"/>
        <v>0</v>
      </c>
      <c r="AI402" s="12">
        <f t="shared" si="194"/>
        <v>0</v>
      </c>
      <c r="AJ402" s="11">
        <f t="shared" si="195"/>
        <v>0</v>
      </c>
      <c r="AK402" s="12">
        <f t="shared" si="196"/>
        <v>0</v>
      </c>
    </row>
    <row r="403" spans="1:37" x14ac:dyDescent="0.3">
      <c r="A403">
        <v>613493</v>
      </c>
      <c r="C403" s="1">
        <v>44187</v>
      </c>
      <c r="D403">
        <v>4</v>
      </c>
      <c r="E403" t="s">
        <v>200</v>
      </c>
      <c r="F403" t="s">
        <v>165</v>
      </c>
      <c r="G403" t="s">
        <v>14</v>
      </c>
      <c r="H403" s="2">
        <v>1270014</v>
      </c>
      <c r="J403">
        <f t="shared" si="169"/>
        <v>0</v>
      </c>
      <c r="K403">
        <f t="shared" si="170"/>
        <v>0</v>
      </c>
      <c r="L403">
        <f t="shared" si="171"/>
        <v>0</v>
      </c>
      <c r="M403">
        <f t="shared" si="172"/>
        <v>0</v>
      </c>
      <c r="N403">
        <f t="shared" si="173"/>
        <v>0</v>
      </c>
      <c r="O403">
        <f t="shared" si="174"/>
        <v>0</v>
      </c>
      <c r="P403">
        <f t="shared" si="175"/>
        <v>0</v>
      </c>
      <c r="Q403">
        <f t="shared" si="176"/>
        <v>0</v>
      </c>
      <c r="R403" s="11">
        <f t="shared" si="177"/>
        <v>0</v>
      </c>
      <c r="S403">
        <f t="shared" si="178"/>
        <v>0</v>
      </c>
      <c r="T403" s="11">
        <f t="shared" si="179"/>
        <v>0</v>
      </c>
      <c r="U403" s="12">
        <f t="shared" si="180"/>
        <v>0</v>
      </c>
      <c r="V403" s="11">
        <f t="shared" si="181"/>
        <v>0</v>
      </c>
      <c r="W403" s="12">
        <f t="shared" si="182"/>
        <v>0</v>
      </c>
      <c r="X403" s="11">
        <f t="shared" si="183"/>
        <v>0</v>
      </c>
      <c r="Y403" s="12">
        <f t="shared" si="184"/>
        <v>0</v>
      </c>
      <c r="Z403" s="11">
        <f t="shared" si="185"/>
        <v>1</v>
      </c>
      <c r="AA403" s="12">
        <f t="shared" si="186"/>
        <v>0</v>
      </c>
      <c r="AB403" s="11">
        <f t="shared" si="187"/>
        <v>0</v>
      </c>
      <c r="AC403" s="12">
        <f t="shared" si="188"/>
        <v>0</v>
      </c>
      <c r="AD403" s="11">
        <f t="shared" si="189"/>
        <v>0</v>
      </c>
      <c r="AE403" s="12">
        <f t="shared" si="190"/>
        <v>0</v>
      </c>
      <c r="AF403" s="11">
        <f t="shared" si="191"/>
        <v>0</v>
      </c>
      <c r="AG403" s="12">
        <f t="shared" si="192"/>
        <v>0</v>
      </c>
      <c r="AH403" s="11">
        <f t="shared" si="193"/>
        <v>0</v>
      </c>
      <c r="AI403" s="12">
        <f t="shared" si="194"/>
        <v>0</v>
      </c>
      <c r="AJ403" s="11">
        <f t="shared" si="195"/>
        <v>0</v>
      </c>
      <c r="AK403" s="12">
        <f t="shared" si="196"/>
        <v>0</v>
      </c>
    </row>
    <row r="404" spans="1:37" x14ac:dyDescent="0.3">
      <c r="A404">
        <v>613493</v>
      </c>
      <c r="C404" s="1">
        <v>44187</v>
      </c>
      <c r="D404">
        <v>5</v>
      </c>
      <c r="E404" t="s">
        <v>200</v>
      </c>
      <c r="F404" t="s">
        <v>165</v>
      </c>
      <c r="G404" t="s">
        <v>84</v>
      </c>
      <c r="H404" s="2">
        <v>1270211</v>
      </c>
      <c r="J404">
        <f t="shared" si="169"/>
        <v>0</v>
      </c>
      <c r="K404">
        <f t="shared" si="170"/>
        <v>0</v>
      </c>
      <c r="L404">
        <f t="shared" si="171"/>
        <v>0</v>
      </c>
      <c r="M404">
        <f t="shared" si="172"/>
        <v>0</v>
      </c>
      <c r="N404">
        <f t="shared" si="173"/>
        <v>0</v>
      </c>
      <c r="O404">
        <f t="shared" si="174"/>
        <v>0</v>
      </c>
      <c r="P404">
        <f t="shared" si="175"/>
        <v>0</v>
      </c>
      <c r="Q404">
        <f t="shared" si="176"/>
        <v>0</v>
      </c>
      <c r="R404" s="11">
        <f t="shared" si="177"/>
        <v>0</v>
      </c>
      <c r="S404">
        <f t="shared" si="178"/>
        <v>0</v>
      </c>
      <c r="T404" s="11">
        <f t="shared" si="179"/>
        <v>0</v>
      </c>
      <c r="U404" s="12">
        <f t="shared" si="180"/>
        <v>0</v>
      </c>
      <c r="V404" s="11">
        <f t="shared" si="181"/>
        <v>0</v>
      </c>
      <c r="W404" s="12">
        <f t="shared" si="182"/>
        <v>0</v>
      </c>
      <c r="X404" s="11">
        <f t="shared" si="183"/>
        <v>0</v>
      </c>
      <c r="Y404" s="12">
        <f t="shared" si="184"/>
        <v>0</v>
      </c>
      <c r="Z404" s="11">
        <f t="shared" si="185"/>
        <v>0</v>
      </c>
      <c r="AA404" s="12">
        <f t="shared" si="186"/>
        <v>0</v>
      </c>
      <c r="AB404" s="11">
        <f t="shared" si="187"/>
        <v>0</v>
      </c>
      <c r="AC404" s="12">
        <f t="shared" si="188"/>
        <v>0</v>
      </c>
      <c r="AD404" s="11">
        <f t="shared" si="189"/>
        <v>0</v>
      </c>
      <c r="AE404" s="12">
        <f t="shared" si="190"/>
        <v>0</v>
      </c>
      <c r="AF404" s="11">
        <f t="shared" si="191"/>
        <v>0</v>
      </c>
      <c r="AG404" s="12">
        <f t="shared" si="192"/>
        <v>0</v>
      </c>
      <c r="AH404" s="11">
        <f t="shared" si="193"/>
        <v>0</v>
      </c>
      <c r="AI404" s="12">
        <f t="shared" si="194"/>
        <v>0</v>
      </c>
      <c r="AJ404" s="11">
        <f t="shared" si="195"/>
        <v>0</v>
      </c>
      <c r="AK404" s="12">
        <f t="shared" si="196"/>
        <v>0</v>
      </c>
    </row>
    <row r="405" spans="1:37" x14ac:dyDescent="0.3">
      <c r="A405">
        <v>613493</v>
      </c>
      <c r="C405" s="1">
        <v>44187</v>
      </c>
      <c r="D405">
        <v>6</v>
      </c>
      <c r="E405" t="s">
        <v>200</v>
      </c>
      <c r="F405" t="s">
        <v>165</v>
      </c>
      <c r="G405" t="s">
        <v>47</v>
      </c>
      <c r="H405" s="2">
        <v>1270962</v>
      </c>
      <c r="J405">
        <f t="shared" si="169"/>
        <v>0</v>
      </c>
      <c r="K405">
        <f t="shared" si="170"/>
        <v>0</v>
      </c>
      <c r="L405">
        <f t="shared" si="171"/>
        <v>0</v>
      </c>
      <c r="M405">
        <f t="shared" si="172"/>
        <v>0</v>
      </c>
      <c r="N405">
        <f t="shared" si="173"/>
        <v>0</v>
      </c>
      <c r="O405">
        <f t="shared" si="174"/>
        <v>0</v>
      </c>
      <c r="P405">
        <f t="shared" si="175"/>
        <v>0</v>
      </c>
      <c r="Q405">
        <f t="shared" si="176"/>
        <v>0</v>
      </c>
      <c r="R405" s="11">
        <f t="shared" si="177"/>
        <v>0</v>
      </c>
      <c r="S405">
        <f t="shared" si="178"/>
        <v>0</v>
      </c>
      <c r="T405" s="11">
        <f t="shared" si="179"/>
        <v>0</v>
      </c>
      <c r="U405" s="12">
        <f t="shared" si="180"/>
        <v>0</v>
      </c>
      <c r="V405" s="11">
        <f t="shared" si="181"/>
        <v>0</v>
      </c>
      <c r="W405" s="12">
        <f t="shared" si="182"/>
        <v>0</v>
      </c>
      <c r="X405" s="11">
        <f t="shared" si="183"/>
        <v>0</v>
      </c>
      <c r="Y405" s="12">
        <f t="shared" si="184"/>
        <v>0</v>
      </c>
      <c r="Z405" s="11">
        <f t="shared" si="185"/>
        <v>0</v>
      </c>
      <c r="AA405" s="12">
        <f t="shared" si="186"/>
        <v>0</v>
      </c>
      <c r="AB405" s="11">
        <f t="shared" si="187"/>
        <v>0</v>
      </c>
      <c r="AC405" s="12">
        <f t="shared" si="188"/>
        <v>0</v>
      </c>
      <c r="AD405" s="11">
        <f t="shared" si="189"/>
        <v>0</v>
      </c>
      <c r="AE405" s="12">
        <f t="shared" si="190"/>
        <v>0</v>
      </c>
      <c r="AF405" s="11">
        <f t="shared" si="191"/>
        <v>0</v>
      </c>
      <c r="AG405" s="12">
        <f t="shared" si="192"/>
        <v>0</v>
      </c>
      <c r="AH405" s="11">
        <f t="shared" si="193"/>
        <v>0</v>
      </c>
      <c r="AI405" s="12">
        <f t="shared" si="194"/>
        <v>0</v>
      </c>
      <c r="AJ405" s="11">
        <f t="shared" si="195"/>
        <v>0</v>
      </c>
      <c r="AK405" s="12">
        <f t="shared" si="196"/>
        <v>0</v>
      </c>
    </row>
    <row r="406" spans="1:37" x14ac:dyDescent="0.3">
      <c r="A406">
        <v>613493</v>
      </c>
      <c r="C406" s="1">
        <v>44187</v>
      </c>
      <c r="D406">
        <v>7</v>
      </c>
      <c r="E406" t="s">
        <v>200</v>
      </c>
      <c r="F406" t="s">
        <v>165</v>
      </c>
      <c r="G406" t="s">
        <v>58</v>
      </c>
      <c r="H406" s="2">
        <v>1281843</v>
      </c>
      <c r="J406">
        <f t="shared" si="169"/>
        <v>0</v>
      </c>
      <c r="K406">
        <f t="shared" si="170"/>
        <v>0</v>
      </c>
      <c r="L406">
        <f t="shared" si="171"/>
        <v>0</v>
      </c>
      <c r="M406">
        <f t="shared" si="172"/>
        <v>0</v>
      </c>
      <c r="N406">
        <f t="shared" si="173"/>
        <v>0</v>
      </c>
      <c r="O406">
        <f t="shared" si="174"/>
        <v>0</v>
      </c>
      <c r="P406">
        <f t="shared" si="175"/>
        <v>0</v>
      </c>
      <c r="Q406">
        <f t="shared" si="176"/>
        <v>0</v>
      </c>
      <c r="R406" s="11">
        <f t="shared" si="177"/>
        <v>0</v>
      </c>
      <c r="S406">
        <f t="shared" si="178"/>
        <v>0</v>
      </c>
      <c r="T406" s="11">
        <f t="shared" si="179"/>
        <v>0</v>
      </c>
      <c r="U406" s="12">
        <f t="shared" si="180"/>
        <v>0</v>
      </c>
      <c r="V406" s="11">
        <f t="shared" si="181"/>
        <v>0</v>
      </c>
      <c r="W406" s="12">
        <f t="shared" si="182"/>
        <v>0</v>
      </c>
      <c r="X406" s="11">
        <f t="shared" si="183"/>
        <v>0</v>
      </c>
      <c r="Y406" s="12">
        <f t="shared" si="184"/>
        <v>0</v>
      </c>
      <c r="Z406" s="11">
        <f t="shared" si="185"/>
        <v>0</v>
      </c>
      <c r="AA406" s="12">
        <f t="shared" si="186"/>
        <v>0</v>
      </c>
      <c r="AB406" s="11">
        <f t="shared" si="187"/>
        <v>0</v>
      </c>
      <c r="AC406" s="12">
        <f t="shared" si="188"/>
        <v>0</v>
      </c>
      <c r="AD406" s="11">
        <f t="shared" si="189"/>
        <v>0</v>
      </c>
      <c r="AE406" s="12">
        <f t="shared" si="190"/>
        <v>0</v>
      </c>
      <c r="AF406" s="11">
        <f t="shared" si="191"/>
        <v>0</v>
      </c>
      <c r="AG406" s="12">
        <f t="shared" si="192"/>
        <v>0</v>
      </c>
      <c r="AH406" s="11">
        <f t="shared" si="193"/>
        <v>0</v>
      </c>
      <c r="AI406" s="12">
        <f t="shared" si="194"/>
        <v>0</v>
      </c>
      <c r="AJ406" s="11">
        <f t="shared" si="195"/>
        <v>0</v>
      </c>
      <c r="AK406" s="12">
        <f t="shared" si="196"/>
        <v>0</v>
      </c>
    </row>
    <row r="407" spans="1:37" x14ac:dyDescent="0.3">
      <c r="A407">
        <v>613493</v>
      </c>
      <c r="C407" s="1">
        <v>44187</v>
      </c>
      <c r="D407">
        <v>8</v>
      </c>
      <c r="E407" t="s">
        <v>200</v>
      </c>
      <c r="F407" t="s">
        <v>165</v>
      </c>
      <c r="G407" t="s">
        <v>125</v>
      </c>
      <c r="H407" s="2">
        <v>1317036</v>
      </c>
      <c r="J407">
        <f t="shared" si="169"/>
        <v>0</v>
      </c>
      <c r="K407">
        <f t="shared" si="170"/>
        <v>0</v>
      </c>
      <c r="L407">
        <f t="shared" si="171"/>
        <v>0</v>
      </c>
      <c r="M407">
        <f t="shared" si="172"/>
        <v>0</v>
      </c>
      <c r="N407">
        <f t="shared" si="173"/>
        <v>0</v>
      </c>
      <c r="O407">
        <f t="shared" si="174"/>
        <v>0</v>
      </c>
      <c r="P407">
        <f t="shared" si="175"/>
        <v>0</v>
      </c>
      <c r="Q407">
        <f t="shared" si="176"/>
        <v>0</v>
      </c>
      <c r="R407" s="11">
        <f t="shared" si="177"/>
        <v>0</v>
      </c>
      <c r="S407">
        <f t="shared" si="178"/>
        <v>0</v>
      </c>
      <c r="T407" s="11">
        <f t="shared" si="179"/>
        <v>0</v>
      </c>
      <c r="U407" s="12">
        <f t="shared" si="180"/>
        <v>0</v>
      </c>
      <c r="V407" s="11">
        <f t="shared" si="181"/>
        <v>0</v>
      </c>
      <c r="W407" s="12">
        <f t="shared" si="182"/>
        <v>0</v>
      </c>
      <c r="X407" s="11">
        <f t="shared" si="183"/>
        <v>0</v>
      </c>
      <c r="Y407" s="12">
        <f t="shared" si="184"/>
        <v>0</v>
      </c>
      <c r="Z407" s="11">
        <f t="shared" si="185"/>
        <v>0</v>
      </c>
      <c r="AA407" s="12">
        <f t="shared" si="186"/>
        <v>0</v>
      </c>
      <c r="AB407" s="11">
        <f t="shared" si="187"/>
        <v>0</v>
      </c>
      <c r="AC407" s="12">
        <f t="shared" si="188"/>
        <v>0</v>
      </c>
      <c r="AD407" s="11">
        <f t="shared" si="189"/>
        <v>0</v>
      </c>
      <c r="AE407" s="12">
        <f t="shared" si="190"/>
        <v>0</v>
      </c>
      <c r="AF407" s="11">
        <f t="shared" si="191"/>
        <v>0</v>
      </c>
      <c r="AG407" s="12">
        <f t="shared" si="192"/>
        <v>0</v>
      </c>
      <c r="AH407" s="11">
        <f t="shared" si="193"/>
        <v>0</v>
      </c>
      <c r="AI407" s="12">
        <f t="shared" si="194"/>
        <v>0</v>
      </c>
      <c r="AJ407" s="11">
        <f t="shared" si="195"/>
        <v>0</v>
      </c>
      <c r="AK407" s="12">
        <f t="shared" si="196"/>
        <v>0</v>
      </c>
    </row>
    <row r="408" spans="1:37" x14ac:dyDescent="0.3">
      <c r="A408">
        <v>613493</v>
      </c>
      <c r="C408" s="1">
        <v>44187</v>
      </c>
      <c r="D408">
        <v>9</v>
      </c>
      <c r="E408" t="s">
        <v>200</v>
      </c>
      <c r="F408" t="s">
        <v>165</v>
      </c>
      <c r="G408" t="s">
        <v>126</v>
      </c>
      <c r="H408" s="2">
        <v>1342711</v>
      </c>
      <c r="J408">
        <f t="shared" si="169"/>
        <v>0</v>
      </c>
      <c r="K408">
        <f t="shared" si="170"/>
        <v>0</v>
      </c>
      <c r="L408">
        <f t="shared" si="171"/>
        <v>0</v>
      </c>
      <c r="M408">
        <f t="shared" si="172"/>
        <v>0</v>
      </c>
      <c r="N408">
        <f t="shared" si="173"/>
        <v>0</v>
      </c>
      <c r="O408">
        <f t="shared" si="174"/>
        <v>0</v>
      </c>
      <c r="P408">
        <f t="shared" si="175"/>
        <v>0</v>
      </c>
      <c r="Q408">
        <f t="shared" si="176"/>
        <v>0</v>
      </c>
      <c r="R408" s="11">
        <f t="shared" si="177"/>
        <v>0</v>
      </c>
      <c r="S408">
        <f t="shared" si="178"/>
        <v>0</v>
      </c>
      <c r="T408" s="11">
        <f t="shared" si="179"/>
        <v>0</v>
      </c>
      <c r="U408" s="12">
        <f t="shared" si="180"/>
        <v>0</v>
      </c>
      <c r="V408" s="11">
        <f t="shared" si="181"/>
        <v>0</v>
      </c>
      <c r="W408" s="12">
        <f t="shared" si="182"/>
        <v>0</v>
      </c>
      <c r="X408" s="11">
        <f t="shared" si="183"/>
        <v>0</v>
      </c>
      <c r="Y408" s="12">
        <f t="shared" si="184"/>
        <v>0</v>
      </c>
      <c r="Z408" s="11">
        <f t="shared" si="185"/>
        <v>0</v>
      </c>
      <c r="AA408" s="12">
        <f t="shared" si="186"/>
        <v>0</v>
      </c>
      <c r="AB408" s="11">
        <f t="shared" si="187"/>
        <v>0</v>
      </c>
      <c r="AC408" s="12">
        <f t="shared" si="188"/>
        <v>0</v>
      </c>
      <c r="AD408" s="11">
        <f t="shared" si="189"/>
        <v>0</v>
      </c>
      <c r="AE408" s="12">
        <f t="shared" si="190"/>
        <v>0</v>
      </c>
      <c r="AF408" s="11">
        <f t="shared" si="191"/>
        <v>0</v>
      </c>
      <c r="AG408" s="12">
        <f t="shared" si="192"/>
        <v>0</v>
      </c>
      <c r="AH408" s="11">
        <f t="shared" si="193"/>
        <v>0</v>
      </c>
      <c r="AI408" s="12">
        <f t="shared" si="194"/>
        <v>0</v>
      </c>
      <c r="AJ408" s="11">
        <f t="shared" si="195"/>
        <v>0</v>
      </c>
      <c r="AK408" s="12">
        <f t="shared" si="196"/>
        <v>0</v>
      </c>
    </row>
    <row r="409" spans="1:37" x14ac:dyDescent="0.3">
      <c r="A409">
        <v>613493</v>
      </c>
      <c r="C409" s="1">
        <v>44187</v>
      </c>
      <c r="D409">
        <v>10</v>
      </c>
      <c r="E409" t="s">
        <v>200</v>
      </c>
      <c r="F409" t="s">
        <v>165</v>
      </c>
      <c r="G409" t="s">
        <v>15</v>
      </c>
      <c r="H409" s="2">
        <v>1421332</v>
      </c>
      <c r="J409">
        <f t="shared" si="169"/>
        <v>0</v>
      </c>
      <c r="K409">
        <f t="shared" si="170"/>
        <v>0</v>
      </c>
      <c r="L409">
        <f t="shared" si="171"/>
        <v>0</v>
      </c>
      <c r="M409">
        <f t="shared" si="172"/>
        <v>0</v>
      </c>
      <c r="N409">
        <f t="shared" si="173"/>
        <v>0</v>
      </c>
      <c r="O409">
        <f t="shared" si="174"/>
        <v>0</v>
      </c>
      <c r="P409">
        <f t="shared" si="175"/>
        <v>0</v>
      </c>
      <c r="Q409">
        <f t="shared" si="176"/>
        <v>0</v>
      </c>
      <c r="R409" s="11">
        <f t="shared" si="177"/>
        <v>0</v>
      </c>
      <c r="S409">
        <f t="shared" si="178"/>
        <v>0</v>
      </c>
      <c r="T409" s="11">
        <f t="shared" si="179"/>
        <v>0</v>
      </c>
      <c r="U409" s="12">
        <f t="shared" si="180"/>
        <v>0</v>
      </c>
      <c r="V409" s="11">
        <f t="shared" si="181"/>
        <v>0</v>
      </c>
      <c r="W409" s="12">
        <f t="shared" si="182"/>
        <v>0</v>
      </c>
      <c r="X409" s="11">
        <f t="shared" si="183"/>
        <v>0</v>
      </c>
      <c r="Y409" s="12">
        <f t="shared" si="184"/>
        <v>0</v>
      </c>
      <c r="Z409" s="11">
        <f t="shared" si="185"/>
        <v>0</v>
      </c>
      <c r="AA409" s="12">
        <f t="shared" si="186"/>
        <v>0</v>
      </c>
      <c r="AB409" s="11">
        <f t="shared" si="187"/>
        <v>0</v>
      </c>
      <c r="AC409" s="12">
        <f t="shared" si="188"/>
        <v>0</v>
      </c>
      <c r="AD409" s="11">
        <f t="shared" si="189"/>
        <v>0</v>
      </c>
      <c r="AE409" s="12">
        <f t="shared" si="190"/>
        <v>0</v>
      </c>
      <c r="AF409" s="11">
        <f t="shared" si="191"/>
        <v>1</v>
      </c>
      <c r="AG409" s="12">
        <f t="shared" si="192"/>
        <v>0</v>
      </c>
      <c r="AH409" s="11">
        <f t="shared" si="193"/>
        <v>0</v>
      </c>
      <c r="AI409" s="12">
        <f t="shared" si="194"/>
        <v>0</v>
      </c>
      <c r="AJ409" s="11">
        <f t="shared" si="195"/>
        <v>0</v>
      </c>
      <c r="AK409" s="12">
        <f t="shared" si="196"/>
        <v>0</v>
      </c>
    </row>
    <row r="410" spans="1:37" x14ac:dyDescent="0.3">
      <c r="A410">
        <v>613493</v>
      </c>
      <c r="C410" s="1">
        <v>44187</v>
      </c>
      <c r="D410">
        <v>11</v>
      </c>
      <c r="E410" t="s">
        <v>200</v>
      </c>
      <c r="F410" t="s">
        <v>165</v>
      </c>
      <c r="G410" t="s">
        <v>37</v>
      </c>
      <c r="H410" s="2">
        <v>1520304</v>
      </c>
      <c r="J410">
        <f t="shared" si="169"/>
        <v>0</v>
      </c>
      <c r="K410">
        <f t="shared" si="170"/>
        <v>0</v>
      </c>
      <c r="L410">
        <f t="shared" si="171"/>
        <v>0</v>
      </c>
      <c r="M410">
        <f t="shared" si="172"/>
        <v>0</v>
      </c>
      <c r="N410">
        <f t="shared" si="173"/>
        <v>0</v>
      </c>
      <c r="O410">
        <f t="shared" si="174"/>
        <v>0</v>
      </c>
      <c r="P410">
        <f t="shared" si="175"/>
        <v>0</v>
      </c>
      <c r="Q410">
        <f t="shared" si="176"/>
        <v>0</v>
      </c>
      <c r="R410" s="11">
        <f t="shared" si="177"/>
        <v>0</v>
      </c>
      <c r="S410">
        <f t="shared" si="178"/>
        <v>0</v>
      </c>
      <c r="T410" s="11">
        <f t="shared" si="179"/>
        <v>0</v>
      </c>
      <c r="U410" s="12">
        <f t="shared" si="180"/>
        <v>0</v>
      </c>
      <c r="V410" s="11">
        <f t="shared" si="181"/>
        <v>0</v>
      </c>
      <c r="W410" s="12">
        <f t="shared" si="182"/>
        <v>0</v>
      </c>
      <c r="X410" s="11">
        <f t="shared" si="183"/>
        <v>0</v>
      </c>
      <c r="Y410" s="12">
        <f t="shared" si="184"/>
        <v>0</v>
      </c>
      <c r="Z410" s="11">
        <f t="shared" si="185"/>
        <v>0</v>
      </c>
      <c r="AA410" s="12">
        <f t="shared" si="186"/>
        <v>0</v>
      </c>
      <c r="AB410" s="11">
        <f t="shared" si="187"/>
        <v>0</v>
      </c>
      <c r="AC410" s="12">
        <f t="shared" si="188"/>
        <v>0</v>
      </c>
      <c r="AD410" s="11">
        <f t="shared" si="189"/>
        <v>0</v>
      </c>
      <c r="AE410" s="12">
        <f t="shared" si="190"/>
        <v>0</v>
      </c>
      <c r="AF410" s="11">
        <f t="shared" si="191"/>
        <v>0</v>
      </c>
      <c r="AG410" s="12">
        <f t="shared" si="192"/>
        <v>0</v>
      </c>
      <c r="AH410" s="11">
        <f t="shared" si="193"/>
        <v>0</v>
      </c>
      <c r="AI410" s="12">
        <f t="shared" si="194"/>
        <v>0</v>
      </c>
      <c r="AJ410" s="11">
        <f t="shared" si="195"/>
        <v>0</v>
      </c>
      <c r="AK410" s="12">
        <f t="shared" si="196"/>
        <v>0</v>
      </c>
    </row>
    <row r="411" spans="1:37" x14ac:dyDescent="0.3">
      <c r="A411">
        <v>613493</v>
      </c>
      <c r="C411" s="1">
        <v>44187</v>
      </c>
      <c r="D411">
        <v>12</v>
      </c>
      <c r="E411" t="s">
        <v>200</v>
      </c>
      <c r="F411" t="s">
        <v>165</v>
      </c>
      <c r="G411" t="s">
        <v>35</v>
      </c>
      <c r="H411" s="2">
        <v>1731227</v>
      </c>
      <c r="J411">
        <f t="shared" si="169"/>
        <v>0</v>
      </c>
      <c r="K411">
        <f t="shared" si="170"/>
        <v>0</v>
      </c>
      <c r="L411">
        <f t="shared" si="171"/>
        <v>1</v>
      </c>
      <c r="M411">
        <f t="shared" si="172"/>
        <v>0</v>
      </c>
      <c r="N411">
        <f t="shared" si="173"/>
        <v>0</v>
      </c>
      <c r="O411">
        <f t="shared" si="174"/>
        <v>0</v>
      </c>
      <c r="P411">
        <f t="shared" si="175"/>
        <v>0</v>
      </c>
      <c r="Q411">
        <f t="shared" si="176"/>
        <v>0</v>
      </c>
      <c r="R411" s="11">
        <f t="shared" si="177"/>
        <v>0</v>
      </c>
      <c r="S411">
        <f t="shared" si="178"/>
        <v>0</v>
      </c>
      <c r="T411" s="11">
        <f t="shared" si="179"/>
        <v>0</v>
      </c>
      <c r="U411" s="12">
        <f t="shared" si="180"/>
        <v>0</v>
      </c>
      <c r="V411" s="11">
        <f t="shared" si="181"/>
        <v>0</v>
      </c>
      <c r="W411" s="12">
        <f t="shared" si="182"/>
        <v>0</v>
      </c>
      <c r="X411" s="11">
        <f t="shared" si="183"/>
        <v>0</v>
      </c>
      <c r="Y411" s="12">
        <f t="shared" si="184"/>
        <v>0</v>
      </c>
      <c r="Z411" s="11">
        <f t="shared" si="185"/>
        <v>0</v>
      </c>
      <c r="AA411" s="12">
        <f t="shared" si="186"/>
        <v>0</v>
      </c>
      <c r="AB411" s="11">
        <f t="shared" si="187"/>
        <v>0</v>
      </c>
      <c r="AC411" s="12">
        <f t="shared" si="188"/>
        <v>0</v>
      </c>
      <c r="AD411" s="11">
        <f t="shared" si="189"/>
        <v>0</v>
      </c>
      <c r="AE411" s="12">
        <f t="shared" si="190"/>
        <v>0</v>
      </c>
      <c r="AF411" s="11">
        <f t="shared" si="191"/>
        <v>0</v>
      </c>
      <c r="AG411" s="12">
        <f t="shared" si="192"/>
        <v>0</v>
      </c>
      <c r="AH411" s="11">
        <f t="shared" si="193"/>
        <v>0</v>
      </c>
      <c r="AI411" s="12">
        <f t="shared" si="194"/>
        <v>0</v>
      </c>
      <c r="AJ411" s="11">
        <f t="shared" si="195"/>
        <v>0</v>
      </c>
      <c r="AK411" s="12">
        <f t="shared" si="196"/>
        <v>0</v>
      </c>
    </row>
    <row r="412" spans="1:37" x14ac:dyDescent="0.3">
      <c r="A412">
        <v>613493</v>
      </c>
      <c r="C412" s="1">
        <v>44187</v>
      </c>
      <c r="D412">
        <v>13</v>
      </c>
      <c r="E412" t="s">
        <v>200</v>
      </c>
      <c r="F412" t="s">
        <v>165</v>
      </c>
      <c r="G412" t="s">
        <v>64</v>
      </c>
      <c r="H412" s="2">
        <v>2153257</v>
      </c>
      <c r="J412">
        <f t="shared" si="169"/>
        <v>0</v>
      </c>
      <c r="K412">
        <f t="shared" si="170"/>
        <v>0</v>
      </c>
      <c r="L412">
        <f t="shared" si="171"/>
        <v>0</v>
      </c>
      <c r="M412">
        <f t="shared" si="172"/>
        <v>0</v>
      </c>
      <c r="N412">
        <f t="shared" si="173"/>
        <v>0</v>
      </c>
      <c r="O412">
        <f t="shared" si="174"/>
        <v>0</v>
      </c>
      <c r="P412">
        <f t="shared" si="175"/>
        <v>0</v>
      </c>
      <c r="Q412">
        <f t="shared" si="176"/>
        <v>0</v>
      </c>
      <c r="R412" s="11">
        <f t="shared" si="177"/>
        <v>0</v>
      </c>
      <c r="S412">
        <f t="shared" si="178"/>
        <v>0</v>
      </c>
      <c r="T412" s="11">
        <f t="shared" si="179"/>
        <v>0</v>
      </c>
      <c r="U412" s="12">
        <f t="shared" si="180"/>
        <v>0</v>
      </c>
      <c r="V412" s="11">
        <f t="shared" si="181"/>
        <v>0</v>
      </c>
      <c r="W412" s="12">
        <f t="shared" si="182"/>
        <v>0</v>
      </c>
      <c r="X412" s="11">
        <f t="shared" si="183"/>
        <v>0</v>
      </c>
      <c r="Y412" s="12">
        <f t="shared" si="184"/>
        <v>0</v>
      </c>
      <c r="Z412" s="11">
        <f t="shared" si="185"/>
        <v>0</v>
      </c>
      <c r="AA412" s="12">
        <f t="shared" si="186"/>
        <v>0</v>
      </c>
      <c r="AB412" s="11">
        <f t="shared" si="187"/>
        <v>0</v>
      </c>
      <c r="AC412" s="12">
        <f t="shared" si="188"/>
        <v>0</v>
      </c>
      <c r="AD412" s="11">
        <f t="shared" si="189"/>
        <v>0</v>
      </c>
      <c r="AE412" s="12">
        <f t="shared" si="190"/>
        <v>0</v>
      </c>
      <c r="AF412" s="11">
        <f t="shared" si="191"/>
        <v>0</v>
      </c>
      <c r="AG412" s="12">
        <f t="shared" si="192"/>
        <v>0</v>
      </c>
      <c r="AH412" s="11">
        <f t="shared" si="193"/>
        <v>0</v>
      </c>
      <c r="AI412" s="12">
        <f t="shared" si="194"/>
        <v>0</v>
      </c>
      <c r="AJ412" s="11">
        <f t="shared" si="195"/>
        <v>0</v>
      </c>
      <c r="AK412" s="12">
        <f t="shared" si="196"/>
        <v>0</v>
      </c>
    </row>
    <row r="413" spans="1:37" x14ac:dyDescent="0.3">
      <c r="A413">
        <v>613493</v>
      </c>
      <c r="C413" s="1">
        <v>44187</v>
      </c>
      <c r="D413">
        <v>14</v>
      </c>
      <c r="E413" t="s">
        <v>200</v>
      </c>
      <c r="F413" t="s">
        <v>165</v>
      </c>
      <c r="G413" t="s">
        <v>127</v>
      </c>
      <c r="H413" s="2">
        <v>2268927</v>
      </c>
      <c r="J413">
        <f t="shared" si="169"/>
        <v>0</v>
      </c>
      <c r="K413">
        <f t="shared" si="170"/>
        <v>0</v>
      </c>
      <c r="L413">
        <f t="shared" si="171"/>
        <v>0</v>
      </c>
      <c r="M413">
        <f t="shared" si="172"/>
        <v>0</v>
      </c>
      <c r="N413">
        <f t="shared" si="173"/>
        <v>0</v>
      </c>
      <c r="O413">
        <f t="shared" si="174"/>
        <v>0</v>
      </c>
      <c r="P413">
        <f t="shared" si="175"/>
        <v>0</v>
      </c>
      <c r="Q413">
        <f t="shared" si="176"/>
        <v>0</v>
      </c>
      <c r="R413" s="11">
        <f t="shared" si="177"/>
        <v>0</v>
      </c>
      <c r="S413">
        <f t="shared" si="178"/>
        <v>0</v>
      </c>
      <c r="T413" s="11">
        <f t="shared" si="179"/>
        <v>0</v>
      </c>
      <c r="U413" s="12">
        <f t="shared" si="180"/>
        <v>0</v>
      </c>
      <c r="V413" s="11">
        <f t="shared" si="181"/>
        <v>0</v>
      </c>
      <c r="W413" s="12">
        <f t="shared" si="182"/>
        <v>0</v>
      </c>
      <c r="X413" s="11">
        <f t="shared" si="183"/>
        <v>0</v>
      </c>
      <c r="Y413" s="12">
        <f t="shared" si="184"/>
        <v>0</v>
      </c>
      <c r="Z413" s="11">
        <f t="shared" si="185"/>
        <v>0</v>
      </c>
      <c r="AA413" s="12">
        <f t="shared" si="186"/>
        <v>0</v>
      </c>
      <c r="AB413" s="11">
        <f t="shared" si="187"/>
        <v>0</v>
      </c>
      <c r="AC413" s="12">
        <f t="shared" si="188"/>
        <v>0</v>
      </c>
      <c r="AD413" s="11">
        <f t="shared" si="189"/>
        <v>0</v>
      </c>
      <c r="AE413" s="12">
        <f t="shared" si="190"/>
        <v>0</v>
      </c>
      <c r="AF413" s="11">
        <f t="shared" si="191"/>
        <v>0</v>
      </c>
      <c r="AG413" s="12">
        <f t="shared" si="192"/>
        <v>0</v>
      </c>
      <c r="AH413" s="11">
        <f t="shared" si="193"/>
        <v>0</v>
      </c>
      <c r="AI413" s="12">
        <f t="shared" si="194"/>
        <v>0</v>
      </c>
      <c r="AJ413" s="11">
        <f t="shared" si="195"/>
        <v>0</v>
      </c>
      <c r="AK413" s="12">
        <f t="shared" si="196"/>
        <v>0</v>
      </c>
    </row>
    <row r="414" spans="1:37" x14ac:dyDescent="0.3">
      <c r="A414">
        <v>613493</v>
      </c>
      <c r="C414" s="1">
        <v>44187</v>
      </c>
      <c r="D414">
        <v>15</v>
      </c>
      <c r="E414" t="s">
        <v>200</v>
      </c>
      <c r="F414" t="s">
        <v>165</v>
      </c>
      <c r="G414" t="s">
        <v>32</v>
      </c>
      <c r="H414" s="2">
        <v>2299998</v>
      </c>
      <c r="J414">
        <f t="shared" si="169"/>
        <v>0</v>
      </c>
      <c r="K414">
        <f t="shared" si="170"/>
        <v>0</v>
      </c>
      <c r="L414">
        <f t="shared" si="171"/>
        <v>0</v>
      </c>
      <c r="M414">
        <f t="shared" si="172"/>
        <v>0</v>
      </c>
      <c r="N414">
        <f t="shared" si="173"/>
        <v>0</v>
      </c>
      <c r="O414">
        <f t="shared" si="174"/>
        <v>0</v>
      </c>
      <c r="P414">
        <f t="shared" si="175"/>
        <v>0</v>
      </c>
      <c r="Q414">
        <f t="shared" si="176"/>
        <v>0</v>
      </c>
      <c r="R414" s="11">
        <f t="shared" si="177"/>
        <v>0</v>
      </c>
      <c r="S414">
        <f t="shared" si="178"/>
        <v>0</v>
      </c>
      <c r="T414" s="11">
        <f t="shared" si="179"/>
        <v>0</v>
      </c>
      <c r="U414" s="12">
        <f t="shared" si="180"/>
        <v>0</v>
      </c>
      <c r="V414" s="11">
        <f t="shared" si="181"/>
        <v>0</v>
      </c>
      <c r="W414" s="12">
        <f t="shared" si="182"/>
        <v>0</v>
      </c>
      <c r="X414" s="11">
        <f t="shared" si="183"/>
        <v>0</v>
      </c>
      <c r="Y414" s="12">
        <f t="shared" si="184"/>
        <v>0</v>
      </c>
      <c r="Z414" s="11">
        <f t="shared" si="185"/>
        <v>0</v>
      </c>
      <c r="AA414" s="12">
        <f t="shared" si="186"/>
        <v>0</v>
      </c>
      <c r="AB414" s="11">
        <f t="shared" si="187"/>
        <v>0</v>
      </c>
      <c r="AC414" s="12">
        <f t="shared" si="188"/>
        <v>0</v>
      </c>
      <c r="AD414" s="11">
        <f t="shared" si="189"/>
        <v>0</v>
      </c>
      <c r="AE414" s="12">
        <f t="shared" si="190"/>
        <v>0</v>
      </c>
      <c r="AF414" s="11">
        <f t="shared" si="191"/>
        <v>0</v>
      </c>
      <c r="AG414" s="12">
        <f t="shared" si="192"/>
        <v>0</v>
      </c>
      <c r="AH414" s="11">
        <f t="shared" si="193"/>
        <v>0</v>
      </c>
      <c r="AI414" s="12">
        <f t="shared" si="194"/>
        <v>0</v>
      </c>
      <c r="AJ414" s="11">
        <f t="shared" si="195"/>
        <v>0</v>
      </c>
      <c r="AK414" s="12">
        <f t="shared" si="196"/>
        <v>0</v>
      </c>
    </row>
    <row r="415" spans="1:37" x14ac:dyDescent="0.3">
      <c r="A415">
        <v>613493</v>
      </c>
      <c r="C415" s="1">
        <v>44187</v>
      </c>
      <c r="D415">
        <v>16</v>
      </c>
      <c r="E415" t="s">
        <v>200</v>
      </c>
      <c r="F415" t="s">
        <v>165</v>
      </c>
      <c r="G415" t="s">
        <v>71</v>
      </c>
      <c r="H415" s="2">
        <v>2379500</v>
      </c>
      <c r="J415">
        <f t="shared" si="169"/>
        <v>0</v>
      </c>
      <c r="K415">
        <f t="shared" si="170"/>
        <v>0</v>
      </c>
      <c r="L415">
        <f t="shared" si="171"/>
        <v>0</v>
      </c>
      <c r="M415">
        <f t="shared" si="172"/>
        <v>0</v>
      </c>
      <c r="N415">
        <f t="shared" si="173"/>
        <v>0</v>
      </c>
      <c r="O415">
        <f t="shared" si="174"/>
        <v>0</v>
      </c>
      <c r="P415">
        <f t="shared" si="175"/>
        <v>0</v>
      </c>
      <c r="Q415">
        <f t="shared" si="176"/>
        <v>0</v>
      </c>
      <c r="R415" s="11">
        <f t="shared" si="177"/>
        <v>0</v>
      </c>
      <c r="S415">
        <f t="shared" si="178"/>
        <v>0</v>
      </c>
      <c r="T415" s="11">
        <f t="shared" si="179"/>
        <v>0</v>
      </c>
      <c r="U415" s="12">
        <f t="shared" si="180"/>
        <v>0</v>
      </c>
      <c r="V415" s="11">
        <f t="shared" si="181"/>
        <v>0</v>
      </c>
      <c r="W415" s="12">
        <f t="shared" si="182"/>
        <v>0</v>
      </c>
      <c r="X415" s="11">
        <f t="shared" si="183"/>
        <v>0</v>
      </c>
      <c r="Y415" s="12">
        <f t="shared" si="184"/>
        <v>0</v>
      </c>
      <c r="Z415" s="11">
        <f t="shared" si="185"/>
        <v>0</v>
      </c>
      <c r="AA415" s="12">
        <f t="shared" si="186"/>
        <v>0</v>
      </c>
      <c r="AB415" s="11">
        <f t="shared" si="187"/>
        <v>0</v>
      </c>
      <c r="AC415" s="12">
        <f t="shared" si="188"/>
        <v>0</v>
      </c>
      <c r="AD415" s="11">
        <f t="shared" si="189"/>
        <v>0</v>
      </c>
      <c r="AE415" s="12">
        <f t="shared" si="190"/>
        <v>0</v>
      </c>
      <c r="AF415" s="11">
        <f t="shared" si="191"/>
        <v>0</v>
      </c>
      <c r="AG415" s="12">
        <f t="shared" si="192"/>
        <v>0</v>
      </c>
      <c r="AH415" s="11">
        <f t="shared" si="193"/>
        <v>0</v>
      </c>
      <c r="AI415" s="12">
        <f t="shared" si="194"/>
        <v>0</v>
      </c>
      <c r="AJ415" s="11">
        <f t="shared" si="195"/>
        <v>0</v>
      </c>
      <c r="AK415" s="12">
        <f t="shared" si="196"/>
        <v>0</v>
      </c>
    </row>
    <row r="416" spans="1:37" x14ac:dyDescent="0.3">
      <c r="A416">
        <v>613493</v>
      </c>
      <c r="C416" s="1">
        <v>44187</v>
      </c>
      <c r="D416">
        <v>17</v>
      </c>
      <c r="E416" t="s">
        <v>200</v>
      </c>
      <c r="F416" t="s">
        <v>165</v>
      </c>
      <c r="G416" t="s">
        <v>156</v>
      </c>
      <c r="H416" s="2">
        <v>2462100</v>
      </c>
      <c r="J416">
        <f t="shared" si="169"/>
        <v>1</v>
      </c>
      <c r="K416">
        <f t="shared" si="170"/>
        <v>0</v>
      </c>
      <c r="L416">
        <f t="shared" si="171"/>
        <v>0</v>
      </c>
      <c r="M416">
        <f t="shared" si="172"/>
        <v>0</v>
      </c>
      <c r="N416">
        <f t="shared" si="173"/>
        <v>0</v>
      </c>
      <c r="O416">
        <f t="shared" si="174"/>
        <v>0</v>
      </c>
      <c r="P416">
        <f t="shared" si="175"/>
        <v>0</v>
      </c>
      <c r="Q416">
        <f t="shared" si="176"/>
        <v>0</v>
      </c>
      <c r="R416" s="11">
        <f t="shared" si="177"/>
        <v>0</v>
      </c>
      <c r="S416">
        <f t="shared" si="178"/>
        <v>0</v>
      </c>
      <c r="T416" s="11">
        <f t="shared" si="179"/>
        <v>0</v>
      </c>
      <c r="U416" s="12">
        <f t="shared" si="180"/>
        <v>0</v>
      </c>
      <c r="V416" s="11">
        <f t="shared" si="181"/>
        <v>0</v>
      </c>
      <c r="W416" s="12">
        <f t="shared" si="182"/>
        <v>0</v>
      </c>
      <c r="X416" s="11">
        <f t="shared" si="183"/>
        <v>0</v>
      </c>
      <c r="Y416" s="12">
        <f t="shared" si="184"/>
        <v>0</v>
      </c>
      <c r="Z416" s="11">
        <f t="shared" si="185"/>
        <v>0</v>
      </c>
      <c r="AA416" s="12">
        <f t="shared" si="186"/>
        <v>0</v>
      </c>
      <c r="AB416" s="11">
        <f t="shared" si="187"/>
        <v>0</v>
      </c>
      <c r="AC416" s="12">
        <f t="shared" si="188"/>
        <v>0</v>
      </c>
      <c r="AD416" s="11">
        <f t="shared" si="189"/>
        <v>0</v>
      </c>
      <c r="AE416" s="12">
        <f t="shared" si="190"/>
        <v>0</v>
      </c>
      <c r="AF416" s="11">
        <f t="shared" si="191"/>
        <v>0</v>
      </c>
      <c r="AG416" s="12">
        <f t="shared" si="192"/>
        <v>0</v>
      </c>
      <c r="AH416" s="11">
        <f t="shared" si="193"/>
        <v>0</v>
      </c>
      <c r="AI416" s="12">
        <f t="shared" si="194"/>
        <v>0</v>
      </c>
      <c r="AJ416" s="11">
        <f t="shared" si="195"/>
        <v>0</v>
      </c>
      <c r="AK416" s="12">
        <f t="shared" si="196"/>
        <v>0</v>
      </c>
    </row>
    <row r="417" spans="1:37" x14ac:dyDescent="0.3">
      <c r="C417" s="1"/>
      <c r="H417" s="2"/>
      <c r="J417">
        <f t="shared" si="169"/>
        <v>0</v>
      </c>
      <c r="K417">
        <f t="shared" si="170"/>
        <v>0</v>
      </c>
      <c r="L417">
        <f t="shared" si="171"/>
        <v>0</v>
      </c>
      <c r="M417">
        <f t="shared" si="172"/>
        <v>0</v>
      </c>
      <c r="N417">
        <f t="shared" si="173"/>
        <v>0</v>
      </c>
      <c r="O417">
        <f t="shared" si="174"/>
        <v>0</v>
      </c>
      <c r="P417">
        <f t="shared" si="175"/>
        <v>0</v>
      </c>
      <c r="Q417">
        <f t="shared" si="176"/>
        <v>0</v>
      </c>
      <c r="R417" s="11">
        <f t="shared" si="177"/>
        <v>0</v>
      </c>
      <c r="S417">
        <f t="shared" si="178"/>
        <v>0</v>
      </c>
      <c r="T417" s="11">
        <f t="shared" si="179"/>
        <v>0</v>
      </c>
      <c r="U417" s="12">
        <f t="shared" si="180"/>
        <v>0</v>
      </c>
      <c r="V417" s="11">
        <f t="shared" si="181"/>
        <v>0</v>
      </c>
      <c r="W417" s="12">
        <f t="shared" si="182"/>
        <v>0</v>
      </c>
      <c r="X417" s="11">
        <f t="shared" si="183"/>
        <v>0</v>
      </c>
      <c r="Y417" s="12">
        <f t="shared" si="184"/>
        <v>0</v>
      </c>
      <c r="Z417" s="11">
        <f t="shared" si="185"/>
        <v>0</v>
      </c>
      <c r="AA417" s="12">
        <f t="shared" si="186"/>
        <v>0</v>
      </c>
      <c r="AB417" s="11">
        <f t="shared" si="187"/>
        <v>0</v>
      </c>
      <c r="AC417" s="12">
        <f t="shared" si="188"/>
        <v>0</v>
      </c>
      <c r="AD417" s="11">
        <f t="shared" si="189"/>
        <v>0</v>
      </c>
      <c r="AE417" s="12">
        <f t="shared" si="190"/>
        <v>0</v>
      </c>
      <c r="AF417" s="11">
        <f t="shared" si="191"/>
        <v>0</v>
      </c>
      <c r="AG417" s="12">
        <f t="shared" si="192"/>
        <v>0</v>
      </c>
      <c r="AH417" s="11">
        <f t="shared" si="193"/>
        <v>0</v>
      </c>
      <c r="AI417" s="12">
        <f t="shared" si="194"/>
        <v>0</v>
      </c>
      <c r="AJ417" s="11">
        <f t="shared" si="195"/>
        <v>0</v>
      </c>
      <c r="AK417" s="12">
        <f t="shared" si="196"/>
        <v>0</v>
      </c>
    </row>
    <row r="418" spans="1:37" x14ac:dyDescent="0.3">
      <c r="A418">
        <v>610787</v>
      </c>
      <c r="C418" s="1">
        <v>44154</v>
      </c>
      <c r="D418">
        <v>1</v>
      </c>
      <c r="E418" t="s">
        <v>201</v>
      </c>
      <c r="F418" t="s">
        <v>178</v>
      </c>
      <c r="G418" t="s">
        <v>69</v>
      </c>
      <c r="H418" s="2">
        <v>8900000</v>
      </c>
      <c r="J418">
        <f t="shared" si="169"/>
        <v>0</v>
      </c>
      <c r="K418">
        <f t="shared" si="170"/>
        <v>0</v>
      </c>
      <c r="L418">
        <f t="shared" si="171"/>
        <v>0</v>
      </c>
      <c r="M418">
        <f t="shared" si="172"/>
        <v>0</v>
      </c>
      <c r="N418">
        <f t="shared" si="173"/>
        <v>0</v>
      </c>
      <c r="O418">
        <f t="shared" si="174"/>
        <v>0</v>
      </c>
      <c r="P418">
        <f t="shared" si="175"/>
        <v>0</v>
      </c>
      <c r="Q418">
        <f t="shared" si="176"/>
        <v>0</v>
      </c>
      <c r="R418" s="11">
        <f t="shared" si="177"/>
        <v>0</v>
      </c>
      <c r="S418">
        <f t="shared" si="178"/>
        <v>0</v>
      </c>
      <c r="T418" s="11">
        <f t="shared" si="179"/>
        <v>0</v>
      </c>
      <c r="U418" s="12">
        <f t="shared" si="180"/>
        <v>0</v>
      </c>
      <c r="V418" s="11">
        <f t="shared" si="181"/>
        <v>0</v>
      </c>
      <c r="W418" s="12">
        <f t="shared" si="182"/>
        <v>0</v>
      </c>
      <c r="X418" s="11">
        <f t="shared" si="183"/>
        <v>0</v>
      </c>
      <c r="Y418" s="12">
        <f t="shared" si="184"/>
        <v>0</v>
      </c>
      <c r="Z418" s="11">
        <f t="shared" si="185"/>
        <v>0</v>
      </c>
      <c r="AA418" s="12">
        <f t="shared" si="186"/>
        <v>0</v>
      </c>
      <c r="AB418" s="11">
        <f t="shared" si="187"/>
        <v>0</v>
      </c>
      <c r="AC418" s="12">
        <f t="shared" si="188"/>
        <v>0</v>
      </c>
      <c r="AD418" s="11">
        <f t="shared" si="189"/>
        <v>0</v>
      </c>
      <c r="AE418" s="12">
        <f t="shared" si="190"/>
        <v>0</v>
      </c>
      <c r="AF418" s="11">
        <f t="shared" si="191"/>
        <v>0</v>
      </c>
      <c r="AG418" s="12">
        <f t="shared" si="192"/>
        <v>0</v>
      </c>
      <c r="AH418" s="11">
        <f t="shared" si="193"/>
        <v>0</v>
      </c>
      <c r="AI418" s="12">
        <f t="shared" si="194"/>
        <v>0</v>
      </c>
      <c r="AJ418" s="11">
        <f t="shared" si="195"/>
        <v>0</v>
      </c>
      <c r="AK418" s="12">
        <f t="shared" si="196"/>
        <v>0</v>
      </c>
    </row>
    <row r="419" spans="1:37" x14ac:dyDescent="0.3">
      <c r="A419">
        <v>610787</v>
      </c>
      <c r="C419" s="1">
        <v>44154</v>
      </c>
      <c r="D419">
        <v>2</v>
      </c>
      <c r="E419" t="s">
        <v>201</v>
      </c>
      <c r="F419" t="s">
        <v>178</v>
      </c>
      <c r="G419" t="s">
        <v>18</v>
      </c>
      <c r="H419" s="2">
        <v>9441234</v>
      </c>
      <c r="J419">
        <f t="shared" si="169"/>
        <v>0</v>
      </c>
      <c r="K419">
        <f t="shared" si="170"/>
        <v>0</v>
      </c>
      <c r="L419">
        <f t="shared" si="171"/>
        <v>0</v>
      </c>
      <c r="M419">
        <f t="shared" si="172"/>
        <v>0</v>
      </c>
      <c r="N419">
        <f t="shared" si="173"/>
        <v>0</v>
      </c>
      <c r="O419">
        <f t="shared" si="174"/>
        <v>0</v>
      </c>
      <c r="P419">
        <f t="shared" si="175"/>
        <v>0</v>
      </c>
      <c r="Q419">
        <f t="shared" si="176"/>
        <v>0</v>
      </c>
      <c r="R419" s="11">
        <f t="shared" si="177"/>
        <v>0</v>
      </c>
      <c r="S419">
        <f t="shared" si="178"/>
        <v>0</v>
      </c>
      <c r="T419" s="11">
        <f t="shared" si="179"/>
        <v>0</v>
      </c>
      <c r="U419" s="12">
        <f t="shared" si="180"/>
        <v>0</v>
      </c>
      <c r="V419" s="11">
        <f t="shared" si="181"/>
        <v>0</v>
      </c>
      <c r="W419" s="12">
        <f t="shared" si="182"/>
        <v>0</v>
      </c>
      <c r="X419" s="11">
        <f t="shared" si="183"/>
        <v>0</v>
      </c>
      <c r="Y419" s="12">
        <f t="shared" si="184"/>
        <v>0</v>
      </c>
      <c r="Z419" s="11">
        <f t="shared" si="185"/>
        <v>0</v>
      </c>
      <c r="AA419" s="12">
        <f t="shared" si="186"/>
        <v>0</v>
      </c>
      <c r="AB419" s="11">
        <f t="shared" si="187"/>
        <v>0</v>
      </c>
      <c r="AC419" s="12">
        <f t="shared" si="188"/>
        <v>0</v>
      </c>
      <c r="AD419" s="11">
        <f t="shared" si="189"/>
        <v>1</v>
      </c>
      <c r="AE419" s="12">
        <f t="shared" si="190"/>
        <v>0</v>
      </c>
      <c r="AF419" s="11">
        <f t="shared" si="191"/>
        <v>0</v>
      </c>
      <c r="AG419" s="12">
        <f t="shared" si="192"/>
        <v>0</v>
      </c>
      <c r="AH419" s="11">
        <f t="shared" si="193"/>
        <v>0</v>
      </c>
      <c r="AI419" s="12">
        <f t="shared" si="194"/>
        <v>0</v>
      </c>
      <c r="AJ419" s="11">
        <f t="shared" si="195"/>
        <v>0</v>
      </c>
      <c r="AK419" s="12">
        <f t="shared" si="196"/>
        <v>0</v>
      </c>
    </row>
    <row r="420" spans="1:37" x14ac:dyDescent="0.3">
      <c r="A420">
        <v>610787</v>
      </c>
      <c r="C420" s="1">
        <v>44154</v>
      </c>
      <c r="D420">
        <v>3</v>
      </c>
      <c r="E420" t="s">
        <v>201</v>
      </c>
      <c r="F420" t="s">
        <v>178</v>
      </c>
      <c r="G420" t="s">
        <v>35</v>
      </c>
      <c r="H420" s="2">
        <v>10156555</v>
      </c>
      <c r="J420">
        <f t="shared" si="169"/>
        <v>0</v>
      </c>
      <c r="K420">
        <f t="shared" si="170"/>
        <v>0</v>
      </c>
      <c r="L420">
        <f t="shared" si="171"/>
        <v>1</v>
      </c>
      <c r="M420">
        <f t="shared" si="172"/>
        <v>0</v>
      </c>
      <c r="N420">
        <f t="shared" si="173"/>
        <v>0</v>
      </c>
      <c r="O420">
        <f t="shared" si="174"/>
        <v>0</v>
      </c>
      <c r="P420">
        <f t="shared" si="175"/>
        <v>0</v>
      </c>
      <c r="Q420">
        <f t="shared" si="176"/>
        <v>0</v>
      </c>
      <c r="R420" s="11">
        <f t="shared" si="177"/>
        <v>0</v>
      </c>
      <c r="S420">
        <f t="shared" si="178"/>
        <v>0</v>
      </c>
      <c r="T420" s="11">
        <f t="shared" si="179"/>
        <v>0</v>
      </c>
      <c r="U420" s="12">
        <f t="shared" si="180"/>
        <v>0</v>
      </c>
      <c r="V420" s="11">
        <f t="shared" si="181"/>
        <v>0</v>
      </c>
      <c r="W420" s="12">
        <f t="shared" si="182"/>
        <v>0</v>
      </c>
      <c r="X420" s="11">
        <f t="shared" si="183"/>
        <v>0</v>
      </c>
      <c r="Y420" s="12">
        <f t="shared" si="184"/>
        <v>0</v>
      </c>
      <c r="Z420" s="11">
        <f t="shared" si="185"/>
        <v>0</v>
      </c>
      <c r="AA420" s="12">
        <f t="shared" si="186"/>
        <v>0</v>
      </c>
      <c r="AB420" s="11">
        <f t="shared" si="187"/>
        <v>0</v>
      </c>
      <c r="AC420" s="12">
        <f t="shared" si="188"/>
        <v>0</v>
      </c>
      <c r="AD420" s="11">
        <f t="shared" si="189"/>
        <v>0</v>
      </c>
      <c r="AE420" s="12">
        <f t="shared" si="190"/>
        <v>0</v>
      </c>
      <c r="AF420" s="11">
        <f t="shared" si="191"/>
        <v>0</v>
      </c>
      <c r="AG420" s="12">
        <f t="shared" si="192"/>
        <v>0</v>
      </c>
      <c r="AH420" s="11">
        <f t="shared" si="193"/>
        <v>0</v>
      </c>
      <c r="AI420" s="12">
        <f t="shared" si="194"/>
        <v>0</v>
      </c>
      <c r="AJ420" s="11">
        <f t="shared" si="195"/>
        <v>0</v>
      </c>
      <c r="AK420" s="12">
        <f t="shared" si="196"/>
        <v>0</v>
      </c>
    </row>
    <row r="421" spans="1:37" x14ac:dyDescent="0.3">
      <c r="A421">
        <v>610787</v>
      </c>
      <c r="C421" s="1">
        <v>44154</v>
      </c>
      <c r="D421">
        <v>4</v>
      </c>
      <c r="E421" t="s">
        <v>201</v>
      </c>
      <c r="F421" t="s">
        <v>178</v>
      </c>
      <c r="G421" t="s">
        <v>62</v>
      </c>
      <c r="H421" s="2">
        <v>10185425</v>
      </c>
      <c r="J421">
        <f t="shared" si="169"/>
        <v>0</v>
      </c>
      <c r="K421">
        <f t="shared" si="170"/>
        <v>0</v>
      </c>
      <c r="L421">
        <f t="shared" si="171"/>
        <v>0</v>
      </c>
      <c r="M421">
        <f t="shared" si="172"/>
        <v>0</v>
      </c>
      <c r="N421">
        <f t="shared" si="173"/>
        <v>0</v>
      </c>
      <c r="O421">
        <f t="shared" si="174"/>
        <v>0</v>
      </c>
      <c r="P421">
        <f t="shared" si="175"/>
        <v>0</v>
      </c>
      <c r="Q421">
        <f t="shared" si="176"/>
        <v>0</v>
      </c>
      <c r="R421" s="11">
        <f t="shared" si="177"/>
        <v>0</v>
      </c>
      <c r="S421">
        <f t="shared" si="178"/>
        <v>0</v>
      </c>
      <c r="T421" s="11">
        <f t="shared" si="179"/>
        <v>0</v>
      </c>
      <c r="U421" s="12">
        <f t="shared" si="180"/>
        <v>0</v>
      </c>
      <c r="V421" s="11">
        <f t="shared" si="181"/>
        <v>0</v>
      </c>
      <c r="W421" s="12">
        <f t="shared" si="182"/>
        <v>0</v>
      </c>
      <c r="X421" s="11">
        <f t="shared" si="183"/>
        <v>0</v>
      </c>
      <c r="Y421" s="12">
        <f t="shared" si="184"/>
        <v>0</v>
      </c>
      <c r="Z421" s="11">
        <f t="shared" si="185"/>
        <v>0</v>
      </c>
      <c r="AA421" s="12">
        <f t="shared" si="186"/>
        <v>0</v>
      </c>
      <c r="AB421" s="11">
        <f t="shared" si="187"/>
        <v>0</v>
      </c>
      <c r="AC421" s="12">
        <f t="shared" si="188"/>
        <v>0</v>
      </c>
      <c r="AD421" s="11">
        <f t="shared" si="189"/>
        <v>0</v>
      </c>
      <c r="AE421" s="12">
        <f t="shared" si="190"/>
        <v>0</v>
      </c>
      <c r="AF421" s="11">
        <f t="shared" si="191"/>
        <v>0</v>
      </c>
      <c r="AG421" s="12">
        <f t="shared" si="192"/>
        <v>0</v>
      </c>
      <c r="AH421" s="11">
        <f t="shared" si="193"/>
        <v>0</v>
      </c>
      <c r="AI421" s="12">
        <f t="shared" si="194"/>
        <v>0</v>
      </c>
      <c r="AJ421" s="11">
        <f t="shared" si="195"/>
        <v>0</v>
      </c>
      <c r="AK421" s="12">
        <f t="shared" si="196"/>
        <v>0</v>
      </c>
    </row>
    <row r="422" spans="1:37" x14ac:dyDescent="0.3">
      <c r="A422">
        <v>610787</v>
      </c>
      <c r="C422" s="1">
        <v>44154</v>
      </c>
      <c r="D422">
        <v>5</v>
      </c>
      <c r="E422" t="s">
        <v>201</v>
      </c>
      <c r="F422" t="s">
        <v>178</v>
      </c>
      <c r="G422" t="s">
        <v>68</v>
      </c>
      <c r="H422" s="2">
        <v>10187900</v>
      </c>
      <c r="J422">
        <f t="shared" si="169"/>
        <v>0</v>
      </c>
      <c r="K422">
        <f t="shared" si="170"/>
        <v>0</v>
      </c>
      <c r="L422">
        <f t="shared" si="171"/>
        <v>0</v>
      </c>
      <c r="M422">
        <f t="shared" si="172"/>
        <v>0</v>
      </c>
      <c r="N422">
        <f t="shared" si="173"/>
        <v>0</v>
      </c>
      <c r="O422">
        <f t="shared" si="174"/>
        <v>0</v>
      </c>
      <c r="P422">
        <f t="shared" si="175"/>
        <v>0</v>
      </c>
      <c r="Q422">
        <f t="shared" si="176"/>
        <v>0</v>
      </c>
      <c r="R422" s="11">
        <f t="shared" si="177"/>
        <v>0</v>
      </c>
      <c r="S422">
        <f t="shared" si="178"/>
        <v>0</v>
      </c>
      <c r="T422" s="11">
        <f t="shared" si="179"/>
        <v>0</v>
      </c>
      <c r="U422" s="12">
        <f t="shared" si="180"/>
        <v>0</v>
      </c>
      <c r="V422" s="11">
        <f t="shared" si="181"/>
        <v>0</v>
      </c>
      <c r="W422" s="12">
        <f t="shared" si="182"/>
        <v>0</v>
      </c>
      <c r="X422" s="11">
        <f t="shared" si="183"/>
        <v>0</v>
      </c>
      <c r="Y422" s="12">
        <f t="shared" si="184"/>
        <v>0</v>
      </c>
      <c r="Z422" s="11">
        <f t="shared" si="185"/>
        <v>0</v>
      </c>
      <c r="AA422" s="12">
        <f t="shared" si="186"/>
        <v>0</v>
      </c>
      <c r="AB422" s="11">
        <f t="shared" si="187"/>
        <v>0</v>
      </c>
      <c r="AC422" s="12">
        <f t="shared" si="188"/>
        <v>0</v>
      </c>
      <c r="AD422" s="11">
        <f t="shared" si="189"/>
        <v>0</v>
      </c>
      <c r="AE422" s="12">
        <f t="shared" si="190"/>
        <v>0</v>
      </c>
      <c r="AF422" s="11">
        <f t="shared" si="191"/>
        <v>0</v>
      </c>
      <c r="AG422" s="12">
        <f t="shared" si="192"/>
        <v>0</v>
      </c>
      <c r="AH422" s="11">
        <f t="shared" si="193"/>
        <v>0</v>
      </c>
      <c r="AI422" s="12">
        <f t="shared" si="194"/>
        <v>0</v>
      </c>
      <c r="AJ422" s="11">
        <f t="shared" si="195"/>
        <v>0</v>
      </c>
      <c r="AK422" s="12">
        <f t="shared" si="196"/>
        <v>0</v>
      </c>
    </row>
    <row r="423" spans="1:37" x14ac:dyDescent="0.3">
      <c r="A423">
        <v>610787</v>
      </c>
      <c r="C423" s="1">
        <v>44154</v>
      </c>
      <c r="D423">
        <v>6</v>
      </c>
      <c r="E423" t="s">
        <v>201</v>
      </c>
      <c r="F423" t="s">
        <v>178</v>
      </c>
      <c r="G423" t="s">
        <v>53</v>
      </c>
      <c r="H423" s="2">
        <v>10284555</v>
      </c>
      <c r="J423">
        <f t="shared" si="169"/>
        <v>0</v>
      </c>
      <c r="K423">
        <f t="shared" si="170"/>
        <v>0</v>
      </c>
      <c r="L423">
        <f t="shared" si="171"/>
        <v>0</v>
      </c>
      <c r="M423">
        <f t="shared" si="172"/>
        <v>0</v>
      </c>
      <c r="N423">
        <f t="shared" si="173"/>
        <v>0</v>
      </c>
      <c r="O423">
        <f t="shared" si="174"/>
        <v>0</v>
      </c>
      <c r="P423">
        <f t="shared" si="175"/>
        <v>0</v>
      </c>
      <c r="Q423">
        <f t="shared" si="176"/>
        <v>0</v>
      </c>
      <c r="R423" s="11">
        <f t="shared" si="177"/>
        <v>0</v>
      </c>
      <c r="S423">
        <f t="shared" si="178"/>
        <v>0</v>
      </c>
      <c r="T423" s="11">
        <f t="shared" si="179"/>
        <v>0</v>
      </c>
      <c r="U423" s="12">
        <f t="shared" si="180"/>
        <v>0</v>
      </c>
      <c r="V423" s="11">
        <f t="shared" si="181"/>
        <v>0</v>
      </c>
      <c r="W423" s="12">
        <f t="shared" si="182"/>
        <v>0</v>
      </c>
      <c r="X423" s="11">
        <f t="shared" si="183"/>
        <v>0</v>
      </c>
      <c r="Y423" s="12">
        <f t="shared" si="184"/>
        <v>0</v>
      </c>
      <c r="Z423" s="11">
        <f t="shared" si="185"/>
        <v>0</v>
      </c>
      <c r="AA423" s="12">
        <f t="shared" si="186"/>
        <v>0</v>
      </c>
      <c r="AB423" s="11">
        <f t="shared" si="187"/>
        <v>0</v>
      </c>
      <c r="AC423" s="12">
        <f t="shared" si="188"/>
        <v>0</v>
      </c>
      <c r="AD423" s="11">
        <f t="shared" si="189"/>
        <v>0</v>
      </c>
      <c r="AE423" s="12">
        <f t="shared" si="190"/>
        <v>0</v>
      </c>
      <c r="AF423" s="11">
        <f t="shared" si="191"/>
        <v>0</v>
      </c>
      <c r="AG423" s="12">
        <f t="shared" si="192"/>
        <v>0</v>
      </c>
      <c r="AH423" s="11">
        <f t="shared" si="193"/>
        <v>0</v>
      </c>
      <c r="AI423" s="12">
        <f t="shared" si="194"/>
        <v>0</v>
      </c>
      <c r="AJ423" s="11">
        <f t="shared" si="195"/>
        <v>0</v>
      </c>
      <c r="AK423" s="12">
        <f t="shared" si="196"/>
        <v>0</v>
      </c>
    </row>
    <row r="424" spans="1:37" x14ac:dyDescent="0.3">
      <c r="A424">
        <v>610787</v>
      </c>
      <c r="C424" s="1">
        <v>44154</v>
      </c>
      <c r="D424">
        <v>7</v>
      </c>
      <c r="E424" t="s">
        <v>201</v>
      </c>
      <c r="F424" t="s">
        <v>178</v>
      </c>
      <c r="G424" t="s">
        <v>20</v>
      </c>
      <c r="H424" s="2">
        <v>10285938</v>
      </c>
      <c r="J424">
        <f t="shared" si="169"/>
        <v>0</v>
      </c>
      <c r="K424">
        <f t="shared" si="170"/>
        <v>0</v>
      </c>
      <c r="L424">
        <f t="shared" si="171"/>
        <v>0</v>
      </c>
      <c r="M424">
        <f t="shared" si="172"/>
        <v>0</v>
      </c>
      <c r="N424">
        <f t="shared" si="173"/>
        <v>0</v>
      </c>
      <c r="O424">
        <f t="shared" si="174"/>
        <v>0</v>
      </c>
      <c r="P424">
        <f t="shared" si="175"/>
        <v>0</v>
      </c>
      <c r="Q424">
        <f t="shared" si="176"/>
        <v>0</v>
      </c>
      <c r="R424" s="11">
        <f t="shared" si="177"/>
        <v>1</v>
      </c>
      <c r="S424">
        <f t="shared" si="178"/>
        <v>0</v>
      </c>
      <c r="T424" s="11">
        <f t="shared" si="179"/>
        <v>1</v>
      </c>
      <c r="U424" s="12">
        <f t="shared" si="180"/>
        <v>0</v>
      </c>
      <c r="V424" s="11">
        <f t="shared" si="181"/>
        <v>0</v>
      </c>
      <c r="W424" s="12">
        <f t="shared" si="182"/>
        <v>0</v>
      </c>
      <c r="X424" s="11">
        <f t="shared" si="183"/>
        <v>0</v>
      </c>
      <c r="Y424" s="12">
        <f t="shared" si="184"/>
        <v>0</v>
      </c>
      <c r="Z424" s="11">
        <f t="shared" si="185"/>
        <v>0</v>
      </c>
      <c r="AA424" s="12">
        <f t="shared" si="186"/>
        <v>0</v>
      </c>
      <c r="AB424" s="11">
        <f t="shared" si="187"/>
        <v>0</v>
      </c>
      <c r="AC424" s="12">
        <f t="shared" si="188"/>
        <v>0</v>
      </c>
      <c r="AD424" s="11">
        <f t="shared" si="189"/>
        <v>0</v>
      </c>
      <c r="AE424" s="12">
        <f t="shared" si="190"/>
        <v>0</v>
      </c>
      <c r="AF424" s="11">
        <f t="shared" si="191"/>
        <v>0</v>
      </c>
      <c r="AG424" s="12">
        <f t="shared" si="192"/>
        <v>0</v>
      </c>
      <c r="AH424" s="11">
        <f t="shared" si="193"/>
        <v>0</v>
      </c>
      <c r="AI424" s="12">
        <f t="shared" si="194"/>
        <v>0</v>
      </c>
      <c r="AJ424" s="11">
        <f t="shared" si="195"/>
        <v>0</v>
      </c>
      <c r="AK424" s="12">
        <f t="shared" si="196"/>
        <v>0</v>
      </c>
    </row>
    <row r="425" spans="1:37" x14ac:dyDescent="0.3">
      <c r="A425">
        <v>610787</v>
      </c>
      <c r="C425" s="1">
        <v>44154</v>
      </c>
      <c r="D425">
        <v>8</v>
      </c>
      <c r="E425" t="s">
        <v>201</v>
      </c>
      <c r="F425" t="s">
        <v>178</v>
      </c>
      <c r="G425" t="s">
        <v>128</v>
      </c>
      <c r="H425" s="2">
        <v>10624732</v>
      </c>
      <c r="J425">
        <f t="shared" si="169"/>
        <v>0</v>
      </c>
      <c r="K425">
        <f t="shared" si="170"/>
        <v>0</v>
      </c>
      <c r="L425">
        <f t="shared" si="171"/>
        <v>0</v>
      </c>
      <c r="M425">
        <f t="shared" si="172"/>
        <v>0</v>
      </c>
      <c r="N425">
        <f t="shared" si="173"/>
        <v>0</v>
      </c>
      <c r="O425">
        <f t="shared" si="174"/>
        <v>0</v>
      </c>
      <c r="P425">
        <f t="shared" si="175"/>
        <v>0</v>
      </c>
      <c r="Q425">
        <f t="shared" si="176"/>
        <v>0</v>
      </c>
      <c r="R425" s="11">
        <f t="shared" si="177"/>
        <v>0</v>
      </c>
      <c r="S425">
        <f t="shared" si="178"/>
        <v>0</v>
      </c>
      <c r="T425" s="11">
        <f t="shared" si="179"/>
        <v>0</v>
      </c>
      <c r="U425" s="12">
        <f t="shared" si="180"/>
        <v>0</v>
      </c>
      <c r="V425" s="11">
        <f t="shared" si="181"/>
        <v>0</v>
      </c>
      <c r="W425" s="12">
        <f t="shared" si="182"/>
        <v>0</v>
      </c>
      <c r="X425" s="11">
        <f t="shared" si="183"/>
        <v>0</v>
      </c>
      <c r="Y425" s="12">
        <f t="shared" si="184"/>
        <v>0</v>
      </c>
      <c r="Z425" s="11">
        <f t="shared" si="185"/>
        <v>0</v>
      </c>
      <c r="AA425" s="12">
        <f t="shared" si="186"/>
        <v>0</v>
      </c>
      <c r="AB425" s="11">
        <f t="shared" si="187"/>
        <v>0</v>
      </c>
      <c r="AC425" s="12">
        <f t="shared" si="188"/>
        <v>0</v>
      </c>
      <c r="AD425" s="11">
        <f t="shared" si="189"/>
        <v>0</v>
      </c>
      <c r="AE425" s="12">
        <f t="shared" si="190"/>
        <v>0</v>
      </c>
      <c r="AF425" s="11">
        <f t="shared" si="191"/>
        <v>0</v>
      </c>
      <c r="AG425" s="12">
        <f t="shared" si="192"/>
        <v>0</v>
      </c>
      <c r="AH425" s="11">
        <f t="shared" si="193"/>
        <v>0</v>
      </c>
      <c r="AI425" s="12">
        <f t="shared" si="194"/>
        <v>0</v>
      </c>
      <c r="AJ425" s="11">
        <f t="shared" si="195"/>
        <v>0</v>
      </c>
      <c r="AK425" s="12">
        <f t="shared" si="196"/>
        <v>0</v>
      </c>
    </row>
    <row r="426" spans="1:37" x14ac:dyDescent="0.3">
      <c r="A426">
        <v>610787</v>
      </c>
      <c r="C426" s="1">
        <v>44154</v>
      </c>
      <c r="D426">
        <v>9</v>
      </c>
      <c r="E426" t="s">
        <v>201</v>
      </c>
      <c r="F426" t="s">
        <v>178</v>
      </c>
      <c r="G426" t="s">
        <v>55</v>
      </c>
      <c r="H426" s="2">
        <v>10633336</v>
      </c>
      <c r="J426">
        <f t="shared" si="169"/>
        <v>0</v>
      </c>
      <c r="K426">
        <f t="shared" si="170"/>
        <v>0</v>
      </c>
      <c r="L426">
        <f t="shared" si="171"/>
        <v>0</v>
      </c>
      <c r="M426">
        <f t="shared" si="172"/>
        <v>0</v>
      </c>
      <c r="N426">
        <f t="shared" si="173"/>
        <v>0</v>
      </c>
      <c r="O426">
        <f t="shared" si="174"/>
        <v>0</v>
      </c>
      <c r="P426">
        <f t="shared" si="175"/>
        <v>0</v>
      </c>
      <c r="Q426">
        <f t="shared" si="176"/>
        <v>0</v>
      </c>
      <c r="R426" s="11">
        <f t="shared" si="177"/>
        <v>0</v>
      </c>
      <c r="S426">
        <f t="shared" si="178"/>
        <v>0</v>
      </c>
      <c r="T426" s="11">
        <f t="shared" si="179"/>
        <v>0</v>
      </c>
      <c r="U426" s="12">
        <f t="shared" si="180"/>
        <v>0</v>
      </c>
      <c r="V426" s="11">
        <f t="shared" si="181"/>
        <v>0</v>
      </c>
      <c r="W426" s="12">
        <f t="shared" si="182"/>
        <v>0</v>
      </c>
      <c r="X426" s="11">
        <f t="shared" si="183"/>
        <v>0</v>
      </c>
      <c r="Y426" s="12">
        <f t="shared" si="184"/>
        <v>0</v>
      </c>
      <c r="Z426" s="11">
        <f t="shared" si="185"/>
        <v>0</v>
      </c>
      <c r="AA426" s="12">
        <f t="shared" si="186"/>
        <v>0</v>
      </c>
      <c r="AB426" s="11">
        <f t="shared" si="187"/>
        <v>0</v>
      </c>
      <c r="AC426" s="12">
        <f t="shared" si="188"/>
        <v>0</v>
      </c>
      <c r="AD426" s="11">
        <f t="shared" si="189"/>
        <v>0</v>
      </c>
      <c r="AE426" s="12">
        <f t="shared" si="190"/>
        <v>0</v>
      </c>
      <c r="AF426" s="11">
        <f t="shared" si="191"/>
        <v>0</v>
      </c>
      <c r="AG426" s="12">
        <f t="shared" si="192"/>
        <v>0</v>
      </c>
      <c r="AH426" s="11">
        <f t="shared" si="193"/>
        <v>0</v>
      </c>
      <c r="AI426" s="12">
        <f t="shared" si="194"/>
        <v>0</v>
      </c>
      <c r="AJ426" s="11">
        <f t="shared" si="195"/>
        <v>0</v>
      </c>
      <c r="AK426" s="12">
        <f t="shared" si="196"/>
        <v>0</v>
      </c>
    </row>
    <row r="427" spans="1:37" x14ac:dyDescent="0.3">
      <c r="A427">
        <v>610787</v>
      </c>
      <c r="C427" s="1">
        <v>44154</v>
      </c>
      <c r="D427">
        <v>10</v>
      </c>
      <c r="E427" t="s">
        <v>201</v>
      </c>
      <c r="F427" t="s">
        <v>178</v>
      </c>
      <c r="G427" t="s">
        <v>129</v>
      </c>
      <c r="H427" s="2">
        <v>10878700</v>
      </c>
      <c r="J427">
        <f t="shared" si="169"/>
        <v>0</v>
      </c>
      <c r="K427">
        <f t="shared" si="170"/>
        <v>0</v>
      </c>
      <c r="L427">
        <f t="shared" si="171"/>
        <v>0</v>
      </c>
      <c r="M427">
        <f t="shared" si="172"/>
        <v>0</v>
      </c>
      <c r="N427">
        <f t="shared" si="173"/>
        <v>0</v>
      </c>
      <c r="O427">
        <f t="shared" si="174"/>
        <v>0</v>
      </c>
      <c r="P427">
        <f t="shared" si="175"/>
        <v>0</v>
      </c>
      <c r="Q427">
        <f t="shared" si="176"/>
        <v>0</v>
      </c>
      <c r="R427" s="11">
        <f t="shared" si="177"/>
        <v>0</v>
      </c>
      <c r="S427">
        <f t="shared" si="178"/>
        <v>0</v>
      </c>
      <c r="T427" s="11">
        <f t="shared" si="179"/>
        <v>0</v>
      </c>
      <c r="U427" s="12">
        <f t="shared" si="180"/>
        <v>0</v>
      </c>
      <c r="V427" s="11">
        <f t="shared" si="181"/>
        <v>0</v>
      </c>
      <c r="W427" s="12">
        <f t="shared" si="182"/>
        <v>0</v>
      </c>
      <c r="X427" s="11">
        <f t="shared" si="183"/>
        <v>0</v>
      </c>
      <c r="Y427" s="12">
        <f t="shared" si="184"/>
        <v>0</v>
      </c>
      <c r="Z427" s="11">
        <f t="shared" si="185"/>
        <v>0</v>
      </c>
      <c r="AA427" s="12">
        <f t="shared" si="186"/>
        <v>0</v>
      </c>
      <c r="AB427" s="11">
        <f t="shared" si="187"/>
        <v>0</v>
      </c>
      <c r="AC427" s="12">
        <f t="shared" si="188"/>
        <v>0</v>
      </c>
      <c r="AD427" s="11">
        <f t="shared" si="189"/>
        <v>0</v>
      </c>
      <c r="AE427" s="12">
        <f t="shared" si="190"/>
        <v>0</v>
      </c>
      <c r="AF427" s="11">
        <f t="shared" si="191"/>
        <v>0</v>
      </c>
      <c r="AG427" s="12">
        <f t="shared" si="192"/>
        <v>0</v>
      </c>
      <c r="AH427" s="11">
        <f t="shared" si="193"/>
        <v>0</v>
      </c>
      <c r="AI427" s="12">
        <f t="shared" si="194"/>
        <v>0</v>
      </c>
      <c r="AJ427" s="11">
        <f t="shared" si="195"/>
        <v>0</v>
      </c>
      <c r="AK427" s="12">
        <f t="shared" si="196"/>
        <v>0</v>
      </c>
    </row>
    <row r="428" spans="1:37" x14ac:dyDescent="0.3">
      <c r="A428">
        <v>610787</v>
      </c>
      <c r="C428" s="1">
        <v>44154</v>
      </c>
      <c r="D428">
        <v>11</v>
      </c>
      <c r="E428" t="s">
        <v>201</v>
      </c>
      <c r="F428" t="s">
        <v>178</v>
      </c>
      <c r="G428" t="s">
        <v>85</v>
      </c>
      <c r="H428" s="2">
        <v>11555550</v>
      </c>
      <c r="J428">
        <f t="shared" si="169"/>
        <v>0</v>
      </c>
      <c r="K428">
        <f t="shared" si="170"/>
        <v>0</v>
      </c>
      <c r="L428">
        <f t="shared" si="171"/>
        <v>0</v>
      </c>
      <c r="M428">
        <f t="shared" si="172"/>
        <v>0</v>
      </c>
      <c r="N428">
        <f t="shared" si="173"/>
        <v>0</v>
      </c>
      <c r="O428">
        <f t="shared" si="174"/>
        <v>0</v>
      </c>
      <c r="P428">
        <f t="shared" si="175"/>
        <v>0</v>
      </c>
      <c r="Q428">
        <f t="shared" si="176"/>
        <v>0</v>
      </c>
      <c r="R428" s="11">
        <f t="shared" si="177"/>
        <v>0</v>
      </c>
      <c r="S428">
        <f t="shared" si="178"/>
        <v>0</v>
      </c>
      <c r="T428" s="11">
        <f t="shared" si="179"/>
        <v>0</v>
      </c>
      <c r="U428" s="12">
        <f t="shared" si="180"/>
        <v>0</v>
      </c>
      <c r="V428" s="11">
        <f t="shared" si="181"/>
        <v>0</v>
      </c>
      <c r="W428" s="12">
        <f t="shared" si="182"/>
        <v>0</v>
      </c>
      <c r="X428" s="11">
        <f t="shared" si="183"/>
        <v>0</v>
      </c>
      <c r="Y428" s="12">
        <f t="shared" si="184"/>
        <v>0</v>
      </c>
      <c r="Z428" s="11">
        <f t="shared" si="185"/>
        <v>0</v>
      </c>
      <c r="AA428" s="12">
        <f t="shared" si="186"/>
        <v>0</v>
      </c>
      <c r="AB428" s="11">
        <f t="shared" si="187"/>
        <v>0</v>
      </c>
      <c r="AC428" s="12">
        <f t="shared" si="188"/>
        <v>0</v>
      </c>
      <c r="AD428" s="11">
        <f t="shared" si="189"/>
        <v>0</v>
      </c>
      <c r="AE428" s="12">
        <f t="shared" si="190"/>
        <v>0</v>
      </c>
      <c r="AF428" s="11">
        <f t="shared" si="191"/>
        <v>0</v>
      </c>
      <c r="AG428" s="12">
        <f t="shared" si="192"/>
        <v>0</v>
      </c>
      <c r="AH428" s="11">
        <f t="shared" si="193"/>
        <v>0</v>
      </c>
      <c r="AI428" s="12">
        <f t="shared" si="194"/>
        <v>0</v>
      </c>
      <c r="AJ428" s="11">
        <f t="shared" si="195"/>
        <v>0</v>
      </c>
      <c r="AK428" s="12">
        <f t="shared" si="196"/>
        <v>0</v>
      </c>
    </row>
    <row r="429" spans="1:37" x14ac:dyDescent="0.3">
      <c r="A429">
        <v>610787</v>
      </c>
      <c r="C429" s="1">
        <v>44154</v>
      </c>
      <c r="D429">
        <v>12</v>
      </c>
      <c r="E429" t="s">
        <v>201</v>
      </c>
      <c r="F429" t="s">
        <v>178</v>
      </c>
      <c r="G429" t="s">
        <v>13</v>
      </c>
      <c r="H429" s="2">
        <v>11859510</v>
      </c>
      <c r="J429">
        <f t="shared" si="169"/>
        <v>0</v>
      </c>
      <c r="K429">
        <f t="shared" si="170"/>
        <v>0</v>
      </c>
      <c r="L429">
        <f t="shared" si="171"/>
        <v>0</v>
      </c>
      <c r="M429">
        <f t="shared" si="172"/>
        <v>0</v>
      </c>
      <c r="N429">
        <f t="shared" si="173"/>
        <v>1</v>
      </c>
      <c r="O429">
        <f t="shared" si="174"/>
        <v>0</v>
      </c>
      <c r="P429">
        <f t="shared" si="175"/>
        <v>0</v>
      </c>
      <c r="Q429">
        <f t="shared" si="176"/>
        <v>0</v>
      </c>
      <c r="R429" s="11">
        <f t="shared" si="177"/>
        <v>0</v>
      </c>
      <c r="S429">
        <f t="shared" si="178"/>
        <v>0</v>
      </c>
      <c r="T429" s="11">
        <f t="shared" si="179"/>
        <v>0</v>
      </c>
      <c r="U429" s="12">
        <f t="shared" si="180"/>
        <v>0</v>
      </c>
      <c r="V429" s="11">
        <f t="shared" si="181"/>
        <v>0</v>
      </c>
      <c r="W429" s="12">
        <f t="shared" si="182"/>
        <v>0</v>
      </c>
      <c r="X429" s="11">
        <f t="shared" si="183"/>
        <v>0</v>
      </c>
      <c r="Y429" s="12">
        <f t="shared" si="184"/>
        <v>0</v>
      </c>
      <c r="Z429" s="11">
        <f t="shared" si="185"/>
        <v>0</v>
      </c>
      <c r="AA429" s="12">
        <f t="shared" si="186"/>
        <v>0</v>
      </c>
      <c r="AB429" s="11">
        <f t="shared" si="187"/>
        <v>0</v>
      </c>
      <c r="AC429" s="12">
        <f t="shared" si="188"/>
        <v>0</v>
      </c>
      <c r="AD429" s="11">
        <f t="shared" si="189"/>
        <v>0</v>
      </c>
      <c r="AE429" s="12">
        <f t="shared" si="190"/>
        <v>0</v>
      </c>
      <c r="AF429" s="11">
        <f t="shared" si="191"/>
        <v>0</v>
      </c>
      <c r="AG429" s="12">
        <f t="shared" si="192"/>
        <v>0</v>
      </c>
      <c r="AH429" s="11">
        <f t="shared" si="193"/>
        <v>0</v>
      </c>
      <c r="AI429" s="12">
        <f t="shared" si="194"/>
        <v>0</v>
      </c>
      <c r="AJ429" s="11">
        <f t="shared" si="195"/>
        <v>0</v>
      </c>
      <c r="AK429" s="12">
        <f t="shared" si="196"/>
        <v>0</v>
      </c>
    </row>
    <row r="430" spans="1:37" x14ac:dyDescent="0.3">
      <c r="A430">
        <v>610787</v>
      </c>
      <c r="C430" s="1">
        <v>44154</v>
      </c>
      <c r="D430">
        <v>13</v>
      </c>
      <c r="E430" t="s">
        <v>201</v>
      </c>
      <c r="F430" t="s">
        <v>178</v>
      </c>
      <c r="G430" t="s">
        <v>130</v>
      </c>
      <c r="H430" s="2">
        <v>12447000</v>
      </c>
      <c r="J430">
        <f t="shared" si="169"/>
        <v>0</v>
      </c>
      <c r="K430">
        <f t="shared" si="170"/>
        <v>0</v>
      </c>
      <c r="L430">
        <f t="shared" si="171"/>
        <v>0</v>
      </c>
      <c r="M430">
        <f t="shared" si="172"/>
        <v>0</v>
      </c>
      <c r="N430">
        <f t="shared" si="173"/>
        <v>0</v>
      </c>
      <c r="O430">
        <f t="shared" si="174"/>
        <v>0</v>
      </c>
      <c r="P430">
        <f t="shared" si="175"/>
        <v>0</v>
      </c>
      <c r="Q430">
        <f t="shared" si="176"/>
        <v>0</v>
      </c>
      <c r="R430" s="11">
        <f t="shared" si="177"/>
        <v>0</v>
      </c>
      <c r="S430">
        <f t="shared" si="178"/>
        <v>0</v>
      </c>
      <c r="T430" s="11">
        <f t="shared" si="179"/>
        <v>0</v>
      </c>
      <c r="U430" s="12">
        <f t="shared" si="180"/>
        <v>0</v>
      </c>
      <c r="V430" s="11">
        <f t="shared" si="181"/>
        <v>0</v>
      </c>
      <c r="W430" s="12">
        <f t="shared" si="182"/>
        <v>0</v>
      </c>
      <c r="X430" s="11">
        <f t="shared" si="183"/>
        <v>0</v>
      </c>
      <c r="Y430" s="12">
        <f t="shared" si="184"/>
        <v>0</v>
      </c>
      <c r="Z430" s="11">
        <f t="shared" si="185"/>
        <v>0</v>
      </c>
      <c r="AA430" s="12">
        <f t="shared" si="186"/>
        <v>0</v>
      </c>
      <c r="AB430" s="11">
        <f t="shared" si="187"/>
        <v>0</v>
      </c>
      <c r="AC430" s="12">
        <f t="shared" si="188"/>
        <v>0</v>
      </c>
      <c r="AD430" s="11">
        <f t="shared" si="189"/>
        <v>0</v>
      </c>
      <c r="AE430" s="12">
        <f t="shared" si="190"/>
        <v>0</v>
      </c>
      <c r="AF430" s="11">
        <f t="shared" si="191"/>
        <v>0</v>
      </c>
      <c r="AG430" s="12">
        <f t="shared" si="192"/>
        <v>0</v>
      </c>
      <c r="AH430" s="11">
        <f t="shared" si="193"/>
        <v>0</v>
      </c>
      <c r="AI430" s="12">
        <f t="shared" si="194"/>
        <v>0</v>
      </c>
      <c r="AJ430" s="11">
        <f t="shared" si="195"/>
        <v>0</v>
      </c>
      <c r="AK430" s="12">
        <f t="shared" si="196"/>
        <v>0</v>
      </c>
    </row>
    <row r="431" spans="1:37" x14ac:dyDescent="0.3">
      <c r="A431">
        <v>610787</v>
      </c>
      <c r="C431" s="1">
        <v>44154</v>
      </c>
      <c r="D431">
        <v>14</v>
      </c>
      <c r="E431" t="s">
        <v>201</v>
      </c>
      <c r="F431" t="s">
        <v>178</v>
      </c>
      <c r="G431" t="s">
        <v>156</v>
      </c>
      <c r="H431" s="2">
        <v>12538000</v>
      </c>
      <c r="J431">
        <f t="shared" si="169"/>
        <v>1</v>
      </c>
      <c r="K431">
        <f t="shared" si="170"/>
        <v>0</v>
      </c>
      <c r="L431">
        <f t="shared" si="171"/>
        <v>0</v>
      </c>
      <c r="M431">
        <f t="shared" si="172"/>
        <v>0</v>
      </c>
      <c r="N431">
        <f t="shared" si="173"/>
        <v>0</v>
      </c>
      <c r="O431">
        <f t="shared" si="174"/>
        <v>0</v>
      </c>
      <c r="P431">
        <f t="shared" si="175"/>
        <v>0</v>
      </c>
      <c r="Q431">
        <f t="shared" si="176"/>
        <v>0</v>
      </c>
      <c r="R431" s="11">
        <f t="shared" si="177"/>
        <v>0</v>
      </c>
      <c r="S431">
        <f t="shared" si="178"/>
        <v>0</v>
      </c>
      <c r="T431" s="11">
        <f t="shared" si="179"/>
        <v>0</v>
      </c>
      <c r="U431" s="12">
        <f t="shared" si="180"/>
        <v>0</v>
      </c>
      <c r="V431" s="11">
        <f t="shared" si="181"/>
        <v>0</v>
      </c>
      <c r="W431" s="12">
        <f t="shared" si="182"/>
        <v>0</v>
      </c>
      <c r="X431" s="11">
        <f t="shared" si="183"/>
        <v>0</v>
      </c>
      <c r="Y431" s="12">
        <f t="shared" si="184"/>
        <v>0</v>
      </c>
      <c r="Z431" s="11">
        <f t="shared" si="185"/>
        <v>0</v>
      </c>
      <c r="AA431" s="12">
        <f t="shared" si="186"/>
        <v>0</v>
      </c>
      <c r="AB431" s="11">
        <f t="shared" si="187"/>
        <v>0</v>
      </c>
      <c r="AC431" s="12">
        <f t="shared" si="188"/>
        <v>0</v>
      </c>
      <c r="AD431" s="11">
        <f t="shared" si="189"/>
        <v>0</v>
      </c>
      <c r="AE431" s="12">
        <f t="shared" si="190"/>
        <v>0</v>
      </c>
      <c r="AF431" s="11">
        <f t="shared" si="191"/>
        <v>0</v>
      </c>
      <c r="AG431" s="12">
        <f t="shared" si="192"/>
        <v>0</v>
      </c>
      <c r="AH431" s="11">
        <f t="shared" si="193"/>
        <v>0</v>
      </c>
      <c r="AI431" s="12">
        <f t="shared" si="194"/>
        <v>0</v>
      </c>
      <c r="AJ431" s="11">
        <f t="shared" si="195"/>
        <v>0</v>
      </c>
      <c r="AK431" s="12">
        <f t="shared" si="196"/>
        <v>0</v>
      </c>
    </row>
    <row r="432" spans="1:37" x14ac:dyDescent="0.3">
      <c r="A432">
        <v>610787</v>
      </c>
      <c r="C432" s="1">
        <v>44154</v>
      </c>
      <c r="D432">
        <v>15</v>
      </c>
      <c r="E432" t="s">
        <v>201</v>
      </c>
      <c r="F432" t="s">
        <v>178</v>
      </c>
      <c r="G432" t="s">
        <v>12</v>
      </c>
      <c r="H432" s="2">
        <v>12875205</v>
      </c>
      <c r="J432">
        <f t="shared" si="169"/>
        <v>0</v>
      </c>
      <c r="K432">
        <f t="shared" si="170"/>
        <v>0</v>
      </c>
      <c r="L432">
        <f t="shared" si="171"/>
        <v>0</v>
      </c>
      <c r="M432">
        <f t="shared" si="172"/>
        <v>0</v>
      </c>
      <c r="N432">
        <f t="shared" si="173"/>
        <v>0</v>
      </c>
      <c r="O432">
        <f t="shared" si="174"/>
        <v>0</v>
      </c>
      <c r="P432">
        <f t="shared" si="175"/>
        <v>0</v>
      </c>
      <c r="Q432">
        <f t="shared" si="176"/>
        <v>0</v>
      </c>
      <c r="R432" s="11">
        <f t="shared" si="177"/>
        <v>0</v>
      </c>
      <c r="S432">
        <f t="shared" si="178"/>
        <v>0</v>
      </c>
      <c r="T432" s="11">
        <f t="shared" si="179"/>
        <v>0</v>
      </c>
      <c r="U432" s="12">
        <f t="shared" si="180"/>
        <v>0</v>
      </c>
      <c r="V432" s="11">
        <f t="shared" si="181"/>
        <v>1</v>
      </c>
      <c r="W432" s="12">
        <f t="shared" si="182"/>
        <v>0</v>
      </c>
      <c r="X432" s="11">
        <f t="shared" si="183"/>
        <v>0</v>
      </c>
      <c r="Y432" s="12">
        <f t="shared" si="184"/>
        <v>0</v>
      </c>
      <c r="Z432" s="11">
        <f t="shared" si="185"/>
        <v>0</v>
      </c>
      <c r="AA432" s="12">
        <f t="shared" si="186"/>
        <v>0</v>
      </c>
      <c r="AB432" s="11">
        <f t="shared" si="187"/>
        <v>0</v>
      </c>
      <c r="AC432" s="12">
        <f t="shared" si="188"/>
        <v>0</v>
      </c>
      <c r="AD432" s="11">
        <f t="shared" si="189"/>
        <v>0</v>
      </c>
      <c r="AE432" s="12">
        <f t="shared" si="190"/>
        <v>0</v>
      </c>
      <c r="AF432" s="11">
        <f t="shared" si="191"/>
        <v>0</v>
      </c>
      <c r="AG432" s="12">
        <f t="shared" si="192"/>
        <v>0</v>
      </c>
      <c r="AH432" s="11">
        <f t="shared" si="193"/>
        <v>0</v>
      </c>
      <c r="AI432" s="12">
        <f t="shared" si="194"/>
        <v>0</v>
      </c>
      <c r="AJ432" s="11">
        <f t="shared" si="195"/>
        <v>0</v>
      </c>
      <c r="AK432" s="12">
        <f t="shared" si="196"/>
        <v>0</v>
      </c>
    </row>
    <row r="433" spans="1:37" x14ac:dyDescent="0.3">
      <c r="A433">
        <v>610787</v>
      </c>
      <c r="C433" s="1">
        <v>44154</v>
      </c>
      <c r="D433">
        <v>16</v>
      </c>
      <c r="E433" t="s">
        <v>201</v>
      </c>
      <c r="F433" t="s">
        <v>178</v>
      </c>
      <c r="G433" t="s">
        <v>86</v>
      </c>
      <c r="H433" s="2">
        <v>13765000</v>
      </c>
      <c r="J433">
        <f t="shared" si="169"/>
        <v>0</v>
      </c>
      <c r="K433">
        <f t="shared" si="170"/>
        <v>0</v>
      </c>
      <c r="L433">
        <f t="shared" si="171"/>
        <v>0</v>
      </c>
      <c r="M433">
        <f t="shared" si="172"/>
        <v>0</v>
      </c>
      <c r="N433">
        <f t="shared" si="173"/>
        <v>0</v>
      </c>
      <c r="O433">
        <f t="shared" si="174"/>
        <v>0</v>
      </c>
      <c r="P433">
        <f t="shared" si="175"/>
        <v>0</v>
      </c>
      <c r="Q433">
        <f t="shared" si="176"/>
        <v>0</v>
      </c>
      <c r="R433" s="11">
        <f t="shared" si="177"/>
        <v>0</v>
      </c>
      <c r="S433">
        <f t="shared" si="178"/>
        <v>0</v>
      </c>
      <c r="T433" s="11">
        <f t="shared" si="179"/>
        <v>0</v>
      </c>
      <c r="U433" s="12">
        <f t="shared" si="180"/>
        <v>0</v>
      </c>
      <c r="V433" s="11">
        <f t="shared" si="181"/>
        <v>0</v>
      </c>
      <c r="W433" s="12">
        <f t="shared" si="182"/>
        <v>0</v>
      </c>
      <c r="X433" s="11">
        <f t="shared" si="183"/>
        <v>0</v>
      </c>
      <c r="Y433" s="12">
        <f t="shared" si="184"/>
        <v>0</v>
      </c>
      <c r="Z433" s="11">
        <f t="shared" si="185"/>
        <v>0</v>
      </c>
      <c r="AA433" s="12">
        <f t="shared" si="186"/>
        <v>0</v>
      </c>
      <c r="AB433" s="11">
        <f t="shared" si="187"/>
        <v>0</v>
      </c>
      <c r="AC433" s="12">
        <f t="shared" si="188"/>
        <v>0</v>
      </c>
      <c r="AD433" s="11">
        <f t="shared" si="189"/>
        <v>0</v>
      </c>
      <c r="AE433" s="12">
        <f t="shared" si="190"/>
        <v>0</v>
      </c>
      <c r="AF433" s="11">
        <f t="shared" si="191"/>
        <v>0</v>
      </c>
      <c r="AG433" s="12">
        <f t="shared" si="192"/>
        <v>0</v>
      </c>
      <c r="AH433" s="11">
        <f t="shared" si="193"/>
        <v>0</v>
      </c>
      <c r="AI433" s="12">
        <f t="shared" si="194"/>
        <v>0</v>
      </c>
      <c r="AJ433" s="11">
        <f t="shared" si="195"/>
        <v>0</v>
      </c>
      <c r="AK433" s="12">
        <f t="shared" si="196"/>
        <v>0</v>
      </c>
    </row>
    <row r="434" spans="1:37" x14ac:dyDescent="0.3">
      <c r="A434">
        <v>610787</v>
      </c>
      <c r="C434" s="1">
        <v>44154</v>
      </c>
      <c r="D434">
        <v>17</v>
      </c>
      <c r="E434" t="s">
        <v>201</v>
      </c>
      <c r="F434" t="s">
        <v>178</v>
      </c>
      <c r="G434" t="s">
        <v>70</v>
      </c>
      <c r="H434" s="2">
        <v>13962800</v>
      </c>
      <c r="J434">
        <f t="shared" si="169"/>
        <v>0</v>
      </c>
      <c r="K434">
        <f t="shared" si="170"/>
        <v>0</v>
      </c>
      <c r="L434">
        <f t="shared" si="171"/>
        <v>0</v>
      </c>
      <c r="M434">
        <f t="shared" si="172"/>
        <v>0</v>
      </c>
      <c r="N434">
        <f t="shared" si="173"/>
        <v>0</v>
      </c>
      <c r="O434">
        <f t="shared" si="174"/>
        <v>0</v>
      </c>
      <c r="P434">
        <f t="shared" si="175"/>
        <v>0</v>
      </c>
      <c r="Q434">
        <f t="shared" si="176"/>
        <v>0</v>
      </c>
      <c r="R434" s="11">
        <f t="shared" si="177"/>
        <v>0</v>
      </c>
      <c r="S434">
        <f t="shared" si="178"/>
        <v>0</v>
      </c>
      <c r="T434" s="11">
        <f t="shared" si="179"/>
        <v>0</v>
      </c>
      <c r="U434" s="12">
        <f t="shared" si="180"/>
        <v>0</v>
      </c>
      <c r="V434" s="11">
        <f t="shared" si="181"/>
        <v>0</v>
      </c>
      <c r="W434" s="12">
        <f t="shared" si="182"/>
        <v>0</v>
      </c>
      <c r="X434" s="11">
        <f t="shared" si="183"/>
        <v>0</v>
      </c>
      <c r="Y434" s="12">
        <f t="shared" si="184"/>
        <v>0</v>
      </c>
      <c r="Z434" s="11">
        <f t="shared" si="185"/>
        <v>0</v>
      </c>
      <c r="AA434" s="12">
        <f t="shared" si="186"/>
        <v>0</v>
      </c>
      <c r="AB434" s="11">
        <f t="shared" si="187"/>
        <v>0</v>
      </c>
      <c r="AC434" s="12">
        <f t="shared" si="188"/>
        <v>0</v>
      </c>
      <c r="AD434" s="11">
        <f t="shared" si="189"/>
        <v>0</v>
      </c>
      <c r="AE434" s="12">
        <f t="shared" si="190"/>
        <v>0</v>
      </c>
      <c r="AF434" s="11">
        <f t="shared" si="191"/>
        <v>0</v>
      </c>
      <c r="AG434" s="12">
        <f t="shared" si="192"/>
        <v>0</v>
      </c>
      <c r="AH434" s="11">
        <f t="shared" si="193"/>
        <v>0</v>
      </c>
      <c r="AI434" s="12">
        <f t="shared" si="194"/>
        <v>0</v>
      </c>
      <c r="AJ434" s="11">
        <f t="shared" si="195"/>
        <v>0</v>
      </c>
      <c r="AK434" s="12">
        <f t="shared" si="196"/>
        <v>0</v>
      </c>
    </row>
    <row r="435" spans="1:37" x14ac:dyDescent="0.3">
      <c r="C435" s="1"/>
      <c r="H435" s="2"/>
      <c r="J435">
        <f t="shared" si="169"/>
        <v>0</v>
      </c>
      <c r="K435">
        <f t="shared" si="170"/>
        <v>0</v>
      </c>
      <c r="L435">
        <f t="shared" si="171"/>
        <v>0</v>
      </c>
      <c r="M435">
        <f t="shared" si="172"/>
        <v>0</v>
      </c>
      <c r="N435">
        <f t="shared" si="173"/>
        <v>0</v>
      </c>
      <c r="O435">
        <f t="shared" si="174"/>
        <v>0</v>
      </c>
      <c r="P435">
        <f t="shared" si="175"/>
        <v>0</v>
      </c>
      <c r="Q435">
        <f t="shared" si="176"/>
        <v>0</v>
      </c>
      <c r="R435" s="11">
        <f t="shared" si="177"/>
        <v>0</v>
      </c>
      <c r="S435">
        <f t="shared" si="178"/>
        <v>0</v>
      </c>
      <c r="T435" s="11">
        <f t="shared" si="179"/>
        <v>0</v>
      </c>
      <c r="U435" s="12">
        <f t="shared" si="180"/>
        <v>0</v>
      </c>
      <c r="V435" s="11">
        <f t="shared" si="181"/>
        <v>0</v>
      </c>
      <c r="W435" s="12">
        <f t="shared" si="182"/>
        <v>0</v>
      </c>
      <c r="X435" s="11">
        <f t="shared" si="183"/>
        <v>0</v>
      </c>
      <c r="Y435" s="12">
        <f t="shared" si="184"/>
        <v>0</v>
      </c>
      <c r="Z435" s="11">
        <f t="shared" si="185"/>
        <v>0</v>
      </c>
      <c r="AA435" s="12">
        <f t="shared" si="186"/>
        <v>0</v>
      </c>
      <c r="AB435" s="11">
        <f t="shared" si="187"/>
        <v>0</v>
      </c>
      <c r="AC435" s="12">
        <f t="shared" si="188"/>
        <v>0</v>
      </c>
      <c r="AD435" s="11">
        <f t="shared" si="189"/>
        <v>0</v>
      </c>
      <c r="AE435" s="12">
        <f t="shared" si="190"/>
        <v>0</v>
      </c>
      <c r="AF435" s="11">
        <f t="shared" si="191"/>
        <v>0</v>
      </c>
      <c r="AG435" s="12">
        <f t="shared" si="192"/>
        <v>0</v>
      </c>
      <c r="AH435" s="11">
        <f t="shared" si="193"/>
        <v>0</v>
      </c>
      <c r="AI435" s="12">
        <f t="shared" si="194"/>
        <v>0</v>
      </c>
      <c r="AJ435" s="11">
        <f t="shared" si="195"/>
        <v>0</v>
      </c>
      <c r="AK435" s="12">
        <f t="shared" si="196"/>
        <v>0</v>
      </c>
    </row>
    <row r="436" spans="1:37" x14ac:dyDescent="0.3">
      <c r="A436">
        <v>601891</v>
      </c>
      <c r="C436" s="1">
        <v>44153</v>
      </c>
      <c r="D436">
        <v>1</v>
      </c>
      <c r="E436" t="s">
        <v>202</v>
      </c>
      <c r="F436" t="s">
        <v>199</v>
      </c>
      <c r="G436" t="s">
        <v>30</v>
      </c>
      <c r="H436" s="2">
        <v>55639532</v>
      </c>
      <c r="J436">
        <f t="shared" si="169"/>
        <v>0</v>
      </c>
      <c r="K436">
        <f t="shared" si="170"/>
        <v>0</v>
      </c>
      <c r="L436">
        <f t="shared" si="171"/>
        <v>0</v>
      </c>
      <c r="M436">
        <f t="shared" si="172"/>
        <v>0</v>
      </c>
      <c r="N436">
        <f t="shared" si="173"/>
        <v>0</v>
      </c>
      <c r="O436">
        <f t="shared" si="174"/>
        <v>0</v>
      </c>
      <c r="P436">
        <f t="shared" si="175"/>
        <v>0</v>
      </c>
      <c r="Q436">
        <f t="shared" si="176"/>
        <v>0</v>
      </c>
      <c r="R436" s="11">
        <f t="shared" si="177"/>
        <v>0</v>
      </c>
      <c r="S436">
        <f t="shared" si="178"/>
        <v>0</v>
      </c>
      <c r="T436" s="11">
        <f t="shared" si="179"/>
        <v>0</v>
      </c>
      <c r="U436" s="12">
        <f t="shared" si="180"/>
        <v>0</v>
      </c>
      <c r="V436" s="11">
        <f t="shared" si="181"/>
        <v>0</v>
      </c>
      <c r="W436" s="12">
        <f t="shared" si="182"/>
        <v>0</v>
      </c>
      <c r="X436" s="11">
        <f t="shared" si="183"/>
        <v>0</v>
      </c>
      <c r="Y436" s="12">
        <f t="shared" si="184"/>
        <v>0</v>
      </c>
      <c r="Z436" s="11">
        <f t="shared" si="185"/>
        <v>0</v>
      </c>
      <c r="AA436" s="12">
        <f t="shared" si="186"/>
        <v>0</v>
      </c>
      <c r="AB436" s="11">
        <f t="shared" si="187"/>
        <v>0</v>
      </c>
      <c r="AC436" s="12">
        <f t="shared" si="188"/>
        <v>0</v>
      </c>
      <c r="AD436" s="11">
        <f t="shared" si="189"/>
        <v>0</v>
      </c>
      <c r="AE436" s="12">
        <f t="shared" si="190"/>
        <v>0</v>
      </c>
      <c r="AF436" s="11">
        <f t="shared" si="191"/>
        <v>0</v>
      </c>
      <c r="AG436" s="12">
        <f t="shared" si="192"/>
        <v>0</v>
      </c>
      <c r="AH436" s="11">
        <f t="shared" si="193"/>
        <v>0</v>
      </c>
      <c r="AI436" s="12">
        <f t="shared" si="194"/>
        <v>0</v>
      </c>
      <c r="AJ436" s="11">
        <f t="shared" si="195"/>
        <v>0</v>
      </c>
      <c r="AK436" s="12">
        <f t="shared" si="196"/>
        <v>0</v>
      </c>
    </row>
    <row r="437" spans="1:37" x14ac:dyDescent="0.3">
      <c r="A437">
        <v>601891</v>
      </c>
      <c r="C437" s="1">
        <v>44153</v>
      </c>
      <c r="D437">
        <v>2</v>
      </c>
      <c r="E437" t="s">
        <v>202</v>
      </c>
      <c r="F437" t="s">
        <v>199</v>
      </c>
      <c r="G437" t="s">
        <v>26</v>
      </c>
      <c r="H437" s="2">
        <v>61066736</v>
      </c>
      <c r="J437">
        <f t="shared" si="169"/>
        <v>0</v>
      </c>
      <c r="K437">
        <f t="shared" si="170"/>
        <v>0</v>
      </c>
      <c r="L437">
        <f t="shared" si="171"/>
        <v>0</v>
      </c>
      <c r="M437">
        <f t="shared" si="172"/>
        <v>0</v>
      </c>
      <c r="N437">
        <f t="shared" si="173"/>
        <v>0</v>
      </c>
      <c r="O437">
        <f t="shared" si="174"/>
        <v>0</v>
      </c>
      <c r="P437">
        <f t="shared" si="175"/>
        <v>0</v>
      </c>
      <c r="Q437">
        <f t="shared" si="176"/>
        <v>0</v>
      </c>
      <c r="R437" s="11">
        <f t="shared" si="177"/>
        <v>0</v>
      </c>
      <c r="S437">
        <f t="shared" si="178"/>
        <v>0</v>
      </c>
      <c r="T437" s="11">
        <f t="shared" si="179"/>
        <v>0</v>
      </c>
      <c r="U437" s="12">
        <f t="shared" si="180"/>
        <v>0</v>
      </c>
      <c r="V437" s="11">
        <f t="shared" si="181"/>
        <v>0</v>
      </c>
      <c r="W437" s="12">
        <f t="shared" si="182"/>
        <v>0</v>
      </c>
      <c r="X437" s="11">
        <f t="shared" si="183"/>
        <v>0</v>
      </c>
      <c r="Y437" s="12">
        <f t="shared" si="184"/>
        <v>0</v>
      </c>
      <c r="Z437" s="11">
        <f t="shared" si="185"/>
        <v>0</v>
      </c>
      <c r="AA437" s="12">
        <f t="shared" si="186"/>
        <v>0</v>
      </c>
      <c r="AB437" s="11">
        <f t="shared" si="187"/>
        <v>0</v>
      </c>
      <c r="AC437" s="12">
        <f t="shared" si="188"/>
        <v>0</v>
      </c>
      <c r="AD437" s="11">
        <f t="shared" si="189"/>
        <v>0</v>
      </c>
      <c r="AE437" s="12">
        <f t="shared" si="190"/>
        <v>0</v>
      </c>
      <c r="AF437" s="11">
        <f t="shared" si="191"/>
        <v>0</v>
      </c>
      <c r="AG437" s="12">
        <f t="shared" si="192"/>
        <v>0</v>
      </c>
      <c r="AH437" s="11">
        <f t="shared" si="193"/>
        <v>0</v>
      </c>
      <c r="AI437" s="12">
        <f t="shared" si="194"/>
        <v>0</v>
      </c>
      <c r="AJ437" s="11">
        <f t="shared" si="195"/>
        <v>0</v>
      </c>
      <c r="AK437" s="12">
        <f t="shared" si="196"/>
        <v>0</v>
      </c>
    </row>
    <row r="438" spans="1:37" x14ac:dyDescent="0.3">
      <c r="A438">
        <v>601891</v>
      </c>
      <c r="C438" s="1">
        <v>44153</v>
      </c>
      <c r="D438">
        <v>3</v>
      </c>
      <c r="E438" t="s">
        <v>202</v>
      </c>
      <c r="F438" t="s">
        <v>199</v>
      </c>
      <c r="G438" t="s">
        <v>15</v>
      </c>
      <c r="H438" s="2">
        <v>64721871</v>
      </c>
      <c r="J438">
        <f t="shared" si="169"/>
        <v>0</v>
      </c>
      <c r="K438">
        <f t="shared" si="170"/>
        <v>0</v>
      </c>
      <c r="L438">
        <f t="shared" si="171"/>
        <v>0</v>
      </c>
      <c r="M438">
        <f t="shared" si="172"/>
        <v>0</v>
      </c>
      <c r="N438">
        <f t="shared" si="173"/>
        <v>0</v>
      </c>
      <c r="O438">
        <f t="shared" si="174"/>
        <v>0</v>
      </c>
      <c r="P438">
        <f t="shared" si="175"/>
        <v>0</v>
      </c>
      <c r="Q438">
        <f t="shared" si="176"/>
        <v>0</v>
      </c>
      <c r="R438" s="11">
        <f t="shared" si="177"/>
        <v>0</v>
      </c>
      <c r="S438">
        <f t="shared" si="178"/>
        <v>0</v>
      </c>
      <c r="T438" s="11">
        <f t="shared" si="179"/>
        <v>0</v>
      </c>
      <c r="U438" s="12">
        <f t="shared" si="180"/>
        <v>0</v>
      </c>
      <c r="V438" s="11">
        <f t="shared" si="181"/>
        <v>0</v>
      </c>
      <c r="W438" s="12">
        <f t="shared" si="182"/>
        <v>0</v>
      </c>
      <c r="X438" s="11">
        <f t="shared" si="183"/>
        <v>0</v>
      </c>
      <c r="Y438" s="12">
        <f t="shared" si="184"/>
        <v>0</v>
      </c>
      <c r="Z438" s="11">
        <f t="shared" si="185"/>
        <v>0</v>
      </c>
      <c r="AA438" s="12">
        <f t="shared" si="186"/>
        <v>0</v>
      </c>
      <c r="AB438" s="11">
        <f t="shared" si="187"/>
        <v>0</v>
      </c>
      <c r="AC438" s="12">
        <f t="shared" si="188"/>
        <v>0</v>
      </c>
      <c r="AD438" s="11">
        <f t="shared" si="189"/>
        <v>0</v>
      </c>
      <c r="AE438" s="12">
        <f t="shared" si="190"/>
        <v>0</v>
      </c>
      <c r="AF438" s="11">
        <f t="shared" si="191"/>
        <v>1</v>
      </c>
      <c r="AG438" s="12">
        <f t="shared" si="192"/>
        <v>0</v>
      </c>
      <c r="AH438" s="11">
        <f t="shared" si="193"/>
        <v>0</v>
      </c>
      <c r="AI438" s="12">
        <f t="shared" si="194"/>
        <v>0</v>
      </c>
      <c r="AJ438" s="11">
        <f t="shared" si="195"/>
        <v>0</v>
      </c>
      <c r="AK438" s="12">
        <f t="shared" si="196"/>
        <v>0</v>
      </c>
    </row>
    <row r="439" spans="1:37" x14ac:dyDescent="0.3">
      <c r="A439">
        <v>601891</v>
      </c>
      <c r="C439" s="1">
        <v>44153</v>
      </c>
      <c r="D439">
        <v>4</v>
      </c>
      <c r="E439" t="s">
        <v>202</v>
      </c>
      <c r="F439" t="s">
        <v>199</v>
      </c>
      <c r="G439" t="s">
        <v>31</v>
      </c>
      <c r="H439" s="2">
        <v>65445445</v>
      </c>
      <c r="J439">
        <f t="shared" si="169"/>
        <v>0</v>
      </c>
      <c r="K439">
        <f t="shared" si="170"/>
        <v>0</v>
      </c>
      <c r="L439">
        <f t="shared" si="171"/>
        <v>0</v>
      </c>
      <c r="M439">
        <f t="shared" si="172"/>
        <v>0</v>
      </c>
      <c r="N439">
        <f t="shared" si="173"/>
        <v>0</v>
      </c>
      <c r="O439">
        <f t="shared" si="174"/>
        <v>0</v>
      </c>
      <c r="P439">
        <f t="shared" si="175"/>
        <v>0</v>
      </c>
      <c r="Q439">
        <f t="shared" si="176"/>
        <v>0</v>
      </c>
      <c r="R439" s="11">
        <f t="shared" si="177"/>
        <v>0</v>
      </c>
      <c r="S439">
        <f t="shared" si="178"/>
        <v>0</v>
      </c>
      <c r="T439" s="11">
        <f t="shared" si="179"/>
        <v>0</v>
      </c>
      <c r="U439" s="12">
        <f t="shared" si="180"/>
        <v>0</v>
      </c>
      <c r="V439" s="11">
        <f t="shared" si="181"/>
        <v>0</v>
      </c>
      <c r="W439" s="12">
        <f t="shared" si="182"/>
        <v>0</v>
      </c>
      <c r="X439" s="11">
        <f t="shared" si="183"/>
        <v>0</v>
      </c>
      <c r="Y439" s="12">
        <f t="shared" si="184"/>
        <v>0</v>
      </c>
      <c r="Z439" s="11">
        <f t="shared" si="185"/>
        <v>0</v>
      </c>
      <c r="AA439" s="12">
        <f t="shared" si="186"/>
        <v>0</v>
      </c>
      <c r="AB439" s="11">
        <f t="shared" si="187"/>
        <v>1</v>
      </c>
      <c r="AC439" s="12">
        <f t="shared" si="188"/>
        <v>0</v>
      </c>
      <c r="AD439" s="11">
        <f t="shared" si="189"/>
        <v>0</v>
      </c>
      <c r="AE439" s="12">
        <f t="shared" si="190"/>
        <v>0</v>
      </c>
      <c r="AF439" s="11">
        <f t="shared" si="191"/>
        <v>0</v>
      </c>
      <c r="AG439" s="12">
        <f t="shared" si="192"/>
        <v>0</v>
      </c>
      <c r="AH439" s="11">
        <f t="shared" si="193"/>
        <v>0</v>
      </c>
      <c r="AI439" s="12">
        <f t="shared" si="194"/>
        <v>0</v>
      </c>
      <c r="AJ439" s="11">
        <f t="shared" si="195"/>
        <v>0</v>
      </c>
      <c r="AK439" s="12">
        <f t="shared" si="196"/>
        <v>0</v>
      </c>
    </row>
    <row r="440" spans="1:37" x14ac:dyDescent="0.3">
      <c r="A440">
        <v>601891</v>
      </c>
      <c r="C440" s="1">
        <v>44153</v>
      </c>
      <c r="D440">
        <v>5</v>
      </c>
      <c r="E440" t="s">
        <v>202</v>
      </c>
      <c r="F440" t="s">
        <v>199</v>
      </c>
      <c r="G440" t="s">
        <v>17</v>
      </c>
      <c r="H440" s="2">
        <v>67730000</v>
      </c>
      <c r="J440">
        <f t="shared" si="169"/>
        <v>0</v>
      </c>
      <c r="K440">
        <f t="shared" si="170"/>
        <v>0</v>
      </c>
      <c r="L440">
        <f t="shared" si="171"/>
        <v>0</v>
      </c>
      <c r="M440">
        <f t="shared" si="172"/>
        <v>0</v>
      </c>
      <c r="N440">
        <f t="shared" si="173"/>
        <v>0</v>
      </c>
      <c r="O440">
        <f t="shared" si="174"/>
        <v>0</v>
      </c>
      <c r="P440">
        <f t="shared" si="175"/>
        <v>0</v>
      </c>
      <c r="Q440">
        <f t="shared" si="176"/>
        <v>0</v>
      </c>
      <c r="R440" s="11">
        <f t="shared" si="177"/>
        <v>0</v>
      </c>
      <c r="S440">
        <f t="shared" si="178"/>
        <v>0</v>
      </c>
      <c r="T440" s="11">
        <f t="shared" si="179"/>
        <v>0</v>
      </c>
      <c r="U440" s="12">
        <f t="shared" si="180"/>
        <v>0</v>
      </c>
      <c r="V440" s="11">
        <f t="shared" si="181"/>
        <v>0</v>
      </c>
      <c r="W440" s="12">
        <f t="shared" si="182"/>
        <v>0</v>
      </c>
      <c r="X440" s="11">
        <f t="shared" si="183"/>
        <v>0</v>
      </c>
      <c r="Y440" s="12">
        <f t="shared" si="184"/>
        <v>0</v>
      </c>
      <c r="Z440" s="11">
        <f t="shared" si="185"/>
        <v>0</v>
      </c>
      <c r="AA440" s="12">
        <f t="shared" si="186"/>
        <v>0</v>
      </c>
      <c r="AB440" s="11">
        <f t="shared" si="187"/>
        <v>0</v>
      </c>
      <c r="AC440" s="12">
        <f t="shared" si="188"/>
        <v>0</v>
      </c>
      <c r="AD440" s="11">
        <f t="shared" si="189"/>
        <v>0</v>
      </c>
      <c r="AE440" s="12">
        <f t="shared" si="190"/>
        <v>0</v>
      </c>
      <c r="AF440" s="11">
        <f t="shared" si="191"/>
        <v>0</v>
      </c>
      <c r="AG440" s="12">
        <f t="shared" si="192"/>
        <v>0</v>
      </c>
      <c r="AH440" s="11">
        <f t="shared" si="193"/>
        <v>0</v>
      </c>
      <c r="AI440" s="12">
        <f t="shared" si="194"/>
        <v>0</v>
      </c>
      <c r="AJ440" s="11">
        <f t="shared" si="195"/>
        <v>0</v>
      </c>
      <c r="AK440" s="12">
        <f t="shared" si="196"/>
        <v>0</v>
      </c>
    </row>
    <row r="441" spans="1:37" x14ac:dyDescent="0.3">
      <c r="A441">
        <v>601891</v>
      </c>
      <c r="C441" s="1">
        <v>44153</v>
      </c>
      <c r="D441">
        <v>6</v>
      </c>
      <c r="E441" t="s">
        <v>202</v>
      </c>
      <c r="F441" t="s">
        <v>199</v>
      </c>
      <c r="G441" t="s">
        <v>45</v>
      </c>
      <c r="H441" s="2">
        <v>68329329</v>
      </c>
      <c r="J441">
        <f t="shared" si="169"/>
        <v>0</v>
      </c>
      <c r="K441">
        <f t="shared" si="170"/>
        <v>0</v>
      </c>
      <c r="L441">
        <f t="shared" si="171"/>
        <v>0</v>
      </c>
      <c r="M441">
        <f t="shared" si="172"/>
        <v>0</v>
      </c>
      <c r="N441">
        <f t="shared" si="173"/>
        <v>0</v>
      </c>
      <c r="O441">
        <f t="shared" si="174"/>
        <v>0</v>
      </c>
      <c r="P441">
        <f t="shared" si="175"/>
        <v>0</v>
      </c>
      <c r="Q441">
        <f t="shared" si="176"/>
        <v>0</v>
      </c>
      <c r="R441" s="11">
        <f t="shared" si="177"/>
        <v>0</v>
      </c>
      <c r="S441">
        <f t="shared" si="178"/>
        <v>0</v>
      </c>
      <c r="T441" s="11">
        <f t="shared" si="179"/>
        <v>0</v>
      </c>
      <c r="U441" s="12">
        <f t="shared" si="180"/>
        <v>0</v>
      </c>
      <c r="V441" s="11">
        <f t="shared" si="181"/>
        <v>0</v>
      </c>
      <c r="W441" s="12">
        <f t="shared" si="182"/>
        <v>0</v>
      </c>
      <c r="X441" s="11">
        <f t="shared" si="183"/>
        <v>0</v>
      </c>
      <c r="Y441" s="12">
        <f t="shared" si="184"/>
        <v>0</v>
      </c>
      <c r="Z441" s="11">
        <f t="shared" si="185"/>
        <v>0</v>
      </c>
      <c r="AA441" s="12">
        <f t="shared" si="186"/>
        <v>0</v>
      </c>
      <c r="AB441" s="11">
        <f t="shared" si="187"/>
        <v>0</v>
      </c>
      <c r="AC441" s="12">
        <f t="shared" si="188"/>
        <v>0</v>
      </c>
      <c r="AD441" s="11">
        <f t="shared" si="189"/>
        <v>0</v>
      </c>
      <c r="AE441" s="12">
        <f t="shared" si="190"/>
        <v>0</v>
      </c>
      <c r="AF441" s="11">
        <f t="shared" si="191"/>
        <v>0</v>
      </c>
      <c r="AG441" s="12">
        <f t="shared" si="192"/>
        <v>0</v>
      </c>
      <c r="AH441" s="11">
        <f t="shared" si="193"/>
        <v>0</v>
      </c>
      <c r="AI441" s="12">
        <f t="shared" si="194"/>
        <v>0</v>
      </c>
      <c r="AJ441" s="11">
        <f t="shared" si="195"/>
        <v>0</v>
      </c>
      <c r="AK441" s="12">
        <f t="shared" si="196"/>
        <v>0</v>
      </c>
    </row>
    <row r="442" spans="1:37" x14ac:dyDescent="0.3">
      <c r="A442">
        <v>601891</v>
      </c>
      <c r="C442" s="1">
        <v>44153</v>
      </c>
      <c r="D442">
        <v>7</v>
      </c>
      <c r="E442" t="s">
        <v>202</v>
      </c>
      <c r="F442" t="s">
        <v>199</v>
      </c>
      <c r="G442" t="s">
        <v>12</v>
      </c>
      <c r="H442" s="2">
        <v>68702917</v>
      </c>
      <c r="J442">
        <f t="shared" si="169"/>
        <v>0</v>
      </c>
      <c r="K442">
        <f t="shared" si="170"/>
        <v>0</v>
      </c>
      <c r="L442">
        <f t="shared" si="171"/>
        <v>0</v>
      </c>
      <c r="M442">
        <f t="shared" si="172"/>
        <v>0</v>
      </c>
      <c r="N442">
        <f t="shared" si="173"/>
        <v>0</v>
      </c>
      <c r="O442">
        <f t="shared" si="174"/>
        <v>0</v>
      </c>
      <c r="P442">
        <f t="shared" si="175"/>
        <v>0</v>
      </c>
      <c r="Q442">
        <f t="shared" si="176"/>
        <v>0</v>
      </c>
      <c r="R442" s="11">
        <f t="shared" si="177"/>
        <v>0</v>
      </c>
      <c r="S442">
        <f t="shared" si="178"/>
        <v>0</v>
      </c>
      <c r="T442" s="11">
        <f t="shared" si="179"/>
        <v>0</v>
      </c>
      <c r="U442" s="12">
        <f t="shared" si="180"/>
        <v>0</v>
      </c>
      <c r="V442" s="11">
        <f t="shared" si="181"/>
        <v>1</v>
      </c>
      <c r="W442" s="12">
        <f t="shared" si="182"/>
        <v>0</v>
      </c>
      <c r="X442" s="11">
        <f t="shared" si="183"/>
        <v>0</v>
      </c>
      <c r="Y442" s="12">
        <f t="shared" si="184"/>
        <v>0</v>
      </c>
      <c r="Z442" s="11">
        <f t="shared" si="185"/>
        <v>0</v>
      </c>
      <c r="AA442" s="12">
        <f t="shared" si="186"/>
        <v>0</v>
      </c>
      <c r="AB442" s="11">
        <f t="shared" si="187"/>
        <v>0</v>
      </c>
      <c r="AC442" s="12">
        <f t="shared" si="188"/>
        <v>0</v>
      </c>
      <c r="AD442" s="11">
        <f t="shared" si="189"/>
        <v>0</v>
      </c>
      <c r="AE442" s="12">
        <f t="shared" si="190"/>
        <v>0</v>
      </c>
      <c r="AF442" s="11">
        <f t="shared" si="191"/>
        <v>0</v>
      </c>
      <c r="AG442" s="12">
        <f t="shared" si="192"/>
        <v>0</v>
      </c>
      <c r="AH442" s="11">
        <f t="shared" si="193"/>
        <v>0</v>
      </c>
      <c r="AI442" s="12">
        <f t="shared" si="194"/>
        <v>0</v>
      </c>
      <c r="AJ442" s="11">
        <f t="shared" si="195"/>
        <v>0</v>
      </c>
      <c r="AK442" s="12">
        <f t="shared" si="196"/>
        <v>0</v>
      </c>
    </row>
    <row r="443" spans="1:37" x14ac:dyDescent="0.3">
      <c r="A443">
        <v>601891</v>
      </c>
      <c r="C443" s="1">
        <v>44153</v>
      </c>
      <c r="D443">
        <v>8</v>
      </c>
      <c r="E443" t="s">
        <v>202</v>
      </c>
      <c r="F443" t="s">
        <v>199</v>
      </c>
      <c r="G443" t="s">
        <v>14</v>
      </c>
      <c r="H443" s="2">
        <v>69696069</v>
      </c>
      <c r="J443">
        <f t="shared" si="169"/>
        <v>0</v>
      </c>
      <c r="K443">
        <f t="shared" si="170"/>
        <v>0</v>
      </c>
      <c r="L443">
        <f t="shared" si="171"/>
        <v>0</v>
      </c>
      <c r="M443">
        <f t="shared" si="172"/>
        <v>0</v>
      </c>
      <c r="N443">
        <f t="shared" si="173"/>
        <v>0</v>
      </c>
      <c r="O443">
        <f t="shared" si="174"/>
        <v>0</v>
      </c>
      <c r="P443">
        <f t="shared" si="175"/>
        <v>0</v>
      </c>
      <c r="Q443">
        <f t="shared" si="176"/>
        <v>0</v>
      </c>
      <c r="R443" s="11">
        <f t="shared" si="177"/>
        <v>0</v>
      </c>
      <c r="S443">
        <f t="shared" si="178"/>
        <v>0</v>
      </c>
      <c r="T443" s="11">
        <f t="shared" si="179"/>
        <v>0</v>
      </c>
      <c r="U443" s="12">
        <f t="shared" si="180"/>
        <v>0</v>
      </c>
      <c r="V443" s="11">
        <f t="shared" si="181"/>
        <v>0</v>
      </c>
      <c r="W443" s="12">
        <f t="shared" si="182"/>
        <v>0</v>
      </c>
      <c r="X443" s="11">
        <f t="shared" si="183"/>
        <v>0</v>
      </c>
      <c r="Y443" s="12">
        <f t="shared" si="184"/>
        <v>0</v>
      </c>
      <c r="Z443" s="11">
        <f t="shared" si="185"/>
        <v>1</v>
      </c>
      <c r="AA443" s="12">
        <f t="shared" si="186"/>
        <v>0</v>
      </c>
      <c r="AB443" s="11">
        <f t="shared" si="187"/>
        <v>0</v>
      </c>
      <c r="AC443" s="12">
        <f t="shared" si="188"/>
        <v>0</v>
      </c>
      <c r="AD443" s="11">
        <f t="shared" si="189"/>
        <v>0</v>
      </c>
      <c r="AE443" s="12">
        <f t="shared" si="190"/>
        <v>0</v>
      </c>
      <c r="AF443" s="11">
        <f t="shared" si="191"/>
        <v>0</v>
      </c>
      <c r="AG443" s="12">
        <f t="shared" si="192"/>
        <v>0</v>
      </c>
      <c r="AH443" s="11">
        <f t="shared" si="193"/>
        <v>0</v>
      </c>
      <c r="AI443" s="12">
        <f t="shared" si="194"/>
        <v>0</v>
      </c>
      <c r="AJ443" s="11">
        <f t="shared" si="195"/>
        <v>0</v>
      </c>
      <c r="AK443" s="12">
        <f t="shared" si="196"/>
        <v>0</v>
      </c>
    </row>
    <row r="444" spans="1:37" x14ac:dyDescent="0.3">
      <c r="A444">
        <v>601891</v>
      </c>
      <c r="C444" s="1">
        <v>44153</v>
      </c>
      <c r="D444">
        <v>9</v>
      </c>
      <c r="E444" t="s">
        <v>202</v>
      </c>
      <c r="F444" t="s">
        <v>199</v>
      </c>
      <c r="G444" t="s">
        <v>156</v>
      </c>
      <c r="H444" s="2">
        <v>70525671</v>
      </c>
      <c r="J444">
        <f t="shared" si="169"/>
        <v>1</v>
      </c>
      <c r="K444">
        <f t="shared" si="170"/>
        <v>0</v>
      </c>
      <c r="L444">
        <f t="shared" si="171"/>
        <v>0</v>
      </c>
      <c r="M444">
        <f t="shared" si="172"/>
        <v>0</v>
      </c>
      <c r="N444">
        <f t="shared" si="173"/>
        <v>0</v>
      </c>
      <c r="O444">
        <f t="shared" si="174"/>
        <v>0</v>
      </c>
      <c r="P444">
        <f t="shared" si="175"/>
        <v>0</v>
      </c>
      <c r="Q444">
        <f t="shared" si="176"/>
        <v>0</v>
      </c>
      <c r="R444" s="11">
        <f t="shared" si="177"/>
        <v>0</v>
      </c>
      <c r="S444">
        <f t="shared" si="178"/>
        <v>0</v>
      </c>
      <c r="T444" s="11">
        <f t="shared" si="179"/>
        <v>0</v>
      </c>
      <c r="U444" s="12">
        <f t="shared" si="180"/>
        <v>0</v>
      </c>
      <c r="V444" s="11">
        <f t="shared" si="181"/>
        <v>0</v>
      </c>
      <c r="W444" s="12">
        <f t="shared" si="182"/>
        <v>0</v>
      </c>
      <c r="X444" s="11">
        <f t="shared" si="183"/>
        <v>0</v>
      </c>
      <c r="Y444" s="12">
        <f t="shared" si="184"/>
        <v>0</v>
      </c>
      <c r="Z444" s="11">
        <f t="shared" si="185"/>
        <v>0</v>
      </c>
      <c r="AA444" s="12">
        <f t="shared" si="186"/>
        <v>0</v>
      </c>
      <c r="AB444" s="11">
        <f t="shared" si="187"/>
        <v>0</v>
      </c>
      <c r="AC444" s="12">
        <f t="shared" si="188"/>
        <v>0</v>
      </c>
      <c r="AD444" s="11">
        <f t="shared" si="189"/>
        <v>0</v>
      </c>
      <c r="AE444" s="12">
        <f t="shared" si="190"/>
        <v>0</v>
      </c>
      <c r="AF444" s="11">
        <f t="shared" si="191"/>
        <v>0</v>
      </c>
      <c r="AG444" s="12">
        <f t="shared" si="192"/>
        <v>0</v>
      </c>
      <c r="AH444" s="11">
        <f t="shared" si="193"/>
        <v>0</v>
      </c>
      <c r="AI444" s="12">
        <f t="shared" si="194"/>
        <v>0</v>
      </c>
      <c r="AJ444" s="11">
        <f t="shared" si="195"/>
        <v>0</v>
      </c>
      <c r="AK444" s="12">
        <f t="shared" si="196"/>
        <v>0</v>
      </c>
    </row>
    <row r="445" spans="1:37" x14ac:dyDescent="0.3">
      <c r="A445">
        <v>601891</v>
      </c>
      <c r="C445" s="1">
        <v>44153</v>
      </c>
      <c r="D445">
        <v>10</v>
      </c>
      <c r="E445" t="s">
        <v>202</v>
      </c>
      <c r="F445" t="s">
        <v>199</v>
      </c>
      <c r="G445" t="s">
        <v>24</v>
      </c>
      <c r="H445" s="2">
        <v>74414444</v>
      </c>
      <c r="J445">
        <f t="shared" si="169"/>
        <v>0</v>
      </c>
      <c r="K445">
        <f t="shared" si="170"/>
        <v>0</v>
      </c>
      <c r="L445">
        <f t="shared" si="171"/>
        <v>0</v>
      </c>
      <c r="M445">
        <f t="shared" si="172"/>
        <v>0</v>
      </c>
      <c r="N445">
        <f t="shared" si="173"/>
        <v>0</v>
      </c>
      <c r="O445">
        <f t="shared" si="174"/>
        <v>0</v>
      </c>
      <c r="P445">
        <f t="shared" si="175"/>
        <v>0</v>
      </c>
      <c r="Q445">
        <f t="shared" si="176"/>
        <v>0</v>
      </c>
      <c r="R445" s="11">
        <f t="shared" si="177"/>
        <v>0</v>
      </c>
      <c r="S445">
        <f t="shared" si="178"/>
        <v>0</v>
      </c>
      <c r="T445" s="11">
        <f t="shared" si="179"/>
        <v>0</v>
      </c>
      <c r="U445" s="12">
        <f t="shared" si="180"/>
        <v>0</v>
      </c>
      <c r="V445" s="11">
        <f t="shared" si="181"/>
        <v>0</v>
      </c>
      <c r="W445" s="12">
        <f t="shared" si="182"/>
        <v>0</v>
      </c>
      <c r="X445" s="11">
        <f t="shared" si="183"/>
        <v>0</v>
      </c>
      <c r="Y445" s="12">
        <f t="shared" si="184"/>
        <v>0</v>
      </c>
      <c r="Z445" s="11">
        <f t="shared" si="185"/>
        <v>0</v>
      </c>
      <c r="AA445" s="12">
        <f t="shared" si="186"/>
        <v>0</v>
      </c>
      <c r="AB445" s="11">
        <f t="shared" si="187"/>
        <v>0</v>
      </c>
      <c r="AC445" s="12">
        <f t="shared" si="188"/>
        <v>0</v>
      </c>
      <c r="AD445" s="11">
        <f t="shared" si="189"/>
        <v>0</v>
      </c>
      <c r="AE445" s="12">
        <f t="shared" si="190"/>
        <v>0</v>
      </c>
      <c r="AF445" s="11">
        <f t="shared" si="191"/>
        <v>0</v>
      </c>
      <c r="AG445" s="12">
        <f t="shared" si="192"/>
        <v>0</v>
      </c>
      <c r="AH445" s="11">
        <f t="shared" si="193"/>
        <v>0</v>
      </c>
      <c r="AI445" s="12">
        <f t="shared" si="194"/>
        <v>0</v>
      </c>
      <c r="AJ445" s="11">
        <f t="shared" si="195"/>
        <v>0</v>
      </c>
      <c r="AK445" s="12">
        <f t="shared" si="196"/>
        <v>0</v>
      </c>
    </row>
    <row r="446" spans="1:37" x14ac:dyDescent="0.3">
      <c r="A446">
        <v>601891</v>
      </c>
      <c r="C446" s="1">
        <v>44153</v>
      </c>
      <c r="D446">
        <v>11</v>
      </c>
      <c r="E446" t="s">
        <v>202</v>
      </c>
      <c r="F446" t="s">
        <v>199</v>
      </c>
      <c r="G446" t="s">
        <v>19</v>
      </c>
      <c r="H446" s="2">
        <v>75383383</v>
      </c>
      <c r="J446">
        <f t="shared" si="169"/>
        <v>0</v>
      </c>
      <c r="K446">
        <f t="shared" si="170"/>
        <v>0</v>
      </c>
      <c r="L446">
        <f t="shared" si="171"/>
        <v>0</v>
      </c>
      <c r="M446">
        <f t="shared" si="172"/>
        <v>0</v>
      </c>
      <c r="N446">
        <f t="shared" si="173"/>
        <v>0</v>
      </c>
      <c r="O446">
        <f t="shared" si="174"/>
        <v>0</v>
      </c>
      <c r="P446">
        <f t="shared" si="175"/>
        <v>0</v>
      </c>
      <c r="Q446">
        <f t="shared" si="176"/>
        <v>0</v>
      </c>
      <c r="R446" s="11">
        <f t="shared" si="177"/>
        <v>0</v>
      </c>
      <c r="S446">
        <f t="shared" si="178"/>
        <v>0</v>
      </c>
      <c r="T446" s="11">
        <f t="shared" si="179"/>
        <v>0</v>
      </c>
      <c r="U446" s="12">
        <f t="shared" si="180"/>
        <v>0</v>
      </c>
      <c r="V446" s="11">
        <f t="shared" si="181"/>
        <v>0</v>
      </c>
      <c r="W446" s="12">
        <f t="shared" si="182"/>
        <v>0</v>
      </c>
      <c r="X446" s="11">
        <f t="shared" si="183"/>
        <v>0</v>
      </c>
      <c r="Y446" s="12">
        <f t="shared" si="184"/>
        <v>0</v>
      </c>
      <c r="Z446" s="11">
        <f t="shared" si="185"/>
        <v>0</v>
      </c>
      <c r="AA446" s="12">
        <f t="shared" si="186"/>
        <v>0</v>
      </c>
      <c r="AB446" s="11">
        <f t="shared" si="187"/>
        <v>0</v>
      </c>
      <c r="AC446" s="12">
        <f t="shared" si="188"/>
        <v>0</v>
      </c>
      <c r="AD446" s="11">
        <f t="shared" si="189"/>
        <v>0</v>
      </c>
      <c r="AE446" s="12">
        <f t="shared" si="190"/>
        <v>0</v>
      </c>
      <c r="AF446" s="11">
        <f t="shared" si="191"/>
        <v>0</v>
      </c>
      <c r="AG446" s="12">
        <f t="shared" si="192"/>
        <v>0</v>
      </c>
      <c r="AH446" s="11">
        <f t="shared" si="193"/>
        <v>0</v>
      </c>
      <c r="AI446" s="12">
        <f t="shared" si="194"/>
        <v>0</v>
      </c>
      <c r="AJ446" s="11">
        <f t="shared" si="195"/>
        <v>0</v>
      </c>
      <c r="AK446" s="12">
        <f t="shared" si="196"/>
        <v>0</v>
      </c>
    </row>
    <row r="447" spans="1:37" x14ac:dyDescent="0.3">
      <c r="A447">
        <v>601891</v>
      </c>
      <c r="C447" s="1">
        <v>44153</v>
      </c>
      <c r="D447">
        <v>12</v>
      </c>
      <c r="E447" t="s">
        <v>202</v>
      </c>
      <c r="F447" t="s">
        <v>199</v>
      </c>
      <c r="G447" t="s">
        <v>75</v>
      </c>
      <c r="H447" s="2">
        <v>75387778</v>
      </c>
      <c r="J447">
        <f t="shared" si="169"/>
        <v>0</v>
      </c>
      <c r="K447">
        <f t="shared" si="170"/>
        <v>0</v>
      </c>
      <c r="L447">
        <f t="shared" si="171"/>
        <v>0</v>
      </c>
      <c r="M447">
        <f t="shared" si="172"/>
        <v>0</v>
      </c>
      <c r="N447">
        <f t="shared" si="173"/>
        <v>0</v>
      </c>
      <c r="O447">
        <f t="shared" si="174"/>
        <v>0</v>
      </c>
      <c r="P447">
        <f t="shared" si="175"/>
        <v>0</v>
      </c>
      <c r="Q447">
        <f t="shared" si="176"/>
        <v>0</v>
      </c>
      <c r="R447" s="11">
        <f t="shared" si="177"/>
        <v>0</v>
      </c>
      <c r="S447">
        <f t="shared" si="178"/>
        <v>0</v>
      </c>
      <c r="T447" s="11">
        <f t="shared" si="179"/>
        <v>0</v>
      </c>
      <c r="U447" s="12">
        <f t="shared" si="180"/>
        <v>0</v>
      </c>
      <c r="V447" s="11">
        <f t="shared" si="181"/>
        <v>0</v>
      </c>
      <c r="W447" s="12">
        <f t="shared" si="182"/>
        <v>0</v>
      </c>
      <c r="X447" s="11">
        <f t="shared" si="183"/>
        <v>0</v>
      </c>
      <c r="Y447" s="12">
        <f t="shared" si="184"/>
        <v>0</v>
      </c>
      <c r="Z447" s="11">
        <f t="shared" si="185"/>
        <v>0</v>
      </c>
      <c r="AA447" s="12">
        <f t="shared" si="186"/>
        <v>0</v>
      </c>
      <c r="AB447" s="11">
        <f t="shared" si="187"/>
        <v>0</v>
      </c>
      <c r="AC447" s="12">
        <f t="shared" si="188"/>
        <v>0</v>
      </c>
      <c r="AD447" s="11">
        <f t="shared" si="189"/>
        <v>0</v>
      </c>
      <c r="AE447" s="12">
        <f t="shared" si="190"/>
        <v>0</v>
      </c>
      <c r="AF447" s="11">
        <f t="shared" si="191"/>
        <v>0</v>
      </c>
      <c r="AG447" s="12">
        <f t="shared" si="192"/>
        <v>0</v>
      </c>
      <c r="AH447" s="11">
        <f t="shared" si="193"/>
        <v>0</v>
      </c>
      <c r="AI447" s="12">
        <f t="shared" si="194"/>
        <v>0</v>
      </c>
      <c r="AJ447" s="11">
        <f t="shared" si="195"/>
        <v>0</v>
      </c>
      <c r="AK447" s="12">
        <f t="shared" si="196"/>
        <v>0</v>
      </c>
    </row>
    <row r="448" spans="1:37" x14ac:dyDescent="0.3">
      <c r="A448">
        <v>601891</v>
      </c>
      <c r="C448" s="1">
        <v>44153</v>
      </c>
      <c r="D448">
        <v>13</v>
      </c>
      <c r="E448" t="s">
        <v>202</v>
      </c>
      <c r="F448" t="s">
        <v>199</v>
      </c>
      <c r="G448" t="s">
        <v>13</v>
      </c>
      <c r="H448" s="2">
        <v>79939767</v>
      </c>
      <c r="J448">
        <f t="shared" si="169"/>
        <v>0</v>
      </c>
      <c r="K448">
        <f t="shared" si="170"/>
        <v>0</v>
      </c>
      <c r="L448">
        <f t="shared" si="171"/>
        <v>0</v>
      </c>
      <c r="M448">
        <f t="shared" si="172"/>
        <v>0</v>
      </c>
      <c r="N448">
        <f t="shared" si="173"/>
        <v>1</v>
      </c>
      <c r="O448">
        <f t="shared" si="174"/>
        <v>0</v>
      </c>
      <c r="P448">
        <f t="shared" si="175"/>
        <v>0</v>
      </c>
      <c r="Q448">
        <f t="shared" si="176"/>
        <v>0</v>
      </c>
      <c r="R448" s="11">
        <f t="shared" si="177"/>
        <v>0</v>
      </c>
      <c r="S448">
        <f t="shared" si="178"/>
        <v>0</v>
      </c>
      <c r="T448" s="11">
        <f t="shared" si="179"/>
        <v>0</v>
      </c>
      <c r="U448" s="12">
        <f t="shared" si="180"/>
        <v>0</v>
      </c>
      <c r="V448" s="11">
        <f t="shared" si="181"/>
        <v>0</v>
      </c>
      <c r="W448" s="12">
        <f t="shared" si="182"/>
        <v>0</v>
      </c>
      <c r="X448" s="11">
        <f t="shared" si="183"/>
        <v>0</v>
      </c>
      <c r="Y448" s="12">
        <f t="shared" si="184"/>
        <v>0</v>
      </c>
      <c r="Z448" s="11">
        <f t="shared" si="185"/>
        <v>0</v>
      </c>
      <c r="AA448" s="12">
        <f t="shared" si="186"/>
        <v>0</v>
      </c>
      <c r="AB448" s="11">
        <f t="shared" si="187"/>
        <v>0</v>
      </c>
      <c r="AC448" s="12">
        <f t="shared" si="188"/>
        <v>0</v>
      </c>
      <c r="AD448" s="11">
        <f t="shared" si="189"/>
        <v>0</v>
      </c>
      <c r="AE448" s="12">
        <f t="shared" si="190"/>
        <v>0</v>
      </c>
      <c r="AF448" s="11">
        <f t="shared" si="191"/>
        <v>0</v>
      </c>
      <c r="AG448" s="12">
        <f t="shared" si="192"/>
        <v>0</v>
      </c>
      <c r="AH448" s="11">
        <f t="shared" si="193"/>
        <v>0</v>
      </c>
      <c r="AI448" s="12">
        <f t="shared" si="194"/>
        <v>0</v>
      </c>
      <c r="AJ448" s="11">
        <f t="shared" si="195"/>
        <v>0</v>
      </c>
      <c r="AK448" s="12">
        <f t="shared" si="196"/>
        <v>0</v>
      </c>
    </row>
    <row r="449" spans="1:37" x14ac:dyDescent="0.3">
      <c r="A449">
        <v>601891</v>
      </c>
      <c r="C449" s="1">
        <v>44153</v>
      </c>
      <c r="D449">
        <v>14</v>
      </c>
      <c r="E449" t="s">
        <v>202</v>
      </c>
      <c r="F449" t="s">
        <v>199</v>
      </c>
      <c r="G449" t="s">
        <v>21</v>
      </c>
      <c r="H449" s="2">
        <v>80281151</v>
      </c>
      <c r="J449">
        <f t="shared" si="169"/>
        <v>0</v>
      </c>
      <c r="K449">
        <f t="shared" si="170"/>
        <v>0</v>
      </c>
      <c r="L449">
        <f t="shared" si="171"/>
        <v>0</v>
      </c>
      <c r="M449">
        <f t="shared" si="172"/>
        <v>0</v>
      </c>
      <c r="N449">
        <f t="shared" si="173"/>
        <v>0</v>
      </c>
      <c r="O449">
        <f t="shared" si="174"/>
        <v>0</v>
      </c>
      <c r="P449">
        <f t="shared" si="175"/>
        <v>0</v>
      </c>
      <c r="Q449">
        <f t="shared" si="176"/>
        <v>0</v>
      </c>
      <c r="R449" s="11">
        <f t="shared" si="177"/>
        <v>0</v>
      </c>
      <c r="S449">
        <f t="shared" si="178"/>
        <v>0</v>
      </c>
      <c r="T449" s="11">
        <f t="shared" si="179"/>
        <v>0</v>
      </c>
      <c r="U449" s="12">
        <f t="shared" si="180"/>
        <v>0</v>
      </c>
      <c r="V449" s="11">
        <f t="shared" si="181"/>
        <v>0</v>
      </c>
      <c r="W449" s="12">
        <f t="shared" si="182"/>
        <v>0</v>
      </c>
      <c r="X449" s="11">
        <f t="shared" si="183"/>
        <v>1</v>
      </c>
      <c r="Y449" s="12">
        <f t="shared" si="184"/>
        <v>0</v>
      </c>
      <c r="Z449" s="11">
        <f t="shared" si="185"/>
        <v>0</v>
      </c>
      <c r="AA449" s="12">
        <f t="shared" si="186"/>
        <v>0</v>
      </c>
      <c r="AB449" s="11">
        <f t="shared" si="187"/>
        <v>0</v>
      </c>
      <c r="AC449" s="12">
        <f t="shared" si="188"/>
        <v>0</v>
      </c>
      <c r="AD449" s="11">
        <f t="shared" si="189"/>
        <v>0</v>
      </c>
      <c r="AE449" s="12">
        <f t="shared" si="190"/>
        <v>0</v>
      </c>
      <c r="AF449" s="11">
        <f t="shared" si="191"/>
        <v>0</v>
      </c>
      <c r="AG449" s="12">
        <f t="shared" si="192"/>
        <v>0</v>
      </c>
      <c r="AH449" s="11">
        <f t="shared" si="193"/>
        <v>0</v>
      </c>
      <c r="AI449" s="12">
        <f t="shared" si="194"/>
        <v>0</v>
      </c>
      <c r="AJ449" s="11">
        <f t="shared" si="195"/>
        <v>0</v>
      </c>
      <c r="AK449" s="12">
        <f t="shared" si="196"/>
        <v>0</v>
      </c>
    </row>
    <row r="450" spans="1:37" x14ac:dyDescent="0.3">
      <c r="A450">
        <v>601891</v>
      </c>
      <c r="C450" s="1">
        <v>44153</v>
      </c>
      <c r="D450">
        <v>15</v>
      </c>
      <c r="E450" t="s">
        <v>202</v>
      </c>
      <c r="F450" t="s">
        <v>199</v>
      </c>
      <c r="G450" t="s">
        <v>131</v>
      </c>
      <c r="H450" s="2">
        <v>81860000</v>
      </c>
      <c r="J450">
        <f t="shared" si="169"/>
        <v>0</v>
      </c>
      <c r="K450">
        <f t="shared" si="170"/>
        <v>0</v>
      </c>
      <c r="L450">
        <f t="shared" si="171"/>
        <v>0</v>
      </c>
      <c r="M450">
        <f t="shared" si="172"/>
        <v>0</v>
      </c>
      <c r="N450">
        <f t="shared" si="173"/>
        <v>0</v>
      </c>
      <c r="O450">
        <f t="shared" si="174"/>
        <v>0</v>
      </c>
      <c r="P450">
        <f t="shared" si="175"/>
        <v>0</v>
      </c>
      <c r="Q450">
        <f t="shared" si="176"/>
        <v>0</v>
      </c>
      <c r="R450" s="11">
        <f t="shared" si="177"/>
        <v>0</v>
      </c>
      <c r="S450">
        <f t="shared" si="178"/>
        <v>0</v>
      </c>
      <c r="T450" s="11">
        <f t="shared" si="179"/>
        <v>0</v>
      </c>
      <c r="U450" s="12">
        <f t="shared" si="180"/>
        <v>0</v>
      </c>
      <c r="V450" s="11">
        <f t="shared" si="181"/>
        <v>0</v>
      </c>
      <c r="W450" s="12">
        <f t="shared" si="182"/>
        <v>0</v>
      </c>
      <c r="X450" s="11">
        <f t="shared" si="183"/>
        <v>0</v>
      </c>
      <c r="Y450" s="12">
        <f t="shared" si="184"/>
        <v>0</v>
      </c>
      <c r="Z450" s="11">
        <f t="shared" si="185"/>
        <v>0</v>
      </c>
      <c r="AA450" s="12">
        <f t="shared" si="186"/>
        <v>0</v>
      </c>
      <c r="AB450" s="11">
        <f t="shared" si="187"/>
        <v>0</v>
      </c>
      <c r="AC450" s="12">
        <f t="shared" si="188"/>
        <v>0</v>
      </c>
      <c r="AD450" s="11">
        <f t="shared" si="189"/>
        <v>0</v>
      </c>
      <c r="AE450" s="12">
        <f t="shared" si="190"/>
        <v>0</v>
      </c>
      <c r="AF450" s="11">
        <f t="shared" si="191"/>
        <v>0</v>
      </c>
      <c r="AG450" s="12">
        <f t="shared" si="192"/>
        <v>0</v>
      </c>
      <c r="AH450" s="11">
        <f t="shared" si="193"/>
        <v>0</v>
      </c>
      <c r="AI450" s="12">
        <f t="shared" si="194"/>
        <v>0</v>
      </c>
      <c r="AJ450" s="11">
        <f t="shared" si="195"/>
        <v>0</v>
      </c>
      <c r="AK450" s="12">
        <f t="shared" si="196"/>
        <v>0</v>
      </c>
    </row>
    <row r="451" spans="1:37" x14ac:dyDescent="0.3">
      <c r="A451">
        <v>601891</v>
      </c>
      <c r="C451" s="1">
        <v>44153</v>
      </c>
      <c r="D451">
        <v>16</v>
      </c>
      <c r="E451" t="s">
        <v>202</v>
      </c>
      <c r="F451" t="s">
        <v>199</v>
      </c>
      <c r="G451" t="s">
        <v>51</v>
      </c>
      <c r="H451" s="2">
        <v>86886886</v>
      </c>
      <c r="J451">
        <f t="shared" si="169"/>
        <v>0</v>
      </c>
      <c r="K451">
        <f t="shared" si="170"/>
        <v>0</v>
      </c>
      <c r="L451">
        <f t="shared" si="171"/>
        <v>0</v>
      </c>
      <c r="M451">
        <f t="shared" si="172"/>
        <v>0</v>
      </c>
      <c r="N451">
        <f t="shared" si="173"/>
        <v>0</v>
      </c>
      <c r="O451">
        <f t="shared" si="174"/>
        <v>0</v>
      </c>
      <c r="P451">
        <f t="shared" si="175"/>
        <v>0</v>
      </c>
      <c r="Q451">
        <f t="shared" si="176"/>
        <v>0</v>
      </c>
      <c r="R451" s="11">
        <f t="shared" si="177"/>
        <v>0</v>
      </c>
      <c r="S451">
        <f t="shared" si="178"/>
        <v>0</v>
      </c>
      <c r="T451" s="11">
        <f t="shared" si="179"/>
        <v>0</v>
      </c>
      <c r="U451" s="12">
        <f t="shared" si="180"/>
        <v>0</v>
      </c>
      <c r="V451" s="11">
        <f t="shared" si="181"/>
        <v>0</v>
      </c>
      <c r="W451" s="12">
        <f t="shared" si="182"/>
        <v>0</v>
      </c>
      <c r="X451" s="11">
        <f t="shared" si="183"/>
        <v>0</v>
      </c>
      <c r="Y451" s="12">
        <f t="shared" si="184"/>
        <v>0</v>
      </c>
      <c r="Z451" s="11">
        <f t="shared" si="185"/>
        <v>0</v>
      </c>
      <c r="AA451" s="12">
        <f t="shared" si="186"/>
        <v>0</v>
      </c>
      <c r="AB451" s="11">
        <f t="shared" si="187"/>
        <v>0</v>
      </c>
      <c r="AC451" s="12">
        <f t="shared" si="188"/>
        <v>0</v>
      </c>
      <c r="AD451" s="11">
        <f t="shared" si="189"/>
        <v>0</v>
      </c>
      <c r="AE451" s="12">
        <f t="shared" si="190"/>
        <v>0</v>
      </c>
      <c r="AF451" s="11">
        <f t="shared" si="191"/>
        <v>0</v>
      </c>
      <c r="AG451" s="12">
        <f t="shared" si="192"/>
        <v>0</v>
      </c>
      <c r="AH451" s="11">
        <f t="shared" si="193"/>
        <v>0</v>
      </c>
      <c r="AI451" s="12">
        <f t="shared" si="194"/>
        <v>0</v>
      </c>
      <c r="AJ451" s="11">
        <f t="shared" si="195"/>
        <v>0</v>
      </c>
      <c r="AK451" s="12">
        <f t="shared" si="196"/>
        <v>0</v>
      </c>
    </row>
    <row r="452" spans="1:37" x14ac:dyDescent="0.3">
      <c r="C452" s="1"/>
      <c r="H452" s="2"/>
      <c r="J452">
        <f t="shared" si="169"/>
        <v>0</v>
      </c>
      <c r="K452">
        <f t="shared" si="170"/>
        <v>0</v>
      </c>
      <c r="L452">
        <f t="shared" si="171"/>
        <v>0</v>
      </c>
      <c r="M452">
        <f t="shared" si="172"/>
        <v>0</v>
      </c>
      <c r="N452">
        <f t="shared" si="173"/>
        <v>0</v>
      </c>
      <c r="O452">
        <f t="shared" si="174"/>
        <v>0</v>
      </c>
      <c r="P452">
        <f t="shared" si="175"/>
        <v>0</v>
      </c>
      <c r="Q452">
        <f t="shared" si="176"/>
        <v>0</v>
      </c>
      <c r="R452" s="11">
        <f t="shared" si="177"/>
        <v>0</v>
      </c>
      <c r="S452">
        <f t="shared" si="178"/>
        <v>0</v>
      </c>
      <c r="T452" s="11">
        <f t="shared" si="179"/>
        <v>0</v>
      </c>
      <c r="U452" s="12">
        <f t="shared" si="180"/>
        <v>0</v>
      </c>
      <c r="V452" s="11">
        <f t="shared" si="181"/>
        <v>0</v>
      </c>
      <c r="W452" s="12">
        <f t="shared" si="182"/>
        <v>0</v>
      </c>
      <c r="X452" s="11">
        <f t="shared" si="183"/>
        <v>0</v>
      </c>
      <c r="Y452" s="12">
        <f t="shared" si="184"/>
        <v>0</v>
      </c>
      <c r="Z452" s="11">
        <f t="shared" si="185"/>
        <v>0</v>
      </c>
      <c r="AA452" s="12">
        <f t="shared" si="186"/>
        <v>0</v>
      </c>
      <c r="AB452" s="11">
        <f t="shared" si="187"/>
        <v>0</v>
      </c>
      <c r="AC452" s="12">
        <f t="shared" si="188"/>
        <v>0</v>
      </c>
      <c r="AD452" s="11">
        <f t="shared" si="189"/>
        <v>0</v>
      </c>
      <c r="AE452" s="12">
        <f t="shared" si="190"/>
        <v>0</v>
      </c>
      <c r="AF452" s="11">
        <f t="shared" si="191"/>
        <v>0</v>
      </c>
      <c r="AG452" s="12">
        <f t="shared" si="192"/>
        <v>0</v>
      </c>
      <c r="AH452" s="11">
        <f t="shared" si="193"/>
        <v>0</v>
      </c>
      <c r="AI452" s="12">
        <f t="shared" si="194"/>
        <v>0</v>
      </c>
      <c r="AJ452" s="11">
        <f t="shared" si="195"/>
        <v>0</v>
      </c>
      <c r="AK452" s="12">
        <f t="shared" si="196"/>
        <v>0</v>
      </c>
    </row>
    <row r="453" spans="1:37" x14ac:dyDescent="0.3">
      <c r="A453">
        <v>610889</v>
      </c>
      <c r="C453" s="1">
        <v>44126</v>
      </c>
      <c r="D453">
        <v>1</v>
      </c>
      <c r="E453" t="s">
        <v>203</v>
      </c>
      <c r="F453" t="s">
        <v>165</v>
      </c>
      <c r="G453" t="s">
        <v>22</v>
      </c>
      <c r="H453" s="2">
        <v>11276800</v>
      </c>
      <c r="J453">
        <f t="shared" si="169"/>
        <v>0</v>
      </c>
      <c r="K453">
        <f t="shared" si="170"/>
        <v>0</v>
      </c>
      <c r="L453">
        <f t="shared" si="171"/>
        <v>0</v>
      </c>
      <c r="M453">
        <f t="shared" si="172"/>
        <v>0</v>
      </c>
      <c r="N453">
        <f t="shared" si="173"/>
        <v>0</v>
      </c>
      <c r="O453">
        <f t="shared" si="174"/>
        <v>0</v>
      </c>
      <c r="P453">
        <f t="shared" si="175"/>
        <v>0</v>
      </c>
      <c r="Q453">
        <f t="shared" si="176"/>
        <v>0</v>
      </c>
      <c r="R453" s="11">
        <f t="shared" si="177"/>
        <v>0</v>
      </c>
      <c r="S453">
        <f t="shared" si="178"/>
        <v>0</v>
      </c>
      <c r="T453" s="11">
        <f t="shared" si="179"/>
        <v>0</v>
      </c>
      <c r="U453" s="12">
        <f t="shared" si="180"/>
        <v>0</v>
      </c>
      <c r="V453" s="11">
        <f t="shared" si="181"/>
        <v>0</v>
      </c>
      <c r="W453" s="12">
        <f t="shared" si="182"/>
        <v>0</v>
      </c>
      <c r="X453" s="11">
        <f t="shared" si="183"/>
        <v>0</v>
      </c>
      <c r="Y453" s="12">
        <f t="shared" si="184"/>
        <v>0</v>
      </c>
      <c r="Z453" s="11">
        <f t="shared" si="185"/>
        <v>0</v>
      </c>
      <c r="AA453" s="12">
        <f t="shared" si="186"/>
        <v>0</v>
      </c>
      <c r="AB453" s="11">
        <f t="shared" si="187"/>
        <v>0</v>
      </c>
      <c r="AC453" s="12">
        <f t="shared" si="188"/>
        <v>0</v>
      </c>
      <c r="AD453" s="11">
        <f t="shared" si="189"/>
        <v>0</v>
      </c>
      <c r="AE453" s="12">
        <f t="shared" si="190"/>
        <v>0</v>
      </c>
      <c r="AF453" s="11">
        <f t="shared" si="191"/>
        <v>0</v>
      </c>
      <c r="AG453" s="12">
        <f t="shared" si="192"/>
        <v>0</v>
      </c>
      <c r="AH453" s="11">
        <f t="shared" si="193"/>
        <v>0</v>
      </c>
      <c r="AI453" s="12">
        <f t="shared" si="194"/>
        <v>0</v>
      </c>
      <c r="AJ453" s="11">
        <f t="shared" si="195"/>
        <v>0</v>
      </c>
      <c r="AK453" s="12">
        <f t="shared" si="196"/>
        <v>0</v>
      </c>
    </row>
    <row r="454" spans="1:37" x14ac:dyDescent="0.3">
      <c r="A454">
        <v>610889</v>
      </c>
      <c r="C454" s="1">
        <v>44126</v>
      </c>
      <c r="D454">
        <v>2</v>
      </c>
      <c r="E454" t="s">
        <v>203</v>
      </c>
      <c r="F454" t="s">
        <v>165</v>
      </c>
      <c r="G454" t="s">
        <v>47</v>
      </c>
      <c r="H454" s="2">
        <v>11533500</v>
      </c>
      <c r="J454">
        <f t="shared" si="169"/>
        <v>0</v>
      </c>
      <c r="K454">
        <f t="shared" si="170"/>
        <v>0</v>
      </c>
      <c r="L454">
        <f t="shared" si="171"/>
        <v>0</v>
      </c>
      <c r="M454">
        <f t="shared" si="172"/>
        <v>0</v>
      </c>
      <c r="N454">
        <f t="shared" si="173"/>
        <v>0</v>
      </c>
      <c r="O454">
        <f t="shared" si="174"/>
        <v>0</v>
      </c>
      <c r="P454">
        <f t="shared" si="175"/>
        <v>0</v>
      </c>
      <c r="Q454">
        <f t="shared" si="176"/>
        <v>0</v>
      </c>
      <c r="R454" s="11">
        <f t="shared" si="177"/>
        <v>0</v>
      </c>
      <c r="S454">
        <f t="shared" si="178"/>
        <v>0</v>
      </c>
      <c r="T454" s="11">
        <f t="shared" si="179"/>
        <v>0</v>
      </c>
      <c r="U454" s="12">
        <f t="shared" si="180"/>
        <v>0</v>
      </c>
      <c r="V454" s="11">
        <f t="shared" si="181"/>
        <v>0</v>
      </c>
      <c r="W454" s="12">
        <f t="shared" si="182"/>
        <v>0</v>
      </c>
      <c r="X454" s="11">
        <f t="shared" si="183"/>
        <v>0</v>
      </c>
      <c r="Y454" s="12">
        <f t="shared" si="184"/>
        <v>0</v>
      </c>
      <c r="Z454" s="11">
        <f t="shared" si="185"/>
        <v>0</v>
      </c>
      <c r="AA454" s="12">
        <f t="shared" si="186"/>
        <v>0</v>
      </c>
      <c r="AB454" s="11">
        <f t="shared" si="187"/>
        <v>0</v>
      </c>
      <c r="AC454" s="12">
        <f t="shared" si="188"/>
        <v>0</v>
      </c>
      <c r="AD454" s="11">
        <f t="shared" si="189"/>
        <v>0</v>
      </c>
      <c r="AE454" s="12">
        <f t="shared" si="190"/>
        <v>0</v>
      </c>
      <c r="AF454" s="11">
        <f t="shared" si="191"/>
        <v>0</v>
      </c>
      <c r="AG454" s="12">
        <f t="shared" si="192"/>
        <v>0</v>
      </c>
      <c r="AH454" s="11">
        <f t="shared" si="193"/>
        <v>0</v>
      </c>
      <c r="AI454" s="12">
        <f t="shared" si="194"/>
        <v>0</v>
      </c>
      <c r="AJ454" s="11">
        <f t="shared" si="195"/>
        <v>0</v>
      </c>
      <c r="AK454" s="12">
        <f t="shared" si="196"/>
        <v>0</v>
      </c>
    </row>
    <row r="455" spans="1:37" x14ac:dyDescent="0.3">
      <c r="A455">
        <v>610889</v>
      </c>
      <c r="C455" s="1">
        <v>44126</v>
      </c>
      <c r="D455">
        <v>3</v>
      </c>
      <c r="E455" t="s">
        <v>203</v>
      </c>
      <c r="F455" t="s">
        <v>165</v>
      </c>
      <c r="G455" t="s">
        <v>13</v>
      </c>
      <c r="H455" s="2">
        <v>11859446</v>
      </c>
      <c r="J455">
        <f t="shared" ref="J455:J518" si="197">IF(G455="Perfetto Contracting Co., Inc. ",1,)</f>
        <v>0</v>
      </c>
      <c r="K455">
        <f t="shared" ref="K455:K518" si="198">IF(AND(D455=1,G455="Perfetto Contracting Co., Inc. "),1,)</f>
        <v>0</v>
      </c>
      <c r="L455">
        <f t="shared" ref="L455:L518" si="199">IF(G455="Oliveira Contracting Inc",1,)</f>
        <v>0</v>
      </c>
      <c r="M455">
        <f t="shared" ref="M455:M518" si="200">IF(AND(D455=1,G455="Oliveira Contracting Inc"),1,)</f>
        <v>0</v>
      </c>
      <c r="N455">
        <f t="shared" ref="N455:N518" si="201">IF(G455="Triumph Construction Co.",1,)</f>
        <v>1</v>
      </c>
      <c r="O455">
        <f t="shared" ref="O455:O518" si="202">IF(AND(D455=1,G455="Triumph Construction Co."),1,)</f>
        <v>0</v>
      </c>
      <c r="P455">
        <f t="shared" ref="P455:P518" si="203">IF(G455="John Civetta &amp; Sons, Inc.",1,)</f>
        <v>0</v>
      </c>
      <c r="Q455">
        <f t="shared" ref="Q455:Q518" si="204">IF(AND(D455=1,G455="John Civetta &amp; Sons, Inc."),1,)</f>
        <v>0</v>
      </c>
      <c r="R455" s="11">
        <f t="shared" ref="R455:R518" si="205">IF(G455="Grace Industries LLC",1,)</f>
        <v>0</v>
      </c>
      <c r="S455">
        <f t="shared" ref="S455:S518" si="206">IF(AND(D455=1,G455="Grace Industries LLC "),1,)</f>
        <v>0</v>
      </c>
      <c r="T455" s="11">
        <f t="shared" ref="T455:T518" si="207">IF($G455="Grace Industries LLC",1,)</f>
        <v>0</v>
      </c>
      <c r="U455" s="12">
        <f t="shared" ref="U455:U518" si="208">IF(AND($D455=1,$G455="Perfetto Enterprises Co., Inc."),1,)</f>
        <v>0</v>
      </c>
      <c r="V455" s="11">
        <f t="shared" ref="V455:V518" si="209">IF($G455="JRCRUZ Corp",1,)</f>
        <v>0</v>
      </c>
      <c r="W455" s="12">
        <f t="shared" ref="W455:W518" si="210">IF(AND($D455=1,$G455="JRCRUZ Corp"),1,)</f>
        <v>0</v>
      </c>
      <c r="X455" s="11">
        <f t="shared" ref="X455:X518" si="211">IF($G455="Tully Construction Co.",1,)</f>
        <v>0</v>
      </c>
      <c r="Y455" s="12">
        <f t="shared" ref="Y455:Y518" si="212">IF(AND($D455=1,$G455="Tully Construction Co."),1,)</f>
        <v>0</v>
      </c>
      <c r="Z455" s="11">
        <f t="shared" ref="Z455:Z518" si="213">IF($G455="Restani Construction Corp.",1,)</f>
        <v>0</v>
      </c>
      <c r="AA455" s="12">
        <f t="shared" ref="AA455:AA518" si="214">IF(AND($D455=1,$G455="Restani Construction Corp."),1,)</f>
        <v>0</v>
      </c>
      <c r="AB455" s="11">
        <f t="shared" ref="AB455:AB518" si="215">IF($G455="DiFazio Industries",1,)</f>
        <v>0</v>
      </c>
      <c r="AC455" s="12">
        <f t="shared" ref="AC455:AC518" si="216">IF(AND($D455=1,$G455="DiFazio Industries"),1,)</f>
        <v>0</v>
      </c>
      <c r="AD455" s="11">
        <f t="shared" ref="AD455:AD518" si="217">IF($G455="PJS Group/Paul J. Scariano, Inc.",1,)</f>
        <v>0</v>
      </c>
      <c r="AE455" s="12">
        <f t="shared" ref="AE455:AE518" si="218">IF(AND($D455=1,$G455="PJS Group/Paul J. Scariano, Inc."),1,)</f>
        <v>0</v>
      </c>
      <c r="AF455" s="11">
        <f t="shared" ref="AF455:AF518" si="219">IF($G455="C.A.C. Industries, Inc.",1,)</f>
        <v>0</v>
      </c>
      <c r="AG455" s="12">
        <f t="shared" ref="AG455:AG518" si="220">IF(AND($D455=1,$G455="C.A.C. Industries, Inc."),1,)</f>
        <v>0</v>
      </c>
      <c r="AH455" s="11">
        <f t="shared" ref="AH455:AH518" si="221">IF($G455="MLJ Contracting LLC",1,)</f>
        <v>0</v>
      </c>
      <c r="AI455" s="12">
        <f t="shared" ref="AI455:AI518" si="222">IF(AND($D455=1,$G455="MLJ Contracting LLC"),1,)</f>
        <v>0</v>
      </c>
      <c r="AJ455" s="11">
        <f t="shared" ref="AJ455:AJ518" si="223">IF($G455="El Sol Contracting/ES II Enterprises JV",1,)</f>
        <v>0</v>
      </c>
      <c r="AK455" s="12">
        <f t="shared" ref="AK455:AK518" si="224">IF(AND($D455=1,$G455="El Sol Contracting/ES II Enterprises JV"),1,)</f>
        <v>0</v>
      </c>
    </row>
    <row r="456" spans="1:37" x14ac:dyDescent="0.3">
      <c r="A456">
        <v>610889</v>
      </c>
      <c r="C456" s="1">
        <v>44126</v>
      </c>
      <c r="D456">
        <v>4</v>
      </c>
      <c r="E456" t="s">
        <v>203</v>
      </c>
      <c r="F456" t="s">
        <v>165</v>
      </c>
      <c r="G456" t="s">
        <v>52</v>
      </c>
      <c r="H456" s="2">
        <v>12348960</v>
      </c>
      <c r="J456">
        <f t="shared" si="197"/>
        <v>0</v>
      </c>
      <c r="K456">
        <f t="shared" si="198"/>
        <v>0</v>
      </c>
      <c r="L456">
        <f t="shared" si="199"/>
        <v>0</v>
      </c>
      <c r="M456">
        <f t="shared" si="200"/>
        <v>0</v>
      </c>
      <c r="N456">
        <f t="shared" si="201"/>
        <v>0</v>
      </c>
      <c r="O456">
        <f t="shared" si="202"/>
        <v>0</v>
      </c>
      <c r="P456">
        <f t="shared" si="203"/>
        <v>0</v>
      </c>
      <c r="Q456">
        <f t="shared" si="204"/>
        <v>0</v>
      </c>
      <c r="R456" s="11">
        <f t="shared" si="205"/>
        <v>0</v>
      </c>
      <c r="S456">
        <f t="shared" si="206"/>
        <v>0</v>
      </c>
      <c r="T456" s="11">
        <f t="shared" si="207"/>
        <v>0</v>
      </c>
      <c r="U456" s="12">
        <f t="shared" si="208"/>
        <v>0</v>
      </c>
      <c r="V456" s="11">
        <f t="shared" si="209"/>
        <v>0</v>
      </c>
      <c r="W456" s="12">
        <f t="shared" si="210"/>
        <v>0</v>
      </c>
      <c r="X456" s="11">
        <f t="shared" si="211"/>
        <v>0</v>
      </c>
      <c r="Y456" s="12">
        <f t="shared" si="212"/>
        <v>0</v>
      </c>
      <c r="Z456" s="11">
        <f t="shared" si="213"/>
        <v>0</v>
      </c>
      <c r="AA456" s="12">
        <f t="shared" si="214"/>
        <v>0</v>
      </c>
      <c r="AB456" s="11">
        <f t="shared" si="215"/>
        <v>0</v>
      </c>
      <c r="AC456" s="12">
        <f t="shared" si="216"/>
        <v>0</v>
      </c>
      <c r="AD456" s="11">
        <f t="shared" si="217"/>
        <v>0</v>
      </c>
      <c r="AE456" s="12">
        <f t="shared" si="218"/>
        <v>0</v>
      </c>
      <c r="AF456" s="11">
        <f t="shared" si="219"/>
        <v>0</v>
      </c>
      <c r="AG456" s="12">
        <f t="shared" si="220"/>
        <v>0</v>
      </c>
      <c r="AH456" s="11">
        <f t="shared" si="221"/>
        <v>0</v>
      </c>
      <c r="AI456" s="12">
        <f t="shared" si="222"/>
        <v>0</v>
      </c>
      <c r="AJ456" s="11">
        <f t="shared" si="223"/>
        <v>0</v>
      </c>
      <c r="AK456" s="12">
        <f t="shared" si="224"/>
        <v>0</v>
      </c>
    </row>
    <row r="457" spans="1:37" x14ac:dyDescent="0.3">
      <c r="A457">
        <v>610889</v>
      </c>
      <c r="C457" s="1">
        <v>44126</v>
      </c>
      <c r="D457">
        <v>5</v>
      </c>
      <c r="E457" t="s">
        <v>203</v>
      </c>
      <c r="F457" t="s">
        <v>165</v>
      </c>
      <c r="G457" t="s">
        <v>12</v>
      </c>
      <c r="H457" s="2">
        <v>12497680</v>
      </c>
      <c r="J457">
        <f t="shared" si="197"/>
        <v>0</v>
      </c>
      <c r="K457">
        <f t="shared" si="198"/>
        <v>0</v>
      </c>
      <c r="L457">
        <f t="shared" si="199"/>
        <v>0</v>
      </c>
      <c r="M457">
        <f t="shared" si="200"/>
        <v>0</v>
      </c>
      <c r="N457">
        <f t="shared" si="201"/>
        <v>0</v>
      </c>
      <c r="O457">
        <f t="shared" si="202"/>
        <v>0</v>
      </c>
      <c r="P457">
        <f t="shared" si="203"/>
        <v>0</v>
      </c>
      <c r="Q457">
        <f t="shared" si="204"/>
        <v>0</v>
      </c>
      <c r="R457" s="11">
        <f t="shared" si="205"/>
        <v>0</v>
      </c>
      <c r="S457">
        <f t="shared" si="206"/>
        <v>0</v>
      </c>
      <c r="T457" s="11">
        <f t="shared" si="207"/>
        <v>0</v>
      </c>
      <c r="U457" s="12">
        <f t="shared" si="208"/>
        <v>0</v>
      </c>
      <c r="V457" s="11">
        <f t="shared" si="209"/>
        <v>1</v>
      </c>
      <c r="W457" s="12">
        <f t="shared" si="210"/>
        <v>0</v>
      </c>
      <c r="X457" s="11">
        <f t="shared" si="211"/>
        <v>0</v>
      </c>
      <c r="Y457" s="12">
        <f t="shared" si="212"/>
        <v>0</v>
      </c>
      <c r="Z457" s="11">
        <f t="shared" si="213"/>
        <v>0</v>
      </c>
      <c r="AA457" s="12">
        <f t="shared" si="214"/>
        <v>0</v>
      </c>
      <c r="AB457" s="11">
        <f t="shared" si="215"/>
        <v>0</v>
      </c>
      <c r="AC457" s="12">
        <f t="shared" si="216"/>
        <v>0</v>
      </c>
      <c r="AD457" s="11">
        <f t="shared" si="217"/>
        <v>0</v>
      </c>
      <c r="AE457" s="12">
        <f t="shared" si="218"/>
        <v>0</v>
      </c>
      <c r="AF457" s="11">
        <f t="shared" si="219"/>
        <v>0</v>
      </c>
      <c r="AG457" s="12">
        <f t="shared" si="220"/>
        <v>0</v>
      </c>
      <c r="AH457" s="11">
        <f t="shared" si="221"/>
        <v>0</v>
      </c>
      <c r="AI457" s="12">
        <f t="shared" si="222"/>
        <v>0</v>
      </c>
      <c r="AJ457" s="11">
        <f t="shared" si="223"/>
        <v>0</v>
      </c>
      <c r="AK457" s="12">
        <f t="shared" si="224"/>
        <v>0</v>
      </c>
    </row>
    <row r="458" spans="1:37" x14ac:dyDescent="0.3">
      <c r="A458">
        <v>610889</v>
      </c>
      <c r="C458" s="1">
        <v>44126</v>
      </c>
      <c r="D458">
        <v>6</v>
      </c>
      <c r="E458" t="s">
        <v>203</v>
      </c>
      <c r="F458" t="s">
        <v>165</v>
      </c>
      <c r="G458" t="s">
        <v>156</v>
      </c>
      <c r="H458" s="2">
        <v>12533000</v>
      </c>
      <c r="J458">
        <f t="shared" si="197"/>
        <v>1</v>
      </c>
      <c r="K458">
        <f t="shared" si="198"/>
        <v>0</v>
      </c>
      <c r="L458">
        <f t="shared" si="199"/>
        <v>0</v>
      </c>
      <c r="M458">
        <f t="shared" si="200"/>
        <v>0</v>
      </c>
      <c r="N458">
        <f t="shared" si="201"/>
        <v>0</v>
      </c>
      <c r="O458">
        <f t="shared" si="202"/>
        <v>0</v>
      </c>
      <c r="P458">
        <f t="shared" si="203"/>
        <v>0</v>
      </c>
      <c r="Q458">
        <f t="shared" si="204"/>
        <v>0</v>
      </c>
      <c r="R458" s="11">
        <f t="shared" si="205"/>
        <v>0</v>
      </c>
      <c r="S458">
        <f t="shared" si="206"/>
        <v>0</v>
      </c>
      <c r="T458" s="11">
        <f t="shared" si="207"/>
        <v>0</v>
      </c>
      <c r="U458" s="12">
        <f t="shared" si="208"/>
        <v>0</v>
      </c>
      <c r="V458" s="11">
        <f t="shared" si="209"/>
        <v>0</v>
      </c>
      <c r="W458" s="12">
        <f t="shared" si="210"/>
        <v>0</v>
      </c>
      <c r="X458" s="11">
        <f t="shared" si="211"/>
        <v>0</v>
      </c>
      <c r="Y458" s="12">
        <f t="shared" si="212"/>
        <v>0</v>
      </c>
      <c r="Z458" s="11">
        <f t="shared" si="213"/>
        <v>0</v>
      </c>
      <c r="AA458" s="12">
        <f t="shared" si="214"/>
        <v>0</v>
      </c>
      <c r="AB458" s="11">
        <f t="shared" si="215"/>
        <v>0</v>
      </c>
      <c r="AC458" s="12">
        <f t="shared" si="216"/>
        <v>0</v>
      </c>
      <c r="AD458" s="11">
        <f t="shared" si="217"/>
        <v>0</v>
      </c>
      <c r="AE458" s="12">
        <f t="shared" si="218"/>
        <v>0</v>
      </c>
      <c r="AF458" s="11">
        <f t="shared" si="219"/>
        <v>0</v>
      </c>
      <c r="AG458" s="12">
        <f t="shared" si="220"/>
        <v>0</v>
      </c>
      <c r="AH458" s="11">
        <f t="shared" si="221"/>
        <v>0</v>
      </c>
      <c r="AI458" s="12">
        <f t="shared" si="222"/>
        <v>0</v>
      </c>
      <c r="AJ458" s="11">
        <f t="shared" si="223"/>
        <v>0</v>
      </c>
      <c r="AK458" s="12">
        <f t="shared" si="224"/>
        <v>0</v>
      </c>
    </row>
    <row r="459" spans="1:37" x14ac:dyDescent="0.3">
      <c r="A459">
        <v>610889</v>
      </c>
      <c r="C459" s="1">
        <v>44126</v>
      </c>
      <c r="D459">
        <v>7</v>
      </c>
      <c r="E459" t="s">
        <v>203</v>
      </c>
      <c r="F459" t="s">
        <v>165</v>
      </c>
      <c r="G459" t="s">
        <v>25</v>
      </c>
      <c r="H459" s="2">
        <v>13104000</v>
      </c>
      <c r="J459">
        <f t="shared" si="197"/>
        <v>0</v>
      </c>
      <c r="K459">
        <f t="shared" si="198"/>
        <v>0</v>
      </c>
      <c r="L459">
        <f t="shared" si="199"/>
        <v>0</v>
      </c>
      <c r="M459">
        <f t="shared" si="200"/>
        <v>0</v>
      </c>
      <c r="N459">
        <f t="shared" si="201"/>
        <v>0</v>
      </c>
      <c r="O459">
        <f t="shared" si="202"/>
        <v>0</v>
      </c>
      <c r="P459">
        <f t="shared" si="203"/>
        <v>0</v>
      </c>
      <c r="Q459">
        <f t="shared" si="204"/>
        <v>0</v>
      </c>
      <c r="R459" s="11">
        <f t="shared" si="205"/>
        <v>0</v>
      </c>
      <c r="S459">
        <f t="shared" si="206"/>
        <v>0</v>
      </c>
      <c r="T459" s="11">
        <f t="shared" si="207"/>
        <v>0</v>
      </c>
      <c r="U459" s="12">
        <f t="shared" si="208"/>
        <v>0</v>
      </c>
      <c r="V459" s="11">
        <f t="shared" si="209"/>
        <v>0</v>
      </c>
      <c r="W459" s="12">
        <f t="shared" si="210"/>
        <v>0</v>
      </c>
      <c r="X459" s="11">
        <f t="shared" si="211"/>
        <v>0</v>
      </c>
      <c r="Y459" s="12">
        <f t="shared" si="212"/>
        <v>0</v>
      </c>
      <c r="Z459" s="11">
        <f t="shared" si="213"/>
        <v>0</v>
      </c>
      <c r="AA459" s="12">
        <f t="shared" si="214"/>
        <v>0</v>
      </c>
      <c r="AB459" s="11">
        <f t="shared" si="215"/>
        <v>0</v>
      </c>
      <c r="AC459" s="12">
        <f t="shared" si="216"/>
        <v>0</v>
      </c>
      <c r="AD459" s="11">
        <f t="shared" si="217"/>
        <v>0</v>
      </c>
      <c r="AE459" s="12">
        <f t="shared" si="218"/>
        <v>0</v>
      </c>
      <c r="AF459" s="11">
        <f t="shared" si="219"/>
        <v>0</v>
      </c>
      <c r="AG459" s="12">
        <f t="shared" si="220"/>
        <v>0</v>
      </c>
      <c r="AH459" s="11">
        <f t="shared" si="221"/>
        <v>0</v>
      </c>
      <c r="AI459" s="12">
        <f t="shared" si="222"/>
        <v>0</v>
      </c>
      <c r="AJ459" s="11">
        <f t="shared" si="223"/>
        <v>0</v>
      </c>
      <c r="AK459" s="12">
        <f t="shared" si="224"/>
        <v>0</v>
      </c>
    </row>
    <row r="460" spans="1:37" x14ac:dyDescent="0.3">
      <c r="A460">
        <v>610889</v>
      </c>
      <c r="C460" s="1">
        <v>44126</v>
      </c>
      <c r="D460">
        <v>8</v>
      </c>
      <c r="E460" t="s">
        <v>203</v>
      </c>
      <c r="F460" t="s">
        <v>165</v>
      </c>
      <c r="G460" t="s">
        <v>29</v>
      </c>
      <c r="H460" s="2">
        <v>13269500</v>
      </c>
      <c r="J460">
        <f t="shared" si="197"/>
        <v>0</v>
      </c>
      <c r="K460">
        <f t="shared" si="198"/>
        <v>0</v>
      </c>
      <c r="L460">
        <f t="shared" si="199"/>
        <v>0</v>
      </c>
      <c r="M460">
        <f t="shared" si="200"/>
        <v>0</v>
      </c>
      <c r="N460">
        <f t="shared" si="201"/>
        <v>0</v>
      </c>
      <c r="O460">
        <f t="shared" si="202"/>
        <v>0</v>
      </c>
      <c r="P460">
        <f t="shared" si="203"/>
        <v>0</v>
      </c>
      <c r="Q460">
        <f t="shared" si="204"/>
        <v>0</v>
      </c>
      <c r="R460" s="11">
        <f t="shared" si="205"/>
        <v>0</v>
      </c>
      <c r="S460">
        <f t="shared" si="206"/>
        <v>0</v>
      </c>
      <c r="T460" s="11">
        <f t="shared" si="207"/>
        <v>0</v>
      </c>
      <c r="U460" s="12">
        <f t="shared" si="208"/>
        <v>0</v>
      </c>
      <c r="V460" s="11">
        <f t="shared" si="209"/>
        <v>0</v>
      </c>
      <c r="W460" s="12">
        <f t="shared" si="210"/>
        <v>0</v>
      </c>
      <c r="X460" s="11">
        <f t="shared" si="211"/>
        <v>0</v>
      </c>
      <c r="Y460" s="12">
        <f t="shared" si="212"/>
        <v>0</v>
      </c>
      <c r="Z460" s="11">
        <f t="shared" si="213"/>
        <v>0</v>
      </c>
      <c r="AA460" s="12">
        <f t="shared" si="214"/>
        <v>0</v>
      </c>
      <c r="AB460" s="11">
        <f t="shared" si="215"/>
        <v>0</v>
      </c>
      <c r="AC460" s="12">
        <f t="shared" si="216"/>
        <v>0</v>
      </c>
      <c r="AD460" s="11">
        <f t="shared" si="217"/>
        <v>0</v>
      </c>
      <c r="AE460" s="12">
        <f t="shared" si="218"/>
        <v>0</v>
      </c>
      <c r="AF460" s="11">
        <f t="shared" si="219"/>
        <v>0</v>
      </c>
      <c r="AG460" s="12">
        <f t="shared" si="220"/>
        <v>0</v>
      </c>
      <c r="AH460" s="11">
        <f t="shared" si="221"/>
        <v>0</v>
      </c>
      <c r="AI460" s="12">
        <f t="shared" si="222"/>
        <v>0</v>
      </c>
      <c r="AJ460" s="11">
        <f t="shared" si="223"/>
        <v>1</v>
      </c>
      <c r="AK460" s="12">
        <f t="shared" si="224"/>
        <v>0</v>
      </c>
    </row>
    <row r="461" spans="1:37" x14ac:dyDescent="0.3">
      <c r="A461">
        <v>610889</v>
      </c>
      <c r="C461" s="1">
        <v>44126</v>
      </c>
      <c r="D461">
        <v>9</v>
      </c>
      <c r="E461" t="s">
        <v>203</v>
      </c>
      <c r="F461" t="s">
        <v>165</v>
      </c>
      <c r="G461" t="s">
        <v>18</v>
      </c>
      <c r="H461" s="2">
        <v>13473371</v>
      </c>
      <c r="J461">
        <f t="shared" si="197"/>
        <v>0</v>
      </c>
      <c r="K461">
        <f t="shared" si="198"/>
        <v>0</v>
      </c>
      <c r="L461">
        <f t="shared" si="199"/>
        <v>0</v>
      </c>
      <c r="M461">
        <f t="shared" si="200"/>
        <v>0</v>
      </c>
      <c r="N461">
        <f t="shared" si="201"/>
        <v>0</v>
      </c>
      <c r="O461">
        <f t="shared" si="202"/>
        <v>0</v>
      </c>
      <c r="P461">
        <f t="shared" si="203"/>
        <v>0</v>
      </c>
      <c r="Q461">
        <f t="shared" si="204"/>
        <v>0</v>
      </c>
      <c r="R461" s="11">
        <f t="shared" si="205"/>
        <v>0</v>
      </c>
      <c r="S461">
        <f t="shared" si="206"/>
        <v>0</v>
      </c>
      <c r="T461" s="11">
        <f t="shared" si="207"/>
        <v>0</v>
      </c>
      <c r="U461" s="12">
        <f t="shared" si="208"/>
        <v>0</v>
      </c>
      <c r="V461" s="11">
        <f t="shared" si="209"/>
        <v>0</v>
      </c>
      <c r="W461" s="12">
        <f t="shared" si="210"/>
        <v>0</v>
      </c>
      <c r="X461" s="11">
        <f t="shared" si="211"/>
        <v>0</v>
      </c>
      <c r="Y461" s="12">
        <f t="shared" si="212"/>
        <v>0</v>
      </c>
      <c r="Z461" s="11">
        <f t="shared" si="213"/>
        <v>0</v>
      </c>
      <c r="AA461" s="12">
        <f t="shared" si="214"/>
        <v>0</v>
      </c>
      <c r="AB461" s="11">
        <f t="shared" si="215"/>
        <v>0</v>
      </c>
      <c r="AC461" s="12">
        <f t="shared" si="216"/>
        <v>0</v>
      </c>
      <c r="AD461" s="11">
        <f t="shared" si="217"/>
        <v>1</v>
      </c>
      <c r="AE461" s="12">
        <f t="shared" si="218"/>
        <v>0</v>
      </c>
      <c r="AF461" s="11">
        <f t="shared" si="219"/>
        <v>0</v>
      </c>
      <c r="AG461" s="12">
        <f t="shared" si="220"/>
        <v>0</v>
      </c>
      <c r="AH461" s="11">
        <f t="shared" si="221"/>
        <v>0</v>
      </c>
      <c r="AI461" s="12">
        <f t="shared" si="222"/>
        <v>0</v>
      </c>
      <c r="AJ461" s="11">
        <f t="shared" si="223"/>
        <v>0</v>
      </c>
      <c r="AK461" s="12">
        <f t="shared" si="224"/>
        <v>0</v>
      </c>
    </row>
    <row r="462" spans="1:37" x14ac:dyDescent="0.3">
      <c r="A462">
        <v>610889</v>
      </c>
      <c r="C462" s="1">
        <v>44126</v>
      </c>
      <c r="D462">
        <v>10</v>
      </c>
      <c r="E462" t="s">
        <v>203</v>
      </c>
      <c r="F462" t="s">
        <v>165</v>
      </c>
      <c r="G462" t="s">
        <v>23</v>
      </c>
      <c r="H462" s="2">
        <v>13490500</v>
      </c>
      <c r="J462">
        <f t="shared" si="197"/>
        <v>0</v>
      </c>
      <c r="K462">
        <f t="shared" si="198"/>
        <v>0</v>
      </c>
      <c r="L462">
        <f t="shared" si="199"/>
        <v>0</v>
      </c>
      <c r="M462">
        <f t="shared" si="200"/>
        <v>0</v>
      </c>
      <c r="N462">
        <f t="shared" si="201"/>
        <v>0</v>
      </c>
      <c r="O462">
        <f t="shared" si="202"/>
        <v>0</v>
      </c>
      <c r="P462">
        <f t="shared" si="203"/>
        <v>0</v>
      </c>
      <c r="Q462">
        <f t="shared" si="204"/>
        <v>0</v>
      </c>
      <c r="R462" s="11">
        <f t="shared" si="205"/>
        <v>0</v>
      </c>
      <c r="S462">
        <f t="shared" si="206"/>
        <v>0</v>
      </c>
      <c r="T462" s="11">
        <f t="shared" si="207"/>
        <v>0</v>
      </c>
      <c r="U462" s="12">
        <f t="shared" si="208"/>
        <v>0</v>
      </c>
      <c r="V462" s="11">
        <f t="shared" si="209"/>
        <v>0</v>
      </c>
      <c r="W462" s="12">
        <f t="shared" si="210"/>
        <v>0</v>
      </c>
      <c r="X462" s="11">
        <f t="shared" si="211"/>
        <v>0</v>
      </c>
      <c r="Y462" s="12">
        <f t="shared" si="212"/>
        <v>0</v>
      </c>
      <c r="Z462" s="11">
        <f t="shared" si="213"/>
        <v>0</v>
      </c>
      <c r="AA462" s="12">
        <f t="shared" si="214"/>
        <v>0</v>
      </c>
      <c r="AB462" s="11">
        <f t="shared" si="215"/>
        <v>0</v>
      </c>
      <c r="AC462" s="12">
        <f t="shared" si="216"/>
        <v>0</v>
      </c>
      <c r="AD462" s="11">
        <f t="shared" si="217"/>
        <v>0</v>
      </c>
      <c r="AE462" s="12">
        <f t="shared" si="218"/>
        <v>0</v>
      </c>
      <c r="AF462" s="11">
        <f t="shared" si="219"/>
        <v>0</v>
      </c>
      <c r="AG462" s="12">
        <f t="shared" si="220"/>
        <v>0</v>
      </c>
      <c r="AH462" s="11">
        <f t="shared" si="221"/>
        <v>0</v>
      </c>
      <c r="AI462" s="12">
        <f t="shared" si="222"/>
        <v>0</v>
      </c>
      <c r="AJ462" s="11">
        <f t="shared" si="223"/>
        <v>0</v>
      </c>
      <c r="AK462" s="12">
        <f t="shared" si="224"/>
        <v>0</v>
      </c>
    </row>
    <row r="463" spans="1:37" x14ac:dyDescent="0.3">
      <c r="A463">
        <v>610889</v>
      </c>
      <c r="C463" s="1">
        <v>44126</v>
      </c>
      <c r="D463">
        <v>11</v>
      </c>
      <c r="E463" t="s">
        <v>203</v>
      </c>
      <c r="F463" t="s">
        <v>165</v>
      </c>
      <c r="G463" t="s">
        <v>14</v>
      </c>
      <c r="H463" s="2">
        <v>13819600</v>
      </c>
      <c r="J463">
        <f t="shared" si="197"/>
        <v>0</v>
      </c>
      <c r="K463">
        <f t="shared" si="198"/>
        <v>0</v>
      </c>
      <c r="L463">
        <f t="shared" si="199"/>
        <v>0</v>
      </c>
      <c r="M463">
        <f t="shared" si="200"/>
        <v>0</v>
      </c>
      <c r="N463">
        <f t="shared" si="201"/>
        <v>0</v>
      </c>
      <c r="O463">
        <f t="shared" si="202"/>
        <v>0</v>
      </c>
      <c r="P463">
        <f t="shared" si="203"/>
        <v>0</v>
      </c>
      <c r="Q463">
        <f t="shared" si="204"/>
        <v>0</v>
      </c>
      <c r="R463" s="11">
        <f t="shared" si="205"/>
        <v>0</v>
      </c>
      <c r="S463">
        <f t="shared" si="206"/>
        <v>0</v>
      </c>
      <c r="T463" s="11">
        <f t="shared" si="207"/>
        <v>0</v>
      </c>
      <c r="U463" s="12">
        <f t="shared" si="208"/>
        <v>0</v>
      </c>
      <c r="V463" s="11">
        <f t="shared" si="209"/>
        <v>0</v>
      </c>
      <c r="W463" s="12">
        <f t="shared" si="210"/>
        <v>0</v>
      </c>
      <c r="X463" s="11">
        <f t="shared" si="211"/>
        <v>0</v>
      </c>
      <c r="Y463" s="12">
        <f t="shared" si="212"/>
        <v>0</v>
      </c>
      <c r="Z463" s="11">
        <f t="shared" si="213"/>
        <v>1</v>
      </c>
      <c r="AA463" s="12">
        <f t="shared" si="214"/>
        <v>0</v>
      </c>
      <c r="AB463" s="11">
        <f t="shared" si="215"/>
        <v>0</v>
      </c>
      <c r="AC463" s="12">
        <f t="shared" si="216"/>
        <v>0</v>
      </c>
      <c r="AD463" s="11">
        <f t="shared" si="217"/>
        <v>0</v>
      </c>
      <c r="AE463" s="12">
        <f t="shared" si="218"/>
        <v>0</v>
      </c>
      <c r="AF463" s="11">
        <f t="shared" si="219"/>
        <v>0</v>
      </c>
      <c r="AG463" s="12">
        <f t="shared" si="220"/>
        <v>0</v>
      </c>
      <c r="AH463" s="11">
        <f t="shared" si="221"/>
        <v>0</v>
      </c>
      <c r="AI463" s="12">
        <f t="shared" si="222"/>
        <v>0</v>
      </c>
      <c r="AJ463" s="11">
        <f t="shared" si="223"/>
        <v>0</v>
      </c>
      <c r="AK463" s="12">
        <f t="shared" si="224"/>
        <v>0</v>
      </c>
    </row>
    <row r="464" spans="1:37" x14ac:dyDescent="0.3">
      <c r="A464">
        <v>610889</v>
      </c>
      <c r="C464" s="1">
        <v>44126</v>
      </c>
      <c r="D464">
        <v>12</v>
      </c>
      <c r="E464" t="s">
        <v>203</v>
      </c>
      <c r="F464" t="s">
        <v>165</v>
      </c>
      <c r="G464" t="s">
        <v>34</v>
      </c>
      <c r="H464" s="2">
        <v>14700000</v>
      </c>
      <c r="J464">
        <f t="shared" si="197"/>
        <v>0</v>
      </c>
      <c r="K464">
        <f t="shared" si="198"/>
        <v>0</v>
      </c>
      <c r="L464">
        <f t="shared" si="199"/>
        <v>0</v>
      </c>
      <c r="M464">
        <f t="shared" si="200"/>
        <v>0</v>
      </c>
      <c r="N464">
        <f t="shared" si="201"/>
        <v>0</v>
      </c>
      <c r="O464">
        <f t="shared" si="202"/>
        <v>0</v>
      </c>
      <c r="P464">
        <f t="shared" si="203"/>
        <v>0</v>
      </c>
      <c r="Q464">
        <f t="shared" si="204"/>
        <v>0</v>
      </c>
      <c r="R464" s="11">
        <f t="shared" si="205"/>
        <v>0</v>
      </c>
      <c r="S464">
        <f t="shared" si="206"/>
        <v>0</v>
      </c>
      <c r="T464" s="11">
        <f t="shared" si="207"/>
        <v>0</v>
      </c>
      <c r="U464" s="12">
        <f t="shared" si="208"/>
        <v>0</v>
      </c>
      <c r="V464" s="11">
        <f t="shared" si="209"/>
        <v>0</v>
      </c>
      <c r="W464" s="12">
        <f t="shared" si="210"/>
        <v>0</v>
      </c>
      <c r="X464" s="11">
        <f t="shared" si="211"/>
        <v>0</v>
      </c>
      <c r="Y464" s="12">
        <f t="shared" si="212"/>
        <v>0</v>
      </c>
      <c r="Z464" s="11">
        <f t="shared" si="213"/>
        <v>0</v>
      </c>
      <c r="AA464" s="12">
        <f t="shared" si="214"/>
        <v>0</v>
      </c>
      <c r="AB464" s="11">
        <f t="shared" si="215"/>
        <v>0</v>
      </c>
      <c r="AC464" s="12">
        <f t="shared" si="216"/>
        <v>0</v>
      </c>
      <c r="AD464" s="11">
        <f t="shared" si="217"/>
        <v>0</v>
      </c>
      <c r="AE464" s="12">
        <f t="shared" si="218"/>
        <v>0</v>
      </c>
      <c r="AF464" s="11">
        <f t="shared" si="219"/>
        <v>0</v>
      </c>
      <c r="AG464" s="12">
        <f t="shared" si="220"/>
        <v>0</v>
      </c>
      <c r="AH464" s="11">
        <f t="shared" si="221"/>
        <v>0</v>
      </c>
      <c r="AI464" s="12">
        <f t="shared" si="222"/>
        <v>0</v>
      </c>
      <c r="AJ464" s="11">
        <f t="shared" si="223"/>
        <v>0</v>
      </c>
      <c r="AK464" s="12">
        <f t="shared" si="224"/>
        <v>0</v>
      </c>
    </row>
    <row r="465" spans="1:37" x14ac:dyDescent="0.3">
      <c r="A465">
        <v>610889</v>
      </c>
      <c r="C465" s="1">
        <v>44126</v>
      </c>
      <c r="D465">
        <v>13</v>
      </c>
      <c r="E465" t="s">
        <v>203</v>
      </c>
      <c r="F465" t="s">
        <v>165</v>
      </c>
      <c r="G465" t="s">
        <v>45</v>
      </c>
      <c r="H465" s="2">
        <v>14829180</v>
      </c>
      <c r="J465">
        <f t="shared" si="197"/>
        <v>0</v>
      </c>
      <c r="K465">
        <f t="shared" si="198"/>
        <v>0</v>
      </c>
      <c r="L465">
        <f t="shared" si="199"/>
        <v>0</v>
      </c>
      <c r="M465">
        <f t="shared" si="200"/>
        <v>0</v>
      </c>
      <c r="N465">
        <f t="shared" si="201"/>
        <v>0</v>
      </c>
      <c r="O465">
        <f t="shared" si="202"/>
        <v>0</v>
      </c>
      <c r="P465">
        <f t="shared" si="203"/>
        <v>0</v>
      </c>
      <c r="Q465">
        <f t="shared" si="204"/>
        <v>0</v>
      </c>
      <c r="R465" s="11">
        <f t="shared" si="205"/>
        <v>0</v>
      </c>
      <c r="S465">
        <f t="shared" si="206"/>
        <v>0</v>
      </c>
      <c r="T465" s="11">
        <f t="shared" si="207"/>
        <v>0</v>
      </c>
      <c r="U465" s="12">
        <f t="shared" si="208"/>
        <v>0</v>
      </c>
      <c r="V465" s="11">
        <f t="shared" si="209"/>
        <v>0</v>
      </c>
      <c r="W465" s="12">
        <f t="shared" si="210"/>
        <v>0</v>
      </c>
      <c r="X465" s="11">
        <f t="shared" si="211"/>
        <v>0</v>
      </c>
      <c r="Y465" s="12">
        <f t="shared" si="212"/>
        <v>0</v>
      </c>
      <c r="Z465" s="11">
        <f t="shared" si="213"/>
        <v>0</v>
      </c>
      <c r="AA465" s="12">
        <f t="shared" si="214"/>
        <v>0</v>
      </c>
      <c r="AB465" s="11">
        <f t="shared" si="215"/>
        <v>0</v>
      </c>
      <c r="AC465" s="12">
        <f t="shared" si="216"/>
        <v>0</v>
      </c>
      <c r="AD465" s="11">
        <f t="shared" si="217"/>
        <v>0</v>
      </c>
      <c r="AE465" s="12">
        <f t="shared" si="218"/>
        <v>0</v>
      </c>
      <c r="AF465" s="11">
        <f t="shared" si="219"/>
        <v>0</v>
      </c>
      <c r="AG465" s="12">
        <f t="shared" si="220"/>
        <v>0</v>
      </c>
      <c r="AH465" s="11">
        <f t="shared" si="221"/>
        <v>0</v>
      </c>
      <c r="AI465" s="12">
        <f t="shared" si="222"/>
        <v>0</v>
      </c>
      <c r="AJ465" s="11">
        <f t="shared" si="223"/>
        <v>0</v>
      </c>
      <c r="AK465" s="12">
        <f t="shared" si="224"/>
        <v>0</v>
      </c>
    </row>
    <row r="466" spans="1:37" x14ac:dyDescent="0.3">
      <c r="A466">
        <v>610889</v>
      </c>
      <c r="C466" s="1">
        <v>44126</v>
      </c>
      <c r="D466">
        <v>14</v>
      </c>
      <c r="E466" t="s">
        <v>203</v>
      </c>
      <c r="F466" t="s">
        <v>165</v>
      </c>
      <c r="G466" t="s">
        <v>16</v>
      </c>
      <c r="H466" s="2">
        <v>15867500</v>
      </c>
      <c r="J466">
        <f t="shared" si="197"/>
        <v>0</v>
      </c>
      <c r="K466">
        <f t="shared" si="198"/>
        <v>0</v>
      </c>
      <c r="L466">
        <f t="shared" si="199"/>
        <v>0</v>
      </c>
      <c r="M466">
        <f t="shared" si="200"/>
        <v>0</v>
      </c>
      <c r="N466">
        <f t="shared" si="201"/>
        <v>0</v>
      </c>
      <c r="O466">
        <f t="shared" si="202"/>
        <v>0</v>
      </c>
      <c r="P466">
        <f t="shared" si="203"/>
        <v>0</v>
      </c>
      <c r="Q466">
        <f t="shared" si="204"/>
        <v>0</v>
      </c>
      <c r="R466" s="11">
        <f t="shared" si="205"/>
        <v>0</v>
      </c>
      <c r="S466">
        <f t="shared" si="206"/>
        <v>0</v>
      </c>
      <c r="T466" s="11">
        <f t="shared" si="207"/>
        <v>0</v>
      </c>
      <c r="U466" s="12">
        <f t="shared" si="208"/>
        <v>0</v>
      </c>
      <c r="V466" s="11">
        <f t="shared" si="209"/>
        <v>0</v>
      </c>
      <c r="W466" s="12">
        <f t="shared" si="210"/>
        <v>0</v>
      </c>
      <c r="X466" s="11">
        <f t="shared" si="211"/>
        <v>0</v>
      </c>
      <c r="Y466" s="12">
        <f t="shared" si="212"/>
        <v>0</v>
      </c>
      <c r="Z466" s="11">
        <f t="shared" si="213"/>
        <v>0</v>
      </c>
      <c r="AA466" s="12">
        <f t="shared" si="214"/>
        <v>0</v>
      </c>
      <c r="AB466" s="11">
        <f t="shared" si="215"/>
        <v>0</v>
      </c>
      <c r="AC466" s="12">
        <f t="shared" si="216"/>
        <v>0</v>
      </c>
      <c r="AD466" s="11">
        <f t="shared" si="217"/>
        <v>0</v>
      </c>
      <c r="AE466" s="12">
        <f t="shared" si="218"/>
        <v>0</v>
      </c>
      <c r="AF466" s="11">
        <f t="shared" si="219"/>
        <v>0</v>
      </c>
      <c r="AG466" s="12">
        <f t="shared" si="220"/>
        <v>0</v>
      </c>
      <c r="AH466" s="11">
        <f t="shared" si="221"/>
        <v>0</v>
      </c>
      <c r="AI466" s="12">
        <f t="shared" si="222"/>
        <v>0</v>
      </c>
      <c r="AJ466" s="11">
        <f t="shared" si="223"/>
        <v>0</v>
      </c>
      <c r="AK466" s="12">
        <f t="shared" si="224"/>
        <v>0</v>
      </c>
    </row>
    <row r="467" spans="1:37" x14ac:dyDescent="0.3">
      <c r="A467">
        <v>610889</v>
      </c>
      <c r="C467" s="1">
        <v>44126</v>
      </c>
      <c r="D467">
        <v>15</v>
      </c>
      <c r="E467" t="s">
        <v>203</v>
      </c>
      <c r="F467" t="s">
        <v>165</v>
      </c>
      <c r="G467" t="s">
        <v>40</v>
      </c>
      <c r="H467" s="2">
        <v>16543800</v>
      </c>
      <c r="J467">
        <f t="shared" si="197"/>
        <v>0</v>
      </c>
      <c r="K467">
        <f t="shared" si="198"/>
        <v>0</v>
      </c>
      <c r="L467">
        <f t="shared" si="199"/>
        <v>0</v>
      </c>
      <c r="M467">
        <f t="shared" si="200"/>
        <v>0</v>
      </c>
      <c r="N467">
        <f t="shared" si="201"/>
        <v>0</v>
      </c>
      <c r="O467">
        <f t="shared" si="202"/>
        <v>0</v>
      </c>
      <c r="P467">
        <f t="shared" si="203"/>
        <v>0</v>
      </c>
      <c r="Q467">
        <f t="shared" si="204"/>
        <v>0</v>
      </c>
      <c r="R467" s="11">
        <f t="shared" si="205"/>
        <v>0</v>
      </c>
      <c r="S467">
        <f t="shared" si="206"/>
        <v>0</v>
      </c>
      <c r="T467" s="11">
        <f t="shared" si="207"/>
        <v>0</v>
      </c>
      <c r="U467" s="12">
        <f t="shared" si="208"/>
        <v>0</v>
      </c>
      <c r="V467" s="11">
        <f t="shared" si="209"/>
        <v>0</v>
      </c>
      <c r="W467" s="12">
        <f t="shared" si="210"/>
        <v>0</v>
      </c>
      <c r="X467" s="11">
        <f t="shared" si="211"/>
        <v>0</v>
      </c>
      <c r="Y467" s="12">
        <f t="shared" si="212"/>
        <v>0</v>
      </c>
      <c r="Z467" s="11">
        <f t="shared" si="213"/>
        <v>0</v>
      </c>
      <c r="AA467" s="12">
        <f t="shared" si="214"/>
        <v>0</v>
      </c>
      <c r="AB467" s="11">
        <f t="shared" si="215"/>
        <v>0</v>
      </c>
      <c r="AC467" s="12">
        <f t="shared" si="216"/>
        <v>0</v>
      </c>
      <c r="AD467" s="11">
        <f t="shared" si="217"/>
        <v>0</v>
      </c>
      <c r="AE467" s="12">
        <f t="shared" si="218"/>
        <v>0</v>
      </c>
      <c r="AF467" s="11">
        <f t="shared" si="219"/>
        <v>0</v>
      </c>
      <c r="AG467" s="12">
        <f t="shared" si="220"/>
        <v>0</v>
      </c>
      <c r="AH467" s="11">
        <f t="shared" si="221"/>
        <v>0</v>
      </c>
      <c r="AI467" s="12">
        <f t="shared" si="222"/>
        <v>0</v>
      </c>
      <c r="AJ467" s="11">
        <f t="shared" si="223"/>
        <v>0</v>
      </c>
      <c r="AK467" s="12">
        <f t="shared" si="224"/>
        <v>0</v>
      </c>
    </row>
    <row r="468" spans="1:37" x14ac:dyDescent="0.3">
      <c r="A468">
        <v>610889</v>
      </c>
      <c r="C468" s="1">
        <v>44126</v>
      </c>
      <c r="D468">
        <v>16</v>
      </c>
      <c r="E468" t="s">
        <v>203</v>
      </c>
      <c r="F468" t="s">
        <v>165</v>
      </c>
      <c r="G468" t="s">
        <v>58</v>
      </c>
      <c r="H468" s="2">
        <v>17571000</v>
      </c>
      <c r="J468">
        <f t="shared" si="197"/>
        <v>0</v>
      </c>
      <c r="K468">
        <f t="shared" si="198"/>
        <v>0</v>
      </c>
      <c r="L468">
        <f t="shared" si="199"/>
        <v>0</v>
      </c>
      <c r="M468">
        <f t="shared" si="200"/>
        <v>0</v>
      </c>
      <c r="N468">
        <f t="shared" si="201"/>
        <v>0</v>
      </c>
      <c r="O468">
        <f t="shared" si="202"/>
        <v>0</v>
      </c>
      <c r="P468">
        <f t="shared" si="203"/>
        <v>0</v>
      </c>
      <c r="Q468">
        <f t="shared" si="204"/>
        <v>0</v>
      </c>
      <c r="R468" s="11">
        <f t="shared" si="205"/>
        <v>0</v>
      </c>
      <c r="S468">
        <f t="shared" si="206"/>
        <v>0</v>
      </c>
      <c r="T468" s="11">
        <f t="shared" si="207"/>
        <v>0</v>
      </c>
      <c r="U468" s="12">
        <f t="shared" si="208"/>
        <v>0</v>
      </c>
      <c r="V468" s="11">
        <f t="shared" si="209"/>
        <v>0</v>
      </c>
      <c r="W468" s="12">
        <f t="shared" si="210"/>
        <v>0</v>
      </c>
      <c r="X468" s="11">
        <f t="shared" si="211"/>
        <v>0</v>
      </c>
      <c r="Y468" s="12">
        <f t="shared" si="212"/>
        <v>0</v>
      </c>
      <c r="Z468" s="11">
        <f t="shared" si="213"/>
        <v>0</v>
      </c>
      <c r="AA468" s="12">
        <f t="shared" si="214"/>
        <v>0</v>
      </c>
      <c r="AB468" s="11">
        <f t="shared" si="215"/>
        <v>0</v>
      </c>
      <c r="AC468" s="12">
        <f t="shared" si="216"/>
        <v>0</v>
      </c>
      <c r="AD468" s="11">
        <f t="shared" si="217"/>
        <v>0</v>
      </c>
      <c r="AE468" s="12">
        <f t="shared" si="218"/>
        <v>0</v>
      </c>
      <c r="AF468" s="11">
        <f t="shared" si="219"/>
        <v>0</v>
      </c>
      <c r="AG468" s="12">
        <f t="shared" si="220"/>
        <v>0</v>
      </c>
      <c r="AH468" s="11">
        <f t="shared" si="221"/>
        <v>0</v>
      </c>
      <c r="AI468" s="12">
        <f t="shared" si="222"/>
        <v>0</v>
      </c>
      <c r="AJ468" s="11">
        <f t="shared" si="223"/>
        <v>0</v>
      </c>
      <c r="AK468" s="12">
        <f t="shared" si="224"/>
        <v>0</v>
      </c>
    </row>
    <row r="469" spans="1:37" x14ac:dyDescent="0.3">
      <c r="C469" s="1"/>
      <c r="H469" s="2"/>
      <c r="J469">
        <f t="shared" si="197"/>
        <v>0</v>
      </c>
      <c r="K469">
        <f t="shared" si="198"/>
        <v>0</v>
      </c>
      <c r="L469">
        <f t="shared" si="199"/>
        <v>0</v>
      </c>
      <c r="M469">
        <f t="shared" si="200"/>
        <v>0</v>
      </c>
      <c r="N469">
        <f t="shared" si="201"/>
        <v>0</v>
      </c>
      <c r="O469">
        <f t="shared" si="202"/>
        <v>0</v>
      </c>
      <c r="P469">
        <f t="shared" si="203"/>
        <v>0</v>
      </c>
      <c r="Q469">
        <f t="shared" si="204"/>
        <v>0</v>
      </c>
      <c r="R469" s="11">
        <f t="shared" si="205"/>
        <v>0</v>
      </c>
      <c r="S469">
        <f t="shared" si="206"/>
        <v>0</v>
      </c>
      <c r="T469" s="11">
        <f t="shared" si="207"/>
        <v>0</v>
      </c>
      <c r="U469" s="12">
        <f t="shared" si="208"/>
        <v>0</v>
      </c>
      <c r="V469" s="11">
        <f t="shared" si="209"/>
        <v>0</v>
      </c>
      <c r="W469" s="12">
        <f t="shared" si="210"/>
        <v>0</v>
      </c>
      <c r="X469" s="11">
        <f t="shared" si="211"/>
        <v>0</v>
      </c>
      <c r="Y469" s="12">
        <f t="shared" si="212"/>
        <v>0</v>
      </c>
      <c r="Z469" s="11">
        <f t="shared" si="213"/>
        <v>0</v>
      </c>
      <c r="AA469" s="12">
        <f t="shared" si="214"/>
        <v>0</v>
      </c>
      <c r="AB469" s="11">
        <f t="shared" si="215"/>
        <v>0</v>
      </c>
      <c r="AC469" s="12">
        <f t="shared" si="216"/>
        <v>0</v>
      </c>
      <c r="AD469" s="11">
        <f t="shared" si="217"/>
        <v>0</v>
      </c>
      <c r="AE469" s="12">
        <f t="shared" si="218"/>
        <v>0</v>
      </c>
      <c r="AF469" s="11">
        <f t="shared" si="219"/>
        <v>0</v>
      </c>
      <c r="AG469" s="12">
        <f t="shared" si="220"/>
        <v>0</v>
      </c>
      <c r="AH469" s="11">
        <f t="shared" si="221"/>
        <v>0</v>
      </c>
      <c r="AI469" s="12">
        <f t="shared" si="222"/>
        <v>0</v>
      </c>
      <c r="AJ469" s="11">
        <f t="shared" si="223"/>
        <v>0</v>
      </c>
      <c r="AK469" s="12">
        <f t="shared" si="224"/>
        <v>0</v>
      </c>
    </row>
    <row r="470" spans="1:37" x14ac:dyDescent="0.3">
      <c r="A470">
        <v>609983</v>
      </c>
      <c r="C470" s="1">
        <v>44098</v>
      </c>
      <c r="D470">
        <v>1</v>
      </c>
      <c r="E470" t="s">
        <v>204</v>
      </c>
      <c r="F470" t="s">
        <v>165</v>
      </c>
      <c r="G470" t="s">
        <v>12</v>
      </c>
      <c r="H470" s="2">
        <v>3323210</v>
      </c>
      <c r="J470">
        <f t="shared" si="197"/>
        <v>0</v>
      </c>
      <c r="K470">
        <f t="shared" si="198"/>
        <v>0</v>
      </c>
      <c r="L470">
        <f t="shared" si="199"/>
        <v>0</v>
      </c>
      <c r="M470">
        <f t="shared" si="200"/>
        <v>0</v>
      </c>
      <c r="N470">
        <f t="shared" si="201"/>
        <v>0</v>
      </c>
      <c r="O470">
        <f t="shared" si="202"/>
        <v>0</v>
      </c>
      <c r="P470">
        <f t="shared" si="203"/>
        <v>0</v>
      </c>
      <c r="Q470">
        <f t="shared" si="204"/>
        <v>0</v>
      </c>
      <c r="R470" s="11">
        <f t="shared" si="205"/>
        <v>0</v>
      </c>
      <c r="S470">
        <f t="shared" si="206"/>
        <v>0</v>
      </c>
      <c r="T470" s="11">
        <f t="shared" si="207"/>
        <v>0</v>
      </c>
      <c r="U470" s="12">
        <f t="shared" si="208"/>
        <v>0</v>
      </c>
      <c r="V470" s="11">
        <f t="shared" si="209"/>
        <v>1</v>
      </c>
      <c r="W470" s="12">
        <f t="shared" si="210"/>
        <v>1</v>
      </c>
      <c r="X470" s="11">
        <f t="shared" si="211"/>
        <v>0</v>
      </c>
      <c r="Y470" s="12">
        <f t="shared" si="212"/>
        <v>0</v>
      </c>
      <c r="Z470" s="11">
        <f t="shared" si="213"/>
        <v>0</v>
      </c>
      <c r="AA470" s="12">
        <f t="shared" si="214"/>
        <v>0</v>
      </c>
      <c r="AB470" s="11">
        <f t="shared" si="215"/>
        <v>0</v>
      </c>
      <c r="AC470" s="12">
        <f t="shared" si="216"/>
        <v>0</v>
      </c>
      <c r="AD470" s="11">
        <f t="shared" si="217"/>
        <v>0</v>
      </c>
      <c r="AE470" s="12">
        <f t="shared" si="218"/>
        <v>0</v>
      </c>
      <c r="AF470" s="11">
        <f t="shared" si="219"/>
        <v>0</v>
      </c>
      <c r="AG470" s="12">
        <f t="shared" si="220"/>
        <v>0</v>
      </c>
      <c r="AH470" s="11">
        <f t="shared" si="221"/>
        <v>0</v>
      </c>
      <c r="AI470" s="12">
        <f t="shared" si="222"/>
        <v>0</v>
      </c>
      <c r="AJ470" s="11">
        <f t="shared" si="223"/>
        <v>0</v>
      </c>
      <c r="AK470" s="12">
        <f t="shared" si="224"/>
        <v>0</v>
      </c>
    </row>
    <row r="471" spans="1:37" x14ac:dyDescent="0.3">
      <c r="A471">
        <v>609983</v>
      </c>
      <c r="C471" s="1">
        <v>44098</v>
      </c>
      <c r="D471">
        <v>2</v>
      </c>
      <c r="E471" t="s">
        <v>204</v>
      </c>
      <c r="F471" t="s">
        <v>165</v>
      </c>
      <c r="G471" t="s">
        <v>132</v>
      </c>
      <c r="H471" s="2">
        <v>3721060</v>
      </c>
      <c r="J471">
        <f t="shared" si="197"/>
        <v>0</v>
      </c>
      <c r="K471">
        <f t="shared" si="198"/>
        <v>0</v>
      </c>
      <c r="L471">
        <f t="shared" si="199"/>
        <v>0</v>
      </c>
      <c r="M471">
        <f t="shared" si="200"/>
        <v>0</v>
      </c>
      <c r="N471">
        <f t="shared" si="201"/>
        <v>0</v>
      </c>
      <c r="O471">
        <f t="shared" si="202"/>
        <v>0</v>
      </c>
      <c r="P471">
        <f t="shared" si="203"/>
        <v>0</v>
      </c>
      <c r="Q471">
        <f t="shared" si="204"/>
        <v>0</v>
      </c>
      <c r="R471" s="11">
        <f t="shared" si="205"/>
        <v>0</v>
      </c>
      <c r="S471">
        <f t="shared" si="206"/>
        <v>0</v>
      </c>
      <c r="T471" s="11">
        <f t="shared" si="207"/>
        <v>0</v>
      </c>
      <c r="U471" s="12">
        <f t="shared" si="208"/>
        <v>0</v>
      </c>
      <c r="V471" s="11">
        <f t="shared" si="209"/>
        <v>0</v>
      </c>
      <c r="W471" s="12">
        <f t="shared" si="210"/>
        <v>0</v>
      </c>
      <c r="X471" s="11">
        <f t="shared" si="211"/>
        <v>0</v>
      </c>
      <c r="Y471" s="12">
        <f t="shared" si="212"/>
        <v>0</v>
      </c>
      <c r="Z471" s="11">
        <f t="shared" si="213"/>
        <v>0</v>
      </c>
      <c r="AA471" s="12">
        <f t="shared" si="214"/>
        <v>0</v>
      </c>
      <c r="AB471" s="11">
        <f t="shared" si="215"/>
        <v>0</v>
      </c>
      <c r="AC471" s="12">
        <f t="shared" si="216"/>
        <v>0</v>
      </c>
      <c r="AD471" s="11">
        <f t="shared" si="217"/>
        <v>0</v>
      </c>
      <c r="AE471" s="12">
        <f t="shared" si="218"/>
        <v>0</v>
      </c>
      <c r="AF471" s="11">
        <f t="shared" si="219"/>
        <v>0</v>
      </c>
      <c r="AG471" s="12">
        <f t="shared" si="220"/>
        <v>0</v>
      </c>
      <c r="AH471" s="11">
        <f t="shared" si="221"/>
        <v>0</v>
      </c>
      <c r="AI471" s="12">
        <f t="shared" si="222"/>
        <v>0</v>
      </c>
      <c r="AJ471" s="11">
        <f t="shared" si="223"/>
        <v>0</v>
      </c>
      <c r="AK471" s="12">
        <f t="shared" si="224"/>
        <v>0</v>
      </c>
    </row>
    <row r="472" spans="1:37" x14ac:dyDescent="0.3">
      <c r="A472">
        <v>609983</v>
      </c>
      <c r="C472" s="1">
        <v>44098</v>
      </c>
      <c r="D472">
        <v>3</v>
      </c>
      <c r="E472" t="s">
        <v>204</v>
      </c>
      <c r="F472" t="s">
        <v>165</v>
      </c>
      <c r="G472" t="s">
        <v>40</v>
      </c>
      <c r="H472" s="2">
        <v>3751187</v>
      </c>
      <c r="J472">
        <f t="shared" si="197"/>
        <v>0</v>
      </c>
      <c r="K472">
        <f t="shared" si="198"/>
        <v>0</v>
      </c>
      <c r="L472">
        <f t="shared" si="199"/>
        <v>0</v>
      </c>
      <c r="M472">
        <f t="shared" si="200"/>
        <v>0</v>
      </c>
      <c r="N472">
        <f t="shared" si="201"/>
        <v>0</v>
      </c>
      <c r="O472">
        <f t="shared" si="202"/>
        <v>0</v>
      </c>
      <c r="P472">
        <f t="shared" si="203"/>
        <v>0</v>
      </c>
      <c r="Q472">
        <f t="shared" si="204"/>
        <v>0</v>
      </c>
      <c r="R472" s="11">
        <f t="shared" si="205"/>
        <v>0</v>
      </c>
      <c r="S472">
        <f t="shared" si="206"/>
        <v>0</v>
      </c>
      <c r="T472" s="11">
        <f t="shared" si="207"/>
        <v>0</v>
      </c>
      <c r="U472" s="12">
        <f t="shared" si="208"/>
        <v>0</v>
      </c>
      <c r="V472" s="11">
        <f t="shared" si="209"/>
        <v>0</v>
      </c>
      <c r="W472" s="12">
        <f t="shared" si="210"/>
        <v>0</v>
      </c>
      <c r="X472" s="11">
        <f t="shared" si="211"/>
        <v>0</v>
      </c>
      <c r="Y472" s="12">
        <f t="shared" si="212"/>
        <v>0</v>
      </c>
      <c r="Z472" s="11">
        <f t="shared" si="213"/>
        <v>0</v>
      </c>
      <c r="AA472" s="12">
        <f t="shared" si="214"/>
        <v>0</v>
      </c>
      <c r="AB472" s="11">
        <f t="shared" si="215"/>
        <v>0</v>
      </c>
      <c r="AC472" s="12">
        <f t="shared" si="216"/>
        <v>0</v>
      </c>
      <c r="AD472" s="11">
        <f t="shared" si="217"/>
        <v>0</v>
      </c>
      <c r="AE472" s="12">
        <f t="shared" si="218"/>
        <v>0</v>
      </c>
      <c r="AF472" s="11">
        <f t="shared" si="219"/>
        <v>0</v>
      </c>
      <c r="AG472" s="12">
        <f t="shared" si="220"/>
        <v>0</v>
      </c>
      <c r="AH472" s="11">
        <f t="shared" si="221"/>
        <v>0</v>
      </c>
      <c r="AI472" s="12">
        <f t="shared" si="222"/>
        <v>0</v>
      </c>
      <c r="AJ472" s="11">
        <f t="shared" si="223"/>
        <v>0</v>
      </c>
      <c r="AK472" s="12">
        <f t="shared" si="224"/>
        <v>0</v>
      </c>
    </row>
    <row r="473" spans="1:37" x14ac:dyDescent="0.3">
      <c r="A473">
        <v>609983</v>
      </c>
      <c r="C473" s="1">
        <v>44098</v>
      </c>
      <c r="D473">
        <v>4</v>
      </c>
      <c r="E473" t="s">
        <v>204</v>
      </c>
      <c r="F473" t="s">
        <v>165</v>
      </c>
      <c r="G473" t="s">
        <v>22</v>
      </c>
      <c r="H473" s="2">
        <v>3819528</v>
      </c>
      <c r="J473">
        <f t="shared" si="197"/>
        <v>0</v>
      </c>
      <c r="K473">
        <f t="shared" si="198"/>
        <v>0</v>
      </c>
      <c r="L473">
        <f t="shared" si="199"/>
        <v>0</v>
      </c>
      <c r="M473">
        <f t="shared" si="200"/>
        <v>0</v>
      </c>
      <c r="N473">
        <f t="shared" si="201"/>
        <v>0</v>
      </c>
      <c r="O473">
        <f t="shared" si="202"/>
        <v>0</v>
      </c>
      <c r="P473">
        <f t="shared" si="203"/>
        <v>0</v>
      </c>
      <c r="Q473">
        <f t="shared" si="204"/>
        <v>0</v>
      </c>
      <c r="R473" s="11">
        <f t="shared" si="205"/>
        <v>0</v>
      </c>
      <c r="S473">
        <f t="shared" si="206"/>
        <v>0</v>
      </c>
      <c r="T473" s="11">
        <f t="shared" si="207"/>
        <v>0</v>
      </c>
      <c r="U473" s="12">
        <f t="shared" si="208"/>
        <v>0</v>
      </c>
      <c r="V473" s="11">
        <f t="shared" si="209"/>
        <v>0</v>
      </c>
      <c r="W473" s="12">
        <f t="shared" si="210"/>
        <v>0</v>
      </c>
      <c r="X473" s="11">
        <f t="shared" si="211"/>
        <v>0</v>
      </c>
      <c r="Y473" s="12">
        <f t="shared" si="212"/>
        <v>0</v>
      </c>
      <c r="Z473" s="11">
        <f t="shared" si="213"/>
        <v>0</v>
      </c>
      <c r="AA473" s="12">
        <f t="shared" si="214"/>
        <v>0</v>
      </c>
      <c r="AB473" s="11">
        <f t="shared" si="215"/>
        <v>0</v>
      </c>
      <c r="AC473" s="12">
        <f t="shared" si="216"/>
        <v>0</v>
      </c>
      <c r="AD473" s="11">
        <f t="shared" si="217"/>
        <v>0</v>
      </c>
      <c r="AE473" s="12">
        <f t="shared" si="218"/>
        <v>0</v>
      </c>
      <c r="AF473" s="11">
        <f t="shared" si="219"/>
        <v>0</v>
      </c>
      <c r="AG473" s="12">
        <f t="shared" si="220"/>
        <v>0</v>
      </c>
      <c r="AH473" s="11">
        <f t="shared" si="221"/>
        <v>0</v>
      </c>
      <c r="AI473" s="12">
        <f t="shared" si="222"/>
        <v>0</v>
      </c>
      <c r="AJ473" s="11">
        <f t="shared" si="223"/>
        <v>0</v>
      </c>
      <c r="AK473" s="12">
        <f t="shared" si="224"/>
        <v>0</v>
      </c>
    </row>
    <row r="474" spans="1:37" x14ac:dyDescent="0.3">
      <c r="A474">
        <v>609983</v>
      </c>
      <c r="C474" s="1">
        <v>44098</v>
      </c>
      <c r="D474">
        <v>5</v>
      </c>
      <c r="E474" t="s">
        <v>204</v>
      </c>
      <c r="F474" t="s">
        <v>165</v>
      </c>
      <c r="G474" t="s">
        <v>20</v>
      </c>
      <c r="H474" s="2">
        <v>3990725</v>
      </c>
      <c r="J474">
        <f t="shared" si="197"/>
        <v>0</v>
      </c>
      <c r="K474">
        <f t="shared" si="198"/>
        <v>0</v>
      </c>
      <c r="L474">
        <f t="shared" si="199"/>
        <v>0</v>
      </c>
      <c r="M474">
        <f t="shared" si="200"/>
        <v>0</v>
      </c>
      <c r="N474">
        <f t="shared" si="201"/>
        <v>0</v>
      </c>
      <c r="O474">
        <f t="shared" si="202"/>
        <v>0</v>
      </c>
      <c r="P474">
        <f t="shared" si="203"/>
        <v>0</v>
      </c>
      <c r="Q474">
        <f t="shared" si="204"/>
        <v>0</v>
      </c>
      <c r="R474" s="11">
        <f t="shared" si="205"/>
        <v>1</v>
      </c>
      <c r="S474">
        <f t="shared" si="206"/>
        <v>0</v>
      </c>
      <c r="T474" s="11">
        <f t="shared" si="207"/>
        <v>1</v>
      </c>
      <c r="U474" s="12">
        <f t="shared" si="208"/>
        <v>0</v>
      </c>
      <c r="V474" s="11">
        <f t="shared" si="209"/>
        <v>0</v>
      </c>
      <c r="W474" s="12">
        <f t="shared" si="210"/>
        <v>0</v>
      </c>
      <c r="X474" s="11">
        <f t="shared" si="211"/>
        <v>0</v>
      </c>
      <c r="Y474" s="12">
        <f t="shared" si="212"/>
        <v>0</v>
      </c>
      <c r="Z474" s="11">
        <f t="shared" si="213"/>
        <v>0</v>
      </c>
      <c r="AA474" s="12">
        <f t="shared" si="214"/>
        <v>0</v>
      </c>
      <c r="AB474" s="11">
        <f t="shared" si="215"/>
        <v>0</v>
      </c>
      <c r="AC474" s="12">
        <f t="shared" si="216"/>
        <v>0</v>
      </c>
      <c r="AD474" s="11">
        <f t="shared" si="217"/>
        <v>0</v>
      </c>
      <c r="AE474" s="12">
        <f t="shared" si="218"/>
        <v>0</v>
      </c>
      <c r="AF474" s="11">
        <f t="shared" si="219"/>
        <v>0</v>
      </c>
      <c r="AG474" s="12">
        <f t="shared" si="220"/>
        <v>0</v>
      </c>
      <c r="AH474" s="11">
        <f t="shared" si="221"/>
        <v>0</v>
      </c>
      <c r="AI474" s="12">
        <f t="shared" si="222"/>
        <v>0</v>
      </c>
      <c r="AJ474" s="11">
        <f t="shared" si="223"/>
        <v>0</v>
      </c>
      <c r="AK474" s="12">
        <f t="shared" si="224"/>
        <v>0</v>
      </c>
    </row>
    <row r="475" spans="1:37" x14ac:dyDescent="0.3">
      <c r="A475">
        <v>609983</v>
      </c>
      <c r="C475" s="1">
        <v>44098</v>
      </c>
      <c r="D475">
        <v>6</v>
      </c>
      <c r="E475" t="s">
        <v>204</v>
      </c>
      <c r="F475" t="s">
        <v>165</v>
      </c>
      <c r="G475" t="s">
        <v>14</v>
      </c>
      <c r="H475" s="2">
        <v>4062398</v>
      </c>
      <c r="J475">
        <f t="shared" si="197"/>
        <v>0</v>
      </c>
      <c r="K475">
        <f t="shared" si="198"/>
        <v>0</v>
      </c>
      <c r="L475">
        <f t="shared" si="199"/>
        <v>0</v>
      </c>
      <c r="M475">
        <f t="shared" si="200"/>
        <v>0</v>
      </c>
      <c r="N475">
        <f t="shared" si="201"/>
        <v>0</v>
      </c>
      <c r="O475">
        <f t="shared" si="202"/>
        <v>0</v>
      </c>
      <c r="P475">
        <f t="shared" si="203"/>
        <v>0</v>
      </c>
      <c r="Q475">
        <f t="shared" si="204"/>
        <v>0</v>
      </c>
      <c r="R475" s="11">
        <f t="shared" si="205"/>
        <v>0</v>
      </c>
      <c r="S475">
        <f t="shared" si="206"/>
        <v>0</v>
      </c>
      <c r="T475" s="11">
        <f t="shared" si="207"/>
        <v>0</v>
      </c>
      <c r="U475" s="12">
        <f t="shared" si="208"/>
        <v>0</v>
      </c>
      <c r="V475" s="11">
        <f t="shared" si="209"/>
        <v>0</v>
      </c>
      <c r="W475" s="12">
        <f t="shared" si="210"/>
        <v>0</v>
      </c>
      <c r="X475" s="11">
        <f t="shared" si="211"/>
        <v>0</v>
      </c>
      <c r="Y475" s="12">
        <f t="shared" si="212"/>
        <v>0</v>
      </c>
      <c r="Z475" s="11">
        <f t="shared" si="213"/>
        <v>1</v>
      </c>
      <c r="AA475" s="12">
        <f t="shared" si="214"/>
        <v>0</v>
      </c>
      <c r="AB475" s="11">
        <f t="shared" si="215"/>
        <v>0</v>
      </c>
      <c r="AC475" s="12">
        <f t="shared" si="216"/>
        <v>0</v>
      </c>
      <c r="AD475" s="11">
        <f t="shared" si="217"/>
        <v>0</v>
      </c>
      <c r="AE475" s="12">
        <f t="shared" si="218"/>
        <v>0</v>
      </c>
      <c r="AF475" s="11">
        <f t="shared" si="219"/>
        <v>0</v>
      </c>
      <c r="AG475" s="12">
        <f t="shared" si="220"/>
        <v>0</v>
      </c>
      <c r="AH475" s="11">
        <f t="shared" si="221"/>
        <v>0</v>
      </c>
      <c r="AI475" s="12">
        <f t="shared" si="222"/>
        <v>0</v>
      </c>
      <c r="AJ475" s="11">
        <f t="shared" si="223"/>
        <v>0</v>
      </c>
      <c r="AK475" s="12">
        <f t="shared" si="224"/>
        <v>0</v>
      </c>
    </row>
    <row r="476" spans="1:37" x14ac:dyDescent="0.3">
      <c r="A476">
        <v>609983</v>
      </c>
      <c r="C476" s="1">
        <v>44098</v>
      </c>
      <c r="D476">
        <v>7</v>
      </c>
      <c r="E476" t="s">
        <v>204</v>
      </c>
      <c r="F476" t="s">
        <v>165</v>
      </c>
      <c r="G476" t="s">
        <v>13</v>
      </c>
      <c r="H476" s="2">
        <v>4189455</v>
      </c>
      <c r="J476">
        <f t="shared" si="197"/>
        <v>0</v>
      </c>
      <c r="K476">
        <f t="shared" si="198"/>
        <v>0</v>
      </c>
      <c r="L476">
        <f t="shared" si="199"/>
        <v>0</v>
      </c>
      <c r="M476">
        <f t="shared" si="200"/>
        <v>0</v>
      </c>
      <c r="N476">
        <f t="shared" si="201"/>
        <v>1</v>
      </c>
      <c r="O476">
        <f t="shared" si="202"/>
        <v>0</v>
      </c>
      <c r="P476">
        <f t="shared" si="203"/>
        <v>0</v>
      </c>
      <c r="Q476">
        <f t="shared" si="204"/>
        <v>0</v>
      </c>
      <c r="R476" s="11">
        <f t="shared" si="205"/>
        <v>0</v>
      </c>
      <c r="S476">
        <f t="shared" si="206"/>
        <v>0</v>
      </c>
      <c r="T476" s="11">
        <f t="shared" si="207"/>
        <v>0</v>
      </c>
      <c r="U476" s="12">
        <f t="shared" si="208"/>
        <v>0</v>
      </c>
      <c r="V476" s="11">
        <f t="shared" si="209"/>
        <v>0</v>
      </c>
      <c r="W476" s="12">
        <f t="shared" si="210"/>
        <v>0</v>
      </c>
      <c r="X476" s="11">
        <f t="shared" si="211"/>
        <v>0</v>
      </c>
      <c r="Y476" s="12">
        <f t="shared" si="212"/>
        <v>0</v>
      </c>
      <c r="Z476" s="11">
        <f t="shared" si="213"/>
        <v>0</v>
      </c>
      <c r="AA476" s="12">
        <f t="shared" si="214"/>
        <v>0</v>
      </c>
      <c r="AB476" s="11">
        <f t="shared" si="215"/>
        <v>0</v>
      </c>
      <c r="AC476" s="12">
        <f t="shared" si="216"/>
        <v>0</v>
      </c>
      <c r="AD476" s="11">
        <f t="shared" si="217"/>
        <v>0</v>
      </c>
      <c r="AE476" s="12">
        <f t="shared" si="218"/>
        <v>0</v>
      </c>
      <c r="AF476" s="11">
        <f t="shared" si="219"/>
        <v>0</v>
      </c>
      <c r="AG476" s="12">
        <f t="shared" si="220"/>
        <v>0</v>
      </c>
      <c r="AH476" s="11">
        <f t="shared" si="221"/>
        <v>0</v>
      </c>
      <c r="AI476" s="12">
        <f t="shared" si="222"/>
        <v>0</v>
      </c>
      <c r="AJ476" s="11">
        <f t="shared" si="223"/>
        <v>0</v>
      </c>
      <c r="AK476" s="12">
        <f t="shared" si="224"/>
        <v>0</v>
      </c>
    </row>
    <row r="477" spans="1:37" x14ac:dyDescent="0.3">
      <c r="A477">
        <v>609983</v>
      </c>
      <c r="C477" s="1">
        <v>44098</v>
      </c>
      <c r="D477">
        <v>8</v>
      </c>
      <c r="E477" t="s">
        <v>204</v>
      </c>
      <c r="F477" t="s">
        <v>165</v>
      </c>
      <c r="G477" t="s">
        <v>43</v>
      </c>
      <c r="H477" s="2">
        <v>4491282</v>
      </c>
      <c r="J477">
        <f t="shared" si="197"/>
        <v>0</v>
      </c>
      <c r="K477">
        <f t="shared" si="198"/>
        <v>0</v>
      </c>
      <c r="L477">
        <f t="shared" si="199"/>
        <v>0</v>
      </c>
      <c r="M477">
        <f t="shared" si="200"/>
        <v>0</v>
      </c>
      <c r="N477">
        <f t="shared" si="201"/>
        <v>0</v>
      </c>
      <c r="O477">
        <f t="shared" si="202"/>
        <v>0</v>
      </c>
      <c r="P477">
        <f t="shared" si="203"/>
        <v>0</v>
      </c>
      <c r="Q477">
        <f t="shared" si="204"/>
        <v>0</v>
      </c>
      <c r="R477" s="11">
        <f t="shared" si="205"/>
        <v>0</v>
      </c>
      <c r="S477">
        <f t="shared" si="206"/>
        <v>0</v>
      </c>
      <c r="T477" s="11">
        <f t="shared" si="207"/>
        <v>0</v>
      </c>
      <c r="U477" s="12">
        <f t="shared" si="208"/>
        <v>0</v>
      </c>
      <c r="V477" s="11">
        <f t="shared" si="209"/>
        <v>0</v>
      </c>
      <c r="W477" s="12">
        <f t="shared" si="210"/>
        <v>0</v>
      </c>
      <c r="X477" s="11">
        <f t="shared" si="211"/>
        <v>0</v>
      </c>
      <c r="Y477" s="12">
        <f t="shared" si="212"/>
        <v>0</v>
      </c>
      <c r="Z477" s="11">
        <f t="shared" si="213"/>
        <v>0</v>
      </c>
      <c r="AA477" s="12">
        <f t="shared" si="214"/>
        <v>0</v>
      </c>
      <c r="AB477" s="11">
        <f t="shared" si="215"/>
        <v>0</v>
      </c>
      <c r="AC477" s="12">
        <f t="shared" si="216"/>
        <v>0</v>
      </c>
      <c r="AD477" s="11">
        <f t="shared" si="217"/>
        <v>0</v>
      </c>
      <c r="AE477" s="12">
        <f t="shared" si="218"/>
        <v>0</v>
      </c>
      <c r="AF477" s="11">
        <f t="shared" si="219"/>
        <v>0</v>
      </c>
      <c r="AG477" s="12">
        <f t="shared" si="220"/>
        <v>0</v>
      </c>
      <c r="AH477" s="11">
        <f t="shared" si="221"/>
        <v>0</v>
      </c>
      <c r="AI477" s="12">
        <f t="shared" si="222"/>
        <v>0</v>
      </c>
      <c r="AJ477" s="11">
        <f t="shared" si="223"/>
        <v>0</v>
      </c>
      <c r="AK477" s="12">
        <f t="shared" si="224"/>
        <v>0</v>
      </c>
    </row>
    <row r="478" spans="1:37" x14ac:dyDescent="0.3">
      <c r="A478">
        <v>609983</v>
      </c>
      <c r="C478" s="1">
        <v>44098</v>
      </c>
      <c r="D478">
        <v>9</v>
      </c>
      <c r="E478" t="s">
        <v>204</v>
      </c>
      <c r="F478" t="s">
        <v>165</v>
      </c>
      <c r="G478" t="s">
        <v>33</v>
      </c>
      <c r="H478" s="2">
        <v>4748471</v>
      </c>
      <c r="J478">
        <f t="shared" si="197"/>
        <v>0</v>
      </c>
      <c r="K478">
        <f t="shared" si="198"/>
        <v>0</v>
      </c>
      <c r="L478">
        <f t="shared" si="199"/>
        <v>0</v>
      </c>
      <c r="M478">
        <f t="shared" si="200"/>
        <v>0</v>
      </c>
      <c r="N478">
        <f t="shared" si="201"/>
        <v>0</v>
      </c>
      <c r="O478">
        <f t="shared" si="202"/>
        <v>0</v>
      </c>
      <c r="P478">
        <f t="shared" si="203"/>
        <v>0</v>
      </c>
      <c r="Q478">
        <f t="shared" si="204"/>
        <v>0</v>
      </c>
      <c r="R478" s="11">
        <f t="shared" si="205"/>
        <v>0</v>
      </c>
      <c r="S478">
        <f t="shared" si="206"/>
        <v>0</v>
      </c>
      <c r="T478" s="11">
        <f t="shared" si="207"/>
        <v>0</v>
      </c>
      <c r="U478" s="12">
        <f t="shared" si="208"/>
        <v>0</v>
      </c>
      <c r="V478" s="11">
        <f t="shared" si="209"/>
        <v>0</v>
      </c>
      <c r="W478" s="12">
        <f t="shared" si="210"/>
        <v>0</v>
      </c>
      <c r="X478" s="11">
        <f t="shared" si="211"/>
        <v>0</v>
      </c>
      <c r="Y478" s="12">
        <f t="shared" si="212"/>
        <v>0</v>
      </c>
      <c r="Z478" s="11">
        <f t="shared" si="213"/>
        <v>0</v>
      </c>
      <c r="AA478" s="12">
        <f t="shared" si="214"/>
        <v>0</v>
      </c>
      <c r="AB478" s="11">
        <f t="shared" si="215"/>
        <v>0</v>
      </c>
      <c r="AC478" s="12">
        <f t="shared" si="216"/>
        <v>0</v>
      </c>
      <c r="AD478" s="11">
        <f t="shared" si="217"/>
        <v>0</v>
      </c>
      <c r="AE478" s="12">
        <f t="shared" si="218"/>
        <v>0</v>
      </c>
      <c r="AF478" s="11">
        <f t="shared" si="219"/>
        <v>0</v>
      </c>
      <c r="AG478" s="12">
        <f t="shared" si="220"/>
        <v>0</v>
      </c>
      <c r="AH478" s="11">
        <f t="shared" si="221"/>
        <v>0</v>
      </c>
      <c r="AI478" s="12">
        <f t="shared" si="222"/>
        <v>0</v>
      </c>
      <c r="AJ478" s="11">
        <f t="shared" si="223"/>
        <v>0</v>
      </c>
      <c r="AK478" s="12">
        <f t="shared" si="224"/>
        <v>0</v>
      </c>
    </row>
    <row r="479" spans="1:37" x14ac:dyDescent="0.3">
      <c r="A479">
        <v>609983</v>
      </c>
      <c r="C479" s="1">
        <v>44098</v>
      </c>
      <c r="D479">
        <v>10</v>
      </c>
      <c r="E479" t="s">
        <v>204</v>
      </c>
      <c r="F479" t="s">
        <v>165</v>
      </c>
      <c r="G479" t="s">
        <v>18</v>
      </c>
      <c r="H479" s="2">
        <v>4842392</v>
      </c>
      <c r="J479">
        <f t="shared" si="197"/>
        <v>0</v>
      </c>
      <c r="K479">
        <f t="shared" si="198"/>
        <v>0</v>
      </c>
      <c r="L479">
        <f t="shared" si="199"/>
        <v>0</v>
      </c>
      <c r="M479">
        <f t="shared" si="200"/>
        <v>0</v>
      </c>
      <c r="N479">
        <f t="shared" si="201"/>
        <v>0</v>
      </c>
      <c r="O479">
        <f t="shared" si="202"/>
        <v>0</v>
      </c>
      <c r="P479">
        <f t="shared" si="203"/>
        <v>0</v>
      </c>
      <c r="Q479">
        <f t="shared" si="204"/>
        <v>0</v>
      </c>
      <c r="R479" s="11">
        <f t="shared" si="205"/>
        <v>0</v>
      </c>
      <c r="S479">
        <f t="shared" si="206"/>
        <v>0</v>
      </c>
      <c r="T479" s="11">
        <f t="shared" si="207"/>
        <v>0</v>
      </c>
      <c r="U479" s="12">
        <f t="shared" si="208"/>
        <v>0</v>
      </c>
      <c r="V479" s="11">
        <f t="shared" si="209"/>
        <v>0</v>
      </c>
      <c r="W479" s="12">
        <f t="shared" si="210"/>
        <v>0</v>
      </c>
      <c r="X479" s="11">
        <f t="shared" si="211"/>
        <v>0</v>
      </c>
      <c r="Y479" s="12">
        <f t="shared" si="212"/>
        <v>0</v>
      </c>
      <c r="Z479" s="11">
        <f t="shared" si="213"/>
        <v>0</v>
      </c>
      <c r="AA479" s="12">
        <f t="shared" si="214"/>
        <v>0</v>
      </c>
      <c r="AB479" s="11">
        <f t="shared" si="215"/>
        <v>0</v>
      </c>
      <c r="AC479" s="12">
        <f t="shared" si="216"/>
        <v>0</v>
      </c>
      <c r="AD479" s="11">
        <f t="shared" si="217"/>
        <v>1</v>
      </c>
      <c r="AE479" s="12">
        <f t="shared" si="218"/>
        <v>0</v>
      </c>
      <c r="AF479" s="11">
        <f t="shared" si="219"/>
        <v>0</v>
      </c>
      <c r="AG479" s="12">
        <f t="shared" si="220"/>
        <v>0</v>
      </c>
      <c r="AH479" s="11">
        <f t="shared" si="221"/>
        <v>0</v>
      </c>
      <c r="AI479" s="12">
        <f t="shared" si="222"/>
        <v>0</v>
      </c>
      <c r="AJ479" s="11">
        <f t="shared" si="223"/>
        <v>0</v>
      </c>
      <c r="AK479" s="12">
        <f t="shared" si="224"/>
        <v>0</v>
      </c>
    </row>
    <row r="480" spans="1:37" x14ac:dyDescent="0.3">
      <c r="A480">
        <v>609983</v>
      </c>
      <c r="C480" s="1">
        <v>44098</v>
      </c>
      <c r="D480">
        <v>11</v>
      </c>
      <c r="E480" t="s">
        <v>204</v>
      </c>
      <c r="F480" t="s">
        <v>165</v>
      </c>
      <c r="G480" t="s">
        <v>28</v>
      </c>
      <c r="H480" s="2">
        <v>5122644</v>
      </c>
      <c r="J480">
        <f t="shared" si="197"/>
        <v>0</v>
      </c>
      <c r="K480">
        <f t="shared" si="198"/>
        <v>0</v>
      </c>
      <c r="L480">
        <f t="shared" si="199"/>
        <v>0</v>
      </c>
      <c r="M480">
        <f t="shared" si="200"/>
        <v>0</v>
      </c>
      <c r="N480">
        <f t="shared" si="201"/>
        <v>0</v>
      </c>
      <c r="O480">
        <f t="shared" si="202"/>
        <v>0</v>
      </c>
      <c r="P480">
        <f t="shared" si="203"/>
        <v>0</v>
      </c>
      <c r="Q480">
        <f t="shared" si="204"/>
        <v>0</v>
      </c>
      <c r="R480" s="11">
        <f t="shared" si="205"/>
        <v>0</v>
      </c>
      <c r="S480">
        <f t="shared" si="206"/>
        <v>0</v>
      </c>
      <c r="T480" s="11">
        <f t="shared" si="207"/>
        <v>0</v>
      </c>
      <c r="U480" s="12">
        <f t="shared" si="208"/>
        <v>0</v>
      </c>
      <c r="V480" s="11">
        <f t="shared" si="209"/>
        <v>0</v>
      </c>
      <c r="W480" s="12">
        <f t="shared" si="210"/>
        <v>0</v>
      </c>
      <c r="X480" s="11">
        <f t="shared" si="211"/>
        <v>0</v>
      </c>
      <c r="Y480" s="12">
        <f t="shared" si="212"/>
        <v>0</v>
      </c>
      <c r="Z480" s="11">
        <f t="shared" si="213"/>
        <v>0</v>
      </c>
      <c r="AA480" s="12">
        <f t="shared" si="214"/>
        <v>0</v>
      </c>
      <c r="AB480" s="11">
        <f t="shared" si="215"/>
        <v>0</v>
      </c>
      <c r="AC480" s="12">
        <f t="shared" si="216"/>
        <v>0</v>
      </c>
      <c r="AD480" s="11">
        <f t="shared" si="217"/>
        <v>0</v>
      </c>
      <c r="AE480" s="12">
        <f t="shared" si="218"/>
        <v>0</v>
      </c>
      <c r="AF480" s="11">
        <f t="shared" si="219"/>
        <v>0</v>
      </c>
      <c r="AG480" s="12">
        <f t="shared" si="220"/>
        <v>0</v>
      </c>
      <c r="AH480" s="11">
        <f t="shared" si="221"/>
        <v>0</v>
      </c>
      <c r="AI480" s="12">
        <f t="shared" si="222"/>
        <v>0</v>
      </c>
      <c r="AJ480" s="11">
        <f t="shared" si="223"/>
        <v>0</v>
      </c>
      <c r="AK480" s="12">
        <f t="shared" si="224"/>
        <v>0</v>
      </c>
    </row>
    <row r="481" spans="1:37" x14ac:dyDescent="0.3">
      <c r="A481">
        <v>609983</v>
      </c>
      <c r="C481" s="1">
        <v>44098</v>
      </c>
      <c r="D481">
        <v>12</v>
      </c>
      <c r="E481" t="s">
        <v>204</v>
      </c>
      <c r="F481" t="s">
        <v>165</v>
      </c>
      <c r="G481" t="s">
        <v>23</v>
      </c>
      <c r="H481" s="2">
        <v>5173228</v>
      </c>
      <c r="J481">
        <f t="shared" si="197"/>
        <v>0</v>
      </c>
      <c r="K481">
        <f t="shared" si="198"/>
        <v>0</v>
      </c>
      <c r="L481">
        <f t="shared" si="199"/>
        <v>0</v>
      </c>
      <c r="M481">
        <f t="shared" si="200"/>
        <v>0</v>
      </c>
      <c r="N481">
        <f t="shared" si="201"/>
        <v>0</v>
      </c>
      <c r="O481">
        <f t="shared" si="202"/>
        <v>0</v>
      </c>
      <c r="P481">
        <f t="shared" si="203"/>
        <v>0</v>
      </c>
      <c r="Q481">
        <f t="shared" si="204"/>
        <v>0</v>
      </c>
      <c r="R481" s="11">
        <f t="shared" si="205"/>
        <v>0</v>
      </c>
      <c r="S481">
        <f t="shared" si="206"/>
        <v>0</v>
      </c>
      <c r="T481" s="11">
        <f t="shared" si="207"/>
        <v>0</v>
      </c>
      <c r="U481" s="12">
        <f t="shared" si="208"/>
        <v>0</v>
      </c>
      <c r="V481" s="11">
        <f t="shared" si="209"/>
        <v>0</v>
      </c>
      <c r="W481" s="12">
        <f t="shared" si="210"/>
        <v>0</v>
      </c>
      <c r="X481" s="11">
        <f t="shared" si="211"/>
        <v>0</v>
      </c>
      <c r="Y481" s="12">
        <f t="shared" si="212"/>
        <v>0</v>
      </c>
      <c r="Z481" s="11">
        <f t="shared" si="213"/>
        <v>0</v>
      </c>
      <c r="AA481" s="12">
        <f t="shared" si="214"/>
        <v>0</v>
      </c>
      <c r="AB481" s="11">
        <f t="shared" si="215"/>
        <v>0</v>
      </c>
      <c r="AC481" s="12">
        <f t="shared" si="216"/>
        <v>0</v>
      </c>
      <c r="AD481" s="11">
        <f t="shared" si="217"/>
        <v>0</v>
      </c>
      <c r="AE481" s="12">
        <f t="shared" si="218"/>
        <v>0</v>
      </c>
      <c r="AF481" s="11">
        <f t="shared" si="219"/>
        <v>0</v>
      </c>
      <c r="AG481" s="12">
        <f t="shared" si="220"/>
        <v>0</v>
      </c>
      <c r="AH481" s="11">
        <f t="shared" si="221"/>
        <v>0</v>
      </c>
      <c r="AI481" s="12">
        <f t="shared" si="222"/>
        <v>0</v>
      </c>
      <c r="AJ481" s="11">
        <f t="shared" si="223"/>
        <v>0</v>
      </c>
      <c r="AK481" s="12">
        <f t="shared" si="224"/>
        <v>0</v>
      </c>
    </row>
    <row r="482" spans="1:37" x14ac:dyDescent="0.3">
      <c r="A482">
        <v>609983</v>
      </c>
      <c r="C482" s="1">
        <v>44098</v>
      </c>
      <c r="D482">
        <v>13</v>
      </c>
      <c r="E482" t="s">
        <v>204</v>
      </c>
      <c r="F482" t="s">
        <v>165</v>
      </c>
      <c r="G482" t="s">
        <v>39</v>
      </c>
      <c r="H482" s="2">
        <v>5278000</v>
      </c>
      <c r="J482">
        <f t="shared" si="197"/>
        <v>0</v>
      </c>
      <c r="K482">
        <f t="shared" si="198"/>
        <v>0</v>
      </c>
      <c r="L482">
        <f t="shared" si="199"/>
        <v>0</v>
      </c>
      <c r="M482">
        <f t="shared" si="200"/>
        <v>0</v>
      </c>
      <c r="N482">
        <f t="shared" si="201"/>
        <v>0</v>
      </c>
      <c r="O482">
        <f t="shared" si="202"/>
        <v>0</v>
      </c>
      <c r="P482">
        <f t="shared" si="203"/>
        <v>0</v>
      </c>
      <c r="Q482">
        <f t="shared" si="204"/>
        <v>0</v>
      </c>
      <c r="R482" s="11">
        <f t="shared" si="205"/>
        <v>0</v>
      </c>
      <c r="S482">
        <f t="shared" si="206"/>
        <v>0</v>
      </c>
      <c r="T482" s="11">
        <f t="shared" si="207"/>
        <v>0</v>
      </c>
      <c r="U482" s="12">
        <f t="shared" si="208"/>
        <v>0</v>
      </c>
      <c r="V482" s="11">
        <f t="shared" si="209"/>
        <v>0</v>
      </c>
      <c r="W482" s="12">
        <f t="shared" si="210"/>
        <v>0</v>
      </c>
      <c r="X482" s="11">
        <f t="shared" si="211"/>
        <v>0</v>
      </c>
      <c r="Y482" s="12">
        <f t="shared" si="212"/>
        <v>0</v>
      </c>
      <c r="Z482" s="11">
        <f t="shared" si="213"/>
        <v>0</v>
      </c>
      <c r="AA482" s="12">
        <f t="shared" si="214"/>
        <v>0</v>
      </c>
      <c r="AB482" s="11">
        <f t="shared" si="215"/>
        <v>0</v>
      </c>
      <c r="AC482" s="12">
        <f t="shared" si="216"/>
        <v>0</v>
      </c>
      <c r="AD482" s="11">
        <f t="shared" si="217"/>
        <v>0</v>
      </c>
      <c r="AE482" s="12">
        <f t="shared" si="218"/>
        <v>0</v>
      </c>
      <c r="AF482" s="11">
        <f t="shared" si="219"/>
        <v>0</v>
      </c>
      <c r="AG482" s="12">
        <f t="shared" si="220"/>
        <v>0</v>
      </c>
      <c r="AH482" s="11">
        <f t="shared" si="221"/>
        <v>1</v>
      </c>
      <c r="AI482" s="12">
        <f t="shared" si="222"/>
        <v>0</v>
      </c>
      <c r="AJ482" s="11">
        <f t="shared" si="223"/>
        <v>0</v>
      </c>
      <c r="AK482" s="12">
        <f t="shared" si="224"/>
        <v>0</v>
      </c>
    </row>
    <row r="483" spans="1:37" x14ac:dyDescent="0.3">
      <c r="A483">
        <v>609983</v>
      </c>
      <c r="C483" s="1">
        <v>44098</v>
      </c>
      <c r="D483">
        <v>14</v>
      </c>
      <c r="E483" t="s">
        <v>204</v>
      </c>
      <c r="F483" t="s">
        <v>165</v>
      </c>
      <c r="G483" t="s">
        <v>156</v>
      </c>
      <c r="H483" s="2">
        <v>5383000</v>
      </c>
      <c r="J483">
        <f t="shared" si="197"/>
        <v>1</v>
      </c>
      <c r="K483">
        <f t="shared" si="198"/>
        <v>0</v>
      </c>
      <c r="L483">
        <f t="shared" si="199"/>
        <v>0</v>
      </c>
      <c r="M483">
        <f t="shared" si="200"/>
        <v>0</v>
      </c>
      <c r="N483">
        <f t="shared" si="201"/>
        <v>0</v>
      </c>
      <c r="O483">
        <f t="shared" si="202"/>
        <v>0</v>
      </c>
      <c r="P483">
        <f t="shared" si="203"/>
        <v>0</v>
      </c>
      <c r="Q483">
        <f t="shared" si="204"/>
        <v>0</v>
      </c>
      <c r="R483" s="11">
        <f t="shared" si="205"/>
        <v>0</v>
      </c>
      <c r="S483">
        <f t="shared" si="206"/>
        <v>0</v>
      </c>
      <c r="T483" s="11">
        <f t="shared" si="207"/>
        <v>0</v>
      </c>
      <c r="U483" s="12">
        <f t="shared" si="208"/>
        <v>0</v>
      </c>
      <c r="V483" s="11">
        <f t="shared" si="209"/>
        <v>0</v>
      </c>
      <c r="W483" s="12">
        <f t="shared" si="210"/>
        <v>0</v>
      </c>
      <c r="X483" s="11">
        <f t="shared" si="211"/>
        <v>0</v>
      </c>
      <c r="Y483" s="12">
        <f t="shared" si="212"/>
        <v>0</v>
      </c>
      <c r="Z483" s="11">
        <f t="shared" si="213"/>
        <v>0</v>
      </c>
      <c r="AA483" s="12">
        <f t="shared" si="214"/>
        <v>0</v>
      </c>
      <c r="AB483" s="11">
        <f t="shared" si="215"/>
        <v>0</v>
      </c>
      <c r="AC483" s="12">
        <f t="shared" si="216"/>
        <v>0</v>
      </c>
      <c r="AD483" s="11">
        <f t="shared" si="217"/>
        <v>0</v>
      </c>
      <c r="AE483" s="12">
        <f t="shared" si="218"/>
        <v>0</v>
      </c>
      <c r="AF483" s="11">
        <f t="shared" si="219"/>
        <v>0</v>
      </c>
      <c r="AG483" s="12">
        <f t="shared" si="220"/>
        <v>0</v>
      </c>
      <c r="AH483" s="11">
        <f t="shared" si="221"/>
        <v>0</v>
      </c>
      <c r="AI483" s="12">
        <f t="shared" si="222"/>
        <v>0</v>
      </c>
      <c r="AJ483" s="11">
        <f t="shared" si="223"/>
        <v>0</v>
      </c>
      <c r="AK483" s="12">
        <f t="shared" si="224"/>
        <v>0</v>
      </c>
    </row>
    <row r="484" spans="1:37" x14ac:dyDescent="0.3">
      <c r="A484">
        <v>609983</v>
      </c>
      <c r="C484" s="1">
        <v>44098</v>
      </c>
      <c r="D484">
        <v>15</v>
      </c>
      <c r="E484" t="s">
        <v>204</v>
      </c>
      <c r="F484" t="s">
        <v>165</v>
      </c>
      <c r="G484" t="s">
        <v>15</v>
      </c>
      <c r="H484" s="2">
        <v>5564340</v>
      </c>
      <c r="J484">
        <f t="shared" si="197"/>
        <v>0</v>
      </c>
      <c r="K484">
        <f t="shared" si="198"/>
        <v>0</v>
      </c>
      <c r="L484">
        <f t="shared" si="199"/>
        <v>0</v>
      </c>
      <c r="M484">
        <f t="shared" si="200"/>
        <v>0</v>
      </c>
      <c r="N484">
        <f t="shared" si="201"/>
        <v>0</v>
      </c>
      <c r="O484">
        <f t="shared" si="202"/>
        <v>0</v>
      </c>
      <c r="P484">
        <f t="shared" si="203"/>
        <v>0</v>
      </c>
      <c r="Q484">
        <f t="shared" si="204"/>
        <v>0</v>
      </c>
      <c r="R484" s="11">
        <f t="shared" si="205"/>
        <v>0</v>
      </c>
      <c r="S484">
        <f t="shared" si="206"/>
        <v>0</v>
      </c>
      <c r="T484" s="11">
        <f t="shared" si="207"/>
        <v>0</v>
      </c>
      <c r="U484" s="12">
        <f t="shared" si="208"/>
        <v>0</v>
      </c>
      <c r="V484" s="11">
        <f t="shared" si="209"/>
        <v>0</v>
      </c>
      <c r="W484" s="12">
        <f t="shared" si="210"/>
        <v>0</v>
      </c>
      <c r="X484" s="11">
        <f t="shared" si="211"/>
        <v>0</v>
      </c>
      <c r="Y484" s="12">
        <f t="shared" si="212"/>
        <v>0</v>
      </c>
      <c r="Z484" s="11">
        <f t="shared" si="213"/>
        <v>0</v>
      </c>
      <c r="AA484" s="12">
        <f t="shared" si="214"/>
        <v>0</v>
      </c>
      <c r="AB484" s="11">
        <f t="shared" si="215"/>
        <v>0</v>
      </c>
      <c r="AC484" s="12">
        <f t="shared" si="216"/>
        <v>0</v>
      </c>
      <c r="AD484" s="11">
        <f t="shared" si="217"/>
        <v>0</v>
      </c>
      <c r="AE484" s="12">
        <f t="shared" si="218"/>
        <v>0</v>
      </c>
      <c r="AF484" s="11">
        <f t="shared" si="219"/>
        <v>1</v>
      </c>
      <c r="AG484" s="12">
        <f t="shared" si="220"/>
        <v>0</v>
      </c>
      <c r="AH484" s="11">
        <f t="shared" si="221"/>
        <v>0</v>
      </c>
      <c r="AI484" s="12">
        <f t="shared" si="222"/>
        <v>0</v>
      </c>
      <c r="AJ484" s="11">
        <f t="shared" si="223"/>
        <v>0</v>
      </c>
      <c r="AK484" s="12">
        <f t="shared" si="224"/>
        <v>0</v>
      </c>
    </row>
    <row r="485" spans="1:37" x14ac:dyDescent="0.3">
      <c r="A485">
        <v>609983</v>
      </c>
      <c r="C485" s="1">
        <v>44098</v>
      </c>
      <c r="D485">
        <v>16</v>
      </c>
      <c r="E485" t="s">
        <v>204</v>
      </c>
      <c r="F485" t="s">
        <v>165</v>
      </c>
      <c r="G485" t="s">
        <v>44</v>
      </c>
      <c r="H485" s="2">
        <v>5927500</v>
      </c>
      <c r="J485">
        <f t="shared" si="197"/>
        <v>0</v>
      </c>
      <c r="K485">
        <f t="shared" si="198"/>
        <v>0</v>
      </c>
      <c r="L485">
        <f t="shared" si="199"/>
        <v>0</v>
      </c>
      <c r="M485">
        <f t="shared" si="200"/>
        <v>0</v>
      </c>
      <c r="N485">
        <f t="shared" si="201"/>
        <v>0</v>
      </c>
      <c r="O485">
        <f t="shared" si="202"/>
        <v>0</v>
      </c>
      <c r="P485">
        <f t="shared" si="203"/>
        <v>1</v>
      </c>
      <c r="Q485">
        <f t="shared" si="204"/>
        <v>0</v>
      </c>
      <c r="R485" s="11">
        <f t="shared" si="205"/>
        <v>0</v>
      </c>
      <c r="S485">
        <f t="shared" si="206"/>
        <v>0</v>
      </c>
      <c r="T485" s="11">
        <f t="shared" si="207"/>
        <v>0</v>
      </c>
      <c r="U485" s="12">
        <f t="shared" si="208"/>
        <v>0</v>
      </c>
      <c r="V485" s="11">
        <f t="shared" si="209"/>
        <v>0</v>
      </c>
      <c r="W485" s="12">
        <f t="shared" si="210"/>
        <v>0</v>
      </c>
      <c r="X485" s="11">
        <f t="shared" si="211"/>
        <v>0</v>
      </c>
      <c r="Y485" s="12">
        <f t="shared" si="212"/>
        <v>0</v>
      </c>
      <c r="Z485" s="11">
        <f t="shared" si="213"/>
        <v>0</v>
      </c>
      <c r="AA485" s="12">
        <f t="shared" si="214"/>
        <v>0</v>
      </c>
      <c r="AB485" s="11">
        <f t="shared" si="215"/>
        <v>0</v>
      </c>
      <c r="AC485" s="12">
        <f t="shared" si="216"/>
        <v>0</v>
      </c>
      <c r="AD485" s="11">
        <f t="shared" si="217"/>
        <v>0</v>
      </c>
      <c r="AE485" s="12">
        <f t="shared" si="218"/>
        <v>0</v>
      </c>
      <c r="AF485" s="11">
        <f t="shared" si="219"/>
        <v>0</v>
      </c>
      <c r="AG485" s="12">
        <f t="shared" si="220"/>
        <v>0</v>
      </c>
      <c r="AH485" s="11">
        <f t="shared" si="221"/>
        <v>0</v>
      </c>
      <c r="AI485" s="12">
        <f t="shared" si="222"/>
        <v>0</v>
      </c>
      <c r="AJ485" s="11">
        <f t="shared" si="223"/>
        <v>0</v>
      </c>
      <c r="AK485" s="12">
        <f t="shared" si="224"/>
        <v>0</v>
      </c>
    </row>
    <row r="486" spans="1:37" x14ac:dyDescent="0.3">
      <c r="A486">
        <v>609983</v>
      </c>
      <c r="C486" s="1">
        <v>44098</v>
      </c>
      <c r="D486">
        <v>17</v>
      </c>
      <c r="E486" t="s">
        <v>204</v>
      </c>
      <c r="F486" t="s">
        <v>165</v>
      </c>
      <c r="G486" t="s">
        <v>35</v>
      </c>
      <c r="H486" s="2">
        <v>6468354</v>
      </c>
      <c r="J486">
        <f t="shared" si="197"/>
        <v>0</v>
      </c>
      <c r="K486">
        <f t="shared" si="198"/>
        <v>0</v>
      </c>
      <c r="L486">
        <f t="shared" si="199"/>
        <v>1</v>
      </c>
      <c r="M486">
        <f t="shared" si="200"/>
        <v>0</v>
      </c>
      <c r="N486">
        <f t="shared" si="201"/>
        <v>0</v>
      </c>
      <c r="O486">
        <f t="shared" si="202"/>
        <v>0</v>
      </c>
      <c r="P486">
        <f t="shared" si="203"/>
        <v>0</v>
      </c>
      <c r="Q486">
        <f t="shared" si="204"/>
        <v>0</v>
      </c>
      <c r="R486" s="11">
        <f t="shared" si="205"/>
        <v>0</v>
      </c>
      <c r="S486">
        <f t="shared" si="206"/>
        <v>0</v>
      </c>
      <c r="T486" s="11">
        <f t="shared" si="207"/>
        <v>0</v>
      </c>
      <c r="U486" s="12">
        <f t="shared" si="208"/>
        <v>0</v>
      </c>
      <c r="V486" s="11">
        <f t="shared" si="209"/>
        <v>0</v>
      </c>
      <c r="W486" s="12">
        <f t="shared" si="210"/>
        <v>0</v>
      </c>
      <c r="X486" s="11">
        <f t="shared" si="211"/>
        <v>0</v>
      </c>
      <c r="Y486" s="12">
        <f t="shared" si="212"/>
        <v>0</v>
      </c>
      <c r="Z486" s="11">
        <f t="shared" si="213"/>
        <v>0</v>
      </c>
      <c r="AA486" s="12">
        <f t="shared" si="214"/>
        <v>0</v>
      </c>
      <c r="AB486" s="11">
        <f t="shared" si="215"/>
        <v>0</v>
      </c>
      <c r="AC486" s="12">
        <f t="shared" si="216"/>
        <v>0</v>
      </c>
      <c r="AD486" s="11">
        <f t="shared" si="217"/>
        <v>0</v>
      </c>
      <c r="AE486" s="12">
        <f t="shared" si="218"/>
        <v>0</v>
      </c>
      <c r="AF486" s="11">
        <f t="shared" si="219"/>
        <v>0</v>
      </c>
      <c r="AG486" s="12">
        <f t="shared" si="220"/>
        <v>0</v>
      </c>
      <c r="AH486" s="11">
        <f t="shared" si="221"/>
        <v>0</v>
      </c>
      <c r="AI486" s="12">
        <f t="shared" si="222"/>
        <v>0</v>
      </c>
      <c r="AJ486" s="11">
        <f t="shared" si="223"/>
        <v>0</v>
      </c>
      <c r="AK486" s="12">
        <f t="shared" si="224"/>
        <v>0</v>
      </c>
    </row>
    <row r="487" spans="1:37" x14ac:dyDescent="0.3">
      <c r="C487" s="1"/>
      <c r="H487" s="2"/>
      <c r="J487">
        <f t="shared" si="197"/>
        <v>0</v>
      </c>
      <c r="K487">
        <f t="shared" si="198"/>
        <v>0</v>
      </c>
      <c r="L487">
        <f t="shared" si="199"/>
        <v>0</v>
      </c>
      <c r="M487">
        <f t="shared" si="200"/>
        <v>0</v>
      </c>
      <c r="N487">
        <f t="shared" si="201"/>
        <v>0</v>
      </c>
      <c r="O487">
        <f t="shared" si="202"/>
        <v>0</v>
      </c>
      <c r="P487">
        <f t="shared" si="203"/>
        <v>0</v>
      </c>
      <c r="Q487">
        <f t="shared" si="204"/>
        <v>0</v>
      </c>
      <c r="R487" s="11">
        <f t="shared" si="205"/>
        <v>0</v>
      </c>
      <c r="S487">
        <f t="shared" si="206"/>
        <v>0</v>
      </c>
      <c r="T487" s="11">
        <f t="shared" si="207"/>
        <v>0</v>
      </c>
      <c r="U487" s="12">
        <f t="shared" si="208"/>
        <v>0</v>
      </c>
      <c r="V487" s="11">
        <f t="shared" si="209"/>
        <v>0</v>
      </c>
      <c r="W487" s="12">
        <f t="shared" si="210"/>
        <v>0</v>
      </c>
      <c r="X487" s="11">
        <f t="shared" si="211"/>
        <v>0</v>
      </c>
      <c r="Y487" s="12">
        <f t="shared" si="212"/>
        <v>0</v>
      </c>
      <c r="Z487" s="11">
        <f t="shared" si="213"/>
        <v>0</v>
      </c>
      <c r="AA487" s="12">
        <f t="shared" si="214"/>
        <v>0</v>
      </c>
      <c r="AB487" s="11">
        <f t="shared" si="215"/>
        <v>0</v>
      </c>
      <c r="AC487" s="12">
        <f t="shared" si="216"/>
        <v>0</v>
      </c>
      <c r="AD487" s="11">
        <f t="shared" si="217"/>
        <v>0</v>
      </c>
      <c r="AE487" s="12">
        <f t="shared" si="218"/>
        <v>0</v>
      </c>
      <c r="AF487" s="11">
        <f t="shared" si="219"/>
        <v>0</v>
      </c>
      <c r="AG487" s="12">
        <f t="shared" si="220"/>
        <v>0</v>
      </c>
      <c r="AH487" s="11">
        <f t="shared" si="221"/>
        <v>0</v>
      </c>
      <c r="AI487" s="12">
        <f t="shared" si="222"/>
        <v>0</v>
      </c>
      <c r="AJ487" s="11">
        <f t="shared" si="223"/>
        <v>0</v>
      </c>
      <c r="AK487" s="12">
        <f t="shared" si="224"/>
        <v>0</v>
      </c>
    </row>
    <row r="488" spans="1:37" x14ac:dyDescent="0.3">
      <c r="A488">
        <v>609980</v>
      </c>
      <c r="C488" s="1">
        <v>44098</v>
      </c>
      <c r="D488">
        <v>1</v>
      </c>
      <c r="E488" t="s">
        <v>205</v>
      </c>
      <c r="F488" t="s">
        <v>165</v>
      </c>
      <c r="G488" t="s">
        <v>52</v>
      </c>
      <c r="H488" s="2">
        <v>11279647</v>
      </c>
      <c r="J488">
        <f t="shared" si="197"/>
        <v>0</v>
      </c>
      <c r="K488">
        <f t="shared" si="198"/>
        <v>0</v>
      </c>
      <c r="L488">
        <f t="shared" si="199"/>
        <v>0</v>
      </c>
      <c r="M488">
        <f t="shared" si="200"/>
        <v>0</v>
      </c>
      <c r="N488">
        <f t="shared" si="201"/>
        <v>0</v>
      </c>
      <c r="O488">
        <f t="shared" si="202"/>
        <v>0</v>
      </c>
      <c r="P488">
        <f t="shared" si="203"/>
        <v>0</v>
      </c>
      <c r="Q488">
        <f t="shared" si="204"/>
        <v>0</v>
      </c>
      <c r="R488" s="11">
        <f t="shared" si="205"/>
        <v>0</v>
      </c>
      <c r="S488">
        <f t="shared" si="206"/>
        <v>0</v>
      </c>
      <c r="T488" s="11">
        <f t="shared" si="207"/>
        <v>0</v>
      </c>
      <c r="U488" s="12">
        <f t="shared" si="208"/>
        <v>0</v>
      </c>
      <c r="V488" s="11">
        <f t="shared" si="209"/>
        <v>0</v>
      </c>
      <c r="W488" s="12">
        <f t="shared" si="210"/>
        <v>0</v>
      </c>
      <c r="X488" s="11">
        <f t="shared" si="211"/>
        <v>0</v>
      </c>
      <c r="Y488" s="12">
        <f t="shared" si="212"/>
        <v>0</v>
      </c>
      <c r="Z488" s="11">
        <f t="shared" si="213"/>
        <v>0</v>
      </c>
      <c r="AA488" s="12">
        <f t="shared" si="214"/>
        <v>0</v>
      </c>
      <c r="AB488" s="11">
        <f t="shared" si="215"/>
        <v>0</v>
      </c>
      <c r="AC488" s="12">
        <f t="shared" si="216"/>
        <v>0</v>
      </c>
      <c r="AD488" s="11">
        <f t="shared" si="217"/>
        <v>0</v>
      </c>
      <c r="AE488" s="12">
        <f t="shared" si="218"/>
        <v>0</v>
      </c>
      <c r="AF488" s="11">
        <f t="shared" si="219"/>
        <v>0</v>
      </c>
      <c r="AG488" s="12">
        <f t="shared" si="220"/>
        <v>0</v>
      </c>
      <c r="AH488" s="11">
        <f t="shared" si="221"/>
        <v>0</v>
      </c>
      <c r="AI488" s="12">
        <f t="shared" si="222"/>
        <v>0</v>
      </c>
      <c r="AJ488" s="11">
        <f t="shared" si="223"/>
        <v>0</v>
      </c>
      <c r="AK488" s="12">
        <f t="shared" si="224"/>
        <v>0</v>
      </c>
    </row>
    <row r="489" spans="1:37" x14ac:dyDescent="0.3">
      <c r="A489">
        <v>609980</v>
      </c>
      <c r="C489" s="1">
        <v>44098</v>
      </c>
      <c r="D489">
        <v>2</v>
      </c>
      <c r="E489" t="s">
        <v>205</v>
      </c>
      <c r="F489" t="s">
        <v>165</v>
      </c>
      <c r="G489" t="s">
        <v>12</v>
      </c>
      <c r="H489" s="2">
        <v>11390760</v>
      </c>
      <c r="J489">
        <f t="shared" si="197"/>
        <v>0</v>
      </c>
      <c r="K489">
        <f t="shared" si="198"/>
        <v>0</v>
      </c>
      <c r="L489">
        <f t="shared" si="199"/>
        <v>0</v>
      </c>
      <c r="M489">
        <f t="shared" si="200"/>
        <v>0</v>
      </c>
      <c r="N489">
        <f t="shared" si="201"/>
        <v>0</v>
      </c>
      <c r="O489">
        <f t="shared" si="202"/>
        <v>0</v>
      </c>
      <c r="P489">
        <f t="shared" si="203"/>
        <v>0</v>
      </c>
      <c r="Q489">
        <f t="shared" si="204"/>
        <v>0</v>
      </c>
      <c r="R489" s="11">
        <f t="shared" si="205"/>
        <v>0</v>
      </c>
      <c r="S489">
        <f t="shared" si="206"/>
        <v>0</v>
      </c>
      <c r="T489" s="11">
        <f t="shared" si="207"/>
        <v>0</v>
      </c>
      <c r="U489" s="12">
        <f t="shared" si="208"/>
        <v>0</v>
      </c>
      <c r="V489" s="11">
        <f t="shared" si="209"/>
        <v>1</v>
      </c>
      <c r="W489" s="12">
        <f t="shared" si="210"/>
        <v>0</v>
      </c>
      <c r="X489" s="11">
        <f t="shared" si="211"/>
        <v>0</v>
      </c>
      <c r="Y489" s="12">
        <f t="shared" si="212"/>
        <v>0</v>
      </c>
      <c r="Z489" s="11">
        <f t="shared" si="213"/>
        <v>0</v>
      </c>
      <c r="AA489" s="12">
        <f t="shared" si="214"/>
        <v>0</v>
      </c>
      <c r="AB489" s="11">
        <f t="shared" si="215"/>
        <v>0</v>
      </c>
      <c r="AC489" s="12">
        <f t="shared" si="216"/>
        <v>0</v>
      </c>
      <c r="AD489" s="11">
        <f t="shared" si="217"/>
        <v>0</v>
      </c>
      <c r="AE489" s="12">
        <f t="shared" si="218"/>
        <v>0</v>
      </c>
      <c r="AF489" s="11">
        <f t="shared" si="219"/>
        <v>0</v>
      </c>
      <c r="AG489" s="12">
        <f t="shared" si="220"/>
        <v>0</v>
      </c>
      <c r="AH489" s="11">
        <f t="shared" si="221"/>
        <v>0</v>
      </c>
      <c r="AI489" s="12">
        <f t="shared" si="222"/>
        <v>0</v>
      </c>
      <c r="AJ489" s="11">
        <f t="shared" si="223"/>
        <v>0</v>
      </c>
      <c r="AK489" s="12">
        <f t="shared" si="224"/>
        <v>0</v>
      </c>
    </row>
    <row r="490" spans="1:37" x14ac:dyDescent="0.3">
      <c r="A490">
        <v>609980</v>
      </c>
      <c r="C490" s="1">
        <v>44098</v>
      </c>
      <c r="D490">
        <v>3</v>
      </c>
      <c r="E490" t="s">
        <v>205</v>
      </c>
      <c r="F490" t="s">
        <v>165</v>
      </c>
      <c r="G490" t="s">
        <v>47</v>
      </c>
      <c r="H490" s="2">
        <v>11919137</v>
      </c>
      <c r="J490">
        <f t="shared" si="197"/>
        <v>0</v>
      </c>
      <c r="K490">
        <f t="shared" si="198"/>
        <v>0</v>
      </c>
      <c r="L490">
        <f t="shared" si="199"/>
        <v>0</v>
      </c>
      <c r="M490">
        <f t="shared" si="200"/>
        <v>0</v>
      </c>
      <c r="N490">
        <f t="shared" si="201"/>
        <v>0</v>
      </c>
      <c r="O490">
        <f t="shared" si="202"/>
        <v>0</v>
      </c>
      <c r="P490">
        <f t="shared" si="203"/>
        <v>0</v>
      </c>
      <c r="Q490">
        <f t="shared" si="204"/>
        <v>0</v>
      </c>
      <c r="R490" s="11">
        <f t="shared" si="205"/>
        <v>0</v>
      </c>
      <c r="S490">
        <f t="shared" si="206"/>
        <v>0</v>
      </c>
      <c r="T490" s="11">
        <f t="shared" si="207"/>
        <v>0</v>
      </c>
      <c r="U490" s="12">
        <f t="shared" si="208"/>
        <v>0</v>
      </c>
      <c r="V490" s="11">
        <f t="shared" si="209"/>
        <v>0</v>
      </c>
      <c r="W490" s="12">
        <f t="shared" si="210"/>
        <v>0</v>
      </c>
      <c r="X490" s="11">
        <f t="shared" si="211"/>
        <v>0</v>
      </c>
      <c r="Y490" s="12">
        <f t="shared" si="212"/>
        <v>0</v>
      </c>
      <c r="Z490" s="11">
        <f t="shared" si="213"/>
        <v>0</v>
      </c>
      <c r="AA490" s="12">
        <f t="shared" si="214"/>
        <v>0</v>
      </c>
      <c r="AB490" s="11">
        <f t="shared" si="215"/>
        <v>0</v>
      </c>
      <c r="AC490" s="12">
        <f t="shared" si="216"/>
        <v>0</v>
      </c>
      <c r="AD490" s="11">
        <f t="shared" si="217"/>
        <v>0</v>
      </c>
      <c r="AE490" s="12">
        <f t="shared" si="218"/>
        <v>0</v>
      </c>
      <c r="AF490" s="11">
        <f t="shared" si="219"/>
        <v>0</v>
      </c>
      <c r="AG490" s="12">
        <f t="shared" si="220"/>
        <v>0</v>
      </c>
      <c r="AH490" s="11">
        <f t="shared" si="221"/>
        <v>0</v>
      </c>
      <c r="AI490" s="12">
        <f t="shared" si="222"/>
        <v>0</v>
      </c>
      <c r="AJ490" s="11">
        <f t="shared" si="223"/>
        <v>0</v>
      </c>
      <c r="AK490" s="12">
        <f t="shared" si="224"/>
        <v>0</v>
      </c>
    </row>
    <row r="491" spans="1:37" x14ac:dyDescent="0.3">
      <c r="A491">
        <v>609980</v>
      </c>
      <c r="C491" s="1">
        <v>44098</v>
      </c>
      <c r="D491">
        <v>4</v>
      </c>
      <c r="E491" t="s">
        <v>205</v>
      </c>
      <c r="F491" t="s">
        <v>165</v>
      </c>
      <c r="G491" t="s">
        <v>21</v>
      </c>
      <c r="H491" s="2">
        <v>12102430</v>
      </c>
      <c r="J491">
        <f t="shared" si="197"/>
        <v>0</v>
      </c>
      <c r="K491">
        <f t="shared" si="198"/>
        <v>0</v>
      </c>
      <c r="L491">
        <f t="shared" si="199"/>
        <v>0</v>
      </c>
      <c r="M491">
        <f t="shared" si="200"/>
        <v>0</v>
      </c>
      <c r="N491">
        <f t="shared" si="201"/>
        <v>0</v>
      </c>
      <c r="O491">
        <f t="shared" si="202"/>
        <v>0</v>
      </c>
      <c r="P491">
        <f t="shared" si="203"/>
        <v>0</v>
      </c>
      <c r="Q491">
        <f t="shared" si="204"/>
        <v>0</v>
      </c>
      <c r="R491" s="11">
        <f t="shared" si="205"/>
        <v>0</v>
      </c>
      <c r="S491">
        <f t="shared" si="206"/>
        <v>0</v>
      </c>
      <c r="T491" s="11">
        <f t="shared" si="207"/>
        <v>0</v>
      </c>
      <c r="U491" s="12">
        <f t="shared" si="208"/>
        <v>0</v>
      </c>
      <c r="V491" s="11">
        <f t="shared" si="209"/>
        <v>0</v>
      </c>
      <c r="W491" s="12">
        <f t="shared" si="210"/>
        <v>0</v>
      </c>
      <c r="X491" s="11">
        <f t="shared" si="211"/>
        <v>1</v>
      </c>
      <c r="Y491" s="12">
        <f t="shared" si="212"/>
        <v>0</v>
      </c>
      <c r="Z491" s="11">
        <f t="shared" si="213"/>
        <v>0</v>
      </c>
      <c r="AA491" s="12">
        <f t="shared" si="214"/>
        <v>0</v>
      </c>
      <c r="AB491" s="11">
        <f t="shared" si="215"/>
        <v>0</v>
      </c>
      <c r="AC491" s="12">
        <f t="shared" si="216"/>
        <v>0</v>
      </c>
      <c r="AD491" s="11">
        <f t="shared" si="217"/>
        <v>0</v>
      </c>
      <c r="AE491" s="12">
        <f t="shared" si="218"/>
        <v>0</v>
      </c>
      <c r="AF491" s="11">
        <f t="shared" si="219"/>
        <v>0</v>
      </c>
      <c r="AG491" s="12">
        <f t="shared" si="220"/>
        <v>0</v>
      </c>
      <c r="AH491" s="11">
        <f t="shared" si="221"/>
        <v>0</v>
      </c>
      <c r="AI491" s="12">
        <f t="shared" si="222"/>
        <v>0</v>
      </c>
      <c r="AJ491" s="11">
        <f t="shared" si="223"/>
        <v>0</v>
      </c>
      <c r="AK491" s="12">
        <f t="shared" si="224"/>
        <v>0</v>
      </c>
    </row>
    <row r="492" spans="1:37" x14ac:dyDescent="0.3">
      <c r="A492">
        <v>609980</v>
      </c>
      <c r="C492" s="1">
        <v>44098</v>
      </c>
      <c r="D492">
        <v>5</v>
      </c>
      <c r="E492" t="s">
        <v>205</v>
      </c>
      <c r="F492" t="s">
        <v>165</v>
      </c>
      <c r="G492" t="s">
        <v>20</v>
      </c>
      <c r="H492" s="2">
        <v>12281668</v>
      </c>
      <c r="J492">
        <f t="shared" si="197"/>
        <v>0</v>
      </c>
      <c r="K492">
        <f t="shared" si="198"/>
        <v>0</v>
      </c>
      <c r="L492">
        <f t="shared" si="199"/>
        <v>0</v>
      </c>
      <c r="M492">
        <f t="shared" si="200"/>
        <v>0</v>
      </c>
      <c r="N492">
        <f t="shared" si="201"/>
        <v>0</v>
      </c>
      <c r="O492">
        <f t="shared" si="202"/>
        <v>0</v>
      </c>
      <c r="P492">
        <f t="shared" si="203"/>
        <v>0</v>
      </c>
      <c r="Q492">
        <f t="shared" si="204"/>
        <v>0</v>
      </c>
      <c r="R492" s="11">
        <f t="shared" si="205"/>
        <v>1</v>
      </c>
      <c r="S492">
        <f t="shared" si="206"/>
        <v>0</v>
      </c>
      <c r="T492" s="11">
        <f t="shared" si="207"/>
        <v>1</v>
      </c>
      <c r="U492" s="12">
        <f t="shared" si="208"/>
        <v>0</v>
      </c>
      <c r="V492" s="11">
        <f t="shared" si="209"/>
        <v>0</v>
      </c>
      <c r="W492" s="12">
        <f t="shared" si="210"/>
        <v>0</v>
      </c>
      <c r="X492" s="11">
        <f t="shared" si="211"/>
        <v>0</v>
      </c>
      <c r="Y492" s="12">
        <f t="shared" si="212"/>
        <v>0</v>
      </c>
      <c r="Z492" s="11">
        <f t="shared" si="213"/>
        <v>0</v>
      </c>
      <c r="AA492" s="12">
        <f t="shared" si="214"/>
        <v>0</v>
      </c>
      <c r="AB492" s="11">
        <f t="shared" si="215"/>
        <v>0</v>
      </c>
      <c r="AC492" s="12">
        <f t="shared" si="216"/>
        <v>0</v>
      </c>
      <c r="AD492" s="11">
        <f t="shared" si="217"/>
        <v>0</v>
      </c>
      <c r="AE492" s="12">
        <f t="shared" si="218"/>
        <v>0</v>
      </c>
      <c r="AF492" s="11">
        <f t="shared" si="219"/>
        <v>0</v>
      </c>
      <c r="AG492" s="12">
        <f t="shared" si="220"/>
        <v>0</v>
      </c>
      <c r="AH492" s="11">
        <f t="shared" si="221"/>
        <v>0</v>
      </c>
      <c r="AI492" s="12">
        <f t="shared" si="222"/>
        <v>0</v>
      </c>
      <c r="AJ492" s="11">
        <f t="shared" si="223"/>
        <v>0</v>
      </c>
      <c r="AK492" s="12">
        <f t="shared" si="224"/>
        <v>0</v>
      </c>
    </row>
    <row r="493" spans="1:37" x14ac:dyDescent="0.3">
      <c r="A493">
        <v>609980</v>
      </c>
      <c r="C493" s="1">
        <v>44098</v>
      </c>
      <c r="D493">
        <v>6</v>
      </c>
      <c r="E493" t="s">
        <v>205</v>
      </c>
      <c r="F493" t="s">
        <v>165</v>
      </c>
      <c r="G493" t="s">
        <v>37</v>
      </c>
      <c r="H493" s="2">
        <v>13031055</v>
      </c>
      <c r="J493">
        <f t="shared" si="197"/>
        <v>0</v>
      </c>
      <c r="K493">
        <f t="shared" si="198"/>
        <v>0</v>
      </c>
      <c r="L493">
        <f t="shared" si="199"/>
        <v>0</v>
      </c>
      <c r="M493">
        <f t="shared" si="200"/>
        <v>0</v>
      </c>
      <c r="N493">
        <f t="shared" si="201"/>
        <v>0</v>
      </c>
      <c r="O493">
        <f t="shared" si="202"/>
        <v>0</v>
      </c>
      <c r="P493">
        <f t="shared" si="203"/>
        <v>0</v>
      </c>
      <c r="Q493">
        <f t="shared" si="204"/>
        <v>0</v>
      </c>
      <c r="R493" s="11">
        <f t="shared" si="205"/>
        <v>0</v>
      </c>
      <c r="S493">
        <f t="shared" si="206"/>
        <v>0</v>
      </c>
      <c r="T493" s="11">
        <f t="shared" si="207"/>
        <v>0</v>
      </c>
      <c r="U493" s="12">
        <f t="shared" si="208"/>
        <v>0</v>
      </c>
      <c r="V493" s="11">
        <f t="shared" si="209"/>
        <v>0</v>
      </c>
      <c r="W493" s="12">
        <f t="shared" si="210"/>
        <v>0</v>
      </c>
      <c r="X493" s="11">
        <f t="shared" si="211"/>
        <v>0</v>
      </c>
      <c r="Y493" s="12">
        <f t="shared" si="212"/>
        <v>0</v>
      </c>
      <c r="Z493" s="11">
        <f t="shared" si="213"/>
        <v>0</v>
      </c>
      <c r="AA493" s="12">
        <f t="shared" si="214"/>
        <v>0</v>
      </c>
      <c r="AB493" s="11">
        <f t="shared" si="215"/>
        <v>0</v>
      </c>
      <c r="AC493" s="12">
        <f t="shared" si="216"/>
        <v>0</v>
      </c>
      <c r="AD493" s="11">
        <f t="shared" si="217"/>
        <v>0</v>
      </c>
      <c r="AE493" s="12">
        <f t="shared" si="218"/>
        <v>0</v>
      </c>
      <c r="AF493" s="11">
        <f t="shared" si="219"/>
        <v>0</v>
      </c>
      <c r="AG493" s="12">
        <f t="shared" si="220"/>
        <v>0</v>
      </c>
      <c r="AH493" s="11">
        <f t="shared" si="221"/>
        <v>0</v>
      </c>
      <c r="AI493" s="12">
        <f t="shared" si="222"/>
        <v>0</v>
      </c>
      <c r="AJ493" s="11">
        <f t="shared" si="223"/>
        <v>0</v>
      </c>
      <c r="AK493" s="12">
        <f t="shared" si="224"/>
        <v>0</v>
      </c>
    </row>
    <row r="494" spans="1:37" x14ac:dyDescent="0.3">
      <c r="A494">
        <v>609980</v>
      </c>
      <c r="C494" s="1">
        <v>44098</v>
      </c>
      <c r="D494">
        <v>7</v>
      </c>
      <c r="E494" t="s">
        <v>205</v>
      </c>
      <c r="F494" t="s">
        <v>165</v>
      </c>
      <c r="G494" t="s">
        <v>72</v>
      </c>
      <c r="H494" s="2">
        <v>13130469</v>
      </c>
      <c r="J494">
        <f t="shared" si="197"/>
        <v>0</v>
      </c>
      <c r="K494">
        <f t="shared" si="198"/>
        <v>0</v>
      </c>
      <c r="L494">
        <f t="shared" si="199"/>
        <v>0</v>
      </c>
      <c r="M494">
        <f t="shared" si="200"/>
        <v>0</v>
      </c>
      <c r="N494">
        <f t="shared" si="201"/>
        <v>0</v>
      </c>
      <c r="O494">
        <f t="shared" si="202"/>
        <v>0</v>
      </c>
      <c r="P494">
        <f t="shared" si="203"/>
        <v>0</v>
      </c>
      <c r="Q494">
        <f t="shared" si="204"/>
        <v>0</v>
      </c>
      <c r="R494" s="11">
        <f t="shared" si="205"/>
        <v>0</v>
      </c>
      <c r="S494">
        <f t="shared" si="206"/>
        <v>0</v>
      </c>
      <c r="T494" s="11">
        <f t="shared" si="207"/>
        <v>0</v>
      </c>
      <c r="U494" s="12">
        <f t="shared" si="208"/>
        <v>0</v>
      </c>
      <c r="V494" s="11">
        <f t="shared" si="209"/>
        <v>0</v>
      </c>
      <c r="W494" s="12">
        <f t="shared" si="210"/>
        <v>0</v>
      </c>
      <c r="X494" s="11">
        <f t="shared" si="211"/>
        <v>0</v>
      </c>
      <c r="Y494" s="12">
        <f t="shared" si="212"/>
        <v>0</v>
      </c>
      <c r="Z494" s="11">
        <f t="shared" si="213"/>
        <v>0</v>
      </c>
      <c r="AA494" s="12">
        <f t="shared" si="214"/>
        <v>0</v>
      </c>
      <c r="AB494" s="11">
        <f t="shared" si="215"/>
        <v>0</v>
      </c>
      <c r="AC494" s="12">
        <f t="shared" si="216"/>
        <v>0</v>
      </c>
      <c r="AD494" s="11">
        <f t="shared" si="217"/>
        <v>0</v>
      </c>
      <c r="AE494" s="12">
        <f t="shared" si="218"/>
        <v>0</v>
      </c>
      <c r="AF494" s="11">
        <f t="shared" si="219"/>
        <v>0</v>
      </c>
      <c r="AG494" s="12">
        <f t="shared" si="220"/>
        <v>0</v>
      </c>
      <c r="AH494" s="11">
        <f t="shared" si="221"/>
        <v>0</v>
      </c>
      <c r="AI494" s="12">
        <f t="shared" si="222"/>
        <v>0</v>
      </c>
      <c r="AJ494" s="11">
        <f t="shared" si="223"/>
        <v>0</v>
      </c>
      <c r="AK494" s="12">
        <f t="shared" si="224"/>
        <v>0</v>
      </c>
    </row>
    <row r="495" spans="1:37" x14ac:dyDescent="0.3">
      <c r="A495">
        <v>609980</v>
      </c>
      <c r="C495" s="1">
        <v>44098</v>
      </c>
      <c r="D495">
        <v>8</v>
      </c>
      <c r="E495" t="s">
        <v>205</v>
      </c>
      <c r="F495" t="s">
        <v>165</v>
      </c>
      <c r="G495" t="s">
        <v>16</v>
      </c>
      <c r="H495" s="2">
        <v>13363449</v>
      </c>
      <c r="J495">
        <f t="shared" si="197"/>
        <v>0</v>
      </c>
      <c r="K495">
        <f t="shared" si="198"/>
        <v>0</v>
      </c>
      <c r="L495">
        <f t="shared" si="199"/>
        <v>0</v>
      </c>
      <c r="M495">
        <f t="shared" si="200"/>
        <v>0</v>
      </c>
      <c r="N495">
        <f t="shared" si="201"/>
        <v>0</v>
      </c>
      <c r="O495">
        <f t="shared" si="202"/>
        <v>0</v>
      </c>
      <c r="P495">
        <f t="shared" si="203"/>
        <v>0</v>
      </c>
      <c r="Q495">
        <f t="shared" si="204"/>
        <v>0</v>
      </c>
      <c r="R495" s="11">
        <f t="shared" si="205"/>
        <v>0</v>
      </c>
      <c r="S495">
        <f t="shared" si="206"/>
        <v>0</v>
      </c>
      <c r="T495" s="11">
        <f t="shared" si="207"/>
        <v>0</v>
      </c>
      <c r="U495" s="12">
        <f t="shared" si="208"/>
        <v>0</v>
      </c>
      <c r="V495" s="11">
        <f t="shared" si="209"/>
        <v>0</v>
      </c>
      <c r="W495" s="12">
        <f t="shared" si="210"/>
        <v>0</v>
      </c>
      <c r="X495" s="11">
        <f t="shared" si="211"/>
        <v>0</v>
      </c>
      <c r="Y495" s="12">
        <f t="shared" si="212"/>
        <v>0</v>
      </c>
      <c r="Z495" s="11">
        <f t="shared" si="213"/>
        <v>0</v>
      </c>
      <c r="AA495" s="12">
        <f t="shared" si="214"/>
        <v>0</v>
      </c>
      <c r="AB495" s="11">
        <f t="shared" si="215"/>
        <v>0</v>
      </c>
      <c r="AC495" s="12">
        <f t="shared" si="216"/>
        <v>0</v>
      </c>
      <c r="AD495" s="11">
        <f t="shared" si="217"/>
        <v>0</v>
      </c>
      <c r="AE495" s="12">
        <f t="shared" si="218"/>
        <v>0</v>
      </c>
      <c r="AF495" s="11">
        <f t="shared" si="219"/>
        <v>0</v>
      </c>
      <c r="AG495" s="12">
        <f t="shared" si="220"/>
        <v>0</v>
      </c>
      <c r="AH495" s="11">
        <f t="shared" si="221"/>
        <v>0</v>
      </c>
      <c r="AI495" s="12">
        <f t="shared" si="222"/>
        <v>0</v>
      </c>
      <c r="AJ495" s="11">
        <f t="shared" si="223"/>
        <v>0</v>
      </c>
      <c r="AK495" s="12">
        <f t="shared" si="224"/>
        <v>0</v>
      </c>
    </row>
    <row r="496" spans="1:37" x14ac:dyDescent="0.3">
      <c r="A496">
        <v>609980</v>
      </c>
      <c r="C496" s="1">
        <v>44098</v>
      </c>
      <c r="D496">
        <v>9</v>
      </c>
      <c r="E496" t="s">
        <v>205</v>
      </c>
      <c r="F496" t="s">
        <v>165</v>
      </c>
      <c r="G496" t="s">
        <v>27</v>
      </c>
      <c r="H496" s="2">
        <v>13527000</v>
      </c>
      <c r="J496">
        <f t="shared" si="197"/>
        <v>0</v>
      </c>
      <c r="K496">
        <f t="shared" si="198"/>
        <v>0</v>
      </c>
      <c r="L496">
        <f t="shared" si="199"/>
        <v>0</v>
      </c>
      <c r="M496">
        <f t="shared" si="200"/>
        <v>0</v>
      </c>
      <c r="N496">
        <f t="shared" si="201"/>
        <v>0</v>
      </c>
      <c r="O496">
        <f t="shared" si="202"/>
        <v>0</v>
      </c>
      <c r="P496">
        <f t="shared" si="203"/>
        <v>0</v>
      </c>
      <c r="Q496">
        <f t="shared" si="204"/>
        <v>0</v>
      </c>
      <c r="R496" s="11">
        <f t="shared" si="205"/>
        <v>0</v>
      </c>
      <c r="S496">
        <f t="shared" si="206"/>
        <v>0</v>
      </c>
      <c r="T496" s="11">
        <f t="shared" si="207"/>
        <v>0</v>
      </c>
      <c r="U496" s="12">
        <f t="shared" si="208"/>
        <v>0</v>
      </c>
      <c r="V496" s="11">
        <f t="shared" si="209"/>
        <v>0</v>
      </c>
      <c r="W496" s="12">
        <f t="shared" si="210"/>
        <v>0</v>
      </c>
      <c r="X496" s="11">
        <f t="shared" si="211"/>
        <v>0</v>
      </c>
      <c r="Y496" s="12">
        <f t="shared" si="212"/>
        <v>0</v>
      </c>
      <c r="Z496" s="11">
        <f t="shared" si="213"/>
        <v>0</v>
      </c>
      <c r="AA496" s="12">
        <f t="shared" si="214"/>
        <v>0</v>
      </c>
      <c r="AB496" s="11">
        <f t="shared" si="215"/>
        <v>0</v>
      </c>
      <c r="AC496" s="12">
        <f t="shared" si="216"/>
        <v>0</v>
      </c>
      <c r="AD496" s="11">
        <f t="shared" si="217"/>
        <v>0</v>
      </c>
      <c r="AE496" s="12">
        <f t="shared" si="218"/>
        <v>0</v>
      </c>
      <c r="AF496" s="11">
        <f t="shared" si="219"/>
        <v>0</v>
      </c>
      <c r="AG496" s="12">
        <f t="shared" si="220"/>
        <v>0</v>
      </c>
      <c r="AH496" s="11">
        <f t="shared" si="221"/>
        <v>0</v>
      </c>
      <c r="AI496" s="12">
        <f t="shared" si="222"/>
        <v>0</v>
      </c>
      <c r="AJ496" s="11">
        <f t="shared" si="223"/>
        <v>0</v>
      </c>
      <c r="AK496" s="12">
        <f t="shared" si="224"/>
        <v>0</v>
      </c>
    </row>
    <row r="497" spans="1:37" x14ac:dyDescent="0.3">
      <c r="A497">
        <v>609980</v>
      </c>
      <c r="C497" s="1">
        <v>44098</v>
      </c>
      <c r="D497">
        <v>10</v>
      </c>
      <c r="E497" t="s">
        <v>205</v>
      </c>
      <c r="F497" t="s">
        <v>165</v>
      </c>
      <c r="G497" t="s">
        <v>14</v>
      </c>
      <c r="H497" s="2">
        <v>13649566</v>
      </c>
      <c r="J497">
        <f t="shared" si="197"/>
        <v>0</v>
      </c>
      <c r="K497">
        <f t="shared" si="198"/>
        <v>0</v>
      </c>
      <c r="L497">
        <f t="shared" si="199"/>
        <v>0</v>
      </c>
      <c r="M497">
        <f t="shared" si="200"/>
        <v>0</v>
      </c>
      <c r="N497">
        <f t="shared" si="201"/>
        <v>0</v>
      </c>
      <c r="O497">
        <f t="shared" si="202"/>
        <v>0</v>
      </c>
      <c r="P497">
        <f t="shared" si="203"/>
        <v>0</v>
      </c>
      <c r="Q497">
        <f t="shared" si="204"/>
        <v>0</v>
      </c>
      <c r="R497" s="11">
        <f t="shared" si="205"/>
        <v>0</v>
      </c>
      <c r="S497">
        <f t="shared" si="206"/>
        <v>0</v>
      </c>
      <c r="T497" s="11">
        <f t="shared" si="207"/>
        <v>0</v>
      </c>
      <c r="U497" s="12">
        <f t="shared" si="208"/>
        <v>0</v>
      </c>
      <c r="V497" s="11">
        <f t="shared" si="209"/>
        <v>0</v>
      </c>
      <c r="W497" s="12">
        <f t="shared" si="210"/>
        <v>0</v>
      </c>
      <c r="X497" s="11">
        <f t="shared" si="211"/>
        <v>0</v>
      </c>
      <c r="Y497" s="12">
        <f t="shared" si="212"/>
        <v>0</v>
      </c>
      <c r="Z497" s="11">
        <f t="shared" si="213"/>
        <v>1</v>
      </c>
      <c r="AA497" s="12">
        <f t="shared" si="214"/>
        <v>0</v>
      </c>
      <c r="AB497" s="11">
        <f t="shared" si="215"/>
        <v>0</v>
      </c>
      <c r="AC497" s="12">
        <f t="shared" si="216"/>
        <v>0</v>
      </c>
      <c r="AD497" s="11">
        <f t="shared" si="217"/>
        <v>0</v>
      </c>
      <c r="AE497" s="12">
        <f t="shared" si="218"/>
        <v>0</v>
      </c>
      <c r="AF497" s="11">
        <f t="shared" si="219"/>
        <v>0</v>
      </c>
      <c r="AG497" s="12">
        <f t="shared" si="220"/>
        <v>0</v>
      </c>
      <c r="AH497" s="11">
        <f t="shared" si="221"/>
        <v>0</v>
      </c>
      <c r="AI497" s="12">
        <f t="shared" si="222"/>
        <v>0</v>
      </c>
      <c r="AJ497" s="11">
        <f t="shared" si="223"/>
        <v>0</v>
      </c>
      <c r="AK497" s="12">
        <f t="shared" si="224"/>
        <v>0</v>
      </c>
    </row>
    <row r="498" spans="1:37" x14ac:dyDescent="0.3">
      <c r="A498">
        <v>609980</v>
      </c>
      <c r="C498" s="1">
        <v>44098</v>
      </c>
      <c r="D498">
        <v>11</v>
      </c>
      <c r="E498" t="s">
        <v>205</v>
      </c>
      <c r="F498" t="s">
        <v>165</v>
      </c>
      <c r="G498" t="s">
        <v>22</v>
      </c>
      <c r="H498" s="2">
        <v>14215666</v>
      </c>
      <c r="J498">
        <f t="shared" si="197"/>
        <v>0</v>
      </c>
      <c r="K498">
        <f t="shared" si="198"/>
        <v>0</v>
      </c>
      <c r="L498">
        <f t="shared" si="199"/>
        <v>0</v>
      </c>
      <c r="M498">
        <f t="shared" si="200"/>
        <v>0</v>
      </c>
      <c r="N498">
        <f t="shared" si="201"/>
        <v>0</v>
      </c>
      <c r="O498">
        <f t="shared" si="202"/>
        <v>0</v>
      </c>
      <c r="P498">
        <f t="shared" si="203"/>
        <v>0</v>
      </c>
      <c r="Q498">
        <f t="shared" si="204"/>
        <v>0</v>
      </c>
      <c r="R498" s="11">
        <f t="shared" si="205"/>
        <v>0</v>
      </c>
      <c r="S498">
        <f t="shared" si="206"/>
        <v>0</v>
      </c>
      <c r="T498" s="11">
        <f t="shared" si="207"/>
        <v>0</v>
      </c>
      <c r="U498" s="12">
        <f t="shared" si="208"/>
        <v>0</v>
      </c>
      <c r="V498" s="11">
        <f t="shared" si="209"/>
        <v>0</v>
      </c>
      <c r="W498" s="12">
        <f t="shared" si="210"/>
        <v>0</v>
      </c>
      <c r="X498" s="11">
        <f t="shared" si="211"/>
        <v>0</v>
      </c>
      <c r="Y498" s="12">
        <f t="shared" si="212"/>
        <v>0</v>
      </c>
      <c r="Z498" s="11">
        <f t="shared" si="213"/>
        <v>0</v>
      </c>
      <c r="AA498" s="12">
        <f t="shared" si="214"/>
        <v>0</v>
      </c>
      <c r="AB498" s="11">
        <f t="shared" si="215"/>
        <v>0</v>
      </c>
      <c r="AC498" s="12">
        <f t="shared" si="216"/>
        <v>0</v>
      </c>
      <c r="AD498" s="11">
        <f t="shared" si="217"/>
        <v>0</v>
      </c>
      <c r="AE498" s="12">
        <f t="shared" si="218"/>
        <v>0</v>
      </c>
      <c r="AF498" s="11">
        <f t="shared" si="219"/>
        <v>0</v>
      </c>
      <c r="AG498" s="12">
        <f t="shared" si="220"/>
        <v>0</v>
      </c>
      <c r="AH498" s="11">
        <f t="shared" si="221"/>
        <v>0</v>
      </c>
      <c r="AI498" s="12">
        <f t="shared" si="222"/>
        <v>0</v>
      </c>
      <c r="AJ498" s="11">
        <f t="shared" si="223"/>
        <v>0</v>
      </c>
      <c r="AK498" s="12">
        <f t="shared" si="224"/>
        <v>0</v>
      </c>
    </row>
    <row r="499" spans="1:37" x14ac:dyDescent="0.3">
      <c r="A499">
        <v>609980</v>
      </c>
      <c r="C499" s="1">
        <v>44098</v>
      </c>
      <c r="D499">
        <v>12</v>
      </c>
      <c r="E499" t="s">
        <v>205</v>
      </c>
      <c r="F499" t="s">
        <v>165</v>
      </c>
      <c r="G499" t="s">
        <v>18</v>
      </c>
      <c r="H499" s="2">
        <v>15847797</v>
      </c>
      <c r="J499">
        <f t="shared" si="197"/>
        <v>0</v>
      </c>
      <c r="K499">
        <f t="shared" si="198"/>
        <v>0</v>
      </c>
      <c r="L499">
        <f t="shared" si="199"/>
        <v>0</v>
      </c>
      <c r="M499">
        <f t="shared" si="200"/>
        <v>0</v>
      </c>
      <c r="N499">
        <f t="shared" si="201"/>
        <v>0</v>
      </c>
      <c r="O499">
        <f t="shared" si="202"/>
        <v>0</v>
      </c>
      <c r="P499">
        <f t="shared" si="203"/>
        <v>0</v>
      </c>
      <c r="Q499">
        <f t="shared" si="204"/>
        <v>0</v>
      </c>
      <c r="R499" s="11">
        <f t="shared" si="205"/>
        <v>0</v>
      </c>
      <c r="S499">
        <f t="shared" si="206"/>
        <v>0</v>
      </c>
      <c r="T499" s="11">
        <f t="shared" si="207"/>
        <v>0</v>
      </c>
      <c r="U499" s="12">
        <f t="shared" si="208"/>
        <v>0</v>
      </c>
      <c r="V499" s="11">
        <f t="shared" si="209"/>
        <v>0</v>
      </c>
      <c r="W499" s="12">
        <f t="shared" si="210"/>
        <v>0</v>
      </c>
      <c r="X499" s="11">
        <f t="shared" si="211"/>
        <v>0</v>
      </c>
      <c r="Y499" s="12">
        <f t="shared" si="212"/>
        <v>0</v>
      </c>
      <c r="Z499" s="11">
        <f t="shared" si="213"/>
        <v>0</v>
      </c>
      <c r="AA499" s="12">
        <f t="shared" si="214"/>
        <v>0</v>
      </c>
      <c r="AB499" s="11">
        <f t="shared" si="215"/>
        <v>0</v>
      </c>
      <c r="AC499" s="12">
        <f t="shared" si="216"/>
        <v>0</v>
      </c>
      <c r="AD499" s="11">
        <f t="shared" si="217"/>
        <v>1</v>
      </c>
      <c r="AE499" s="12">
        <f t="shared" si="218"/>
        <v>0</v>
      </c>
      <c r="AF499" s="11">
        <f t="shared" si="219"/>
        <v>0</v>
      </c>
      <c r="AG499" s="12">
        <f t="shared" si="220"/>
        <v>0</v>
      </c>
      <c r="AH499" s="11">
        <f t="shared" si="221"/>
        <v>0</v>
      </c>
      <c r="AI499" s="12">
        <f t="shared" si="222"/>
        <v>0</v>
      </c>
      <c r="AJ499" s="11">
        <f t="shared" si="223"/>
        <v>0</v>
      </c>
      <c r="AK499" s="12">
        <f t="shared" si="224"/>
        <v>0</v>
      </c>
    </row>
    <row r="500" spans="1:37" x14ac:dyDescent="0.3">
      <c r="A500">
        <v>609980</v>
      </c>
      <c r="C500" s="1">
        <v>44098</v>
      </c>
      <c r="D500">
        <v>13</v>
      </c>
      <c r="E500" t="s">
        <v>205</v>
      </c>
      <c r="F500" t="s">
        <v>165</v>
      </c>
      <c r="G500" t="s">
        <v>36</v>
      </c>
      <c r="H500" s="2">
        <v>16111000</v>
      </c>
      <c r="J500">
        <f t="shared" si="197"/>
        <v>0</v>
      </c>
      <c r="K500">
        <f t="shared" si="198"/>
        <v>0</v>
      </c>
      <c r="L500">
        <f t="shared" si="199"/>
        <v>0</v>
      </c>
      <c r="M500">
        <f t="shared" si="200"/>
        <v>0</v>
      </c>
      <c r="N500">
        <f t="shared" si="201"/>
        <v>0</v>
      </c>
      <c r="O500">
        <f t="shared" si="202"/>
        <v>0</v>
      </c>
      <c r="P500">
        <f t="shared" si="203"/>
        <v>0</v>
      </c>
      <c r="Q500">
        <f t="shared" si="204"/>
        <v>0</v>
      </c>
      <c r="R500" s="11">
        <f t="shared" si="205"/>
        <v>0</v>
      </c>
      <c r="S500">
        <f t="shared" si="206"/>
        <v>0</v>
      </c>
      <c r="T500" s="11">
        <f t="shared" si="207"/>
        <v>0</v>
      </c>
      <c r="U500" s="12">
        <f t="shared" si="208"/>
        <v>0</v>
      </c>
      <c r="V500" s="11">
        <f t="shared" si="209"/>
        <v>0</v>
      </c>
      <c r="W500" s="12">
        <f t="shared" si="210"/>
        <v>0</v>
      </c>
      <c r="X500" s="11">
        <f t="shared" si="211"/>
        <v>0</v>
      </c>
      <c r="Y500" s="12">
        <f t="shared" si="212"/>
        <v>0</v>
      </c>
      <c r="Z500" s="11">
        <f t="shared" si="213"/>
        <v>0</v>
      </c>
      <c r="AA500" s="12">
        <f t="shared" si="214"/>
        <v>0</v>
      </c>
      <c r="AB500" s="11">
        <f t="shared" si="215"/>
        <v>0</v>
      </c>
      <c r="AC500" s="12">
        <f t="shared" si="216"/>
        <v>0</v>
      </c>
      <c r="AD500" s="11">
        <f t="shared" si="217"/>
        <v>0</v>
      </c>
      <c r="AE500" s="12">
        <f t="shared" si="218"/>
        <v>0</v>
      </c>
      <c r="AF500" s="11">
        <f t="shared" si="219"/>
        <v>0</v>
      </c>
      <c r="AG500" s="12">
        <f t="shared" si="220"/>
        <v>0</v>
      </c>
      <c r="AH500" s="11">
        <f t="shared" si="221"/>
        <v>0</v>
      </c>
      <c r="AI500" s="12">
        <f t="shared" si="222"/>
        <v>0</v>
      </c>
      <c r="AJ500" s="11">
        <f t="shared" si="223"/>
        <v>0</v>
      </c>
      <c r="AK500" s="12">
        <f t="shared" si="224"/>
        <v>0</v>
      </c>
    </row>
    <row r="501" spans="1:37" x14ac:dyDescent="0.3">
      <c r="A501">
        <v>609980</v>
      </c>
      <c r="C501" s="1">
        <v>44098</v>
      </c>
      <c r="D501">
        <v>14</v>
      </c>
      <c r="E501" t="s">
        <v>205</v>
      </c>
      <c r="F501" t="s">
        <v>165</v>
      </c>
      <c r="G501" t="s">
        <v>156</v>
      </c>
      <c r="H501" s="2">
        <v>17793000</v>
      </c>
      <c r="J501">
        <f t="shared" si="197"/>
        <v>1</v>
      </c>
      <c r="K501">
        <f t="shared" si="198"/>
        <v>0</v>
      </c>
      <c r="L501">
        <f t="shared" si="199"/>
        <v>0</v>
      </c>
      <c r="M501">
        <f t="shared" si="200"/>
        <v>0</v>
      </c>
      <c r="N501">
        <f t="shared" si="201"/>
        <v>0</v>
      </c>
      <c r="O501">
        <f t="shared" si="202"/>
        <v>0</v>
      </c>
      <c r="P501">
        <f t="shared" si="203"/>
        <v>0</v>
      </c>
      <c r="Q501">
        <f t="shared" si="204"/>
        <v>0</v>
      </c>
      <c r="R501" s="11">
        <f t="shared" si="205"/>
        <v>0</v>
      </c>
      <c r="S501">
        <f t="shared" si="206"/>
        <v>0</v>
      </c>
      <c r="T501" s="11">
        <f t="shared" si="207"/>
        <v>0</v>
      </c>
      <c r="U501" s="12">
        <f t="shared" si="208"/>
        <v>0</v>
      </c>
      <c r="V501" s="11">
        <f t="shared" si="209"/>
        <v>0</v>
      </c>
      <c r="W501" s="12">
        <f t="shared" si="210"/>
        <v>0</v>
      </c>
      <c r="X501" s="11">
        <f t="shared" si="211"/>
        <v>0</v>
      </c>
      <c r="Y501" s="12">
        <f t="shared" si="212"/>
        <v>0</v>
      </c>
      <c r="Z501" s="11">
        <f t="shared" si="213"/>
        <v>0</v>
      </c>
      <c r="AA501" s="12">
        <f t="shared" si="214"/>
        <v>0</v>
      </c>
      <c r="AB501" s="11">
        <f t="shared" si="215"/>
        <v>0</v>
      </c>
      <c r="AC501" s="12">
        <f t="shared" si="216"/>
        <v>0</v>
      </c>
      <c r="AD501" s="11">
        <f t="shared" si="217"/>
        <v>0</v>
      </c>
      <c r="AE501" s="12">
        <f t="shared" si="218"/>
        <v>0</v>
      </c>
      <c r="AF501" s="11">
        <f t="shared" si="219"/>
        <v>0</v>
      </c>
      <c r="AG501" s="12">
        <f t="shared" si="220"/>
        <v>0</v>
      </c>
      <c r="AH501" s="11">
        <f t="shared" si="221"/>
        <v>0</v>
      </c>
      <c r="AI501" s="12">
        <f t="shared" si="222"/>
        <v>0</v>
      </c>
      <c r="AJ501" s="11">
        <f t="shared" si="223"/>
        <v>0</v>
      </c>
      <c r="AK501" s="12">
        <f t="shared" si="224"/>
        <v>0</v>
      </c>
    </row>
    <row r="502" spans="1:37" x14ac:dyDescent="0.3">
      <c r="A502">
        <v>609980</v>
      </c>
      <c r="C502" s="1">
        <v>44098</v>
      </c>
      <c r="D502">
        <v>15</v>
      </c>
      <c r="E502" t="s">
        <v>205</v>
      </c>
      <c r="F502" t="s">
        <v>165</v>
      </c>
      <c r="G502" t="s">
        <v>26</v>
      </c>
      <c r="H502" s="2">
        <v>17807898</v>
      </c>
      <c r="J502">
        <f t="shared" si="197"/>
        <v>0</v>
      </c>
      <c r="K502">
        <f t="shared" si="198"/>
        <v>0</v>
      </c>
      <c r="L502">
        <f t="shared" si="199"/>
        <v>0</v>
      </c>
      <c r="M502">
        <f t="shared" si="200"/>
        <v>0</v>
      </c>
      <c r="N502">
        <f t="shared" si="201"/>
        <v>0</v>
      </c>
      <c r="O502">
        <f t="shared" si="202"/>
        <v>0</v>
      </c>
      <c r="P502">
        <f t="shared" si="203"/>
        <v>0</v>
      </c>
      <c r="Q502">
        <f t="shared" si="204"/>
        <v>0</v>
      </c>
      <c r="R502" s="11">
        <f t="shared" si="205"/>
        <v>0</v>
      </c>
      <c r="S502">
        <f t="shared" si="206"/>
        <v>0</v>
      </c>
      <c r="T502" s="11">
        <f t="shared" si="207"/>
        <v>0</v>
      </c>
      <c r="U502" s="12">
        <f t="shared" si="208"/>
        <v>0</v>
      </c>
      <c r="V502" s="11">
        <f t="shared" si="209"/>
        <v>0</v>
      </c>
      <c r="W502" s="12">
        <f t="shared" si="210"/>
        <v>0</v>
      </c>
      <c r="X502" s="11">
        <f t="shared" si="211"/>
        <v>0</v>
      </c>
      <c r="Y502" s="12">
        <f t="shared" si="212"/>
        <v>0</v>
      </c>
      <c r="Z502" s="11">
        <f t="shared" si="213"/>
        <v>0</v>
      </c>
      <c r="AA502" s="12">
        <f t="shared" si="214"/>
        <v>0</v>
      </c>
      <c r="AB502" s="11">
        <f t="shared" si="215"/>
        <v>0</v>
      </c>
      <c r="AC502" s="12">
        <f t="shared" si="216"/>
        <v>0</v>
      </c>
      <c r="AD502" s="11">
        <f t="shared" si="217"/>
        <v>0</v>
      </c>
      <c r="AE502" s="12">
        <f t="shared" si="218"/>
        <v>0</v>
      </c>
      <c r="AF502" s="11">
        <f t="shared" si="219"/>
        <v>0</v>
      </c>
      <c r="AG502" s="12">
        <f t="shared" si="220"/>
        <v>0</v>
      </c>
      <c r="AH502" s="11">
        <f t="shared" si="221"/>
        <v>0</v>
      </c>
      <c r="AI502" s="12">
        <f t="shared" si="222"/>
        <v>0</v>
      </c>
      <c r="AJ502" s="11">
        <f t="shared" si="223"/>
        <v>0</v>
      </c>
      <c r="AK502" s="12">
        <f t="shared" si="224"/>
        <v>0</v>
      </c>
    </row>
    <row r="503" spans="1:37" x14ac:dyDescent="0.3">
      <c r="A503">
        <v>609980</v>
      </c>
      <c r="C503" s="1">
        <v>44098</v>
      </c>
      <c r="D503">
        <v>16</v>
      </c>
      <c r="E503" t="s">
        <v>205</v>
      </c>
      <c r="F503" t="s">
        <v>165</v>
      </c>
      <c r="G503" t="s">
        <v>33</v>
      </c>
      <c r="H503" s="2">
        <v>18957066</v>
      </c>
      <c r="J503">
        <f t="shared" si="197"/>
        <v>0</v>
      </c>
      <c r="K503">
        <f t="shared" si="198"/>
        <v>0</v>
      </c>
      <c r="L503">
        <f t="shared" si="199"/>
        <v>0</v>
      </c>
      <c r="M503">
        <f t="shared" si="200"/>
        <v>0</v>
      </c>
      <c r="N503">
        <f t="shared" si="201"/>
        <v>0</v>
      </c>
      <c r="O503">
        <f t="shared" si="202"/>
        <v>0</v>
      </c>
      <c r="P503">
        <f t="shared" si="203"/>
        <v>0</v>
      </c>
      <c r="Q503">
        <f t="shared" si="204"/>
        <v>0</v>
      </c>
      <c r="R503" s="11">
        <f t="shared" si="205"/>
        <v>0</v>
      </c>
      <c r="S503">
        <f t="shared" si="206"/>
        <v>0</v>
      </c>
      <c r="T503" s="11">
        <f t="shared" si="207"/>
        <v>0</v>
      </c>
      <c r="U503" s="12">
        <f t="shared" si="208"/>
        <v>0</v>
      </c>
      <c r="V503" s="11">
        <f t="shared" si="209"/>
        <v>0</v>
      </c>
      <c r="W503" s="12">
        <f t="shared" si="210"/>
        <v>0</v>
      </c>
      <c r="X503" s="11">
        <f t="shared" si="211"/>
        <v>0</v>
      </c>
      <c r="Y503" s="12">
        <f t="shared" si="212"/>
        <v>0</v>
      </c>
      <c r="Z503" s="11">
        <f t="shared" si="213"/>
        <v>0</v>
      </c>
      <c r="AA503" s="12">
        <f t="shared" si="214"/>
        <v>0</v>
      </c>
      <c r="AB503" s="11">
        <f t="shared" si="215"/>
        <v>0</v>
      </c>
      <c r="AC503" s="12">
        <f t="shared" si="216"/>
        <v>0</v>
      </c>
      <c r="AD503" s="11">
        <f t="shared" si="217"/>
        <v>0</v>
      </c>
      <c r="AE503" s="12">
        <f t="shared" si="218"/>
        <v>0</v>
      </c>
      <c r="AF503" s="11">
        <f t="shared" si="219"/>
        <v>0</v>
      </c>
      <c r="AG503" s="12">
        <f t="shared" si="220"/>
        <v>0</v>
      </c>
      <c r="AH503" s="11">
        <f t="shared" si="221"/>
        <v>0</v>
      </c>
      <c r="AI503" s="12">
        <f t="shared" si="222"/>
        <v>0</v>
      </c>
      <c r="AJ503" s="11">
        <f t="shared" si="223"/>
        <v>0</v>
      </c>
      <c r="AK503" s="12">
        <f t="shared" si="224"/>
        <v>0</v>
      </c>
    </row>
    <row r="504" spans="1:37" x14ac:dyDescent="0.3">
      <c r="A504">
        <v>609980</v>
      </c>
      <c r="C504" s="1">
        <v>44098</v>
      </c>
      <c r="D504">
        <v>17</v>
      </c>
      <c r="E504" t="s">
        <v>205</v>
      </c>
      <c r="F504" t="s">
        <v>165</v>
      </c>
      <c r="G504" t="s">
        <v>58</v>
      </c>
      <c r="H504" s="2">
        <v>19386000</v>
      </c>
      <c r="J504">
        <f t="shared" si="197"/>
        <v>0</v>
      </c>
      <c r="K504">
        <f t="shared" si="198"/>
        <v>0</v>
      </c>
      <c r="L504">
        <f t="shared" si="199"/>
        <v>0</v>
      </c>
      <c r="M504">
        <f t="shared" si="200"/>
        <v>0</v>
      </c>
      <c r="N504">
        <f t="shared" si="201"/>
        <v>0</v>
      </c>
      <c r="O504">
        <f t="shared" si="202"/>
        <v>0</v>
      </c>
      <c r="P504">
        <f t="shared" si="203"/>
        <v>0</v>
      </c>
      <c r="Q504">
        <f t="shared" si="204"/>
        <v>0</v>
      </c>
      <c r="R504" s="11">
        <f t="shared" si="205"/>
        <v>0</v>
      </c>
      <c r="S504">
        <f t="shared" si="206"/>
        <v>0</v>
      </c>
      <c r="T504" s="11">
        <f t="shared" si="207"/>
        <v>0</v>
      </c>
      <c r="U504" s="12">
        <f t="shared" si="208"/>
        <v>0</v>
      </c>
      <c r="V504" s="11">
        <f t="shared" si="209"/>
        <v>0</v>
      </c>
      <c r="W504" s="12">
        <f t="shared" si="210"/>
        <v>0</v>
      </c>
      <c r="X504" s="11">
        <f t="shared" si="211"/>
        <v>0</v>
      </c>
      <c r="Y504" s="12">
        <f t="shared" si="212"/>
        <v>0</v>
      </c>
      <c r="Z504" s="11">
        <f t="shared" si="213"/>
        <v>0</v>
      </c>
      <c r="AA504" s="12">
        <f t="shared" si="214"/>
        <v>0</v>
      </c>
      <c r="AB504" s="11">
        <f t="shared" si="215"/>
        <v>0</v>
      </c>
      <c r="AC504" s="12">
        <f t="shared" si="216"/>
        <v>0</v>
      </c>
      <c r="AD504" s="11">
        <f t="shared" si="217"/>
        <v>0</v>
      </c>
      <c r="AE504" s="12">
        <f t="shared" si="218"/>
        <v>0</v>
      </c>
      <c r="AF504" s="11">
        <f t="shared" si="219"/>
        <v>0</v>
      </c>
      <c r="AG504" s="12">
        <f t="shared" si="220"/>
        <v>0</v>
      </c>
      <c r="AH504" s="11">
        <f t="shared" si="221"/>
        <v>0</v>
      </c>
      <c r="AI504" s="12">
        <f t="shared" si="222"/>
        <v>0</v>
      </c>
      <c r="AJ504" s="11">
        <f t="shared" si="223"/>
        <v>0</v>
      </c>
      <c r="AK504" s="12">
        <f t="shared" si="224"/>
        <v>0</v>
      </c>
    </row>
    <row r="505" spans="1:37" x14ac:dyDescent="0.3">
      <c r="A505">
        <v>609980</v>
      </c>
      <c r="C505" s="1">
        <v>44098</v>
      </c>
      <c r="D505">
        <v>18</v>
      </c>
      <c r="E505" t="s">
        <v>205</v>
      </c>
      <c r="F505" t="s">
        <v>165</v>
      </c>
      <c r="G505" t="s">
        <v>15</v>
      </c>
      <c r="H505" s="2">
        <v>20821718</v>
      </c>
      <c r="J505">
        <f t="shared" si="197"/>
        <v>0</v>
      </c>
      <c r="K505">
        <f t="shared" si="198"/>
        <v>0</v>
      </c>
      <c r="L505">
        <f t="shared" si="199"/>
        <v>0</v>
      </c>
      <c r="M505">
        <f t="shared" si="200"/>
        <v>0</v>
      </c>
      <c r="N505">
        <f t="shared" si="201"/>
        <v>0</v>
      </c>
      <c r="O505">
        <f t="shared" si="202"/>
        <v>0</v>
      </c>
      <c r="P505">
        <f t="shared" si="203"/>
        <v>0</v>
      </c>
      <c r="Q505">
        <f t="shared" si="204"/>
        <v>0</v>
      </c>
      <c r="R505" s="11">
        <f t="shared" si="205"/>
        <v>0</v>
      </c>
      <c r="S505">
        <f t="shared" si="206"/>
        <v>0</v>
      </c>
      <c r="T505" s="11">
        <f t="shared" si="207"/>
        <v>0</v>
      </c>
      <c r="U505" s="12">
        <f t="shared" si="208"/>
        <v>0</v>
      </c>
      <c r="V505" s="11">
        <f t="shared" si="209"/>
        <v>0</v>
      </c>
      <c r="W505" s="12">
        <f t="shared" si="210"/>
        <v>0</v>
      </c>
      <c r="X505" s="11">
        <f t="shared" si="211"/>
        <v>0</v>
      </c>
      <c r="Y505" s="12">
        <f t="shared" si="212"/>
        <v>0</v>
      </c>
      <c r="Z505" s="11">
        <f t="shared" si="213"/>
        <v>0</v>
      </c>
      <c r="AA505" s="12">
        <f t="shared" si="214"/>
        <v>0</v>
      </c>
      <c r="AB505" s="11">
        <f t="shared" si="215"/>
        <v>0</v>
      </c>
      <c r="AC505" s="12">
        <f t="shared" si="216"/>
        <v>0</v>
      </c>
      <c r="AD505" s="11">
        <f t="shared" si="217"/>
        <v>0</v>
      </c>
      <c r="AE505" s="12">
        <f t="shared" si="218"/>
        <v>0</v>
      </c>
      <c r="AF505" s="11">
        <f t="shared" si="219"/>
        <v>1</v>
      </c>
      <c r="AG505" s="12">
        <f t="shared" si="220"/>
        <v>0</v>
      </c>
      <c r="AH505" s="11">
        <f t="shared" si="221"/>
        <v>0</v>
      </c>
      <c r="AI505" s="12">
        <f t="shared" si="222"/>
        <v>0</v>
      </c>
      <c r="AJ505" s="11">
        <f t="shared" si="223"/>
        <v>0</v>
      </c>
      <c r="AK505" s="12">
        <f t="shared" si="224"/>
        <v>0</v>
      </c>
    </row>
    <row r="506" spans="1:37" x14ac:dyDescent="0.3">
      <c r="C506" s="1"/>
      <c r="H506" s="2"/>
      <c r="J506">
        <f t="shared" si="197"/>
        <v>0</v>
      </c>
      <c r="K506">
        <f t="shared" si="198"/>
        <v>0</v>
      </c>
      <c r="L506">
        <f t="shared" si="199"/>
        <v>0</v>
      </c>
      <c r="M506">
        <f t="shared" si="200"/>
        <v>0</v>
      </c>
      <c r="N506">
        <f t="shared" si="201"/>
        <v>0</v>
      </c>
      <c r="O506">
        <f t="shared" si="202"/>
        <v>0</v>
      </c>
      <c r="P506">
        <f t="shared" si="203"/>
        <v>0</v>
      </c>
      <c r="Q506">
        <f t="shared" si="204"/>
        <v>0</v>
      </c>
      <c r="R506" s="11">
        <f t="shared" si="205"/>
        <v>0</v>
      </c>
      <c r="S506">
        <f t="shared" si="206"/>
        <v>0</v>
      </c>
      <c r="T506" s="11">
        <f t="shared" si="207"/>
        <v>0</v>
      </c>
      <c r="U506" s="12">
        <f t="shared" si="208"/>
        <v>0</v>
      </c>
      <c r="V506" s="11">
        <f t="shared" si="209"/>
        <v>0</v>
      </c>
      <c r="W506" s="12">
        <f t="shared" si="210"/>
        <v>0</v>
      </c>
      <c r="X506" s="11">
        <f t="shared" si="211"/>
        <v>0</v>
      </c>
      <c r="Y506" s="12">
        <f t="shared" si="212"/>
        <v>0</v>
      </c>
      <c r="Z506" s="11">
        <f t="shared" si="213"/>
        <v>0</v>
      </c>
      <c r="AA506" s="12">
        <f t="shared" si="214"/>
        <v>0</v>
      </c>
      <c r="AB506" s="11">
        <f t="shared" si="215"/>
        <v>0</v>
      </c>
      <c r="AC506" s="12">
        <f t="shared" si="216"/>
        <v>0</v>
      </c>
      <c r="AD506" s="11">
        <f t="shared" si="217"/>
        <v>0</v>
      </c>
      <c r="AE506" s="12">
        <f t="shared" si="218"/>
        <v>0</v>
      </c>
      <c r="AF506" s="11">
        <f t="shared" si="219"/>
        <v>0</v>
      </c>
      <c r="AG506" s="12">
        <f t="shared" si="220"/>
        <v>0</v>
      </c>
      <c r="AH506" s="11">
        <f t="shared" si="221"/>
        <v>0</v>
      </c>
      <c r="AI506" s="12">
        <f t="shared" si="222"/>
        <v>0</v>
      </c>
      <c r="AJ506" s="11">
        <f t="shared" si="223"/>
        <v>0</v>
      </c>
      <c r="AK506" s="12">
        <f t="shared" si="224"/>
        <v>0</v>
      </c>
    </row>
    <row r="507" spans="1:37" x14ac:dyDescent="0.3">
      <c r="A507">
        <v>607477</v>
      </c>
      <c r="C507" s="1">
        <v>44040</v>
      </c>
      <c r="D507">
        <v>1</v>
      </c>
      <c r="E507" t="s">
        <v>206</v>
      </c>
      <c r="F507" t="s">
        <v>165</v>
      </c>
      <c r="G507" t="s">
        <v>28</v>
      </c>
      <c r="H507" s="2">
        <v>2587537</v>
      </c>
      <c r="J507">
        <f t="shared" si="197"/>
        <v>0</v>
      </c>
      <c r="K507">
        <f t="shared" si="198"/>
        <v>0</v>
      </c>
      <c r="L507">
        <f t="shared" si="199"/>
        <v>0</v>
      </c>
      <c r="M507">
        <f t="shared" si="200"/>
        <v>0</v>
      </c>
      <c r="N507">
        <f t="shared" si="201"/>
        <v>0</v>
      </c>
      <c r="O507">
        <f t="shared" si="202"/>
        <v>0</v>
      </c>
      <c r="P507">
        <f t="shared" si="203"/>
        <v>0</v>
      </c>
      <c r="Q507">
        <f t="shared" si="204"/>
        <v>0</v>
      </c>
      <c r="R507" s="11">
        <f t="shared" si="205"/>
        <v>0</v>
      </c>
      <c r="S507">
        <f t="shared" si="206"/>
        <v>0</v>
      </c>
      <c r="T507" s="11">
        <f t="shared" si="207"/>
        <v>0</v>
      </c>
      <c r="U507" s="12">
        <f t="shared" si="208"/>
        <v>0</v>
      </c>
      <c r="V507" s="11">
        <f t="shared" si="209"/>
        <v>0</v>
      </c>
      <c r="W507" s="12">
        <f t="shared" si="210"/>
        <v>0</v>
      </c>
      <c r="X507" s="11">
        <f t="shared" si="211"/>
        <v>0</v>
      </c>
      <c r="Y507" s="12">
        <f t="shared" si="212"/>
        <v>0</v>
      </c>
      <c r="Z507" s="11">
        <f t="shared" si="213"/>
        <v>0</v>
      </c>
      <c r="AA507" s="12">
        <f t="shared" si="214"/>
        <v>0</v>
      </c>
      <c r="AB507" s="11">
        <f t="shared" si="215"/>
        <v>0</v>
      </c>
      <c r="AC507" s="12">
        <f t="shared" si="216"/>
        <v>0</v>
      </c>
      <c r="AD507" s="11">
        <f t="shared" si="217"/>
        <v>0</v>
      </c>
      <c r="AE507" s="12">
        <f t="shared" si="218"/>
        <v>0</v>
      </c>
      <c r="AF507" s="11">
        <f t="shared" si="219"/>
        <v>0</v>
      </c>
      <c r="AG507" s="12">
        <f t="shared" si="220"/>
        <v>0</v>
      </c>
      <c r="AH507" s="11">
        <f t="shared" si="221"/>
        <v>0</v>
      </c>
      <c r="AI507" s="12">
        <f t="shared" si="222"/>
        <v>0</v>
      </c>
      <c r="AJ507" s="11">
        <f t="shared" si="223"/>
        <v>0</v>
      </c>
      <c r="AK507" s="12">
        <f t="shared" si="224"/>
        <v>0</v>
      </c>
    </row>
    <row r="508" spans="1:37" x14ac:dyDescent="0.3">
      <c r="A508">
        <v>607477</v>
      </c>
      <c r="C508" s="1">
        <v>44040</v>
      </c>
      <c r="D508">
        <v>2</v>
      </c>
      <c r="E508" t="s">
        <v>206</v>
      </c>
      <c r="F508" t="s">
        <v>165</v>
      </c>
      <c r="G508" t="s">
        <v>73</v>
      </c>
      <c r="H508" s="2">
        <v>4013050</v>
      </c>
      <c r="J508">
        <f t="shared" si="197"/>
        <v>0</v>
      </c>
      <c r="K508">
        <f t="shared" si="198"/>
        <v>0</v>
      </c>
      <c r="L508">
        <f t="shared" si="199"/>
        <v>0</v>
      </c>
      <c r="M508">
        <f t="shared" si="200"/>
        <v>0</v>
      </c>
      <c r="N508">
        <f t="shared" si="201"/>
        <v>0</v>
      </c>
      <c r="O508">
        <f t="shared" si="202"/>
        <v>0</v>
      </c>
      <c r="P508">
        <f t="shared" si="203"/>
        <v>0</v>
      </c>
      <c r="Q508">
        <f t="shared" si="204"/>
        <v>0</v>
      </c>
      <c r="R508" s="11">
        <f t="shared" si="205"/>
        <v>0</v>
      </c>
      <c r="S508">
        <f t="shared" si="206"/>
        <v>0</v>
      </c>
      <c r="T508" s="11">
        <f t="shared" si="207"/>
        <v>0</v>
      </c>
      <c r="U508" s="12">
        <f t="shared" si="208"/>
        <v>0</v>
      </c>
      <c r="V508" s="11">
        <f t="shared" si="209"/>
        <v>0</v>
      </c>
      <c r="W508" s="12">
        <f t="shared" si="210"/>
        <v>0</v>
      </c>
      <c r="X508" s="11">
        <f t="shared" si="211"/>
        <v>0</v>
      </c>
      <c r="Y508" s="12">
        <f t="shared" si="212"/>
        <v>0</v>
      </c>
      <c r="Z508" s="11">
        <f t="shared" si="213"/>
        <v>0</v>
      </c>
      <c r="AA508" s="12">
        <f t="shared" si="214"/>
        <v>0</v>
      </c>
      <c r="AB508" s="11">
        <f t="shared" si="215"/>
        <v>0</v>
      </c>
      <c r="AC508" s="12">
        <f t="shared" si="216"/>
        <v>0</v>
      </c>
      <c r="AD508" s="11">
        <f t="shared" si="217"/>
        <v>0</v>
      </c>
      <c r="AE508" s="12">
        <f t="shared" si="218"/>
        <v>0</v>
      </c>
      <c r="AF508" s="11">
        <f t="shared" si="219"/>
        <v>0</v>
      </c>
      <c r="AG508" s="12">
        <f t="shared" si="220"/>
        <v>0</v>
      </c>
      <c r="AH508" s="11">
        <f t="shared" si="221"/>
        <v>0</v>
      </c>
      <c r="AI508" s="12">
        <f t="shared" si="222"/>
        <v>0</v>
      </c>
      <c r="AJ508" s="11">
        <f t="shared" si="223"/>
        <v>0</v>
      </c>
      <c r="AK508" s="12">
        <f t="shared" si="224"/>
        <v>0</v>
      </c>
    </row>
    <row r="509" spans="1:37" x14ac:dyDescent="0.3">
      <c r="A509">
        <v>607477</v>
      </c>
      <c r="C509" s="1">
        <v>44040</v>
      </c>
      <c r="D509">
        <v>3</v>
      </c>
      <c r="E509" t="s">
        <v>206</v>
      </c>
      <c r="F509" t="s">
        <v>165</v>
      </c>
      <c r="G509" t="s">
        <v>23</v>
      </c>
      <c r="H509" s="2">
        <v>5423000</v>
      </c>
      <c r="J509">
        <f t="shared" si="197"/>
        <v>0</v>
      </c>
      <c r="K509">
        <f t="shared" si="198"/>
        <v>0</v>
      </c>
      <c r="L509">
        <f t="shared" si="199"/>
        <v>0</v>
      </c>
      <c r="M509">
        <f t="shared" si="200"/>
        <v>0</v>
      </c>
      <c r="N509">
        <f t="shared" si="201"/>
        <v>0</v>
      </c>
      <c r="O509">
        <f t="shared" si="202"/>
        <v>0</v>
      </c>
      <c r="P509">
        <f t="shared" si="203"/>
        <v>0</v>
      </c>
      <c r="Q509">
        <f t="shared" si="204"/>
        <v>0</v>
      </c>
      <c r="R509" s="11">
        <f t="shared" si="205"/>
        <v>0</v>
      </c>
      <c r="S509">
        <f t="shared" si="206"/>
        <v>0</v>
      </c>
      <c r="T509" s="11">
        <f t="shared" si="207"/>
        <v>0</v>
      </c>
      <c r="U509" s="12">
        <f t="shared" si="208"/>
        <v>0</v>
      </c>
      <c r="V509" s="11">
        <f t="shared" si="209"/>
        <v>0</v>
      </c>
      <c r="W509" s="12">
        <f t="shared" si="210"/>
        <v>0</v>
      </c>
      <c r="X509" s="11">
        <f t="shared" si="211"/>
        <v>0</v>
      </c>
      <c r="Y509" s="12">
        <f t="shared" si="212"/>
        <v>0</v>
      </c>
      <c r="Z509" s="11">
        <f t="shared" si="213"/>
        <v>0</v>
      </c>
      <c r="AA509" s="12">
        <f t="shared" si="214"/>
        <v>0</v>
      </c>
      <c r="AB509" s="11">
        <f t="shared" si="215"/>
        <v>0</v>
      </c>
      <c r="AC509" s="12">
        <f t="shared" si="216"/>
        <v>0</v>
      </c>
      <c r="AD509" s="11">
        <f t="shared" si="217"/>
        <v>0</v>
      </c>
      <c r="AE509" s="12">
        <f t="shared" si="218"/>
        <v>0</v>
      </c>
      <c r="AF509" s="11">
        <f t="shared" si="219"/>
        <v>0</v>
      </c>
      <c r="AG509" s="12">
        <f t="shared" si="220"/>
        <v>0</v>
      </c>
      <c r="AH509" s="11">
        <f t="shared" si="221"/>
        <v>0</v>
      </c>
      <c r="AI509" s="12">
        <f t="shared" si="222"/>
        <v>0</v>
      </c>
      <c r="AJ509" s="11">
        <f t="shared" si="223"/>
        <v>0</v>
      </c>
      <c r="AK509" s="12">
        <f t="shared" si="224"/>
        <v>0</v>
      </c>
    </row>
    <row r="510" spans="1:37" x14ac:dyDescent="0.3">
      <c r="A510">
        <v>607477</v>
      </c>
      <c r="C510" s="1">
        <v>44040</v>
      </c>
      <c r="D510">
        <v>4</v>
      </c>
      <c r="E510" t="s">
        <v>206</v>
      </c>
      <c r="F510" t="s">
        <v>165</v>
      </c>
      <c r="G510" t="s">
        <v>156</v>
      </c>
      <c r="H510" s="2">
        <v>6349306</v>
      </c>
      <c r="J510">
        <f t="shared" si="197"/>
        <v>1</v>
      </c>
      <c r="K510">
        <f t="shared" si="198"/>
        <v>0</v>
      </c>
      <c r="L510">
        <f t="shared" si="199"/>
        <v>0</v>
      </c>
      <c r="M510">
        <f t="shared" si="200"/>
        <v>0</v>
      </c>
      <c r="N510">
        <f t="shared" si="201"/>
        <v>0</v>
      </c>
      <c r="O510">
        <f t="shared" si="202"/>
        <v>0</v>
      </c>
      <c r="P510">
        <f t="shared" si="203"/>
        <v>0</v>
      </c>
      <c r="Q510">
        <f t="shared" si="204"/>
        <v>0</v>
      </c>
      <c r="R510" s="11">
        <f t="shared" si="205"/>
        <v>0</v>
      </c>
      <c r="S510">
        <f t="shared" si="206"/>
        <v>0</v>
      </c>
      <c r="T510" s="11">
        <f t="shared" si="207"/>
        <v>0</v>
      </c>
      <c r="U510" s="12">
        <f t="shared" si="208"/>
        <v>0</v>
      </c>
      <c r="V510" s="11">
        <f t="shared" si="209"/>
        <v>0</v>
      </c>
      <c r="W510" s="12">
        <f t="shared" si="210"/>
        <v>0</v>
      </c>
      <c r="X510" s="11">
        <f t="shared" si="211"/>
        <v>0</v>
      </c>
      <c r="Y510" s="12">
        <f t="shared" si="212"/>
        <v>0</v>
      </c>
      <c r="Z510" s="11">
        <f t="shared" si="213"/>
        <v>0</v>
      </c>
      <c r="AA510" s="12">
        <f t="shared" si="214"/>
        <v>0</v>
      </c>
      <c r="AB510" s="11">
        <f t="shared" si="215"/>
        <v>0</v>
      </c>
      <c r="AC510" s="12">
        <f t="shared" si="216"/>
        <v>0</v>
      </c>
      <c r="AD510" s="11">
        <f t="shared" si="217"/>
        <v>0</v>
      </c>
      <c r="AE510" s="12">
        <f t="shared" si="218"/>
        <v>0</v>
      </c>
      <c r="AF510" s="11">
        <f t="shared" si="219"/>
        <v>0</v>
      </c>
      <c r="AG510" s="12">
        <f t="shared" si="220"/>
        <v>0</v>
      </c>
      <c r="AH510" s="11">
        <f t="shared" si="221"/>
        <v>0</v>
      </c>
      <c r="AI510" s="12">
        <f t="shared" si="222"/>
        <v>0</v>
      </c>
      <c r="AJ510" s="11">
        <f t="shared" si="223"/>
        <v>0</v>
      </c>
      <c r="AK510" s="12">
        <f t="shared" si="224"/>
        <v>0</v>
      </c>
    </row>
    <row r="511" spans="1:37" x14ac:dyDescent="0.3">
      <c r="A511">
        <v>607477</v>
      </c>
      <c r="C511" s="1">
        <v>44040</v>
      </c>
      <c r="D511">
        <v>5</v>
      </c>
      <c r="E511" t="s">
        <v>206</v>
      </c>
      <c r="F511" t="s">
        <v>165</v>
      </c>
      <c r="G511" t="s">
        <v>34</v>
      </c>
      <c r="H511" s="2">
        <v>6781350</v>
      </c>
      <c r="J511">
        <f t="shared" si="197"/>
        <v>0</v>
      </c>
      <c r="K511">
        <f t="shared" si="198"/>
        <v>0</v>
      </c>
      <c r="L511">
        <f t="shared" si="199"/>
        <v>0</v>
      </c>
      <c r="M511">
        <f t="shared" si="200"/>
        <v>0</v>
      </c>
      <c r="N511">
        <f t="shared" si="201"/>
        <v>0</v>
      </c>
      <c r="O511">
        <f t="shared" si="202"/>
        <v>0</v>
      </c>
      <c r="P511">
        <f t="shared" si="203"/>
        <v>0</v>
      </c>
      <c r="Q511">
        <f t="shared" si="204"/>
        <v>0</v>
      </c>
      <c r="R511" s="11">
        <f t="shared" si="205"/>
        <v>0</v>
      </c>
      <c r="S511">
        <f t="shared" si="206"/>
        <v>0</v>
      </c>
      <c r="T511" s="11">
        <f t="shared" si="207"/>
        <v>0</v>
      </c>
      <c r="U511" s="12">
        <f t="shared" si="208"/>
        <v>0</v>
      </c>
      <c r="V511" s="11">
        <f t="shared" si="209"/>
        <v>0</v>
      </c>
      <c r="W511" s="12">
        <f t="shared" si="210"/>
        <v>0</v>
      </c>
      <c r="X511" s="11">
        <f t="shared" si="211"/>
        <v>0</v>
      </c>
      <c r="Y511" s="12">
        <f t="shared" si="212"/>
        <v>0</v>
      </c>
      <c r="Z511" s="11">
        <f t="shared" si="213"/>
        <v>0</v>
      </c>
      <c r="AA511" s="12">
        <f t="shared" si="214"/>
        <v>0</v>
      </c>
      <c r="AB511" s="11">
        <f t="shared" si="215"/>
        <v>0</v>
      </c>
      <c r="AC511" s="12">
        <f t="shared" si="216"/>
        <v>0</v>
      </c>
      <c r="AD511" s="11">
        <f t="shared" si="217"/>
        <v>0</v>
      </c>
      <c r="AE511" s="12">
        <f t="shared" si="218"/>
        <v>0</v>
      </c>
      <c r="AF511" s="11">
        <f t="shared" si="219"/>
        <v>0</v>
      </c>
      <c r="AG511" s="12">
        <f t="shared" si="220"/>
        <v>0</v>
      </c>
      <c r="AH511" s="11">
        <f t="shared" si="221"/>
        <v>0</v>
      </c>
      <c r="AI511" s="12">
        <f t="shared" si="222"/>
        <v>0</v>
      </c>
      <c r="AJ511" s="11">
        <f t="shared" si="223"/>
        <v>0</v>
      </c>
      <c r="AK511" s="12">
        <f t="shared" si="224"/>
        <v>0</v>
      </c>
    </row>
    <row r="512" spans="1:37" x14ac:dyDescent="0.3">
      <c r="A512">
        <v>607477</v>
      </c>
      <c r="C512" s="1">
        <v>44040</v>
      </c>
      <c r="D512">
        <v>6</v>
      </c>
      <c r="E512" t="s">
        <v>206</v>
      </c>
      <c r="F512" t="s">
        <v>165</v>
      </c>
      <c r="G512" t="s">
        <v>87</v>
      </c>
      <c r="H512" s="2">
        <v>7100403</v>
      </c>
      <c r="J512">
        <f t="shared" si="197"/>
        <v>0</v>
      </c>
      <c r="K512">
        <f t="shared" si="198"/>
        <v>0</v>
      </c>
      <c r="L512">
        <f t="shared" si="199"/>
        <v>0</v>
      </c>
      <c r="M512">
        <f t="shared" si="200"/>
        <v>0</v>
      </c>
      <c r="N512">
        <f t="shared" si="201"/>
        <v>0</v>
      </c>
      <c r="O512">
        <f t="shared" si="202"/>
        <v>0</v>
      </c>
      <c r="P512">
        <f t="shared" si="203"/>
        <v>0</v>
      </c>
      <c r="Q512">
        <f t="shared" si="204"/>
        <v>0</v>
      </c>
      <c r="R512" s="11">
        <f t="shared" si="205"/>
        <v>0</v>
      </c>
      <c r="S512">
        <f t="shared" si="206"/>
        <v>0</v>
      </c>
      <c r="T512" s="11">
        <f t="shared" si="207"/>
        <v>0</v>
      </c>
      <c r="U512" s="12">
        <f t="shared" si="208"/>
        <v>0</v>
      </c>
      <c r="V512" s="11">
        <f t="shared" si="209"/>
        <v>0</v>
      </c>
      <c r="W512" s="12">
        <f t="shared" si="210"/>
        <v>0</v>
      </c>
      <c r="X512" s="11">
        <f t="shared" si="211"/>
        <v>0</v>
      </c>
      <c r="Y512" s="12">
        <f t="shared" si="212"/>
        <v>0</v>
      </c>
      <c r="Z512" s="11">
        <f t="shared" si="213"/>
        <v>0</v>
      </c>
      <c r="AA512" s="12">
        <f t="shared" si="214"/>
        <v>0</v>
      </c>
      <c r="AB512" s="11">
        <f t="shared" si="215"/>
        <v>0</v>
      </c>
      <c r="AC512" s="12">
        <f t="shared" si="216"/>
        <v>0</v>
      </c>
      <c r="AD512" s="11">
        <f t="shared" si="217"/>
        <v>0</v>
      </c>
      <c r="AE512" s="12">
        <f t="shared" si="218"/>
        <v>0</v>
      </c>
      <c r="AF512" s="11">
        <f t="shared" si="219"/>
        <v>0</v>
      </c>
      <c r="AG512" s="12">
        <f t="shared" si="220"/>
        <v>0</v>
      </c>
      <c r="AH512" s="11">
        <f t="shared" si="221"/>
        <v>0</v>
      </c>
      <c r="AI512" s="12">
        <f t="shared" si="222"/>
        <v>0</v>
      </c>
      <c r="AJ512" s="11">
        <f t="shared" si="223"/>
        <v>0</v>
      </c>
      <c r="AK512" s="12">
        <f t="shared" si="224"/>
        <v>0</v>
      </c>
    </row>
    <row r="513" spans="1:37" x14ac:dyDescent="0.3">
      <c r="A513">
        <v>607477</v>
      </c>
      <c r="C513" s="1">
        <v>44040</v>
      </c>
      <c r="D513">
        <v>7</v>
      </c>
      <c r="E513" t="s">
        <v>206</v>
      </c>
      <c r="F513" t="s">
        <v>165</v>
      </c>
      <c r="G513" t="s">
        <v>22</v>
      </c>
      <c r="H513" s="2">
        <v>8244600</v>
      </c>
      <c r="J513">
        <f t="shared" si="197"/>
        <v>0</v>
      </c>
      <c r="K513">
        <f t="shared" si="198"/>
        <v>0</v>
      </c>
      <c r="L513">
        <f t="shared" si="199"/>
        <v>0</v>
      </c>
      <c r="M513">
        <f t="shared" si="200"/>
        <v>0</v>
      </c>
      <c r="N513">
        <f t="shared" si="201"/>
        <v>0</v>
      </c>
      <c r="O513">
        <f t="shared" si="202"/>
        <v>0</v>
      </c>
      <c r="P513">
        <f t="shared" si="203"/>
        <v>0</v>
      </c>
      <c r="Q513">
        <f t="shared" si="204"/>
        <v>0</v>
      </c>
      <c r="R513" s="11">
        <f t="shared" si="205"/>
        <v>0</v>
      </c>
      <c r="S513">
        <f t="shared" si="206"/>
        <v>0</v>
      </c>
      <c r="T513" s="11">
        <f t="shared" si="207"/>
        <v>0</v>
      </c>
      <c r="U513" s="12">
        <f t="shared" si="208"/>
        <v>0</v>
      </c>
      <c r="V513" s="11">
        <f t="shared" si="209"/>
        <v>0</v>
      </c>
      <c r="W513" s="12">
        <f t="shared" si="210"/>
        <v>0</v>
      </c>
      <c r="X513" s="11">
        <f t="shared" si="211"/>
        <v>0</v>
      </c>
      <c r="Y513" s="12">
        <f t="shared" si="212"/>
        <v>0</v>
      </c>
      <c r="Z513" s="11">
        <f t="shared" si="213"/>
        <v>0</v>
      </c>
      <c r="AA513" s="12">
        <f t="shared" si="214"/>
        <v>0</v>
      </c>
      <c r="AB513" s="11">
        <f t="shared" si="215"/>
        <v>0</v>
      </c>
      <c r="AC513" s="12">
        <f t="shared" si="216"/>
        <v>0</v>
      </c>
      <c r="AD513" s="11">
        <f t="shared" si="217"/>
        <v>0</v>
      </c>
      <c r="AE513" s="12">
        <f t="shared" si="218"/>
        <v>0</v>
      </c>
      <c r="AF513" s="11">
        <f t="shared" si="219"/>
        <v>0</v>
      </c>
      <c r="AG513" s="12">
        <f t="shared" si="220"/>
        <v>0</v>
      </c>
      <c r="AH513" s="11">
        <f t="shared" si="221"/>
        <v>0</v>
      </c>
      <c r="AI513" s="12">
        <f t="shared" si="222"/>
        <v>0</v>
      </c>
      <c r="AJ513" s="11">
        <f t="shared" si="223"/>
        <v>0</v>
      </c>
      <c r="AK513" s="12">
        <f t="shared" si="224"/>
        <v>0</v>
      </c>
    </row>
    <row r="514" spans="1:37" x14ac:dyDescent="0.3">
      <c r="A514">
        <v>607477</v>
      </c>
      <c r="C514" s="1">
        <v>44040</v>
      </c>
      <c r="D514">
        <v>8</v>
      </c>
      <c r="E514" t="s">
        <v>206</v>
      </c>
      <c r="F514" t="s">
        <v>165</v>
      </c>
      <c r="G514" t="s">
        <v>69</v>
      </c>
      <c r="H514" s="2">
        <v>8702200</v>
      </c>
      <c r="J514">
        <f t="shared" si="197"/>
        <v>0</v>
      </c>
      <c r="K514">
        <f t="shared" si="198"/>
        <v>0</v>
      </c>
      <c r="L514">
        <f t="shared" si="199"/>
        <v>0</v>
      </c>
      <c r="M514">
        <f t="shared" si="200"/>
        <v>0</v>
      </c>
      <c r="N514">
        <f t="shared" si="201"/>
        <v>0</v>
      </c>
      <c r="O514">
        <f t="shared" si="202"/>
        <v>0</v>
      </c>
      <c r="P514">
        <f t="shared" si="203"/>
        <v>0</v>
      </c>
      <c r="Q514">
        <f t="shared" si="204"/>
        <v>0</v>
      </c>
      <c r="R514" s="11">
        <f t="shared" si="205"/>
        <v>0</v>
      </c>
      <c r="S514">
        <f t="shared" si="206"/>
        <v>0</v>
      </c>
      <c r="T514" s="11">
        <f t="shared" si="207"/>
        <v>0</v>
      </c>
      <c r="U514" s="12">
        <f t="shared" si="208"/>
        <v>0</v>
      </c>
      <c r="V514" s="11">
        <f t="shared" si="209"/>
        <v>0</v>
      </c>
      <c r="W514" s="12">
        <f t="shared" si="210"/>
        <v>0</v>
      </c>
      <c r="X514" s="11">
        <f t="shared" si="211"/>
        <v>0</v>
      </c>
      <c r="Y514" s="12">
        <f t="shared" si="212"/>
        <v>0</v>
      </c>
      <c r="Z514" s="11">
        <f t="shared" si="213"/>
        <v>0</v>
      </c>
      <c r="AA514" s="12">
        <f t="shared" si="214"/>
        <v>0</v>
      </c>
      <c r="AB514" s="11">
        <f t="shared" si="215"/>
        <v>0</v>
      </c>
      <c r="AC514" s="12">
        <f t="shared" si="216"/>
        <v>0</v>
      </c>
      <c r="AD514" s="11">
        <f t="shared" si="217"/>
        <v>0</v>
      </c>
      <c r="AE514" s="12">
        <f t="shared" si="218"/>
        <v>0</v>
      </c>
      <c r="AF514" s="11">
        <f t="shared" si="219"/>
        <v>0</v>
      </c>
      <c r="AG514" s="12">
        <f t="shared" si="220"/>
        <v>0</v>
      </c>
      <c r="AH514" s="11">
        <f t="shared" si="221"/>
        <v>0</v>
      </c>
      <c r="AI514" s="12">
        <f t="shared" si="222"/>
        <v>0</v>
      </c>
      <c r="AJ514" s="11">
        <f t="shared" si="223"/>
        <v>0</v>
      </c>
      <c r="AK514" s="12">
        <f t="shared" si="224"/>
        <v>0</v>
      </c>
    </row>
    <row r="515" spans="1:37" x14ac:dyDescent="0.3">
      <c r="C515" s="1"/>
      <c r="H515" s="2"/>
      <c r="J515">
        <f t="shared" si="197"/>
        <v>0</v>
      </c>
      <c r="K515">
        <f t="shared" si="198"/>
        <v>0</v>
      </c>
      <c r="L515">
        <f t="shared" si="199"/>
        <v>0</v>
      </c>
      <c r="M515">
        <f t="shared" si="200"/>
        <v>0</v>
      </c>
      <c r="N515">
        <f t="shared" si="201"/>
        <v>0</v>
      </c>
      <c r="O515">
        <f t="shared" si="202"/>
        <v>0</v>
      </c>
      <c r="P515">
        <f t="shared" si="203"/>
        <v>0</v>
      </c>
      <c r="Q515">
        <f t="shared" si="204"/>
        <v>0</v>
      </c>
      <c r="R515" s="11">
        <f t="shared" si="205"/>
        <v>0</v>
      </c>
      <c r="S515">
        <f t="shared" si="206"/>
        <v>0</v>
      </c>
      <c r="T515" s="11">
        <f t="shared" si="207"/>
        <v>0</v>
      </c>
      <c r="U515" s="12">
        <f t="shared" si="208"/>
        <v>0</v>
      </c>
      <c r="V515" s="11">
        <f t="shared" si="209"/>
        <v>0</v>
      </c>
      <c r="W515" s="12">
        <f t="shared" si="210"/>
        <v>0</v>
      </c>
      <c r="X515" s="11">
        <f t="shared" si="211"/>
        <v>0</v>
      </c>
      <c r="Y515" s="12">
        <f t="shared" si="212"/>
        <v>0</v>
      </c>
      <c r="Z515" s="11">
        <f t="shared" si="213"/>
        <v>0</v>
      </c>
      <c r="AA515" s="12">
        <f t="shared" si="214"/>
        <v>0</v>
      </c>
      <c r="AB515" s="11">
        <f t="shared" si="215"/>
        <v>0</v>
      </c>
      <c r="AC515" s="12">
        <f t="shared" si="216"/>
        <v>0</v>
      </c>
      <c r="AD515" s="11">
        <f t="shared" si="217"/>
        <v>0</v>
      </c>
      <c r="AE515" s="12">
        <f t="shared" si="218"/>
        <v>0</v>
      </c>
      <c r="AF515" s="11">
        <f t="shared" si="219"/>
        <v>0</v>
      </c>
      <c r="AG515" s="12">
        <f t="shared" si="220"/>
        <v>0</v>
      </c>
      <c r="AH515" s="11">
        <f t="shared" si="221"/>
        <v>0</v>
      </c>
      <c r="AI515" s="12">
        <f t="shared" si="222"/>
        <v>0</v>
      </c>
      <c r="AJ515" s="11">
        <f t="shared" si="223"/>
        <v>0</v>
      </c>
      <c r="AK515" s="12">
        <f t="shared" si="224"/>
        <v>0</v>
      </c>
    </row>
    <row r="516" spans="1:37" x14ac:dyDescent="0.3">
      <c r="A516">
        <v>601511</v>
      </c>
      <c r="C516" s="1">
        <v>44019</v>
      </c>
      <c r="D516">
        <v>1</v>
      </c>
      <c r="E516" t="s">
        <v>207</v>
      </c>
      <c r="F516" t="s">
        <v>165</v>
      </c>
      <c r="G516" t="s">
        <v>41</v>
      </c>
      <c r="H516" s="2">
        <v>7662559</v>
      </c>
      <c r="J516">
        <f t="shared" si="197"/>
        <v>0</v>
      </c>
      <c r="K516">
        <f t="shared" si="198"/>
        <v>0</v>
      </c>
      <c r="L516">
        <f t="shared" si="199"/>
        <v>0</v>
      </c>
      <c r="M516">
        <f t="shared" si="200"/>
        <v>0</v>
      </c>
      <c r="N516">
        <f t="shared" si="201"/>
        <v>0</v>
      </c>
      <c r="O516">
        <f t="shared" si="202"/>
        <v>0</v>
      </c>
      <c r="P516">
        <f t="shared" si="203"/>
        <v>0</v>
      </c>
      <c r="Q516">
        <f t="shared" si="204"/>
        <v>0</v>
      </c>
      <c r="R516" s="11">
        <f t="shared" si="205"/>
        <v>0</v>
      </c>
      <c r="S516">
        <f t="shared" si="206"/>
        <v>0</v>
      </c>
      <c r="T516" s="11">
        <f t="shared" si="207"/>
        <v>0</v>
      </c>
      <c r="U516" s="12">
        <f t="shared" si="208"/>
        <v>0</v>
      </c>
      <c r="V516" s="11">
        <f t="shared" si="209"/>
        <v>0</v>
      </c>
      <c r="W516" s="12">
        <f t="shared" si="210"/>
        <v>0</v>
      </c>
      <c r="X516" s="11">
        <f t="shared" si="211"/>
        <v>0</v>
      </c>
      <c r="Y516" s="12">
        <f t="shared" si="212"/>
        <v>0</v>
      </c>
      <c r="Z516" s="11">
        <f t="shared" si="213"/>
        <v>0</v>
      </c>
      <c r="AA516" s="12">
        <f t="shared" si="214"/>
        <v>0</v>
      </c>
      <c r="AB516" s="11">
        <f t="shared" si="215"/>
        <v>0</v>
      </c>
      <c r="AC516" s="12">
        <f t="shared" si="216"/>
        <v>0</v>
      </c>
      <c r="AD516" s="11">
        <f t="shared" si="217"/>
        <v>0</v>
      </c>
      <c r="AE516" s="12">
        <f t="shared" si="218"/>
        <v>0</v>
      </c>
      <c r="AF516" s="11">
        <f t="shared" si="219"/>
        <v>0</v>
      </c>
      <c r="AG516" s="12">
        <f t="shared" si="220"/>
        <v>0</v>
      </c>
      <c r="AH516" s="11">
        <f t="shared" si="221"/>
        <v>0</v>
      </c>
      <c r="AI516" s="12">
        <f t="shared" si="222"/>
        <v>0</v>
      </c>
      <c r="AJ516" s="11">
        <f t="shared" si="223"/>
        <v>0</v>
      </c>
      <c r="AK516" s="12">
        <f t="shared" si="224"/>
        <v>0</v>
      </c>
    </row>
    <row r="517" spans="1:37" x14ac:dyDescent="0.3">
      <c r="A517">
        <v>601511</v>
      </c>
      <c r="C517" s="1">
        <v>44019</v>
      </c>
      <c r="D517">
        <v>2</v>
      </c>
      <c r="E517" t="s">
        <v>207</v>
      </c>
      <c r="F517" t="s">
        <v>165</v>
      </c>
      <c r="G517" t="s">
        <v>13</v>
      </c>
      <c r="H517" s="2">
        <v>7713953</v>
      </c>
      <c r="J517">
        <f t="shared" si="197"/>
        <v>0</v>
      </c>
      <c r="K517">
        <f t="shared" si="198"/>
        <v>0</v>
      </c>
      <c r="L517">
        <f t="shared" si="199"/>
        <v>0</v>
      </c>
      <c r="M517">
        <f t="shared" si="200"/>
        <v>0</v>
      </c>
      <c r="N517">
        <f t="shared" si="201"/>
        <v>1</v>
      </c>
      <c r="O517">
        <f t="shared" si="202"/>
        <v>0</v>
      </c>
      <c r="P517">
        <f t="shared" si="203"/>
        <v>0</v>
      </c>
      <c r="Q517">
        <f t="shared" si="204"/>
        <v>0</v>
      </c>
      <c r="R517" s="11">
        <f t="shared" si="205"/>
        <v>0</v>
      </c>
      <c r="S517">
        <f t="shared" si="206"/>
        <v>0</v>
      </c>
      <c r="T517" s="11">
        <f t="shared" si="207"/>
        <v>0</v>
      </c>
      <c r="U517" s="12">
        <f t="shared" si="208"/>
        <v>0</v>
      </c>
      <c r="V517" s="11">
        <f t="shared" si="209"/>
        <v>0</v>
      </c>
      <c r="W517" s="12">
        <f t="shared" si="210"/>
        <v>0</v>
      </c>
      <c r="X517" s="11">
        <f t="shared" si="211"/>
        <v>0</v>
      </c>
      <c r="Y517" s="12">
        <f t="shared" si="212"/>
        <v>0</v>
      </c>
      <c r="Z517" s="11">
        <f t="shared" si="213"/>
        <v>0</v>
      </c>
      <c r="AA517" s="12">
        <f t="shared" si="214"/>
        <v>0</v>
      </c>
      <c r="AB517" s="11">
        <f t="shared" si="215"/>
        <v>0</v>
      </c>
      <c r="AC517" s="12">
        <f t="shared" si="216"/>
        <v>0</v>
      </c>
      <c r="AD517" s="11">
        <f t="shared" si="217"/>
        <v>0</v>
      </c>
      <c r="AE517" s="12">
        <f t="shared" si="218"/>
        <v>0</v>
      </c>
      <c r="AF517" s="11">
        <f t="shared" si="219"/>
        <v>0</v>
      </c>
      <c r="AG517" s="12">
        <f t="shared" si="220"/>
        <v>0</v>
      </c>
      <c r="AH517" s="11">
        <f t="shared" si="221"/>
        <v>0</v>
      </c>
      <c r="AI517" s="12">
        <f t="shared" si="222"/>
        <v>0</v>
      </c>
      <c r="AJ517" s="11">
        <f t="shared" si="223"/>
        <v>0</v>
      </c>
      <c r="AK517" s="12">
        <f t="shared" si="224"/>
        <v>0</v>
      </c>
    </row>
    <row r="518" spans="1:37" x14ac:dyDescent="0.3">
      <c r="A518">
        <v>601511</v>
      </c>
      <c r="C518" s="1">
        <v>44019</v>
      </c>
      <c r="D518">
        <v>3</v>
      </c>
      <c r="E518" t="s">
        <v>207</v>
      </c>
      <c r="F518" t="s">
        <v>165</v>
      </c>
      <c r="G518" t="s">
        <v>184</v>
      </c>
      <c r="H518" s="2">
        <v>7777777</v>
      </c>
      <c r="J518">
        <f t="shared" si="197"/>
        <v>0</v>
      </c>
      <c r="K518">
        <f t="shared" si="198"/>
        <v>0</v>
      </c>
      <c r="L518">
        <f t="shared" si="199"/>
        <v>0</v>
      </c>
      <c r="M518">
        <f t="shared" si="200"/>
        <v>0</v>
      </c>
      <c r="N518">
        <f t="shared" si="201"/>
        <v>0</v>
      </c>
      <c r="O518">
        <f t="shared" si="202"/>
        <v>0</v>
      </c>
      <c r="P518">
        <f t="shared" si="203"/>
        <v>0</v>
      </c>
      <c r="Q518">
        <f t="shared" si="204"/>
        <v>0</v>
      </c>
      <c r="R518" s="11">
        <f t="shared" si="205"/>
        <v>0</v>
      </c>
      <c r="S518">
        <f t="shared" si="206"/>
        <v>0</v>
      </c>
      <c r="T518" s="11">
        <f t="shared" si="207"/>
        <v>0</v>
      </c>
      <c r="U518" s="12">
        <f t="shared" si="208"/>
        <v>0</v>
      </c>
      <c r="V518" s="11">
        <f t="shared" si="209"/>
        <v>0</v>
      </c>
      <c r="W518" s="12">
        <f t="shared" si="210"/>
        <v>0</v>
      </c>
      <c r="X518" s="11">
        <f t="shared" si="211"/>
        <v>0</v>
      </c>
      <c r="Y518" s="12">
        <f t="shared" si="212"/>
        <v>0</v>
      </c>
      <c r="Z518" s="11">
        <f t="shared" si="213"/>
        <v>0</v>
      </c>
      <c r="AA518" s="12">
        <f t="shared" si="214"/>
        <v>0</v>
      </c>
      <c r="AB518" s="11">
        <f t="shared" si="215"/>
        <v>0</v>
      </c>
      <c r="AC518" s="12">
        <f t="shared" si="216"/>
        <v>0</v>
      </c>
      <c r="AD518" s="11">
        <f t="shared" si="217"/>
        <v>0</v>
      </c>
      <c r="AE518" s="12">
        <f t="shared" si="218"/>
        <v>0</v>
      </c>
      <c r="AF518" s="11">
        <f t="shared" si="219"/>
        <v>0</v>
      </c>
      <c r="AG518" s="12">
        <f t="shared" si="220"/>
        <v>0</v>
      </c>
      <c r="AH518" s="11">
        <f t="shared" si="221"/>
        <v>0</v>
      </c>
      <c r="AI518" s="12">
        <f t="shared" si="222"/>
        <v>0</v>
      </c>
      <c r="AJ518" s="11">
        <f t="shared" si="223"/>
        <v>0</v>
      </c>
      <c r="AK518" s="12">
        <f t="shared" si="224"/>
        <v>0</v>
      </c>
    </row>
    <row r="519" spans="1:37" x14ac:dyDescent="0.3">
      <c r="A519">
        <v>601511</v>
      </c>
      <c r="C519" s="1">
        <v>44019</v>
      </c>
      <c r="D519">
        <v>4</v>
      </c>
      <c r="E519" t="s">
        <v>207</v>
      </c>
      <c r="F519" t="s">
        <v>165</v>
      </c>
      <c r="G519" t="s">
        <v>12</v>
      </c>
      <c r="H519" s="2">
        <v>7924453</v>
      </c>
      <c r="J519">
        <f t="shared" ref="J519:J582" si="225">IF(G519="Perfetto Contracting Co., Inc. ",1,)</f>
        <v>0</v>
      </c>
      <c r="K519">
        <f t="shared" ref="K519:K582" si="226">IF(AND(D519=1,G519="Perfetto Contracting Co., Inc. "),1,)</f>
        <v>0</v>
      </c>
      <c r="L519">
        <f t="shared" ref="L519:L582" si="227">IF(G519="Oliveira Contracting Inc",1,)</f>
        <v>0</v>
      </c>
      <c r="M519">
        <f t="shared" ref="M519:M582" si="228">IF(AND(D519=1,G519="Oliveira Contracting Inc"),1,)</f>
        <v>0</v>
      </c>
      <c r="N519">
        <f t="shared" ref="N519:N582" si="229">IF(G519="Triumph Construction Co.",1,)</f>
        <v>0</v>
      </c>
      <c r="O519">
        <f t="shared" ref="O519:O582" si="230">IF(AND(D519=1,G519="Triumph Construction Co."),1,)</f>
        <v>0</v>
      </c>
      <c r="P519">
        <f t="shared" ref="P519:P582" si="231">IF(G519="John Civetta &amp; Sons, Inc.",1,)</f>
        <v>0</v>
      </c>
      <c r="Q519">
        <f t="shared" ref="Q519:Q582" si="232">IF(AND(D519=1,G519="John Civetta &amp; Sons, Inc."),1,)</f>
        <v>0</v>
      </c>
      <c r="R519" s="11">
        <f t="shared" ref="R519:R582" si="233">IF(G519="Grace Industries LLC",1,)</f>
        <v>0</v>
      </c>
      <c r="S519">
        <f t="shared" ref="S519:S582" si="234">IF(AND(D519=1,G519="Grace Industries LLC "),1,)</f>
        <v>0</v>
      </c>
      <c r="T519" s="11">
        <f t="shared" ref="T519:T582" si="235">IF($G519="Grace Industries LLC",1,)</f>
        <v>0</v>
      </c>
      <c r="U519" s="12">
        <f t="shared" ref="U519:U582" si="236">IF(AND($D519=1,$G519="Perfetto Enterprises Co., Inc."),1,)</f>
        <v>0</v>
      </c>
      <c r="V519" s="11">
        <f t="shared" ref="V519:V582" si="237">IF($G519="JRCRUZ Corp",1,)</f>
        <v>1</v>
      </c>
      <c r="W519" s="12">
        <f t="shared" ref="W519:W582" si="238">IF(AND($D519=1,$G519="JRCRUZ Corp"),1,)</f>
        <v>0</v>
      </c>
      <c r="X519" s="11">
        <f t="shared" ref="X519:X582" si="239">IF($G519="Tully Construction Co.",1,)</f>
        <v>0</v>
      </c>
      <c r="Y519" s="12">
        <f t="shared" ref="Y519:Y582" si="240">IF(AND($D519=1,$G519="Tully Construction Co."),1,)</f>
        <v>0</v>
      </c>
      <c r="Z519" s="11">
        <f t="shared" ref="Z519:Z582" si="241">IF($G519="Restani Construction Corp.",1,)</f>
        <v>0</v>
      </c>
      <c r="AA519" s="12">
        <f t="shared" ref="AA519:AA582" si="242">IF(AND($D519=1,$G519="Restani Construction Corp."),1,)</f>
        <v>0</v>
      </c>
      <c r="AB519" s="11">
        <f t="shared" ref="AB519:AB582" si="243">IF($G519="DiFazio Industries",1,)</f>
        <v>0</v>
      </c>
      <c r="AC519" s="12">
        <f t="shared" ref="AC519:AC582" si="244">IF(AND($D519=1,$G519="DiFazio Industries"),1,)</f>
        <v>0</v>
      </c>
      <c r="AD519" s="11">
        <f t="shared" ref="AD519:AD582" si="245">IF($G519="PJS Group/Paul J. Scariano, Inc.",1,)</f>
        <v>0</v>
      </c>
      <c r="AE519" s="12">
        <f t="shared" ref="AE519:AE582" si="246">IF(AND($D519=1,$G519="PJS Group/Paul J. Scariano, Inc."),1,)</f>
        <v>0</v>
      </c>
      <c r="AF519" s="11">
        <f t="shared" ref="AF519:AF582" si="247">IF($G519="C.A.C. Industries, Inc.",1,)</f>
        <v>0</v>
      </c>
      <c r="AG519" s="12">
        <f t="shared" ref="AG519:AG582" si="248">IF(AND($D519=1,$G519="C.A.C. Industries, Inc."),1,)</f>
        <v>0</v>
      </c>
      <c r="AH519" s="11">
        <f t="shared" ref="AH519:AH582" si="249">IF($G519="MLJ Contracting LLC",1,)</f>
        <v>0</v>
      </c>
      <c r="AI519" s="12">
        <f t="shared" ref="AI519:AI582" si="250">IF(AND($D519=1,$G519="MLJ Contracting LLC"),1,)</f>
        <v>0</v>
      </c>
      <c r="AJ519" s="11">
        <f t="shared" ref="AJ519:AJ582" si="251">IF($G519="El Sol Contracting/ES II Enterprises JV",1,)</f>
        <v>0</v>
      </c>
      <c r="AK519" s="12">
        <f t="shared" ref="AK519:AK582" si="252">IF(AND($D519=1,$G519="El Sol Contracting/ES II Enterprises JV"),1,)</f>
        <v>0</v>
      </c>
    </row>
    <row r="520" spans="1:37" x14ac:dyDescent="0.3">
      <c r="A520">
        <v>601511</v>
      </c>
      <c r="C520" s="1">
        <v>44019</v>
      </c>
      <c r="D520">
        <v>5</v>
      </c>
      <c r="E520" t="s">
        <v>207</v>
      </c>
      <c r="F520" t="s">
        <v>165</v>
      </c>
      <c r="G520" t="s">
        <v>16</v>
      </c>
      <c r="H520" s="2">
        <v>8020000</v>
      </c>
      <c r="J520">
        <f t="shared" si="225"/>
        <v>0</v>
      </c>
      <c r="K520">
        <f t="shared" si="226"/>
        <v>0</v>
      </c>
      <c r="L520">
        <f t="shared" si="227"/>
        <v>0</v>
      </c>
      <c r="M520">
        <f t="shared" si="228"/>
        <v>0</v>
      </c>
      <c r="N520">
        <f t="shared" si="229"/>
        <v>0</v>
      </c>
      <c r="O520">
        <f t="shared" si="230"/>
        <v>0</v>
      </c>
      <c r="P520">
        <f t="shared" si="231"/>
        <v>0</v>
      </c>
      <c r="Q520">
        <f t="shared" si="232"/>
        <v>0</v>
      </c>
      <c r="R520" s="11">
        <f t="shared" si="233"/>
        <v>0</v>
      </c>
      <c r="S520">
        <f t="shared" si="234"/>
        <v>0</v>
      </c>
      <c r="T520" s="11">
        <f t="shared" si="235"/>
        <v>0</v>
      </c>
      <c r="U520" s="12">
        <f t="shared" si="236"/>
        <v>0</v>
      </c>
      <c r="V520" s="11">
        <f t="shared" si="237"/>
        <v>0</v>
      </c>
      <c r="W520" s="12">
        <f t="shared" si="238"/>
        <v>0</v>
      </c>
      <c r="X520" s="11">
        <f t="shared" si="239"/>
        <v>0</v>
      </c>
      <c r="Y520" s="12">
        <f t="shared" si="240"/>
        <v>0</v>
      </c>
      <c r="Z520" s="11">
        <f t="shared" si="241"/>
        <v>0</v>
      </c>
      <c r="AA520" s="12">
        <f t="shared" si="242"/>
        <v>0</v>
      </c>
      <c r="AB520" s="11">
        <f t="shared" si="243"/>
        <v>0</v>
      </c>
      <c r="AC520" s="12">
        <f t="shared" si="244"/>
        <v>0</v>
      </c>
      <c r="AD520" s="11">
        <f t="shared" si="245"/>
        <v>0</v>
      </c>
      <c r="AE520" s="12">
        <f t="shared" si="246"/>
        <v>0</v>
      </c>
      <c r="AF520" s="11">
        <f t="shared" si="247"/>
        <v>0</v>
      </c>
      <c r="AG520" s="12">
        <f t="shared" si="248"/>
        <v>0</v>
      </c>
      <c r="AH520" s="11">
        <f t="shared" si="249"/>
        <v>0</v>
      </c>
      <c r="AI520" s="12">
        <f t="shared" si="250"/>
        <v>0</v>
      </c>
      <c r="AJ520" s="11">
        <f t="shared" si="251"/>
        <v>0</v>
      </c>
      <c r="AK520" s="12">
        <f t="shared" si="252"/>
        <v>0</v>
      </c>
    </row>
    <row r="521" spans="1:37" x14ac:dyDescent="0.3">
      <c r="A521">
        <v>601511</v>
      </c>
      <c r="C521" s="1">
        <v>44019</v>
      </c>
      <c r="D521">
        <v>6</v>
      </c>
      <c r="E521" t="s">
        <v>207</v>
      </c>
      <c r="F521" t="s">
        <v>165</v>
      </c>
      <c r="G521" t="s">
        <v>17</v>
      </c>
      <c r="H521" s="2">
        <v>8197000</v>
      </c>
      <c r="J521">
        <f t="shared" si="225"/>
        <v>0</v>
      </c>
      <c r="K521">
        <f t="shared" si="226"/>
        <v>0</v>
      </c>
      <c r="L521">
        <f t="shared" si="227"/>
        <v>0</v>
      </c>
      <c r="M521">
        <f t="shared" si="228"/>
        <v>0</v>
      </c>
      <c r="N521">
        <f t="shared" si="229"/>
        <v>0</v>
      </c>
      <c r="O521">
        <f t="shared" si="230"/>
        <v>0</v>
      </c>
      <c r="P521">
        <f t="shared" si="231"/>
        <v>0</v>
      </c>
      <c r="Q521">
        <f t="shared" si="232"/>
        <v>0</v>
      </c>
      <c r="R521" s="11">
        <f t="shared" si="233"/>
        <v>0</v>
      </c>
      <c r="S521">
        <f t="shared" si="234"/>
        <v>0</v>
      </c>
      <c r="T521" s="11">
        <f t="shared" si="235"/>
        <v>0</v>
      </c>
      <c r="U521" s="12">
        <f t="shared" si="236"/>
        <v>0</v>
      </c>
      <c r="V521" s="11">
        <f t="shared" si="237"/>
        <v>0</v>
      </c>
      <c r="W521" s="12">
        <f t="shared" si="238"/>
        <v>0</v>
      </c>
      <c r="X521" s="11">
        <f t="shared" si="239"/>
        <v>0</v>
      </c>
      <c r="Y521" s="12">
        <f t="shared" si="240"/>
        <v>0</v>
      </c>
      <c r="Z521" s="11">
        <f t="shared" si="241"/>
        <v>0</v>
      </c>
      <c r="AA521" s="12">
        <f t="shared" si="242"/>
        <v>0</v>
      </c>
      <c r="AB521" s="11">
        <f t="shared" si="243"/>
        <v>0</v>
      </c>
      <c r="AC521" s="12">
        <f t="shared" si="244"/>
        <v>0</v>
      </c>
      <c r="AD521" s="11">
        <f t="shared" si="245"/>
        <v>0</v>
      </c>
      <c r="AE521" s="12">
        <f t="shared" si="246"/>
        <v>0</v>
      </c>
      <c r="AF521" s="11">
        <f t="shared" si="247"/>
        <v>0</v>
      </c>
      <c r="AG521" s="12">
        <f t="shared" si="248"/>
        <v>0</v>
      </c>
      <c r="AH521" s="11">
        <f t="shared" si="249"/>
        <v>0</v>
      </c>
      <c r="AI521" s="12">
        <f t="shared" si="250"/>
        <v>0</v>
      </c>
      <c r="AJ521" s="11">
        <f t="shared" si="251"/>
        <v>0</v>
      </c>
      <c r="AK521" s="12">
        <f t="shared" si="252"/>
        <v>0</v>
      </c>
    </row>
    <row r="522" spans="1:37" x14ac:dyDescent="0.3">
      <c r="A522">
        <v>601511</v>
      </c>
      <c r="C522" s="1">
        <v>44019</v>
      </c>
      <c r="D522">
        <v>7</v>
      </c>
      <c r="E522" t="s">
        <v>207</v>
      </c>
      <c r="F522" t="s">
        <v>165</v>
      </c>
      <c r="G522" t="s">
        <v>45</v>
      </c>
      <c r="H522" s="2">
        <v>9429369</v>
      </c>
      <c r="J522">
        <f t="shared" si="225"/>
        <v>0</v>
      </c>
      <c r="K522">
        <f t="shared" si="226"/>
        <v>0</v>
      </c>
      <c r="L522">
        <f t="shared" si="227"/>
        <v>0</v>
      </c>
      <c r="M522">
        <f t="shared" si="228"/>
        <v>0</v>
      </c>
      <c r="N522">
        <f t="shared" si="229"/>
        <v>0</v>
      </c>
      <c r="O522">
        <f t="shared" si="230"/>
        <v>0</v>
      </c>
      <c r="P522">
        <f t="shared" si="231"/>
        <v>0</v>
      </c>
      <c r="Q522">
        <f t="shared" si="232"/>
        <v>0</v>
      </c>
      <c r="R522" s="11">
        <f t="shared" si="233"/>
        <v>0</v>
      </c>
      <c r="S522">
        <f t="shared" si="234"/>
        <v>0</v>
      </c>
      <c r="T522" s="11">
        <f t="shared" si="235"/>
        <v>0</v>
      </c>
      <c r="U522" s="12">
        <f t="shared" si="236"/>
        <v>0</v>
      </c>
      <c r="V522" s="11">
        <f t="shared" si="237"/>
        <v>0</v>
      </c>
      <c r="W522" s="12">
        <f t="shared" si="238"/>
        <v>0</v>
      </c>
      <c r="X522" s="11">
        <f t="shared" si="239"/>
        <v>0</v>
      </c>
      <c r="Y522" s="12">
        <f t="shared" si="240"/>
        <v>0</v>
      </c>
      <c r="Z522" s="11">
        <f t="shared" si="241"/>
        <v>0</v>
      </c>
      <c r="AA522" s="12">
        <f t="shared" si="242"/>
        <v>0</v>
      </c>
      <c r="AB522" s="11">
        <f t="shared" si="243"/>
        <v>0</v>
      </c>
      <c r="AC522" s="12">
        <f t="shared" si="244"/>
        <v>0</v>
      </c>
      <c r="AD522" s="11">
        <f t="shared" si="245"/>
        <v>0</v>
      </c>
      <c r="AE522" s="12">
        <f t="shared" si="246"/>
        <v>0</v>
      </c>
      <c r="AF522" s="11">
        <f t="shared" si="247"/>
        <v>0</v>
      </c>
      <c r="AG522" s="12">
        <f t="shared" si="248"/>
        <v>0</v>
      </c>
      <c r="AH522" s="11">
        <f t="shared" si="249"/>
        <v>0</v>
      </c>
      <c r="AI522" s="12">
        <f t="shared" si="250"/>
        <v>0</v>
      </c>
      <c r="AJ522" s="11">
        <f t="shared" si="251"/>
        <v>0</v>
      </c>
      <c r="AK522" s="12">
        <f t="shared" si="252"/>
        <v>0</v>
      </c>
    </row>
    <row r="523" spans="1:37" x14ac:dyDescent="0.3">
      <c r="A523">
        <v>601511</v>
      </c>
      <c r="C523" s="1">
        <v>44019</v>
      </c>
      <c r="D523">
        <v>8</v>
      </c>
      <c r="E523" t="s">
        <v>207</v>
      </c>
      <c r="F523" t="s">
        <v>165</v>
      </c>
      <c r="G523" t="s">
        <v>24</v>
      </c>
      <c r="H523" s="2">
        <v>10234567</v>
      </c>
      <c r="J523">
        <f t="shared" si="225"/>
        <v>0</v>
      </c>
      <c r="K523">
        <f t="shared" si="226"/>
        <v>0</v>
      </c>
      <c r="L523">
        <f t="shared" si="227"/>
        <v>0</v>
      </c>
      <c r="M523">
        <f t="shared" si="228"/>
        <v>0</v>
      </c>
      <c r="N523">
        <f t="shared" si="229"/>
        <v>0</v>
      </c>
      <c r="O523">
        <f t="shared" si="230"/>
        <v>0</v>
      </c>
      <c r="P523">
        <f t="shared" si="231"/>
        <v>0</v>
      </c>
      <c r="Q523">
        <f t="shared" si="232"/>
        <v>0</v>
      </c>
      <c r="R523" s="11">
        <f t="shared" si="233"/>
        <v>0</v>
      </c>
      <c r="S523">
        <f t="shared" si="234"/>
        <v>0</v>
      </c>
      <c r="T523" s="11">
        <f t="shared" si="235"/>
        <v>0</v>
      </c>
      <c r="U523" s="12">
        <f t="shared" si="236"/>
        <v>0</v>
      </c>
      <c r="V523" s="11">
        <f t="shared" si="237"/>
        <v>0</v>
      </c>
      <c r="W523" s="12">
        <f t="shared" si="238"/>
        <v>0</v>
      </c>
      <c r="X523" s="11">
        <f t="shared" si="239"/>
        <v>0</v>
      </c>
      <c r="Y523" s="12">
        <f t="shared" si="240"/>
        <v>0</v>
      </c>
      <c r="Z523" s="11">
        <f t="shared" si="241"/>
        <v>0</v>
      </c>
      <c r="AA523" s="12">
        <f t="shared" si="242"/>
        <v>0</v>
      </c>
      <c r="AB523" s="11">
        <f t="shared" si="243"/>
        <v>0</v>
      </c>
      <c r="AC523" s="12">
        <f t="shared" si="244"/>
        <v>0</v>
      </c>
      <c r="AD523" s="11">
        <f t="shared" si="245"/>
        <v>0</v>
      </c>
      <c r="AE523" s="12">
        <f t="shared" si="246"/>
        <v>0</v>
      </c>
      <c r="AF523" s="11">
        <f t="shared" si="247"/>
        <v>0</v>
      </c>
      <c r="AG523" s="12">
        <f t="shared" si="248"/>
        <v>0</v>
      </c>
      <c r="AH523" s="11">
        <f t="shared" si="249"/>
        <v>0</v>
      </c>
      <c r="AI523" s="12">
        <f t="shared" si="250"/>
        <v>0</v>
      </c>
      <c r="AJ523" s="11">
        <f t="shared" si="251"/>
        <v>0</v>
      </c>
      <c r="AK523" s="12">
        <f t="shared" si="252"/>
        <v>0</v>
      </c>
    </row>
    <row r="524" spans="1:37" x14ac:dyDescent="0.3">
      <c r="A524">
        <v>601511</v>
      </c>
      <c r="C524" s="1">
        <v>44019</v>
      </c>
      <c r="D524">
        <v>9</v>
      </c>
      <c r="E524" t="s">
        <v>207</v>
      </c>
      <c r="F524" t="s">
        <v>165</v>
      </c>
      <c r="G524" t="s">
        <v>30</v>
      </c>
      <c r="H524" s="2">
        <v>10499439</v>
      </c>
      <c r="J524">
        <f t="shared" si="225"/>
        <v>0</v>
      </c>
      <c r="K524">
        <f t="shared" si="226"/>
        <v>0</v>
      </c>
      <c r="L524">
        <f t="shared" si="227"/>
        <v>0</v>
      </c>
      <c r="M524">
        <f t="shared" si="228"/>
        <v>0</v>
      </c>
      <c r="N524">
        <f t="shared" si="229"/>
        <v>0</v>
      </c>
      <c r="O524">
        <f t="shared" si="230"/>
        <v>0</v>
      </c>
      <c r="P524">
        <f t="shared" si="231"/>
        <v>0</v>
      </c>
      <c r="Q524">
        <f t="shared" si="232"/>
        <v>0</v>
      </c>
      <c r="R524" s="11">
        <f t="shared" si="233"/>
        <v>0</v>
      </c>
      <c r="S524">
        <f t="shared" si="234"/>
        <v>0</v>
      </c>
      <c r="T524" s="11">
        <f t="shared" si="235"/>
        <v>0</v>
      </c>
      <c r="U524" s="12">
        <f t="shared" si="236"/>
        <v>0</v>
      </c>
      <c r="V524" s="11">
        <f t="shared" si="237"/>
        <v>0</v>
      </c>
      <c r="W524" s="12">
        <f t="shared" si="238"/>
        <v>0</v>
      </c>
      <c r="X524" s="11">
        <f t="shared" si="239"/>
        <v>0</v>
      </c>
      <c r="Y524" s="12">
        <f t="shared" si="240"/>
        <v>0</v>
      </c>
      <c r="Z524" s="11">
        <f t="shared" si="241"/>
        <v>0</v>
      </c>
      <c r="AA524" s="12">
        <f t="shared" si="242"/>
        <v>0</v>
      </c>
      <c r="AB524" s="11">
        <f t="shared" si="243"/>
        <v>0</v>
      </c>
      <c r="AC524" s="12">
        <f t="shared" si="244"/>
        <v>0</v>
      </c>
      <c r="AD524" s="11">
        <f t="shared" si="245"/>
        <v>0</v>
      </c>
      <c r="AE524" s="12">
        <f t="shared" si="246"/>
        <v>0</v>
      </c>
      <c r="AF524" s="11">
        <f t="shared" si="247"/>
        <v>0</v>
      </c>
      <c r="AG524" s="12">
        <f t="shared" si="248"/>
        <v>0</v>
      </c>
      <c r="AH524" s="11">
        <f t="shared" si="249"/>
        <v>0</v>
      </c>
      <c r="AI524" s="12">
        <f t="shared" si="250"/>
        <v>0</v>
      </c>
      <c r="AJ524" s="11">
        <f t="shared" si="251"/>
        <v>0</v>
      </c>
      <c r="AK524" s="12">
        <f t="shared" si="252"/>
        <v>0</v>
      </c>
    </row>
    <row r="525" spans="1:37" x14ac:dyDescent="0.3">
      <c r="A525">
        <v>601511</v>
      </c>
      <c r="C525" s="1">
        <v>44019</v>
      </c>
      <c r="D525">
        <v>10</v>
      </c>
      <c r="E525" t="s">
        <v>207</v>
      </c>
      <c r="F525" t="s">
        <v>165</v>
      </c>
      <c r="G525" t="s">
        <v>156</v>
      </c>
      <c r="H525" s="2">
        <v>10848000</v>
      </c>
      <c r="J525">
        <f t="shared" si="225"/>
        <v>1</v>
      </c>
      <c r="K525">
        <f t="shared" si="226"/>
        <v>0</v>
      </c>
      <c r="L525">
        <f t="shared" si="227"/>
        <v>0</v>
      </c>
      <c r="M525">
        <f t="shared" si="228"/>
        <v>0</v>
      </c>
      <c r="N525">
        <f t="shared" si="229"/>
        <v>0</v>
      </c>
      <c r="O525">
        <f t="shared" si="230"/>
        <v>0</v>
      </c>
      <c r="P525">
        <f t="shared" si="231"/>
        <v>0</v>
      </c>
      <c r="Q525">
        <f t="shared" si="232"/>
        <v>0</v>
      </c>
      <c r="R525" s="11">
        <f t="shared" si="233"/>
        <v>0</v>
      </c>
      <c r="S525">
        <f t="shared" si="234"/>
        <v>0</v>
      </c>
      <c r="T525" s="11">
        <f t="shared" si="235"/>
        <v>0</v>
      </c>
      <c r="U525" s="12">
        <f t="shared" si="236"/>
        <v>0</v>
      </c>
      <c r="V525" s="11">
        <f t="shared" si="237"/>
        <v>0</v>
      </c>
      <c r="W525" s="12">
        <f t="shared" si="238"/>
        <v>0</v>
      </c>
      <c r="X525" s="11">
        <f t="shared" si="239"/>
        <v>0</v>
      </c>
      <c r="Y525" s="12">
        <f t="shared" si="240"/>
        <v>0</v>
      </c>
      <c r="Z525" s="11">
        <f t="shared" si="241"/>
        <v>0</v>
      </c>
      <c r="AA525" s="12">
        <f t="shared" si="242"/>
        <v>0</v>
      </c>
      <c r="AB525" s="11">
        <f t="shared" si="243"/>
        <v>0</v>
      </c>
      <c r="AC525" s="12">
        <f t="shared" si="244"/>
        <v>0</v>
      </c>
      <c r="AD525" s="11">
        <f t="shared" si="245"/>
        <v>0</v>
      </c>
      <c r="AE525" s="12">
        <f t="shared" si="246"/>
        <v>0</v>
      </c>
      <c r="AF525" s="11">
        <f t="shared" si="247"/>
        <v>0</v>
      </c>
      <c r="AG525" s="12">
        <f t="shared" si="248"/>
        <v>0</v>
      </c>
      <c r="AH525" s="11">
        <f t="shared" si="249"/>
        <v>0</v>
      </c>
      <c r="AI525" s="12">
        <f t="shared" si="250"/>
        <v>0</v>
      </c>
      <c r="AJ525" s="11">
        <f t="shared" si="251"/>
        <v>0</v>
      </c>
      <c r="AK525" s="12">
        <f t="shared" si="252"/>
        <v>0</v>
      </c>
    </row>
    <row r="526" spans="1:37" x14ac:dyDescent="0.3">
      <c r="A526">
        <v>601511</v>
      </c>
      <c r="C526" s="1">
        <v>44019</v>
      </c>
      <c r="D526">
        <v>11</v>
      </c>
      <c r="E526" t="s">
        <v>207</v>
      </c>
      <c r="F526" t="s">
        <v>165</v>
      </c>
      <c r="G526" t="s">
        <v>19</v>
      </c>
      <c r="H526" s="2">
        <v>11944000</v>
      </c>
      <c r="J526">
        <f t="shared" si="225"/>
        <v>0</v>
      </c>
      <c r="K526">
        <f t="shared" si="226"/>
        <v>0</v>
      </c>
      <c r="L526">
        <f t="shared" si="227"/>
        <v>0</v>
      </c>
      <c r="M526">
        <f t="shared" si="228"/>
        <v>0</v>
      </c>
      <c r="N526">
        <f t="shared" si="229"/>
        <v>0</v>
      </c>
      <c r="O526">
        <f t="shared" si="230"/>
        <v>0</v>
      </c>
      <c r="P526">
        <f t="shared" si="231"/>
        <v>0</v>
      </c>
      <c r="Q526">
        <f t="shared" si="232"/>
        <v>0</v>
      </c>
      <c r="R526" s="11">
        <f t="shared" si="233"/>
        <v>0</v>
      </c>
      <c r="S526">
        <f t="shared" si="234"/>
        <v>0</v>
      </c>
      <c r="T526" s="11">
        <f t="shared" si="235"/>
        <v>0</v>
      </c>
      <c r="U526" s="12">
        <f t="shared" si="236"/>
        <v>0</v>
      </c>
      <c r="V526" s="11">
        <f t="shared" si="237"/>
        <v>0</v>
      </c>
      <c r="W526" s="12">
        <f t="shared" si="238"/>
        <v>0</v>
      </c>
      <c r="X526" s="11">
        <f t="shared" si="239"/>
        <v>0</v>
      </c>
      <c r="Y526" s="12">
        <f t="shared" si="240"/>
        <v>0</v>
      </c>
      <c r="Z526" s="11">
        <f t="shared" si="241"/>
        <v>0</v>
      </c>
      <c r="AA526" s="12">
        <f t="shared" si="242"/>
        <v>0</v>
      </c>
      <c r="AB526" s="11">
        <f t="shared" si="243"/>
        <v>0</v>
      </c>
      <c r="AC526" s="12">
        <f t="shared" si="244"/>
        <v>0</v>
      </c>
      <c r="AD526" s="11">
        <f t="shared" si="245"/>
        <v>0</v>
      </c>
      <c r="AE526" s="12">
        <f t="shared" si="246"/>
        <v>0</v>
      </c>
      <c r="AF526" s="11">
        <f t="shared" si="247"/>
        <v>0</v>
      </c>
      <c r="AG526" s="12">
        <f t="shared" si="248"/>
        <v>0</v>
      </c>
      <c r="AH526" s="11">
        <f t="shared" si="249"/>
        <v>0</v>
      </c>
      <c r="AI526" s="12">
        <f t="shared" si="250"/>
        <v>0</v>
      </c>
      <c r="AJ526" s="11">
        <f t="shared" si="251"/>
        <v>0</v>
      </c>
      <c r="AK526" s="12">
        <f t="shared" si="252"/>
        <v>0</v>
      </c>
    </row>
    <row r="527" spans="1:37" x14ac:dyDescent="0.3">
      <c r="C527" s="1"/>
      <c r="H527" s="2"/>
      <c r="J527">
        <f t="shared" si="225"/>
        <v>0</v>
      </c>
      <c r="K527">
        <f t="shared" si="226"/>
        <v>0</v>
      </c>
      <c r="L527">
        <f t="shared" si="227"/>
        <v>0</v>
      </c>
      <c r="M527">
        <f t="shared" si="228"/>
        <v>0</v>
      </c>
      <c r="N527">
        <f t="shared" si="229"/>
        <v>0</v>
      </c>
      <c r="O527">
        <f t="shared" si="230"/>
        <v>0</v>
      </c>
      <c r="P527">
        <f t="shared" si="231"/>
        <v>0</v>
      </c>
      <c r="Q527">
        <f t="shared" si="232"/>
        <v>0</v>
      </c>
      <c r="R527" s="11">
        <f t="shared" si="233"/>
        <v>0</v>
      </c>
      <c r="S527">
        <f t="shared" si="234"/>
        <v>0</v>
      </c>
      <c r="T527" s="11">
        <f t="shared" si="235"/>
        <v>0</v>
      </c>
      <c r="U527" s="12">
        <f t="shared" si="236"/>
        <v>0</v>
      </c>
      <c r="V527" s="11">
        <f t="shared" si="237"/>
        <v>0</v>
      </c>
      <c r="W527" s="12">
        <f t="shared" si="238"/>
        <v>0</v>
      </c>
      <c r="X527" s="11">
        <f t="shared" si="239"/>
        <v>0</v>
      </c>
      <c r="Y527" s="12">
        <f t="shared" si="240"/>
        <v>0</v>
      </c>
      <c r="Z527" s="11">
        <f t="shared" si="241"/>
        <v>0</v>
      </c>
      <c r="AA527" s="12">
        <f t="shared" si="242"/>
        <v>0</v>
      </c>
      <c r="AB527" s="11">
        <f t="shared" si="243"/>
        <v>0</v>
      </c>
      <c r="AC527" s="12">
        <f t="shared" si="244"/>
        <v>0</v>
      </c>
      <c r="AD527" s="11">
        <f t="shared" si="245"/>
        <v>0</v>
      </c>
      <c r="AE527" s="12">
        <f t="shared" si="246"/>
        <v>0</v>
      </c>
      <c r="AF527" s="11">
        <f t="shared" si="247"/>
        <v>0</v>
      </c>
      <c r="AG527" s="12">
        <f t="shared" si="248"/>
        <v>0</v>
      </c>
      <c r="AH527" s="11">
        <f t="shared" si="249"/>
        <v>0</v>
      </c>
      <c r="AI527" s="12">
        <f t="shared" si="250"/>
        <v>0</v>
      </c>
      <c r="AJ527" s="11">
        <f t="shared" si="251"/>
        <v>0</v>
      </c>
      <c r="AK527" s="12">
        <f t="shared" si="252"/>
        <v>0</v>
      </c>
    </row>
    <row r="528" spans="1:37" x14ac:dyDescent="0.3">
      <c r="A528">
        <v>605558</v>
      </c>
      <c r="C528" s="1">
        <v>44000</v>
      </c>
      <c r="D528">
        <v>1</v>
      </c>
      <c r="E528" t="s">
        <v>208</v>
      </c>
      <c r="F528" t="s">
        <v>165</v>
      </c>
      <c r="G528" t="s">
        <v>14</v>
      </c>
      <c r="H528" s="2">
        <v>7711500</v>
      </c>
      <c r="J528">
        <f t="shared" si="225"/>
        <v>0</v>
      </c>
      <c r="K528">
        <f t="shared" si="226"/>
        <v>0</v>
      </c>
      <c r="L528">
        <f t="shared" si="227"/>
        <v>0</v>
      </c>
      <c r="M528">
        <f t="shared" si="228"/>
        <v>0</v>
      </c>
      <c r="N528">
        <f t="shared" si="229"/>
        <v>0</v>
      </c>
      <c r="O528">
        <f t="shared" si="230"/>
        <v>0</v>
      </c>
      <c r="P528">
        <f t="shared" si="231"/>
        <v>0</v>
      </c>
      <c r="Q528">
        <f t="shared" si="232"/>
        <v>0</v>
      </c>
      <c r="R528" s="11">
        <f t="shared" si="233"/>
        <v>0</v>
      </c>
      <c r="S528">
        <f t="shared" si="234"/>
        <v>0</v>
      </c>
      <c r="T528" s="11">
        <f t="shared" si="235"/>
        <v>0</v>
      </c>
      <c r="U528" s="12">
        <f t="shared" si="236"/>
        <v>0</v>
      </c>
      <c r="V528" s="11">
        <f t="shared" si="237"/>
        <v>0</v>
      </c>
      <c r="W528" s="12">
        <f t="shared" si="238"/>
        <v>0</v>
      </c>
      <c r="X528" s="11">
        <f t="shared" si="239"/>
        <v>0</v>
      </c>
      <c r="Y528" s="12">
        <f t="shared" si="240"/>
        <v>0</v>
      </c>
      <c r="Z528" s="11">
        <f t="shared" si="241"/>
        <v>1</v>
      </c>
      <c r="AA528" s="12">
        <f t="shared" si="242"/>
        <v>1</v>
      </c>
      <c r="AB528" s="11">
        <f t="shared" si="243"/>
        <v>0</v>
      </c>
      <c r="AC528" s="12">
        <f t="shared" si="244"/>
        <v>0</v>
      </c>
      <c r="AD528" s="11">
        <f t="shared" si="245"/>
        <v>0</v>
      </c>
      <c r="AE528" s="12">
        <f t="shared" si="246"/>
        <v>0</v>
      </c>
      <c r="AF528" s="11">
        <f t="shared" si="247"/>
        <v>0</v>
      </c>
      <c r="AG528" s="12">
        <f t="shared" si="248"/>
        <v>0</v>
      </c>
      <c r="AH528" s="11">
        <f t="shared" si="249"/>
        <v>0</v>
      </c>
      <c r="AI528" s="12">
        <f t="shared" si="250"/>
        <v>0</v>
      </c>
      <c r="AJ528" s="11">
        <f t="shared" si="251"/>
        <v>0</v>
      </c>
      <c r="AK528" s="12">
        <f t="shared" si="252"/>
        <v>0</v>
      </c>
    </row>
    <row r="529" spans="1:37" x14ac:dyDescent="0.3">
      <c r="A529">
        <v>605558</v>
      </c>
      <c r="C529" s="1">
        <v>44000</v>
      </c>
      <c r="D529">
        <v>2</v>
      </c>
      <c r="E529" t="s">
        <v>208</v>
      </c>
      <c r="F529" t="s">
        <v>165</v>
      </c>
      <c r="G529" t="s">
        <v>20</v>
      </c>
      <c r="H529" s="2">
        <v>8343718</v>
      </c>
      <c r="J529">
        <f t="shared" si="225"/>
        <v>0</v>
      </c>
      <c r="K529">
        <f t="shared" si="226"/>
        <v>0</v>
      </c>
      <c r="L529">
        <f t="shared" si="227"/>
        <v>0</v>
      </c>
      <c r="M529">
        <f t="shared" si="228"/>
        <v>0</v>
      </c>
      <c r="N529">
        <f t="shared" si="229"/>
        <v>0</v>
      </c>
      <c r="O529">
        <f t="shared" si="230"/>
        <v>0</v>
      </c>
      <c r="P529">
        <f t="shared" si="231"/>
        <v>0</v>
      </c>
      <c r="Q529">
        <f t="shared" si="232"/>
        <v>0</v>
      </c>
      <c r="R529" s="11">
        <f t="shared" si="233"/>
        <v>1</v>
      </c>
      <c r="S529">
        <f t="shared" si="234"/>
        <v>0</v>
      </c>
      <c r="T529" s="11">
        <f t="shared" si="235"/>
        <v>1</v>
      </c>
      <c r="U529" s="12">
        <f t="shared" si="236"/>
        <v>0</v>
      </c>
      <c r="V529" s="11">
        <f t="shared" si="237"/>
        <v>0</v>
      </c>
      <c r="W529" s="12">
        <f t="shared" si="238"/>
        <v>0</v>
      </c>
      <c r="X529" s="11">
        <f t="shared" si="239"/>
        <v>0</v>
      </c>
      <c r="Y529" s="12">
        <f t="shared" si="240"/>
        <v>0</v>
      </c>
      <c r="Z529" s="11">
        <f t="shared" si="241"/>
        <v>0</v>
      </c>
      <c r="AA529" s="12">
        <f t="shared" si="242"/>
        <v>0</v>
      </c>
      <c r="AB529" s="11">
        <f t="shared" si="243"/>
        <v>0</v>
      </c>
      <c r="AC529" s="12">
        <f t="shared" si="244"/>
        <v>0</v>
      </c>
      <c r="AD529" s="11">
        <f t="shared" si="245"/>
        <v>0</v>
      </c>
      <c r="AE529" s="12">
        <f t="shared" si="246"/>
        <v>0</v>
      </c>
      <c r="AF529" s="11">
        <f t="shared" si="247"/>
        <v>0</v>
      </c>
      <c r="AG529" s="12">
        <f t="shared" si="248"/>
        <v>0</v>
      </c>
      <c r="AH529" s="11">
        <f t="shared" si="249"/>
        <v>0</v>
      </c>
      <c r="AI529" s="12">
        <f t="shared" si="250"/>
        <v>0</v>
      </c>
      <c r="AJ529" s="11">
        <f t="shared" si="251"/>
        <v>0</v>
      </c>
      <c r="AK529" s="12">
        <f t="shared" si="252"/>
        <v>0</v>
      </c>
    </row>
    <row r="530" spans="1:37" x14ac:dyDescent="0.3">
      <c r="A530">
        <v>605558</v>
      </c>
      <c r="C530" s="1">
        <v>44000</v>
      </c>
      <c r="D530">
        <v>3</v>
      </c>
      <c r="E530" t="s">
        <v>208</v>
      </c>
      <c r="F530" t="s">
        <v>165</v>
      </c>
      <c r="G530" t="s">
        <v>29</v>
      </c>
      <c r="H530" s="2">
        <v>8462109</v>
      </c>
      <c r="J530">
        <f t="shared" si="225"/>
        <v>0</v>
      </c>
      <c r="K530">
        <f t="shared" si="226"/>
        <v>0</v>
      </c>
      <c r="L530">
        <f t="shared" si="227"/>
        <v>0</v>
      </c>
      <c r="M530">
        <f t="shared" si="228"/>
        <v>0</v>
      </c>
      <c r="N530">
        <f t="shared" si="229"/>
        <v>0</v>
      </c>
      <c r="O530">
        <f t="shared" si="230"/>
        <v>0</v>
      </c>
      <c r="P530">
        <f t="shared" si="231"/>
        <v>0</v>
      </c>
      <c r="Q530">
        <f t="shared" si="232"/>
        <v>0</v>
      </c>
      <c r="R530" s="11">
        <f t="shared" si="233"/>
        <v>0</v>
      </c>
      <c r="S530">
        <f t="shared" si="234"/>
        <v>0</v>
      </c>
      <c r="T530" s="11">
        <f t="shared" si="235"/>
        <v>0</v>
      </c>
      <c r="U530" s="12">
        <f t="shared" si="236"/>
        <v>0</v>
      </c>
      <c r="V530" s="11">
        <f t="shared" si="237"/>
        <v>0</v>
      </c>
      <c r="W530" s="12">
        <f t="shared" si="238"/>
        <v>0</v>
      </c>
      <c r="X530" s="11">
        <f t="shared" si="239"/>
        <v>0</v>
      </c>
      <c r="Y530" s="12">
        <f t="shared" si="240"/>
        <v>0</v>
      </c>
      <c r="Z530" s="11">
        <f t="shared" si="241"/>
        <v>0</v>
      </c>
      <c r="AA530" s="12">
        <f t="shared" si="242"/>
        <v>0</v>
      </c>
      <c r="AB530" s="11">
        <f t="shared" si="243"/>
        <v>0</v>
      </c>
      <c r="AC530" s="12">
        <f t="shared" si="244"/>
        <v>0</v>
      </c>
      <c r="AD530" s="11">
        <f t="shared" si="245"/>
        <v>0</v>
      </c>
      <c r="AE530" s="12">
        <f t="shared" si="246"/>
        <v>0</v>
      </c>
      <c r="AF530" s="11">
        <f t="shared" si="247"/>
        <v>0</v>
      </c>
      <c r="AG530" s="12">
        <f t="shared" si="248"/>
        <v>0</v>
      </c>
      <c r="AH530" s="11">
        <f t="shared" si="249"/>
        <v>0</v>
      </c>
      <c r="AI530" s="12">
        <f t="shared" si="250"/>
        <v>0</v>
      </c>
      <c r="AJ530" s="11">
        <f t="shared" si="251"/>
        <v>1</v>
      </c>
      <c r="AK530" s="12">
        <f t="shared" si="252"/>
        <v>0</v>
      </c>
    </row>
    <row r="531" spans="1:37" x14ac:dyDescent="0.3">
      <c r="A531">
        <v>605558</v>
      </c>
      <c r="C531" s="1">
        <v>44000</v>
      </c>
      <c r="D531">
        <v>4</v>
      </c>
      <c r="E531" t="s">
        <v>208</v>
      </c>
      <c r="F531" t="s">
        <v>165</v>
      </c>
      <c r="G531" t="s">
        <v>16</v>
      </c>
      <c r="H531" s="2">
        <v>8585000</v>
      </c>
      <c r="J531">
        <f t="shared" si="225"/>
        <v>0</v>
      </c>
      <c r="K531">
        <f t="shared" si="226"/>
        <v>0</v>
      </c>
      <c r="L531">
        <f t="shared" si="227"/>
        <v>0</v>
      </c>
      <c r="M531">
        <f t="shared" si="228"/>
        <v>0</v>
      </c>
      <c r="N531">
        <f t="shared" si="229"/>
        <v>0</v>
      </c>
      <c r="O531">
        <f t="shared" si="230"/>
        <v>0</v>
      </c>
      <c r="P531">
        <f t="shared" si="231"/>
        <v>0</v>
      </c>
      <c r="Q531">
        <f t="shared" si="232"/>
        <v>0</v>
      </c>
      <c r="R531" s="11">
        <f t="shared" si="233"/>
        <v>0</v>
      </c>
      <c r="S531">
        <f t="shared" si="234"/>
        <v>0</v>
      </c>
      <c r="T531" s="11">
        <f t="shared" si="235"/>
        <v>0</v>
      </c>
      <c r="U531" s="12">
        <f t="shared" si="236"/>
        <v>0</v>
      </c>
      <c r="V531" s="11">
        <f t="shared" si="237"/>
        <v>0</v>
      </c>
      <c r="W531" s="12">
        <f t="shared" si="238"/>
        <v>0</v>
      </c>
      <c r="X531" s="11">
        <f t="shared" si="239"/>
        <v>0</v>
      </c>
      <c r="Y531" s="12">
        <f t="shared" si="240"/>
        <v>0</v>
      </c>
      <c r="Z531" s="11">
        <f t="shared" si="241"/>
        <v>0</v>
      </c>
      <c r="AA531" s="12">
        <f t="shared" si="242"/>
        <v>0</v>
      </c>
      <c r="AB531" s="11">
        <f t="shared" si="243"/>
        <v>0</v>
      </c>
      <c r="AC531" s="12">
        <f t="shared" si="244"/>
        <v>0</v>
      </c>
      <c r="AD531" s="11">
        <f t="shared" si="245"/>
        <v>0</v>
      </c>
      <c r="AE531" s="12">
        <f t="shared" si="246"/>
        <v>0</v>
      </c>
      <c r="AF531" s="11">
        <f t="shared" si="247"/>
        <v>0</v>
      </c>
      <c r="AG531" s="12">
        <f t="shared" si="248"/>
        <v>0</v>
      </c>
      <c r="AH531" s="11">
        <f t="shared" si="249"/>
        <v>0</v>
      </c>
      <c r="AI531" s="12">
        <f t="shared" si="250"/>
        <v>0</v>
      </c>
      <c r="AJ531" s="11">
        <f t="shared" si="251"/>
        <v>0</v>
      </c>
      <c r="AK531" s="12">
        <f t="shared" si="252"/>
        <v>0</v>
      </c>
    </row>
    <row r="532" spans="1:37" x14ac:dyDescent="0.3">
      <c r="A532">
        <v>605558</v>
      </c>
      <c r="C532" s="1">
        <v>44000</v>
      </c>
      <c r="D532">
        <v>5</v>
      </c>
      <c r="E532" t="s">
        <v>208</v>
      </c>
      <c r="F532" t="s">
        <v>165</v>
      </c>
      <c r="G532" t="s">
        <v>52</v>
      </c>
      <c r="H532" s="2">
        <v>8788483</v>
      </c>
      <c r="J532">
        <f t="shared" si="225"/>
        <v>0</v>
      </c>
      <c r="K532">
        <f t="shared" si="226"/>
        <v>0</v>
      </c>
      <c r="L532">
        <f t="shared" si="227"/>
        <v>0</v>
      </c>
      <c r="M532">
        <f t="shared" si="228"/>
        <v>0</v>
      </c>
      <c r="N532">
        <f t="shared" si="229"/>
        <v>0</v>
      </c>
      <c r="O532">
        <f t="shared" si="230"/>
        <v>0</v>
      </c>
      <c r="P532">
        <f t="shared" si="231"/>
        <v>0</v>
      </c>
      <c r="Q532">
        <f t="shared" si="232"/>
        <v>0</v>
      </c>
      <c r="R532" s="11">
        <f t="shared" si="233"/>
        <v>0</v>
      </c>
      <c r="S532">
        <f t="shared" si="234"/>
        <v>0</v>
      </c>
      <c r="T532" s="11">
        <f t="shared" si="235"/>
        <v>0</v>
      </c>
      <c r="U532" s="12">
        <f t="shared" si="236"/>
        <v>0</v>
      </c>
      <c r="V532" s="11">
        <f t="shared" si="237"/>
        <v>0</v>
      </c>
      <c r="W532" s="12">
        <f t="shared" si="238"/>
        <v>0</v>
      </c>
      <c r="X532" s="11">
        <f t="shared" si="239"/>
        <v>0</v>
      </c>
      <c r="Y532" s="12">
        <f t="shared" si="240"/>
        <v>0</v>
      </c>
      <c r="Z532" s="11">
        <f t="shared" si="241"/>
        <v>0</v>
      </c>
      <c r="AA532" s="12">
        <f t="shared" si="242"/>
        <v>0</v>
      </c>
      <c r="AB532" s="11">
        <f t="shared" si="243"/>
        <v>0</v>
      </c>
      <c r="AC532" s="12">
        <f t="shared" si="244"/>
        <v>0</v>
      </c>
      <c r="AD532" s="11">
        <f t="shared" si="245"/>
        <v>0</v>
      </c>
      <c r="AE532" s="12">
        <f t="shared" si="246"/>
        <v>0</v>
      </c>
      <c r="AF532" s="11">
        <f t="shared" si="247"/>
        <v>0</v>
      </c>
      <c r="AG532" s="12">
        <f t="shared" si="248"/>
        <v>0</v>
      </c>
      <c r="AH532" s="11">
        <f t="shared" si="249"/>
        <v>0</v>
      </c>
      <c r="AI532" s="12">
        <f t="shared" si="250"/>
        <v>0</v>
      </c>
      <c r="AJ532" s="11">
        <f t="shared" si="251"/>
        <v>0</v>
      </c>
      <c r="AK532" s="12">
        <f t="shared" si="252"/>
        <v>0</v>
      </c>
    </row>
    <row r="533" spans="1:37" x14ac:dyDescent="0.3">
      <c r="A533">
        <v>605558</v>
      </c>
      <c r="C533" s="1">
        <v>44000</v>
      </c>
      <c r="D533">
        <v>6</v>
      </c>
      <c r="E533" t="s">
        <v>208</v>
      </c>
      <c r="F533" t="s">
        <v>165</v>
      </c>
      <c r="G533" t="s">
        <v>21</v>
      </c>
      <c r="H533" s="2">
        <v>9847366</v>
      </c>
      <c r="J533">
        <f t="shared" si="225"/>
        <v>0</v>
      </c>
      <c r="K533">
        <f t="shared" si="226"/>
        <v>0</v>
      </c>
      <c r="L533">
        <f t="shared" si="227"/>
        <v>0</v>
      </c>
      <c r="M533">
        <f t="shared" si="228"/>
        <v>0</v>
      </c>
      <c r="N533">
        <f t="shared" si="229"/>
        <v>0</v>
      </c>
      <c r="O533">
        <f t="shared" si="230"/>
        <v>0</v>
      </c>
      <c r="P533">
        <f t="shared" si="231"/>
        <v>0</v>
      </c>
      <c r="Q533">
        <f t="shared" si="232"/>
        <v>0</v>
      </c>
      <c r="R533" s="11">
        <f t="shared" si="233"/>
        <v>0</v>
      </c>
      <c r="S533">
        <f t="shared" si="234"/>
        <v>0</v>
      </c>
      <c r="T533" s="11">
        <f t="shared" si="235"/>
        <v>0</v>
      </c>
      <c r="U533" s="12">
        <f t="shared" si="236"/>
        <v>0</v>
      </c>
      <c r="V533" s="11">
        <f t="shared" si="237"/>
        <v>0</v>
      </c>
      <c r="W533" s="12">
        <f t="shared" si="238"/>
        <v>0</v>
      </c>
      <c r="X533" s="11">
        <f t="shared" si="239"/>
        <v>1</v>
      </c>
      <c r="Y533" s="12">
        <f t="shared" si="240"/>
        <v>0</v>
      </c>
      <c r="Z533" s="11">
        <f t="shared" si="241"/>
        <v>0</v>
      </c>
      <c r="AA533" s="12">
        <f t="shared" si="242"/>
        <v>0</v>
      </c>
      <c r="AB533" s="11">
        <f t="shared" si="243"/>
        <v>0</v>
      </c>
      <c r="AC533" s="12">
        <f t="shared" si="244"/>
        <v>0</v>
      </c>
      <c r="AD533" s="11">
        <f t="shared" si="245"/>
        <v>0</v>
      </c>
      <c r="AE533" s="12">
        <f t="shared" si="246"/>
        <v>0</v>
      </c>
      <c r="AF533" s="11">
        <f t="shared" si="247"/>
        <v>0</v>
      </c>
      <c r="AG533" s="12">
        <f t="shared" si="248"/>
        <v>0</v>
      </c>
      <c r="AH533" s="11">
        <f t="shared" si="249"/>
        <v>0</v>
      </c>
      <c r="AI533" s="12">
        <f t="shared" si="250"/>
        <v>0</v>
      </c>
      <c r="AJ533" s="11">
        <f t="shared" si="251"/>
        <v>0</v>
      </c>
      <c r="AK533" s="12">
        <f t="shared" si="252"/>
        <v>0</v>
      </c>
    </row>
    <row r="534" spans="1:37" x14ac:dyDescent="0.3">
      <c r="A534">
        <v>605558</v>
      </c>
      <c r="C534" s="1">
        <v>44000</v>
      </c>
      <c r="D534">
        <v>7</v>
      </c>
      <c r="E534" t="s">
        <v>208</v>
      </c>
      <c r="F534" t="s">
        <v>165</v>
      </c>
      <c r="G534" t="s">
        <v>22</v>
      </c>
      <c r="H534" s="2">
        <v>10548320</v>
      </c>
      <c r="J534">
        <f t="shared" si="225"/>
        <v>0</v>
      </c>
      <c r="K534">
        <f t="shared" si="226"/>
        <v>0</v>
      </c>
      <c r="L534">
        <f t="shared" si="227"/>
        <v>0</v>
      </c>
      <c r="M534">
        <f t="shared" si="228"/>
        <v>0</v>
      </c>
      <c r="N534">
        <f t="shared" si="229"/>
        <v>0</v>
      </c>
      <c r="O534">
        <f t="shared" si="230"/>
        <v>0</v>
      </c>
      <c r="P534">
        <f t="shared" si="231"/>
        <v>0</v>
      </c>
      <c r="Q534">
        <f t="shared" si="232"/>
        <v>0</v>
      </c>
      <c r="R534" s="11">
        <f t="shared" si="233"/>
        <v>0</v>
      </c>
      <c r="S534">
        <f t="shared" si="234"/>
        <v>0</v>
      </c>
      <c r="T534" s="11">
        <f t="shared" si="235"/>
        <v>0</v>
      </c>
      <c r="U534" s="12">
        <f t="shared" si="236"/>
        <v>0</v>
      </c>
      <c r="V534" s="11">
        <f t="shared" si="237"/>
        <v>0</v>
      </c>
      <c r="W534" s="12">
        <f t="shared" si="238"/>
        <v>0</v>
      </c>
      <c r="X534" s="11">
        <f t="shared" si="239"/>
        <v>0</v>
      </c>
      <c r="Y534" s="12">
        <f t="shared" si="240"/>
        <v>0</v>
      </c>
      <c r="Z534" s="11">
        <f t="shared" si="241"/>
        <v>0</v>
      </c>
      <c r="AA534" s="12">
        <f t="shared" si="242"/>
        <v>0</v>
      </c>
      <c r="AB534" s="11">
        <f t="shared" si="243"/>
        <v>0</v>
      </c>
      <c r="AC534" s="12">
        <f t="shared" si="244"/>
        <v>0</v>
      </c>
      <c r="AD534" s="11">
        <f t="shared" si="245"/>
        <v>0</v>
      </c>
      <c r="AE534" s="12">
        <f t="shared" si="246"/>
        <v>0</v>
      </c>
      <c r="AF534" s="11">
        <f t="shared" si="247"/>
        <v>0</v>
      </c>
      <c r="AG534" s="12">
        <f t="shared" si="248"/>
        <v>0</v>
      </c>
      <c r="AH534" s="11">
        <f t="shared" si="249"/>
        <v>0</v>
      </c>
      <c r="AI534" s="12">
        <f t="shared" si="250"/>
        <v>0</v>
      </c>
      <c r="AJ534" s="11">
        <f t="shared" si="251"/>
        <v>0</v>
      </c>
      <c r="AK534" s="12">
        <f t="shared" si="252"/>
        <v>0</v>
      </c>
    </row>
    <row r="535" spans="1:37" x14ac:dyDescent="0.3">
      <c r="A535">
        <v>605558</v>
      </c>
      <c r="C535" s="1">
        <v>44000</v>
      </c>
      <c r="D535">
        <v>8</v>
      </c>
      <c r="E535" t="s">
        <v>208</v>
      </c>
      <c r="F535" t="s">
        <v>165</v>
      </c>
      <c r="G535" t="s">
        <v>23</v>
      </c>
      <c r="H535" s="2">
        <v>10672020</v>
      </c>
      <c r="J535">
        <f t="shared" si="225"/>
        <v>0</v>
      </c>
      <c r="K535">
        <f t="shared" si="226"/>
        <v>0</v>
      </c>
      <c r="L535">
        <f t="shared" si="227"/>
        <v>0</v>
      </c>
      <c r="M535">
        <f t="shared" si="228"/>
        <v>0</v>
      </c>
      <c r="N535">
        <f t="shared" si="229"/>
        <v>0</v>
      </c>
      <c r="O535">
        <f t="shared" si="230"/>
        <v>0</v>
      </c>
      <c r="P535">
        <f t="shared" si="231"/>
        <v>0</v>
      </c>
      <c r="Q535">
        <f t="shared" si="232"/>
        <v>0</v>
      </c>
      <c r="R535" s="11">
        <f t="shared" si="233"/>
        <v>0</v>
      </c>
      <c r="S535">
        <f t="shared" si="234"/>
        <v>0</v>
      </c>
      <c r="T535" s="11">
        <f t="shared" si="235"/>
        <v>0</v>
      </c>
      <c r="U535" s="12">
        <f t="shared" si="236"/>
        <v>0</v>
      </c>
      <c r="V535" s="11">
        <f t="shared" si="237"/>
        <v>0</v>
      </c>
      <c r="W535" s="12">
        <f t="shared" si="238"/>
        <v>0</v>
      </c>
      <c r="X535" s="11">
        <f t="shared" si="239"/>
        <v>0</v>
      </c>
      <c r="Y535" s="12">
        <f t="shared" si="240"/>
        <v>0</v>
      </c>
      <c r="Z535" s="11">
        <f t="shared" si="241"/>
        <v>0</v>
      </c>
      <c r="AA535" s="12">
        <f t="shared" si="242"/>
        <v>0</v>
      </c>
      <c r="AB535" s="11">
        <f t="shared" si="243"/>
        <v>0</v>
      </c>
      <c r="AC535" s="12">
        <f t="shared" si="244"/>
        <v>0</v>
      </c>
      <c r="AD535" s="11">
        <f t="shared" si="245"/>
        <v>0</v>
      </c>
      <c r="AE535" s="12">
        <f t="shared" si="246"/>
        <v>0</v>
      </c>
      <c r="AF535" s="11">
        <f t="shared" si="247"/>
        <v>0</v>
      </c>
      <c r="AG535" s="12">
        <f t="shared" si="248"/>
        <v>0</v>
      </c>
      <c r="AH535" s="11">
        <f t="shared" si="249"/>
        <v>0</v>
      </c>
      <c r="AI535" s="12">
        <f t="shared" si="250"/>
        <v>0</v>
      </c>
      <c r="AJ535" s="11">
        <f t="shared" si="251"/>
        <v>0</v>
      </c>
      <c r="AK535" s="12">
        <f t="shared" si="252"/>
        <v>0</v>
      </c>
    </row>
    <row r="536" spans="1:37" x14ac:dyDescent="0.3">
      <c r="A536">
        <v>605558</v>
      </c>
      <c r="C536" s="1">
        <v>44000</v>
      </c>
      <c r="D536">
        <v>9</v>
      </c>
      <c r="E536" t="s">
        <v>208</v>
      </c>
      <c r="F536" t="s">
        <v>165</v>
      </c>
      <c r="G536" t="s">
        <v>88</v>
      </c>
      <c r="H536" s="2">
        <v>11466572</v>
      </c>
      <c r="J536">
        <f t="shared" si="225"/>
        <v>0</v>
      </c>
      <c r="K536">
        <f t="shared" si="226"/>
        <v>0</v>
      </c>
      <c r="L536">
        <f t="shared" si="227"/>
        <v>0</v>
      </c>
      <c r="M536">
        <f t="shared" si="228"/>
        <v>0</v>
      </c>
      <c r="N536">
        <f t="shared" si="229"/>
        <v>0</v>
      </c>
      <c r="O536">
        <f t="shared" si="230"/>
        <v>0</v>
      </c>
      <c r="P536">
        <f t="shared" si="231"/>
        <v>0</v>
      </c>
      <c r="Q536">
        <f t="shared" si="232"/>
        <v>0</v>
      </c>
      <c r="R536" s="11">
        <f t="shared" si="233"/>
        <v>0</v>
      </c>
      <c r="S536">
        <f t="shared" si="234"/>
        <v>0</v>
      </c>
      <c r="T536" s="11">
        <f t="shared" si="235"/>
        <v>0</v>
      </c>
      <c r="U536" s="12">
        <f t="shared" si="236"/>
        <v>0</v>
      </c>
      <c r="V536" s="11">
        <f t="shared" si="237"/>
        <v>0</v>
      </c>
      <c r="W536" s="12">
        <f t="shared" si="238"/>
        <v>0</v>
      </c>
      <c r="X536" s="11">
        <f t="shared" si="239"/>
        <v>0</v>
      </c>
      <c r="Y536" s="12">
        <f t="shared" si="240"/>
        <v>0</v>
      </c>
      <c r="Z536" s="11">
        <f t="shared" si="241"/>
        <v>0</v>
      </c>
      <c r="AA536" s="12">
        <f t="shared" si="242"/>
        <v>0</v>
      </c>
      <c r="AB536" s="11">
        <f t="shared" si="243"/>
        <v>0</v>
      </c>
      <c r="AC536" s="12">
        <f t="shared" si="244"/>
        <v>0</v>
      </c>
      <c r="AD536" s="11">
        <f t="shared" si="245"/>
        <v>0</v>
      </c>
      <c r="AE536" s="12">
        <f t="shared" si="246"/>
        <v>0</v>
      </c>
      <c r="AF536" s="11">
        <f t="shared" si="247"/>
        <v>0</v>
      </c>
      <c r="AG536" s="12">
        <f t="shared" si="248"/>
        <v>0</v>
      </c>
      <c r="AH536" s="11">
        <f t="shared" si="249"/>
        <v>0</v>
      </c>
      <c r="AI536" s="12">
        <f t="shared" si="250"/>
        <v>0</v>
      </c>
      <c r="AJ536" s="11">
        <f t="shared" si="251"/>
        <v>0</v>
      </c>
      <c r="AK536" s="12">
        <f t="shared" si="252"/>
        <v>0</v>
      </c>
    </row>
    <row r="537" spans="1:37" x14ac:dyDescent="0.3">
      <c r="A537">
        <v>605558</v>
      </c>
      <c r="C537" s="1">
        <v>44000</v>
      </c>
      <c r="D537">
        <v>10</v>
      </c>
      <c r="E537" t="s">
        <v>208</v>
      </c>
      <c r="F537" t="s">
        <v>165</v>
      </c>
      <c r="G537" t="s">
        <v>25</v>
      </c>
      <c r="H537" s="2">
        <v>11611000</v>
      </c>
      <c r="J537">
        <f t="shared" si="225"/>
        <v>0</v>
      </c>
      <c r="K537">
        <f t="shared" si="226"/>
        <v>0</v>
      </c>
      <c r="L537">
        <f t="shared" si="227"/>
        <v>0</v>
      </c>
      <c r="M537">
        <f t="shared" si="228"/>
        <v>0</v>
      </c>
      <c r="N537">
        <f t="shared" si="229"/>
        <v>0</v>
      </c>
      <c r="O537">
        <f t="shared" si="230"/>
        <v>0</v>
      </c>
      <c r="P537">
        <f t="shared" si="231"/>
        <v>0</v>
      </c>
      <c r="Q537">
        <f t="shared" si="232"/>
        <v>0</v>
      </c>
      <c r="R537" s="11">
        <f t="shared" si="233"/>
        <v>0</v>
      </c>
      <c r="S537">
        <f t="shared" si="234"/>
        <v>0</v>
      </c>
      <c r="T537" s="11">
        <f t="shared" si="235"/>
        <v>0</v>
      </c>
      <c r="U537" s="12">
        <f t="shared" si="236"/>
        <v>0</v>
      </c>
      <c r="V537" s="11">
        <f t="shared" si="237"/>
        <v>0</v>
      </c>
      <c r="W537" s="12">
        <f t="shared" si="238"/>
        <v>0</v>
      </c>
      <c r="X537" s="11">
        <f t="shared" si="239"/>
        <v>0</v>
      </c>
      <c r="Y537" s="12">
        <f t="shared" si="240"/>
        <v>0</v>
      </c>
      <c r="Z537" s="11">
        <f t="shared" si="241"/>
        <v>0</v>
      </c>
      <c r="AA537" s="12">
        <f t="shared" si="242"/>
        <v>0</v>
      </c>
      <c r="AB537" s="11">
        <f t="shared" si="243"/>
        <v>0</v>
      </c>
      <c r="AC537" s="12">
        <f t="shared" si="244"/>
        <v>0</v>
      </c>
      <c r="AD537" s="11">
        <f t="shared" si="245"/>
        <v>0</v>
      </c>
      <c r="AE537" s="12">
        <f t="shared" si="246"/>
        <v>0</v>
      </c>
      <c r="AF537" s="11">
        <f t="shared" si="247"/>
        <v>0</v>
      </c>
      <c r="AG537" s="12">
        <f t="shared" si="248"/>
        <v>0</v>
      </c>
      <c r="AH537" s="11">
        <f t="shared" si="249"/>
        <v>0</v>
      </c>
      <c r="AI537" s="12">
        <f t="shared" si="250"/>
        <v>0</v>
      </c>
      <c r="AJ537" s="11">
        <f t="shared" si="251"/>
        <v>0</v>
      </c>
      <c r="AK537" s="12">
        <f t="shared" si="252"/>
        <v>0</v>
      </c>
    </row>
    <row r="538" spans="1:37" x14ac:dyDescent="0.3">
      <c r="A538">
        <v>605558</v>
      </c>
      <c r="C538" s="1">
        <v>44000</v>
      </c>
      <c r="D538">
        <v>11</v>
      </c>
      <c r="E538" t="s">
        <v>208</v>
      </c>
      <c r="F538" t="s">
        <v>165</v>
      </c>
      <c r="G538" t="s">
        <v>28</v>
      </c>
      <c r="H538" s="2">
        <v>11698998</v>
      </c>
      <c r="J538">
        <f t="shared" si="225"/>
        <v>0</v>
      </c>
      <c r="K538">
        <f t="shared" si="226"/>
        <v>0</v>
      </c>
      <c r="L538">
        <f t="shared" si="227"/>
        <v>0</v>
      </c>
      <c r="M538">
        <f t="shared" si="228"/>
        <v>0</v>
      </c>
      <c r="N538">
        <f t="shared" si="229"/>
        <v>0</v>
      </c>
      <c r="O538">
        <f t="shared" si="230"/>
        <v>0</v>
      </c>
      <c r="P538">
        <f t="shared" si="231"/>
        <v>0</v>
      </c>
      <c r="Q538">
        <f t="shared" si="232"/>
        <v>0</v>
      </c>
      <c r="R538" s="11">
        <f t="shared" si="233"/>
        <v>0</v>
      </c>
      <c r="S538">
        <f t="shared" si="234"/>
        <v>0</v>
      </c>
      <c r="T538" s="11">
        <f t="shared" si="235"/>
        <v>0</v>
      </c>
      <c r="U538" s="12">
        <f t="shared" si="236"/>
        <v>0</v>
      </c>
      <c r="V538" s="11">
        <f t="shared" si="237"/>
        <v>0</v>
      </c>
      <c r="W538" s="12">
        <f t="shared" si="238"/>
        <v>0</v>
      </c>
      <c r="X538" s="11">
        <f t="shared" si="239"/>
        <v>0</v>
      </c>
      <c r="Y538" s="12">
        <f t="shared" si="240"/>
        <v>0</v>
      </c>
      <c r="Z538" s="11">
        <f t="shared" si="241"/>
        <v>0</v>
      </c>
      <c r="AA538" s="12">
        <f t="shared" si="242"/>
        <v>0</v>
      </c>
      <c r="AB538" s="11">
        <f t="shared" si="243"/>
        <v>0</v>
      </c>
      <c r="AC538" s="12">
        <f t="shared" si="244"/>
        <v>0</v>
      </c>
      <c r="AD538" s="11">
        <f t="shared" si="245"/>
        <v>0</v>
      </c>
      <c r="AE538" s="12">
        <f t="shared" si="246"/>
        <v>0</v>
      </c>
      <c r="AF538" s="11">
        <f t="shared" si="247"/>
        <v>0</v>
      </c>
      <c r="AG538" s="12">
        <f t="shared" si="248"/>
        <v>0</v>
      </c>
      <c r="AH538" s="11">
        <f t="shared" si="249"/>
        <v>0</v>
      </c>
      <c r="AI538" s="12">
        <f t="shared" si="250"/>
        <v>0</v>
      </c>
      <c r="AJ538" s="11">
        <f t="shared" si="251"/>
        <v>0</v>
      </c>
      <c r="AK538" s="12">
        <f t="shared" si="252"/>
        <v>0</v>
      </c>
    </row>
    <row r="539" spans="1:37" x14ac:dyDescent="0.3">
      <c r="A539">
        <v>605558</v>
      </c>
      <c r="C539" s="1">
        <v>44000</v>
      </c>
      <c r="D539">
        <v>12</v>
      </c>
      <c r="E539" t="s">
        <v>208</v>
      </c>
      <c r="F539" t="s">
        <v>165</v>
      </c>
      <c r="G539" t="s">
        <v>156</v>
      </c>
      <c r="H539" s="2">
        <v>12094000</v>
      </c>
      <c r="J539">
        <f t="shared" si="225"/>
        <v>1</v>
      </c>
      <c r="K539">
        <f t="shared" si="226"/>
        <v>0</v>
      </c>
      <c r="L539">
        <f t="shared" si="227"/>
        <v>0</v>
      </c>
      <c r="M539">
        <f t="shared" si="228"/>
        <v>0</v>
      </c>
      <c r="N539">
        <f t="shared" si="229"/>
        <v>0</v>
      </c>
      <c r="O539">
        <f t="shared" si="230"/>
        <v>0</v>
      </c>
      <c r="P539">
        <f t="shared" si="231"/>
        <v>0</v>
      </c>
      <c r="Q539">
        <f t="shared" si="232"/>
        <v>0</v>
      </c>
      <c r="R539" s="11">
        <f t="shared" si="233"/>
        <v>0</v>
      </c>
      <c r="S539">
        <f t="shared" si="234"/>
        <v>0</v>
      </c>
      <c r="T539" s="11">
        <f t="shared" si="235"/>
        <v>0</v>
      </c>
      <c r="U539" s="12">
        <f t="shared" si="236"/>
        <v>0</v>
      </c>
      <c r="V539" s="11">
        <f t="shared" si="237"/>
        <v>0</v>
      </c>
      <c r="W539" s="12">
        <f t="shared" si="238"/>
        <v>0</v>
      </c>
      <c r="X539" s="11">
        <f t="shared" si="239"/>
        <v>0</v>
      </c>
      <c r="Y539" s="12">
        <f t="shared" si="240"/>
        <v>0</v>
      </c>
      <c r="Z539" s="11">
        <f t="shared" si="241"/>
        <v>0</v>
      </c>
      <c r="AA539" s="12">
        <f t="shared" si="242"/>
        <v>0</v>
      </c>
      <c r="AB539" s="11">
        <f t="shared" si="243"/>
        <v>0</v>
      </c>
      <c r="AC539" s="12">
        <f t="shared" si="244"/>
        <v>0</v>
      </c>
      <c r="AD539" s="11">
        <f t="shared" si="245"/>
        <v>0</v>
      </c>
      <c r="AE539" s="12">
        <f t="shared" si="246"/>
        <v>0</v>
      </c>
      <c r="AF539" s="11">
        <f t="shared" si="247"/>
        <v>0</v>
      </c>
      <c r="AG539" s="12">
        <f t="shared" si="248"/>
        <v>0</v>
      </c>
      <c r="AH539" s="11">
        <f t="shared" si="249"/>
        <v>0</v>
      </c>
      <c r="AI539" s="12">
        <f t="shared" si="250"/>
        <v>0</v>
      </c>
      <c r="AJ539" s="11">
        <f t="shared" si="251"/>
        <v>0</v>
      </c>
      <c r="AK539" s="12">
        <f t="shared" si="252"/>
        <v>0</v>
      </c>
    </row>
    <row r="540" spans="1:37" x14ac:dyDescent="0.3">
      <c r="C540" s="1"/>
      <c r="H540" s="2"/>
      <c r="J540">
        <f t="shared" si="225"/>
        <v>0</v>
      </c>
      <c r="K540">
        <f t="shared" si="226"/>
        <v>0</v>
      </c>
      <c r="L540">
        <f t="shared" si="227"/>
        <v>0</v>
      </c>
      <c r="M540">
        <f t="shared" si="228"/>
        <v>0</v>
      </c>
      <c r="N540">
        <f t="shared" si="229"/>
        <v>0</v>
      </c>
      <c r="O540">
        <f t="shared" si="230"/>
        <v>0</v>
      </c>
      <c r="P540">
        <f t="shared" si="231"/>
        <v>0</v>
      </c>
      <c r="Q540">
        <f t="shared" si="232"/>
        <v>0</v>
      </c>
      <c r="R540" s="11">
        <f t="shared" si="233"/>
        <v>0</v>
      </c>
      <c r="S540">
        <f t="shared" si="234"/>
        <v>0</v>
      </c>
      <c r="T540" s="11">
        <f t="shared" si="235"/>
        <v>0</v>
      </c>
      <c r="U540" s="12">
        <f t="shared" si="236"/>
        <v>0</v>
      </c>
      <c r="V540" s="11">
        <f t="shared" si="237"/>
        <v>0</v>
      </c>
      <c r="W540" s="12">
        <f t="shared" si="238"/>
        <v>0</v>
      </c>
      <c r="X540" s="11">
        <f t="shared" si="239"/>
        <v>0</v>
      </c>
      <c r="Y540" s="12">
        <f t="shared" si="240"/>
        <v>0</v>
      </c>
      <c r="Z540" s="11">
        <f t="shared" si="241"/>
        <v>0</v>
      </c>
      <c r="AA540" s="12">
        <f t="shared" si="242"/>
        <v>0</v>
      </c>
      <c r="AB540" s="11">
        <f t="shared" si="243"/>
        <v>0</v>
      </c>
      <c r="AC540" s="12">
        <f t="shared" si="244"/>
        <v>0</v>
      </c>
      <c r="AD540" s="11">
        <f t="shared" si="245"/>
        <v>0</v>
      </c>
      <c r="AE540" s="12">
        <f t="shared" si="246"/>
        <v>0</v>
      </c>
      <c r="AF540" s="11">
        <f t="shared" si="247"/>
        <v>0</v>
      </c>
      <c r="AG540" s="12">
        <f t="shared" si="248"/>
        <v>0</v>
      </c>
      <c r="AH540" s="11">
        <f t="shared" si="249"/>
        <v>0</v>
      </c>
      <c r="AI540" s="12">
        <f t="shared" si="250"/>
        <v>0</v>
      </c>
      <c r="AJ540" s="11">
        <f t="shared" si="251"/>
        <v>0</v>
      </c>
      <c r="AK540" s="12">
        <f t="shared" si="252"/>
        <v>0</v>
      </c>
    </row>
    <row r="541" spans="1:37" x14ac:dyDescent="0.3">
      <c r="A541">
        <v>600459</v>
      </c>
      <c r="C541" s="1">
        <v>43979</v>
      </c>
      <c r="D541">
        <v>1</v>
      </c>
      <c r="E541" t="s">
        <v>209</v>
      </c>
      <c r="F541" t="s">
        <v>178</v>
      </c>
      <c r="G541" t="s">
        <v>156</v>
      </c>
      <c r="H541" s="2">
        <v>163066043</v>
      </c>
      <c r="J541">
        <f t="shared" si="225"/>
        <v>1</v>
      </c>
      <c r="K541">
        <f t="shared" si="226"/>
        <v>1</v>
      </c>
      <c r="L541">
        <f t="shared" si="227"/>
        <v>0</v>
      </c>
      <c r="M541">
        <f t="shared" si="228"/>
        <v>0</v>
      </c>
      <c r="N541">
        <f t="shared" si="229"/>
        <v>0</v>
      </c>
      <c r="O541">
        <f t="shared" si="230"/>
        <v>0</v>
      </c>
      <c r="P541">
        <f t="shared" si="231"/>
        <v>0</v>
      </c>
      <c r="Q541">
        <f t="shared" si="232"/>
        <v>0</v>
      </c>
      <c r="R541" s="11">
        <f t="shared" si="233"/>
        <v>0</v>
      </c>
      <c r="S541">
        <f t="shared" si="234"/>
        <v>0</v>
      </c>
      <c r="T541" s="11">
        <f t="shared" si="235"/>
        <v>0</v>
      </c>
      <c r="U541" s="12">
        <f t="shared" si="236"/>
        <v>0</v>
      </c>
      <c r="V541" s="11">
        <f t="shared" si="237"/>
        <v>0</v>
      </c>
      <c r="W541" s="12">
        <f t="shared" si="238"/>
        <v>0</v>
      </c>
      <c r="X541" s="11">
        <f t="shared" si="239"/>
        <v>0</v>
      </c>
      <c r="Y541" s="12">
        <f t="shared" si="240"/>
        <v>0</v>
      </c>
      <c r="Z541" s="11">
        <f t="shared" si="241"/>
        <v>0</v>
      </c>
      <c r="AA541" s="12">
        <f t="shared" si="242"/>
        <v>0</v>
      </c>
      <c r="AB541" s="11">
        <f t="shared" si="243"/>
        <v>0</v>
      </c>
      <c r="AC541" s="12">
        <f t="shared" si="244"/>
        <v>0</v>
      </c>
      <c r="AD541" s="11">
        <f t="shared" si="245"/>
        <v>0</v>
      </c>
      <c r="AE541" s="12">
        <f t="shared" si="246"/>
        <v>0</v>
      </c>
      <c r="AF541" s="11">
        <f t="shared" si="247"/>
        <v>0</v>
      </c>
      <c r="AG541" s="12">
        <f t="shared" si="248"/>
        <v>0</v>
      </c>
      <c r="AH541" s="11">
        <f t="shared" si="249"/>
        <v>0</v>
      </c>
      <c r="AI541" s="12">
        <f t="shared" si="250"/>
        <v>0</v>
      </c>
      <c r="AJ541" s="11">
        <f t="shared" si="251"/>
        <v>0</v>
      </c>
      <c r="AK541" s="12">
        <f t="shared" si="252"/>
        <v>0</v>
      </c>
    </row>
    <row r="542" spans="1:37" x14ac:dyDescent="0.3">
      <c r="A542">
        <v>600459</v>
      </c>
      <c r="C542" s="1">
        <v>43979</v>
      </c>
      <c r="D542">
        <v>2</v>
      </c>
      <c r="E542" t="s">
        <v>209</v>
      </c>
      <c r="F542" t="s">
        <v>178</v>
      </c>
      <c r="G542" t="s">
        <v>14</v>
      </c>
      <c r="H542" s="2">
        <v>170445988</v>
      </c>
      <c r="J542">
        <f t="shared" si="225"/>
        <v>0</v>
      </c>
      <c r="K542">
        <f t="shared" si="226"/>
        <v>0</v>
      </c>
      <c r="L542">
        <f t="shared" si="227"/>
        <v>0</v>
      </c>
      <c r="M542">
        <f t="shared" si="228"/>
        <v>0</v>
      </c>
      <c r="N542">
        <f t="shared" si="229"/>
        <v>0</v>
      </c>
      <c r="O542">
        <f t="shared" si="230"/>
        <v>0</v>
      </c>
      <c r="P542">
        <f t="shared" si="231"/>
        <v>0</v>
      </c>
      <c r="Q542">
        <f t="shared" si="232"/>
        <v>0</v>
      </c>
      <c r="R542" s="11">
        <f t="shared" si="233"/>
        <v>0</v>
      </c>
      <c r="S542">
        <f t="shared" si="234"/>
        <v>0</v>
      </c>
      <c r="T542" s="11">
        <f t="shared" si="235"/>
        <v>0</v>
      </c>
      <c r="U542" s="12">
        <f t="shared" si="236"/>
        <v>0</v>
      </c>
      <c r="V542" s="11">
        <f t="shared" si="237"/>
        <v>0</v>
      </c>
      <c r="W542" s="12">
        <f t="shared" si="238"/>
        <v>0</v>
      </c>
      <c r="X542" s="11">
        <f t="shared" si="239"/>
        <v>0</v>
      </c>
      <c r="Y542" s="12">
        <f t="shared" si="240"/>
        <v>0</v>
      </c>
      <c r="Z542" s="11">
        <f t="shared" si="241"/>
        <v>1</v>
      </c>
      <c r="AA542" s="12">
        <f t="shared" si="242"/>
        <v>0</v>
      </c>
      <c r="AB542" s="11">
        <f t="shared" si="243"/>
        <v>0</v>
      </c>
      <c r="AC542" s="12">
        <f t="shared" si="244"/>
        <v>0</v>
      </c>
      <c r="AD542" s="11">
        <f t="shared" si="245"/>
        <v>0</v>
      </c>
      <c r="AE542" s="12">
        <f t="shared" si="246"/>
        <v>0</v>
      </c>
      <c r="AF542" s="11">
        <f t="shared" si="247"/>
        <v>0</v>
      </c>
      <c r="AG542" s="12">
        <f t="shared" si="248"/>
        <v>0</v>
      </c>
      <c r="AH542" s="11">
        <f t="shared" si="249"/>
        <v>0</v>
      </c>
      <c r="AI542" s="12">
        <f t="shared" si="250"/>
        <v>0</v>
      </c>
      <c r="AJ542" s="11">
        <f t="shared" si="251"/>
        <v>0</v>
      </c>
      <c r="AK542" s="12">
        <f t="shared" si="252"/>
        <v>0</v>
      </c>
    </row>
    <row r="543" spans="1:37" x14ac:dyDescent="0.3">
      <c r="A543">
        <v>600459</v>
      </c>
      <c r="C543" s="1">
        <v>43979</v>
      </c>
      <c r="D543">
        <v>3</v>
      </c>
      <c r="E543" t="s">
        <v>209</v>
      </c>
      <c r="F543" t="s">
        <v>178</v>
      </c>
      <c r="G543" t="s">
        <v>54</v>
      </c>
      <c r="H543" s="2">
        <v>172000000</v>
      </c>
      <c r="J543">
        <f t="shared" si="225"/>
        <v>0</v>
      </c>
      <c r="K543">
        <f t="shared" si="226"/>
        <v>0</v>
      </c>
      <c r="L543">
        <f t="shared" si="227"/>
        <v>0</v>
      </c>
      <c r="M543">
        <f t="shared" si="228"/>
        <v>0</v>
      </c>
      <c r="N543">
        <f t="shared" si="229"/>
        <v>0</v>
      </c>
      <c r="O543">
        <f t="shared" si="230"/>
        <v>0</v>
      </c>
      <c r="P543">
        <f t="shared" si="231"/>
        <v>0</v>
      </c>
      <c r="Q543">
        <f t="shared" si="232"/>
        <v>0</v>
      </c>
      <c r="R543" s="11">
        <f t="shared" si="233"/>
        <v>0</v>
      </c>
      <c r="S543">
        <f t="shared" si="234"/>
        <v>0</v>
      </c>
      <c r="T543" s="11">
        <f t="shared" si="235"/>
        <v>0</v>
      </c>
      <c r="U543" s="12">
        <f t="shared" si="236"/>
        <v>0</v>
      </c>
      <c r="V543" s="11">
        <f t="shared" si="237"/>
        <v>0</v>
      </c>
      <c r="W543" s="12">
        <f t="shared" si="238"/>
        <v>0</v>
      </c>
      <c r="X543" s="11">
        <f t="shared" si="239"/>
        <v>0</v>
      </c>
      <c r="Y543" s="12">
        <f t="shared" si="240"/>
        <v>0</v>
      </c>
      <c r="Z543" s="11">
        <f t="shared" si="241"/>
        <v>0</v>
      </c>
      <c r="AA543" s="12">
        <f t="shared" si="242"/>
        <v>0</v>
      </c>
      <c r="AB543" s="11">
        <f t="shared" si="243"/>
        <v>0</v>
      </c>
      <c r="AC543" s="12">
        <f t="shared" si="244"/>
        <v>0</v>
      </c>
      <c r="AD543" s="11">
        <f t="shared" si="245"/>
        <v>0</v>
      </c>
      <c r="AE543" s="12">
        <f t="shared" si="246"/>
        <v>0</v>
      </c>
      <c r="AF543" s="11">
        <f t="shared" si="247"/>
        <v>0</v>
      </c>
      <c r="AG543" s="12">
        <f t="shared" si="248"/>
        <v>0</v>
      </c>
      <c r="AH543" s="11">
        <f t="shared" si="249"/>
        <v>0</v>
      </c>
      <c r="AI543" s="12">
        <f t="shared" si="250"/>
        <v>0</v>
      </c>
      <c r="AJ543" s="11">
        <f t="shared" si="251"/>
        <v>0</v>
      </c>
      <c r="AK543" s="12">
        <f t="shared" si="252"/>
        <v>0</v>
      </c>
    </row>
    <row r="544" spans="1:37" x14ac:dyDescent="0.3">
      <c r="A544">
        <v>600459</v>
      </c>
      <c r="C544" s="1">
        <v>43979</v>
      </c>
      <c r="D544">
        <v>4</v>
      </c>
      <c r="E544" t="s">
        <v>209</v>
      </c>
      <c r="F544" t="s">
        <v>178</v>
      </c>
      <c r="G544" t="s">
        <v>21</v>
      </c>
      <c r="H544" s="2">
        <v>172272351</v>
      </c>
      <c r="J544">
        <f t="shared" si="225"/>
        <v>0</v>
      </c>
      <c r="K544">
        <f t="shared" si="226"/>
        <v>0</v>
      </c>
      <c r="L544">
        <f t="shared" si="227"/>
        <v>0</v>
      </c>
      <c r="M544">
        <f t="shared" si="228"/>
        <v>0</v>
      </c>
      <c r="N544">
        <f t="shared" si="229"/>
        <v>0</v>
      </c>
      <c r="O544">
        <f t="shared" si="230"/>
        <v>0</v>
      </c>
      <c r="P544">
        <f t="shared" si="231"/>
        <v>0</v>
      </c>
      <c r="Q544">
        <f t="shared" si="232"/>
        <v>0</v>
      </c>
      <c r="R544" s="11">
        <f t="shared" si="233"/>
        <v>0</v>
      </c>
      <c r="S544">
        <f t="shared" si="234"/>
        <v>0</v>
      </c>
      <c r="T544" s="11">
        <f t="shared" si="235"/>
        <v>0</v>
      </c>
      <c r="U544" s="12">
        <f t="shared" si="236"/>
        <v>0</v>
      </c>
      <c r="V544" s="11">
        <f t="shared" si="237"/>
        <v>0</v>
      </c>
      <c r="W544" s="12">
        <f t="shared" si="238"/>
        <v>0</v>
      </c>
      <c r="X544" s="11">
        <f t="shared" si="239"/>
        <v>1</v>
      </c>
      <c r="Y544" s="12">
        <f t="shared" si="240"/>
        <v>0</v>
      </c>
      <c r="Z544" s="11">
        <f t="shared" si="241"/>
        <v>0</v>
      </c>
      <c r="AA544" s="12">
        <f t="shared" si="242"/>
        <v>0</v>
      </c>
      <c r="AB544" s="11">
        <f t="shared" si="243"/>
        <v>0</v>
      </c>
      <c r="AC544" s="12">
        <f t="shared" si="244"/>
        <v>0</v>
      </c>
      <c r="AD544" s="11">
        <f t="shared" si="245"/>
        <v>0</v>
      </c>
      <c r="AE544" s="12">
        <f t="shared" si="246"/>
        <v>0</v>
      </c>
      <c r="AF544" s="11">
        <f t="shared" si="247"/>
        <v>0</v>
      </c>
      <c r="AG544" s="12">
        <f t="shared" si="248"/>
        <v>0</v>
      </c>
      <c r="AH544" s="11">
        <f t="shared" si="249"/>
        <v>0</v>
      </c>
      <c r="AI544" s="12">
        <f t="shared" si="250"/>
        <v>0</v>
      </c>
      <c r="AJ544" s="11">
        <f t="shared" si="251"/>
        <v>0</v>
      </c>
      <c r="AK544" s="12">
        <f t="shared" si="252"/>
        <v>0</v>
      </c>
    </row>
    <row r="545" spans="1:37" x14ac:dyDescent="0.3">
      <c r="A545">
        <v>600459</v>
      </c>
      <c r="C545" s="1">
        <v>43979</v>
      </c>
      <c r="D545">
        <v>5</v>
      </c>
      <c r="E545" t="s">
        <v>209</v>
      </c>
      <c r="F545" t="s">
        <v>178</v>
      </c>
      <c r="G545" t="s">
        <v>82</v>
      </c>
      <c r="H545" s="2">
        <v>173211448</v>
      </c>
      <c r="J545">
        <f t="shared" si="225"/>
        <v>0</v>
      </c>
      <c r="K545">
        <f t="shared" si="226"/>
        <v>0</v>
      </c>
      <c r="L545">
        <f t="shared" si="227"/>
        <v>0</v>
      </c>
      <c r="M545">
        <f t="shared" si="228"/>
        <v>0</v>
      </c>
      <c r="N545">
        <f t="shared" si="229"/>
        <v>0</v>
      </c>
      <c r="O545">
        <f t="shared" si="230"/>
        <v>0</v>
      </c>
      <c r="P545">
        <f t="shared" si="231"/>
        <v>0</v>
      </c>
      <c r="Q545">
        <f t="shared" si="232"/>
        <v>0</v>
      </c>
      <c r="R545" s="11">
        <f t="shared" si="233"/>
        <v>0</v>
      </c>
      <c r="S545">
        <f t="shared" si="234"/>
        <v>0</v>
      </c>
      <c r="T545" s="11">
        <f t="shared" si="235"/>
        <v>0</v>
      </c>
      <c r="U545" s="12">
        <f t="shared" si="236"/>
        <v>0</v>
      </c>
      <c r="V545" s="11">
        <f t="shared" si="237"/>
        <v>0</v>
      </c>
      <c r="W545" s="12">
        <f t="shared" si="238"/>
        <v>0</v>
      </c>
      <c r="X545" s="11">
        <f t="shared" si="239"/>
        <v>0</v>
      </c>
      <c r="Y545" s="12">
        <f t="shared" si="240"/>
        <v>0</v>
      </c>
      <c r="Z545" s="11">
        <f t="shared" si="241"/>
        <v>0</v>
      </c>
      <c r="AA545" s="12">
        <f t="shared" si="242"/>
        <v>0</v>
      </c>
      <c r="AB545" s="11">
        <f t="shared" si="243"/>
        <v>0</v>
      </c>
      <c r="AC545" s="12">
        <f t="shared" si="244"/>
        <v>0</v>
      </c>
      <c r="AD545" s="11">
        <f t="shared" si="245"/>
        <v>0</v>
      </c>
      <c r="AE545" s="12">
        <f t="shared" si="246"/>
        <v>0</v>
      </c>
      <c r="AF545" s="11">
        <f t="shared" si="247"/>
        <v>0</v>
      </c>
      <c r="AG545" s="12">
        <f t="shared" si="248"/>
        <v>0</v>
      </c>
      <c r="AH545" s="11">
        <f t="shared" si="249"/>
        <v>0</v>
      </c>
      <c r="AI545" s="12">
        <f t="shared" si="250"/>
        <v>0</v>
      </c>
      <c r="AJ545" s="11">
        <f t="shared" si="251"/>
        <v>0</v>
      </c>
      <c r="AK545" s="12">
        <f t="shared" si="252"/>
        <v>0</v>
      </c>
    </row>
    <row r="546" spans="1:37" x14ac:dyDescent="0.3">
      <c r="A546">
        <v>600459</v>
      </c>
      <c r="C546" s="1">
        <v>43979</v>
      </c>
      <c r="D546">
        <v>6</v>
      </c>
      <c r="E546" t="s">
        <v>209</v>
      </c>
      <c r="F546" t="s">
        <v>178</v>
      </c>
      <c r="G546" t="s">
        <v>39</v>
      </c>
      <c r="H546" s="2">
        <v>188500000</v>
      </c>
      <c r="J546">
        <f t="shared" si="225"/>
        <v>0</v>
      </c>
      <c r="K546">
        <f t="shared" si="226"/>
        <v>0</v>
      </c>
      <c r="L546">
        <f t="shared" si="227"/>
        <v>0</v>
      </c>
      <c r="M546">
        <f t="shared" si="228"/>
        <v>0</v>
      </c>
      <c r="N546">
        <f t="shared" si="229"/>
        <v>0</v>
      </c>
      <c r="O546">
        <f t="shared" si="230"/>
        <v>0</v>
      </c>
      <c r="P546">
        <f t="shared" si="231"/>
        <v>0</v>
      </c>
      <c r="Q546">
        <f t="shared" si="232"/>
        <v>0</v>
      </c>
      <c r="R546" s="11">
        <f t="shared" si="233"/>
        <v>0</v>
      </c>
      <c r="S546">
        <f t="shared" si="234"/>
        <v>0</v>
      </c>
      <c r="T546" s="11">
        <f t="shared" si="235"/>
        <v>0</v>
      </c>
      <c r="U546" s="12">
        <f t="shared" si="236"/>
        <v>0</v>
      </c>
      <c r="V546" s="11">
        <f t="shared" si="237"/>
        <v>0</v>
      </c>
      <c r="W546" s="12">
        <f t="shared" si="238"/>
        <v>0</v>
      </c>
      <c r="X546" s="11">
        <f t="shared" si="239"/>
        <v>0</v>
      </c>
      <c r="Y546" s="12">
        <f t="shared" si="240"/>
        <v>0</v>
      </c>
      <c r="Z546" s="11">
        <f t="shared" si="241"/>
        <v>0</v>
      </c>
      <c r="AA546" s="12">
        <f t="shared" si="242"/>
        <v>0</v>
      </c>
      <c r="AB546" s="11">
        <f t="shared" si="243"/>
        <v>0</v>
      </c>
      <c r="AC546" s="12">
        <f t="shared" si="244"/>
        <v>0</v>
      </c>
      <c r="AD546" s="11">
        <f t="shared" si="245"/>
        <v>0</v>
      </c>
      <c r="AE546" s="12">
        <f t="shared" si="246"/>
        <v>0</v>
      </c>
      <c r="AF546" s="11">
        <f t="shared" si="247"/>
        <v>0</v>
      </c>
      <c r="AG546" s="12">
        <f t="shared" si="248"/>
        <v>0</v>
      </c>
      <c r="AH546" s="11">
        <f t="shared" si="249"/>
        <v>1</v>
      </c>
      <c r="AI546" s="12">
        <f t="shared" si="250"/>
        <v>0</v>
      </c>
      <c r="AJ546" s="11">
        <f t="shared" si="251"/>
        <v>0</v>
      </c>
      <c r="AK546" s="12">
        <f t="shared" si="252"/>
        <v>0</v>
      </c>
    </row>
    <row r="547" spans="1:37" x14ac:dyDescent="0.3">
      <c r="A547">
        <v>600459</v>
      </c>
      <c r="C547" s="1">
        <v>43979</v>
      </c>
      <c r="D547">
        <v>7</v>
      </c>
      <c r="E547" t="s">
        <v>209</v>
      </c>
      <c r="F547" t="s">
        <v>178</v>
      </c>
      <c r="G547" t="s">
        <v>34</v>
      </c>
      <c r="H547" s="2">
        <v>192333000</v>
      </c>
      <c r="J547">
        <f t="shared" si="225"/>
        <v>0</v>
      </c>
      <c r="K547">
        <f t="shared" si="226"/>
        <v>0</v>
      </c>
      <c r="L547">
        <f t="shared" si="227"/>
        <v>0</v>
      </c>
      <c r="M547">
        <f t="shared" si="228"/>
        <v>0</v>
      </c>
      <c r="N547">
        <f t="shared" si="229"/>
        <v>0</v>
      </c>
      <c r="O547">
        <f t="shared" si="230"/>
        <v>0</v>
      </c>
      <c r="P547">
        <f t="shared" si="231"/>
        <v>0</v>
      </c>
      <c r="Q547">
        <f t="shared" si="232"/>
        <v>0</v>
      </c>
      <c r="R547" s="11">
        <f t="shared" si="233"/>
        <v>0</v>
      </c>
      <c r="S547">
        <f t="shared" si="234"/>
        <v>0</v>
      </c>
      <c r="T547" s="11">
        <f t="shared" si="235"/>
        <v>0</v>
      </c>
      <c r="U547" s="12">
        <f t="shared" si="236"/>
        <v>0</v>
      </c>
      <c r="V547" s="11">
        <f t="shared" si="237"/>
        <v>0</v>
      </c>
      <c r="W547" s="12">
        <f t="shared" si="238"/>
        <v>0</v>
      </c>
      <c r="X547" s="11">
        <f t="shared" si="239"/>
        <v>0</v>
      </c>
      <c r="Y547" s="12">
        <f t="shared" si="240"/>
        <v>0</v>
      </c>
      <c r="Z547" s="11">
        <f t="shared" si="241"/>
        <v>0</v>
      </c>
      <c r="AA547" s="12">
        <f t="shared" si="242"/>
        <v>0</v>
      </c>
      <c r="AB547" s="11">
        <f t="shared" si="243"/>
        <v>0</v>
      </c>
      <c r="AC547" s="12">
        <f t="shared" si="244"/>
        <v>0</v>
      </c>
      <c r="AD547" s="11">
        <f t="shared" si="245"/>
        <v>0</v>
      </c>
      <c r="AE547" s="12">
        <f t="shared" si="246"/>
        <v>0</v>
      </c>
      <c r="AF547" s="11">
        <f t="shared" si="247"/>
        <v>0</v>
      </c>
      <c r="AG547" s="12">
        <f t="shared" si="248"/>
        <v>0</v>
      </c>
      <c r="AH547" s="11">
        <f t="shared" si="249"/>
        <v>0</v>
      </c>
      <c r="AI547" s="12">
        <f t="shared" si="250"/>
        <v>0</v>
      </c>
      <c r="AJ547" s="11">
        <f t="shared" si="251"/>
        <v>0</v>
      </c>
      <c r="AK547" s="12">
        <f t="shared" si="252"/>
        <v>0</v>
      </c>
    </row>
    <row r="548" spans="1:37" x14ac:dyDescent="0.3">
      <c r="C548" s="1"/>
      <c r="H548" s="2"/>
      <c r="J548">
        <f t="shared" si="225"/>
        <v>0</v>
      </c>
      <c r="K548">
        <f t="shared" si="226"/>
        <v>0</v>
      </c>
      <c r="L548">
        <f t="shared" si="227"/>
        <v>0</v>
      </c>
      <c r="M548">
        <f t="shared" si="228"/>
        <v>0</v>
      </c>
      <c r="N548">
        <f t="shared" si="229"/>
        <v>0</v>
      </c>
      <c r="O548">
        <f t="shared" si="230"/>
        <v>0</v>
      </c>
      <c r="P548">
        <f t="shared" si="231"/>
        <v>0</v>
      </c>
      <c r="Q548">
        <f t="shared" si="232"/>
        <v>0</v>
      </c>
      <c r="R548" s="11">
        <f t="shared" si="233"/>
        <v>0</v>
      </c>
      <c r="S548">
        <f t="shared" si="234"/>
        <v>0</v>
      </c>
      <c r="T548" s="11">
        <f t="shared" si="235"/>
        <v>0</v>
      </c>
      <c r="U548" s="12">
        <f t="shared" si="236"/>
        <v>0</v>
      </c>
      <c r="V548" s="11">
        <f t="shared" si="237"/>
        <v>0</v>
      </c>
      <c r="W548" s="12">
        <f t="shared" si="238"/>
        <v>0</v>
      </c>
      <c r="X548" s="11">
        <f t="shared" si="239"/>
        <v>0</v>
      </c>
      <c r="Y548" s="12">
        <f t="shared" si="240"/>
        <v>0</v>
      </c>
      <c r="Z548" s="11">
        <f t="shared" si="241"/>
        <v>0</v>
      </c>
      <c r="AA548" s="12">
        <f t="shared" si="242"/>
        <v>0</v>
      </c>
      <c r="AB548" s="11">
        <f t="shared" si="243"/>
        <v>0</v>
      </c>
      <c r="AC548" s="12">
        <f t="shared" si="244"/>
        <v>0</v>
      </c>
      <c r="AD548" s="11">
        <f t="shared" si="245"/>
        <v>0</v>
      </c>
      <c r="AE548" s="12">
        <f t="shared" si="246"/>
        <v>0</v>
      </c>
      <c r="AF548" s="11">
        <f t="shared" si="247"/>
        <v>0</v>
      </c>
      <c r="AG548" s="12">
        <f t="shared" si="248"/>
        <v>0</v>
      </c>
      <c r="AH548" s="11">
        <f t="shared" si="249"/>
        <v>0</v>
      </c>
      <c r="AI548" s="12">
        <f t="shared" si="250"/>
        <v>0</v>
      </c>
      <c r="AJ548" s="11">
        <f t="shared" si="251"/>
        <v>0</v>
      </c>
      <c r="AK548" s="12">
        <f t="shared" si="252"/>
        <v>0</v>
      </c>
    </row>
    <row r="549" spans="1:37" x14ac:dyDescent="0.3">
      <c r="A549">
        <v>604509</v>
      </c>
      <c r="C549" s="1">
        <v>43965</v>
      </c>
      <c r="D549">
        <v>1</v>
      </c>
      <c r="E549" t="s">
        <v>210</v>
      </c>
      <c r="F549" t="s">
        <v>165</v>
      </c>
      <c r="G549" t="s">
        <v>21</v>
      </c>
      <c r="H549" s="2">
        <v>13092846</v>
      </c>
      <c r="J549">
        <f t="shared" si="225"/>
        <v>0</v>
      </c>
      <c r="K549">
        <f t="shared" si="226"/>
        <v>0</v>
      </c>
      <c r="L549">
        <f t="shared" si="227"/>
        <v>0</v>
      </c>
      <c r="M549">
        <f t="shared" si="228"/>
        <v>0</v>
      </c>
      <c r="N549">
        <f t="shared" si="229"/>
        <v>0</v>
      </c>
      <c r="O549">
        <f t="shared" si="230"/>
        <v>0</v>
      </c>
      <c r="P549">
        <f t="shared" si="231"/>
        <v>0</v>
      </c>
      <c r="Q549">
        <f t="shared" si="232"/>
        <v>0</v>
      </c>
      <c r="R549" s="11">
        <f t="shared" si="233"/>
        <v>0</v>
      </c>
      <c r="S549">
        <f t="shared" si="234"/>
        <v>0</v>
      </c>
      <c r="T549" s="11">
        <f t="shared" si="235"/>
        <v>0</v>
      </c>
      <c r="U549" s="12">
        <f t="shared" si="236"/>
        <v>0</v>
      </c>
      <c r="V549" s="11">
        <f t="shared" si="237"/>
        <v>0</v>
      </c>
      <c r="W549" s="12">
        <f t="shared" si="238"/>
        <v>0</v>
      </c>
      <c r="X549" s="11">
        <f t="shared" si="239"/>
        <v>1</v>
      </c>
      <c r="Y549" s="12">
        <f t="shared" si="240"/>
        <v>1</v>
      </c>
      <c r="Z549" s="11">
        <f t="shared" si="241"/>
        <v>0</v>
      </c>
      <c r="AA549" s="12">
        <f t="shared" si="242"/>
        <v>0</v>
      </c>
      <c r="AB549" s="11">
        <f t="shared" si="243"/>
        <v>0</v>
      </c>
      <c r="AC549" s="12">
        <f t="shared" si="244"/>
        <v>0</v>
      </c>
      <c r="AD549" s="11">
        <f t="shared" si="245"/>
        <v>0</v>
      </c>
      <c r="AE549" s="12">
        <f t="shared" si="246"/>
        <v>0</v>
      </c>
      <c r="AF549" s="11">
        <f t="shared" si="247"/>
        <v>0</v>
      </c>
      <c r="AG549" s="12">
        <f t="shared" si="248"/>
        <v>0</v>
      </c>
      <c r="AH549" s="11">
        <f t="shared" si="249"/>
        <v>0</v>
      </c>
      <c r="AI549" s="12">
        <f t="shared" si="250"/>
        <v>0</v>
      </c>
      <c r="AJ549" s="11">
        <f t="shared" si="251"/>
        <v>0</v>
      </c>
      <c r="AK549" s="12">
        <f t="shared" si="252"/>
        <v>0</v>
      </c>
    </row>
    <row r="550" spans="1:37" x14ac:dyDescent="0.3">
      <c r="A550">
        <v>604509</v>
      </c>
      <c r="C550" s="1">
        <v>43965</v>
      </c>
      <c r="D550">
        <v>2</v>
      </c>
      <c r="E550" t="s">
        <v>210</v>
      </c>
      <c r="F550" t="s">
        <v>165</v>
      </c>
      <c r="G550" t="s">
        <v>72</v>
      </c>
      <c r="H550" s="2">
        <v>13845350</v>
      </c>
      <c r="J550">
        <f t="shared" si="225"/>
        <v>0</v>
      </c>
      <c r="K550">
        <f t="shared" si="226"/>
        <v>0</v>
      </c>
      <c r="L550">
        <f t="shared" si="227"/>
        <v>0</v>
      </c>
      <c r="M550">
        <f t="shared" si="228"/>
        <v>0</v>
      </c>
      <c r="N550">
        <f t="shared" si="229"/>
        <v>0</v>
      </c>
      <c r="O550">
        <f t="shared" si="230"/>
        <v>0</v>
      </c>
      <c r="P550">
        <f t="shared" si="231"/>
        <v>0</v>
      </c>
      <c r="Q550">
        <f t="shared" si="232"/>
        <v>0</v>
      </c>
      <c r="R550" s="11">
        <f t="shared" si="233"/>
        <v>0</v>
      </c>
      <c r="S550">
        <f t="shared" si="234"/>
        <v>0</v>
      </c>
      <c r="T550" s="11">
        <f t="shared" si="235"/>
        <v>0</v>
      </c>
      <c r="U550" s="12">
        <f t="shared" si="236"/>
        <v>0</v>
      </c>
      <c r="V550" s="11">
        <f t="shared" si="237"/>
        <v>0</v>
      </c>
      <c r="W550" s="12">
        <f t="shared" si="238"/>
        <v>0</v>
      </c>
      <c r="X550" s="11">
        <f t="shared" si="239"/>
        <v>0</v>
      </c>
      <c r="Y550" s="12">
        <f t="shared" si="240"/>
        <v>0</v>
      </c>
      <c r="Z550" s="11">
        <f t="shared" si="241"/>
        <v>0</v>
      </c>
      <c r="AA550" s="12">
        <f t="shared" si="242"/>
        <v>0</v>
      </c>
      <c r="AB550" s="11">
        <f t="shared" si="243"/>
        <v>0</v>
      </c>
      <c r="AC550" s="12">
        <f t="shared" si="244"/>
        <v>0</v>
      </c>
      <c r="AD550" s="11">
        <f t="shared" si="245"/>
        <v>0</v>
      </c>
      <c r="AE550" s="12">
        <f t="shared" si="246"/>
        <v>0</v>
      </c>
      <c r="AF550" s="11">
        <f t="shared" si="247"/>
        <v>0</v>
      </c>
      <c r="AG550" s="12">
        <f t="shared" si="248"/>
        <v>0</v>
      </c>
      <c r="AH550" s="11">
        <f t="shared" si="249"/>
        <v>0</v>
      </c>
      <c r="AI550" s="12">
        <f t="shared" si="250"/>
        <v>0</v>
      </c>
      <c r="AJ550" s="11">
        <f t="shared" si="251"/>
        <v>0</v>
      </c>
      <c r="AK550" s="12">
        <f t="shared" si="252"/>
        <v>0</v>
      </c>
    </row>
    <row r="551" spans="1:37" x14ac:dyDescent="0.3">
      <c r="A551">
        <v>604509</v>
      </c>
      <c r="C551" s="1">
        <v>43965</v>
      </c>
      <c r="D551">
        <v>3</v>
      </c>
      <c r="E551" t="s">
        <v>210</v>
      </c>
      <c r="F551" t="s">
        <v>165</v>
      </c>
      <c r="G551" t="s">
        <v>20</v>
      </c>
      <c r="H551" s="2">
        <v>14238663</v>
      </c>
      <c r="J551">
        <f t="shared" si="225"/>
        <v>0</v>
      </c>
      <c r="K551">
        <f t="shared" si="226"/>
        <v>0</v>
      </c>
      <c r="L551">
        <f t="shared" si="227"/>
        <v>0</v>
      </c>
      <c r="M551">
        <f t="shared" si="228"/>
        <v>0</v>
      </c>
      <c r="N551">
        <f t="shared" si="229"/>
        <v>0</v>
      </c>
      <c r="O551">
        <f t="shared" si="230"/>
        <v>0</v>
      </c>
      <c r="P551">
        <f t="shared" si="231"/>
        <v>0</v>
      </c>
      <c r="Q551">
        <f t="shared" si="232"/>
        <v>0</v>
      </c>
      <c r="R551" s="11">
        <f t="shared" si="233"/>
        <v>1</v>
      </c>
      <c r="S551">
        <f t="shared" si="234"/>
        <v>0</v>
      </c>
      <c r="T551" s="11">
        <f t="shared" si="235"/>
        <v>1</v>
      </c>
      <c r="U551" s="12">
        <f t="shared" si="236"/>
        <v>0</v>
      </c>
      <c r="V551" s="11">
        <f t="shared" si="237"/>
        <v>0</v>
      </c>
      <c r="W551" s="12">
        <f t="shared" si="238"/>
        <v>0</v>
      </c>
      <c r="X551" s="11">
        <f t="shared" si="239"/>
        <v>0</v>
      </c>
      <c r="Y551" s="12">
        <f t="shared" si="240"/>
        <v>0</v>
      </c>
      <c r="Z551" s="11">
        <f t="shared" si="241"/>
        <v>0</v>
      </c>
      <c r="AA551" s="12">
        <f t="shared" si="242"/>
        <v>0</v>
      </c>
      <c r="AB551" s="11">
        <f t="shared" si="243"/>
        <v>0</v>
      </c>
      <c r="AC551" s="12">
        <f t="shared" si="244"/>
        <v>0</v>
      </c>
      <c r="AD551" s="11">
        <f t="shared" si="245"/>
        <v>0</v>
      </c>
      <c r="AE551" s="12">
        <f t="shared" si="246"/>
        <v>0</v>
      </c>
      <c r="AF551" s="11">
        <f t="shared" si="247"/>
        <v>0</v>
      </c>
      <c r="AG551" s="12">
        <f t="shared" si="248"/>
        <v>0</v>
      </c>
      <c r="AH551" s="11">
        <f t="shared" si="249"/>
        <v>0</v>
      </c>
      <c r="AI551" s="12">
        <f t="shared" si="250"/>
        <v>0</v>
      </c>
      <c r="AJ551" s="11">
        <f t="shared" si="251"/>
        <v>0</v>
      </c>
      <c r="AK551" s="12">
        <f t="shared" si="252"/>
        <v>0</v>
      </c>
    </row>
    <row r="552" spans="1:37" x14ac:dyDescent="0.3">
      <c r="A552">
        <v>604509</v>
      </c>
      <c r="C552" s="1">
        <v>43965</v>
      </c>
      <c r="D552">
        <v>4</v>
      </c>
      <c r="E552" t="s">
        <v>210</v>
      </c>
      <c r="F552" t="s">
        <v>165</v>
      </c>
      <c r="G552" t="s">
        <v>156</v>
      </c>
      <c r="H552" s="2">
        <v>17524000</v>
      </c>
      <c r="J552">
        <f t="shared" si="225"/>
        <v>1</v>
      </c>
      <c r="K552">
        <f t="shared" si="226"/>
        <v>0</v>
      </c>
      <c r="L552">
        <f t="shared" si="227"/>
        <v>0</v>
      </c>
      <c r="M552">
        <f t="shared" si="228"/>
        <v>0</v>
      </c>
      <c r="N552">
        <f t="shared" si="229"/>
        <v>0</v>
      </c>
      <c r="O552">
        <f t="shared" si="230"/>
        <v>0</v>
      </c>
      <c r="P552">
        <f t="shared" si="231"/>
        <v>0</v>
      </c>
      <c r="Q552">
        <f t="shared" si="232"/>
        <v>0</v>
      </c>
      <c r="R552" s="11">
        <f t="shared" si="233"/>
        <v>0</v>
      </c>
      <c r="S552">
        <f t="shared" si="234"/>
        <v>0</v>
      </c>
      <c r="T552" s="11">
        <f t="shared" si="235"/>
        <v>0</v>
      </c>
      <c r="U552" s="12">
        <f t="shared" si="236"/>
        <v>0</v>
      </c>
      <c r="V552" s="11">
        <f t="shared" si="237"/>
        <v>0</v>
      </c>
      <c r="W552" s="12">
        <f t="shared" si="238"/>
        <v>0</v>
      </c>
      <c r="X552" s="11">
        <f t="shared" si="239"/>
        <v>0</v>
      </c>
      <c r="Y552" s="12">
        <f t="shared" si="240"/>
        <v>0</v>
      </c>
      <c r="Z552" s="11">
        <f t="shared" si="241"/>
        <v>0</v>
      </c>
      <c r="AA552" s="12">
        <f t="shared" si="242"/>
        <v>0</v>
      </c>
      <c r="AB552" s="11">
        <f t="shared" si="243"/>
        <v>0</v>
      </c>
      <c r="AC552" s="12">
        <f t="shared" si="244"/>
        <v>0</v>
      </c>
      <c r="AD552" s="11">
        <f t="shared" si="245"/>
        <v>0</v>
      </c>
      <c r="AE552" s="12">
        <f t="shared" si="246"/>
        <v>0</v>
      </c>
      <c r="AF552" s="11">
        <f t="shared" si="247"/>
        <v>0</v>
      </c>
      <c r="AG552" s="12">
        <f t="shared" si="248"/>
        <v>0</v>
      </c>
      <c r="AH552" s="11">
        <f t="shared" si="249"/>
        <v>0</v>
      </c>
      <c r="AI552" s="12">
        <f t="shared" si="250"/>
        <v>0</v>
      </c>
      <c r="AJ552" s="11">
        <f t="shared" si="251"/>
        <v>0</v>
      </c>
      <c r="AK552" s="12">
        <f t="shared" si="252"/>
        <v>0</v>
      </c>
    </row>
    <row r="553" spans="1:37" x14ac:dyDescent="0.3">
      <c r="C553" s="1"/>
      <c r="H553" s="2"/>
      <c r="J553">
        <f t="shared" si="225"/>
        <v>0</v>
      </c>
      <c r="K553">
        <f t="shared" si="226"/>
        <v>0</v>
      </c>
      <c r="L553">
        <f t="shared" si="227"/>
        <v>0</v>
      </c>
      <c r="M553">
        <f t="shared" si="228"/>
        <v>0</v>
      </c>
      <c r="N553">
        <f t="shared" si="229"/>
        <v>0</v>
      </c>
      <c r="O553">
        <f t="shared" si="230"/>
        <v>0</v>
      </c>
      <c r="P553">
        <f t="shared" si="231"/>
        <v>0</v>
      </c>
      <c r="Q553">
        <f t="shared" si="232"/>
        <v>0</v>
      </c>
      <c r="R553" s="11">
        <f t="shared" si="233"/>
        <v>0</v>
      </c>
      <c r="S553">
        <f t="shared" si="234"/>
        <v>0</v>
      </c>
      <c r="T553" s="11">
        <f t="shared" si="235"/>
        <v>0</v>
      </c>
      <c r="U553" s="12">
        <f t="shared" si="236"/>
        <v>0</v>
      </c>
      <c r="V553" s="11">
        <f t="shared" si="237"/>
        <v>0</v>
      </c>
      <c r="W553" s="12">
        <f t="shared" si="238"/>
        <v>0</v>
      </c>
      <c r="X553" s="11">
        <f t="shared" si="239"/>
        <v>0</v>
      </c>
      <c r="Y553" s="12">
        <f t="shared" si="240"/>
        <v>0</v>
      </c>
      <c r="Z553" s="11">
        <f t="shared" si="241"/>
        <v>0</v>
      </c>
      <c r="AA553" s="12">
        <f t="shared" si="242"/>
        <v>0</v>
      </c>
      <c r="AB553" s="11">
        <f t="shared" si="243"/>
        <v>0</v>
      </c>
      <c r="AC553" s="12">
        <f t="shared" si="244"/>
        <v>0</v>
      </c>
      <c r="AD553" s="11">
        <f t="shared" si="245"/>
        <v>0</v>
      </c>
      <c r="AE553" s="12">
        <f t="shared" si="246"/>
        <v>0</v>
      </c>
      <c r="AF553" s="11">
        <f t="shared" si="247"/>
        <v>0</v>
      </c>
      <c r="AG553" s="12">
        <f t="shared" si="248"/>
        <v>0</v>
      </c>
      <c r="AH553" s="11">
        <f t="shared" si="249"/>
        <v>0</v>
      </c>
      <c r="AI553" s="12">
        <f t="shared" si="250"/>
        <v>0</v>
      </c>
      <c r="AJ553" s="11">
        <f t="shared" si="251"/>
        <v>0</v>
      </c>
      <c r="AK553" s="12">
        <f t="shared" si="252"/>
        <v>0</v>
      </c>
    </row>
    <row r="554" spans="1:37" x14ac:dyDescent="0.3">
      <c r="A554">
        <v>601182</v>
      </c>
      <c r="C554" s="1">
        <v>43909</v>
      </c>
      <c r="D554">
        <v>1</v>
      </c>
      <c r="E554" t="s">
        <v>211</v>
      </c>
      <c r="F554" t="s">
        <v>165</v>
      </c>
      <c r="G554" t="s">
        <v>27</v>
      </c>
      <c r="H554" s="2">
        <v>14254000</v>
      </c>
      <c r="J554">
        <f t="shared" si="225"/>
        <v>0</v>
      </c>
      <c r="K554">
        <f t="shared" si="226"/>
        <v>0</v>
      </c>
      <c r="L554">
        <f t="shared" si="227"/>
        <v>0</v>
      </c>
      <c r="M554">
        <f t="shared" si="228"/>
        <v>0</v>
      </c>
      <c r="N554">
        <f t="shared" si="229"/>
        <v>0</v>
      </c>
      <c r="O554">
        <f t="shared" si="230"/>
        <v>0</v>
      </c>
      <c r="P554">
        <f t="shared" si="231"/>
        <v>0</v>
      </c>
      <c r="Q554">
        <f t="shared" si="232"/>
        <v>0</v>
      </c>
      <c r="R554" s="11">
        <f t="shared" si="233"/>
        <v>0</v>
      </c>
      <c r="S554">
        <f t="shared" si="234"/>
        <v>0</v>
      </c>
      <c r="T554" s="11">
        <f t="shared" si="235"/>
        <v>0</v>
      </c>
      <c r="U554" s="12">
        <f t="shared" si="236"/>
        <v>0</v>
      </c>
      <c r="V554" s="11">
        <f t="shared" si="237"/>
        <v>0</v>
      </c>
      <c r="W554" s="12">
        <f t="shared" si="238"/>
        <v>0</v>
      </c>
      <c r="X554" s="11">
        <f t="shared" si="239"/>
        <v>0</v>
      </c>
      <c r="Y554" s="12">
        <f t="shared" si="240"/>
        <v>0</v>
      </c>
      <c r="Z554" s="11">
        <f t="shared" si="241"/>
        <v>0</v>
      </c>
      <c r="AA554" s="12">
        <f t="shared" si="242"/>
        <v>0</v>
      </c>
      <c r="AB554" s="11">
        <f t="shared" si="243"/>
        <v>0</v>
      </c>
      <c r="AC554" s="12">
        <f t="shared" si="244"/>
        <v>0</v>
      </c>
      <c r="AD554" s="11">
        <f t="shared" si="245"/>
        <v>0</v>
      </c>
      <c r="AE554" s="12">
        <f t="shared" si="246"/>
        <v>0</v>
      </c>
      <c r="AF554" s="11">
        <f t="shared" si="247"/>
        <v>0</v>
      </c>
      <c r="AG554" s="12">
        <f t="shared" si="248"/>
        <v>0</v>
      </c>
      <c r="AH554" s="11">
        <f t="shared" si="249"/>
        <v>0</v>
      </c>
      <c r="AI554" s="12">
        <f t="shared" si="250"/>
        <v>0</v>
      </c>
      <c r="AJ554" s="11">
        <f t="shared" si="251"/>
        <v>0</v>
      </c>
      <c r="AK554" s="12">
        <f t="shared" si="252"/>
        <v>0</v>
      </c>
    </row>
    <row r="555" spans="1:37" x14ac:dyDescent="0.3">
      <c r="A555">
        <v>601182</v>
      </c>
      <c r="C555" s="1">
        <v>43909</v>
      </c>
      <c r="D555">
        <v>2</v>
      </c>
      <c r="E555" t="s">
        <v>211</v>
      </c>
      <c r="F555" t="s">
        <v>165</v>
      </c>
      <c r="G555" t="s">
        <v>20</v>
      </c>
      <c r="H555" s="2">
        <v>14946727</v>
      </c>
      <c r="J555">
        <f t="shared" si="225"/>
        <v>0</v>
      </c>
      <c r="K555">
        <f t="shared" si="226"/>
        <v>0</v>
      </c>
      <c r="L555">
        <f t="shared" si="227"/>
        <v>0</v>
      </c>
      <c r="M555">
        <f t="shared" si="228"/>
        <v>0</v>
      </c>
      <c r="N555">
        <f t="shared" si="229"/>
        <v>0</v>
      </c>
      <c r="O555">
        <f t="shared" si="230"/>
        <v>0</v>
      </c>
      <c r="P555">
        <f t="shared" si="231"/>
        <v>0</v>
      </c>
      <c r="Q555">
        <f t="shared" si="232"/>
        <v>0</v>
      </c>
      <c r="R555" s="11">
        <f t="shared" si="233"/>
        <v>1</v>
      </c>
      <c r="S555">
        <f t="shared" si="234"/>
        <v>0</v>
      </c>
      <c r="T555" s="11">
        <f t="shared" si="235"/>
        <v>1</v>
      </c>
      <c r="U555" s="12">
        <f t="shared" si="236"/>
        <v>0</v>
      </c>
      <c r="V555" s="11">
        <f t="shared" si="237"/>
        <v>0</v>
      </c>
      <c r="W555" s="12">
        <f t="shared" si="238"/>
        <v>0</v>
      </c>
      <c r="X555" s="11">
        <f t="shared" si="239"/>
        <v>0</v>
      </c>
      <c r="Y555" s="12">
        <f t="shared" si="240"/>
        <v>0</v>
      </c>
      <c r="Z555" s="11">
        <f t="shared" si="241"/>
        <v>0</v>
      </c>
      <c r="AA555" s="12">
        <f t="shared" si="242"/>
        <v>0</v>
      </c>
      <c r="AB555" s="11">
        <f t="shared" si="243"/>
        <v>0</v>
      </c>
      <c r="AC555" s="12">
        <f t="shared" si="244"/>
        <v>0</v>
      </c>
      <c r="AD555" s="11">
        <f t="shared" si="245"/>
        <v>0</v>
      </c>
      <c r="AE555" s="12">
        <f t="shared" si="246"/>
        <v>0</v>
      </c>
      <c r="AF555" s="11">
        <f t="shared" si="247"/>
        <v>0</v>
      </c>
      <c r="AG555" s="12">
        <f t="shared" si="248"/>
        <v>0</v>
      </c>
      <c r="AH555" s="11">
        <f t="shared" si="249"/>
        <v>0</v>
      </c>
      <c r="AI555" s="12">
        <f t="shared" si="250"/>
        <v>0</v>
      </c>
      <c r="AJ555" s="11">
        <f t="shared" si="251"/>
        <v>0</v>
      </c>
      <c r="AK555" s="12">
        <f t="shared" si="252"/>
        <v>0</v>
      </c>
    </row>
    <row r="556" spans="1:37" x14ac:dyDescent="0.3">
      <c r="A556">
        <v>601182</v>
      </c>
      <c r="C556" s="1">
        <v>43909</v>
      </c>
      <c r="D556">
        <v>3</v>
      </c>
      <c r="E556" t="s">
        <v>211</v>
      </c>
      <c r="F556" t="s">
        <v>165</v>
      </c>
      <c r="G556" t="s">
        <v>29</v>
      </c>
      <c r="H556" s="2">
        <v>15383109</v>
      </c>
      <c r="J556">
        <f t="shared" si="225"/>
        <v>0</v>
      </c>
      <c r="K556">
        <f t="shared" si="226"/>
        <v>0</v>
      </c>
      <c r="L556">
        <f t="shared" si="227"/>
        <v>0</v>
      </c>
      <c r="M556">
        <f t="shared" si="228"/>
        <v>0</v>
      </c>
      <c r="N556">
        <f t="shared" si="229"/>
        <v>0</v>
      </c>
      <c r="O556">
        <f t="shared" si="230"/>
        <v>0</v>
      </c>
      <c r="P556">
        <f t="shared" si="231"/>
        <v>0</v>
      </c>
      <c r="Q556">
        <f t="shared" si="232"/>
        <v>0</v>
      </c>
      <c r="R556" s="11">
        <f t="shared" si="233"/>
        <v>0</v>
      </c>
      <c r="S556">
        <f t="shared" si="234"/>
        <v>0</v>
      </c>
      <c r="T556" s="11">
        <f t="shared" si="235"/>
        <v>0</v>
      </c>
      <c r="U556" s="12">
        <f t="shared" si="236"/>
        <v>0</v>
      </c>
      <c r="V556" s="11">
        <f t="shared" si="237"/>
        <v>0</v>
      </c>
      <c r="W556" s="12">
        <f t="shared" si="238"/>
        <v>0</v>
      </c>
      <c r="X556" s="11">
        <f t="shared" si="239"/>
        <v>0</v>
      </c>
      <c r="Y556" s="12">
        <f t="shared" si="240"/>
        <v>0</v>
      </c>
      <c r="Z556" s="11">
        <f t="shared" si="241"/>
        <v>0</v>
      </c>
      <c r="AA556" s="12">
        <f t="shared" si="242"/>
        <v>0</v>
      </c>
      <c r="AB556" s="11">
        <f t="shared" si="243"/>
        <v>0</v>
      </c>
      <c r="AC556" s="12">
        <f t="shared" si="244"/>
        <v>0</v>
      </c>
      <c r="AD556" s="11">
        <f t="shared" si="245"/>
        <v>0</v>
      </c>
      <c r="AE556" s="12">
        <f t="shared" si="246"/>
        <v>0</v>
      </c>
      <c r="AF556" s="11">
        <f t="shared" si="247"/>
        <v>0</v>
      </c>
      <c r="AG556" s="12">
        <f t="shared" si="248"/>
        <v>0</v>
      </c>
      <c r="AH556" s="11">
        <f t="shared" si="249"/>
        <v>0</v>
      </c>
      <c r="AI556" s="12">
        <f t="shared" si="250"/>
        <v>0</v>
      </c>
      <c r="AJ556" s="11">
        <f t="shared" si="251"/>
        <v>1</v>
      </c>
      <c r="AK556" s="12">
        <f t="shared" si="252"/>
        <v>0</v>
      </c>
    </row>
    <row r="557" spans="1:37" x14ac:dyDescent="0.3">
      <c r="A557">
        <v>601182</v>
      </c>
      <c r="C557" s="1">
        <v>43909</v>
      </c>
      <c r="D557">
        <v>4</v>
      </c>
      <c r="E557" t="s">
        <v>211</v>
      </c>
      <c r="F557" t="s">
        <v>165</v>
      </c>
      <c r="G557" t="s">
        <v>18</v>
      </c>
      <c r="H557" s="2">
        <v>15544707</v>
      </c>
      <c r="J557">
        <f t="shared" si="225"/>
        <v>0</v>
      </c>
      <c r="K557">
        <f t="shared" si="226"/>
        <v>0</v>
      </c>
      <c r="L557">
        <f t="shared" si="227"/>
        <v>0</v>
      </c>
      <c r="M557">
        <f t="shared" si="228"/>
        <v>0</v>
      </c>
      <c r="N557">
        <f t="shared" si="229"/>
        <v>0</v>
      </c>
      <c r="O557">
        <f t="shared" si="230"/>
        <v>0</v>
      </c>
      <c r="P557">
        <f t="shared" si="231"/>
        <v>0</v>
      </c>
      <c r="Q557">
        <f t="shared" si="232"/>
        <v>0</v>
      </c>
      <c r="R557" s="11">
        <f t="shared" si="233"/>
        <v>0</v>
      </c>
      <c r="S557">
        <f t="shared" si="234"/>
        <v>0</v>
      </c>
      <c r="T557" s="11">
        <f t="shared" si="235"/>
        <v>0</v>
      </c>
      <c r="U557" s="12">
        <f t="shared" si="236"/>
        <v>0</v>
      </c>
      <c r="V557" s="11">
        <f t="shared" si="237"/>
        <v>0</v>
      </c>
      <c r="W557" s="12">
        <f t="shared" si="238"/>
        <v>0</v>
      </c>
      <c r="X557" s="11">
        <f t="shared" si="239"/>
        <v>0</v>
      </c>
      <c r="Y557" s="12">
        <f t="shared" si="240"/>
        <v>0</v>
      </c>
      <c r="Z557" s="11">
        <f t="shared" si="241"/>
        <v>0</v>
      </c>
      <c r="AA557" s="12">
        <f t="shared" si="242"/>
        <v>0</v>
      </c>
      <c r="AB557" s="11">
        <f t="shared" si="243"/>
        <v>0</v>
      </c>
      <c r="AC557" s="12">
        <f t="shared" si="244"/>
        <v>0</v>
      </c>
      <c r="AD557" s="11">
        <f t="shared" si="245"/>
        <v>1</v>
      </c>
      <c r="AE557" s="12">
        <f t="shared" si="246"/>
        <v>0</v>
      </c>
      <c r="AF557" s="11">
        <f t="shared" si="247"/>
        <v>0</v>
      </c>
      <c r="AG557" s="12">
        <f t="shared" si="248"/>
        <v>0</v>
      </c>
      <c r="AH557" s="11">
        <f t="shared" si="249"/>
        <v>0</v>
      </c>
      <c r="AI557" s="12">
        <f t="shared" si="250"/>
        <v>0</v>
      </c>
      <c r="AJ557" s="11">
        <f t="shared" si="251"/>
        <v>0</v>
      </c>
      <c r="AK557" s="12">
        <f t="shared" si="252"/>
        <v>0</v>
      </c>
    </row>
    <row r="558" spans="1:37" x14ac:dyDescent="0.3">
      <c r="A558">
        <v>601182</v>
      </c>
      <c r="C558" s="1">
        <v>43909</v>
      </c>
      <c r="D558">
        <v>5</v>
      </c>
      <c r="E558" t="s">
        <v>211</v>
      </c>
      <c r="F558" t="s">
        <v>165</v>
      </c>
      <c r="G558" t="s">
        <v>25</v>
      </c>
      <c r="H558" s="2">
        <v>17346000</v>
      </c>
      <c r="J558">
        <f t="shared" si="225"/>
        <v>0</v>
      </c>
      <c r="K558">
        <f t="shared" si="226"/>
        <v>0</v>
      </c>
      <c r="L558">
        <f t="shared" si="227"/>
        <v>0</v>
      </c>
      <c r="M558">
        <f t="shared" si="228"/>
        <v>0</v>
      </c>
      <c r="N558">
        <f t="shared" si="229"/>
        <v>0</v>
      </c>
      <c r="O558">
        <f t="shared" si="230"/>
        <v>0</v>
      </c>
      <c r="P558">
        <f t="shared" si="231"/>
        <v>0</v>
      </c>
      <c r="Q558">
        <f t="shared" si="232"/>
        <v>0</v>
      </c>
      <c r="R558" s="11">
        <f t="shared" si="233"/>
        <v>0</v>
      </c>
      <c r="S558">
        <f t="shared" si="234"/>
        <v>0</v>
      </c>
      <c r="T558" s="11">
        <f t="shared" si="235"/>
        <v>0</v>
      </c>
      <c r="U558" s="12">
        <f t="shared" si="236"/>
        <v>0</v>
      </c>
      <c r="V558" s="11">
        <f t="shared" si="237"/>
        <v>0</v>
      </c>
      <c r="W558" s="12">
        <f t="shared" si="238"/>
        <v>0</v>
      </c>
      <c r="X558" s="11">
        <f t="shared" si="239"/>
        <v>0</v>
      </c>
      <c r="Y558" s="12">
        <f t="shared" si="240"/>
        <v>0</v>
      </c>
      <c r="Z558" s="11">
        <f t="shared" si="241"/>
        <v>0</v>
      </c>
      <c r="AA558" s="12">
        <f t="shared" si="242"/>
        <v>0</v>
      </c>
      <c r="AB558" s="11">
        <f t="shared" si="243"/>
        <v>0</v>
      </c>
      <c r="AC558" s="12">
        <f t="shared" si="244"/>
        <v>0</v>
      </c>
      <c r="AD558" s="11">
        <f t="shared" si="245"/>
        <v>0</v>
      </c>
      <c r="AE558" s="12">
        <f t="shared" si="246"/>
        <v>0</v>
      </c>
      <c r="AF558" s="11">
        <f t="shared" si="247"/>
        <v>0</v>
      </c>
      <c r="AG558" s="12">
        <f t="shared" si="248"/>
        <v>0</v>
      </c>
      <c r="AH558" s="11">
        <f t="shared" si="249"/>
        <v>0</v>
      </c>
      <c r="AI558" s="12">
        <f t="shared" si="250"/>
        <v>0</v>
      </c>
      <c r="AJ558" s="11">
        <f t="shared" si="251"/>
        <v>0</v>
      </c>
      <c r="AK558" s="12">
        <f t="shared" si="252"/>
        <v>0</v>
      </c>
    </row>
    <row r="559" spans="1:37" x14ac:dyDescent="0.3">
      <c r="A559">
        <v>601182</v>
      </c>
      <c r="C559" s="1">
        <v>43909</v>
      </c>
      <c r="D559">
        <v>6</v>
      </c>
      <c r="E559" t="s">
        <v>211</v>
      </c>
      <c r="F559" t="s">
        <v>165</v>
      </c>
      <c r="G559" t="s">
        <v>55</v>
      </c>
      <c r="H559" s="2">
        <v>18357213</v>
      </c>
      <c r="J559">
        <f t="shared" si="225"/>
        <v>0</v>
      </c>
      <c r="K559">
        <f t="shared" si="226"/>
        <v>0</v>
      </c>
      <c r="L559">
        <f t="shared" si="227"/>
        <v>0</v>
      </c>
      <c r="M559">
        <f t="shared" si="228"/>
        <v>0</v>
      </c>
      <c r="N559">
        <f t="shared" si="229"/>
        <v>0</v>
      </c>
      <c r="O559">
        <f t="shared" si="230"/>
        <v>0</v>
      </c>
      <c r="P559">
        <f t="shared" si="231"/>
        <v>0</v>
      </c>
      <c r="Q559">
        <f t="shared" si="232"/>
        <v>0</v>
      </c>
      <c r="R559" s="11">
        <f t="shared" si="233"/>
        <v>0</v>
      </c>
      <c r="S559">
        <f t="shared" si="234"/>
        <v>0</v>
      </c>
      <c r="T559" s="11">
        <f t="shared" si="235"/>
        <v>0</v>
      </c>
      <c r="U559" s="12">
        <f t="shared" si="236"/>
        <v>0</v>
      </c>
      <c r="V559" s="11">
        <f t="shared" si="237"/>
        <v>0</v>
      </c>
      <c r="W559" s="12">
        <f t="shared" si="238"/>
        <v>0</v>
      </c>
      <c r="X559" s="11">
        <f t="shared" si="239"/>
        <v>0</v>
      </c>
      <c r="Y559" s="12">
        <f t="shared" si="240"/>
        <v>0</v>
      </c>
      <c r="Z559" s="11">
        <f t="shared" si="241"/>
        <v>0</v>
      </c>
      <c r="AA559" s="12">
        <f t="shared" si="242"/>
        <v>0</v>
      </c>
      <c r="AB559" s="11">
        <f t="shared" si="243"/>
        <v>0</v>
      </c>
      <c r="AC559" s="12">
        <f t="shared" si="244"/>
        <v>0</v>
      </c>
      <c r="AD559" s="11">
        <f t="shared" si="245"/>
        <v>0</v>
      </c>
      <c r="AE559" s="12">
        <f t="shared" si="246"/>
        <v>0</v>
      </c>
      <c r="AF559" s="11">
        <f t="shared" si="247"/>
        <v>0</v>
      </c>
      <c r="AG559" s="12">
        <f t="shared" si="248"/>
        <v>0</v>
      </c>
      <c r="AH559" s="11">
        <f t="shared" si="249"/>
        <v>0</v>
      </c>
      <c r="AI559" s="12">
        <f t="shared" si="250"/>
        <v>0</v>
      </c>
      <c r="AJ559" s="11">
        <f t="shared" si="251"/>
        <v>0</v>
      </c>
      <c r="AK559" s="12">
        <f t="shared" si="252"/>
        <v>0</v>
      </c>
    </row>
    <row r="560" spans="1:37" x14ac:dyDescent="0.3">
      <c r="A560">
        <v>601182</v>
      </c>
      <c r="C560" s="1">
        <v>43909</v>
      </c>
      <c r="D560">
        <v>7</v>
      </c>
      <c r="E560" t="s">
        <v>211</v>
      </c>
      <c r="F560" t="s">
        <v>165</v>
      </c>
      <c r="G560" t="s">
        <v>22</v>
      </c>
      <c r="H560" s="2">
        <v>18361076</v>
      </c>
      <c r="J560">
        <f t="shared" si="225"/>
        <v>0</v>
      </c>
      <c r="K560">
        <f t="shared" si="226"/>
        <v>0</v>
      </c>
      <c r="L560">
        <f t="shared" si="227"/>
        <v>0</v>
      </c>
      <c r="M560">
        <f t="shared" si="228"/>
        <v>0</v>
      </c>
      <c r="N560">
        <f t="shared" si="229"/>
        <v>0</v>
      </c>
      <c r="O560">
        <f t="shared" si="230"/>
        <v>0</v>
      </c>
      <c r="P560">
        <f t="shared" si="231"/>
        <v>0</v>
      </c>
      <c r="Q560">
        <f t="shared" si="232"/>
        <v>0</v>
      </c>
      <c r="R560" s="11">
        <f t="shared" si="233"/>
        <v>0</v>
      </c>
      <c r="S560">
        <f t="shared" si="234"/>
        <v>0</v>
      </c>
      <c r="T560" s="11">
        <f t="shared" si="235"/>
        <v>0</v>
      </c>
      <c r="U560" s="12">
        <f t="shared" si="236"/>
        <v>0</v>
      </c>
      <c r="V560" s="11">
        <f t="shared" si="237"/>
        <v>0</v>
      </c>
      <c r="W560" s="12">
        <f t="shared" si="238"/>
        <v>0</v>
      </c>
      <c r="X560" s="11">
        <f t="shared" si="239"/>
        <v>0</v>
      </c>
      <c r="Y560" s="12">
        <f t="shared" si="240"/>
        <v>0</v>
      </c>
      <c r="Z560" s="11">
        <f t="shared" si="241"/>
        <v>0</v>
      </c>
      <c r="AA560" s="12">
        <f t="shared" si="242"/>
        <v>0</v>
      </c>
      <c r="AB560" s="11">
        <f t="shared" si="243"/>
        <v>0</v>
      </c>
      <c r="AC560" s="12">
        <f t="shared" si="244"/>
        <v>0</v>
      </c>
      <c r="AD560" s="11">
        <f t="shared" si="245"/>
        <v>0</v>
      </c>
      <c r="AE560" s="12">
        <f t="shared" si="246"/>
        <v>0</v>
      </c>
      <c r="AF560" s="11">
        <f t="shared" si="247"/>
        <v>0</v>
      </c>
      <c r="AG560" s="12">
        <f t="shared" si="248"/>
        <v>0</v>
      </c>
      <c r="AH560" s="11">
        <f t="shared" si="249"/>
        <v>0</v>
      </c>
      <c r="AI560" s="12">
        <f t="shared" si="250"/>
        <v>0</v>
      </c>
      <c r="AJ560" s="11">
        <f t="shared" si="251"/>
        <v>0</v>
      </c>
      <c r="AK560" s="12">
        <f t="shared" si="252"/>
        <v>0</v>
      </c>
    </row>
    <row r="561" spans="1:37" x14ac:dyDescent="0.3">
      <c r="A561">
        <v>601182</v>
      </c>
      <c r="C561" s="1">
        <v>43909</v>
      </c>
      <c r="D561">
        <v>8</v>
      </c>
      <c r="E561" t="s">
        <v>211</v>
      </c>
      <c r="F561" t="s">
        <v>165</v>
      </c>
      <c r="G561" t="s">
        <v>28</v>
      </c>
      <c r="H561" s="2">
        <v>19815250</v>
      </c>
      <c r="J561">
        <f t="shared" si="225"/>
        <v>0</v>
      </c>
      <c r="K561">
        <f t="shared" si="226"/>
        <v>0</v>
      </c>
      <c r="L561">
        <f t="shared" si="227"/>
        <v>0</v>
      </c>
      <c r="M561">
        <f t="shared" si="228"/>
        <v>0</v>
      </c>
      <c r="N561">
        <f t="shared" si="229"/>
        <v>0</v>
      </c>
      <c r="O561">
        <f t="shared" si="230"/>
        <v>0</v>
      </c>
      <c r="P561">
        <f t="shared" si="231"/>
        <v>0</v>
      </c>
      <c r="Q561">
        <f t="shared" si="232"/>
        <v>0</v>
      </c>
      <c r="R561" s="11">
        <f t="shared" si="233"/>
        <v>0</v>
      </c>
      <c r="S561">
        <f t="shared" si="234"/>
        <v>0</v>
      </c>
      <c r="T561" s="11">
        <f t="shared" si="235"/>
        <v>0</v>
      </c>
      <c r="U561" s="12">
        <f t="shared" si="236"/>
        <v>0</v>
      </c>
      <c r="V561" s="11">
        <f t="shared" si="237"/>
        <v>0</v>
      </c>
      <c r="W561" s="12">
        <f t="shared" si="238"/>
        <v>0</v>
      </c>
      <c r="X561" s="11">
        <f t="shared" si="239"/>
        <v>0</v>
      </c>
      <c r="Y561" s="12">
        <f t="shared" si="240"/>
        <v>0</v>
      </c>
      <c r="Z561" s="11">
        <f t="shared" si="241"/>
        <v>0</v>
      </c>
      <c r="AA561" s="12">
        <f t="shared" si="242"/>
        <v>0</v>
      </c>
      <c r="AB561" s="11">
        <f t="shared" si="243"/>
        <v>0</v>
      </c>
      <c r="AC561" s="12">
        <f t="shared" si="244"/>
        <v>0</v>
      </c>
      <c r="AD561" s="11">
        <f t="shared" si="245"/>
        <v>0</v>
      </c>
      <c r="AE561" s="12">
        <f t="shared" si="246"/>
        <v>0</v>
      </c>
      <c r="AF561" s="11">
        <f t="shared" si="247"/>
        <v>0</v>
      </c>
      <c r="AG561" s="12">
        <f t="shared" si="248"/>
        <v>0</v>
      </c>
      <c r="AH561" s="11">
        <f t="shared" si="249"/>
        <v>0</v>
      </c>
      <c r="AI561" s="12">
        <f t="shared" si="250"/>
        <v>0</v>
      </c>
      <c r="AJ561" s="11">
        <f t="shared" si="251"/>
        <v>0</v>
      </c>
      <c r="AK561" s="12">
        <f t="shared" si="252"/>
        <v>0</v>
      </c>
    </row>
    <row r="562" spans="1:37" x14ac:dyDescent="0.3">
      <c r="A562">
        <v>601182</v>
      </c>
      <c r="C562" s="1">
        <v>43909</v>
      </c>
      <c r="D562">
        <v>9</v>
      </c>
      <c r="E562" t="s">
        <v>211</v>
      </c>
      <c r="F562" t="s">
        <v>165</v>
      </c>
      <c r="G562" t="s">
        <v>13</v>
      </c>
      <c r="H562" s="2">
        <v>19940296</v>
      </c>
      <c r="J562">
        <f t="shared" si="225"/>
        <v>0</v>
      </c>
      <c r="K562">
        <f t="shared" si="226"/>
        <v>0</v>
      </c>
      <c r="L562">
        <f t="shared" si="227"/>
        <v>0</v>
      </c>
      <c r="M562">
        <f t="shared" si="228"/>
        <v>0</v>
      </c>
      <c r="N562">
        <f t="shared" si="229"/>
        <v>1</v>
      </c>
      <c r="O562">
        <f t="shared" si="230"/>
        <v>0</v>
      </c>
      <c r="P562">
        <f t="shared" si="231"/>
        <v>0</v>
      </c>
      <c r="Q562">
        <f t="shared" si="232"/>
        <v>0</v>
      </c>
      <c r="R562" s="11">
        <f t="shared" si="233"/>
        <v>0</v>
      </c>
      <c r="S562">
        <f t="shared" si="234"/>
        <v>0</v>
      </c>
      <c r="T562" s="11">
        <f t="shared" si="235"/>
        <v>0</v>
      </c>
      <c r="U562" s="12">
        <f t="shared" si="236"/>
        <v>0</v>
      </c>
      <c r="V562" s="11">
        <f t="shared" si="237"/>
        <v>0</v>
      </c>
      <c r="W562" s="12">
        <f t="shared" si="238"/>
        <v>0</v>
      </c>
      <c r="X562" s="11">
        <f t="shared" si="239"/>
        <v>0</v>
      </c>
      <c r="Y562" s="12">
        <f t="shared" si="240"/>
        <v>0</v>
      </c>
      <c r="Z562" s="11">
        <f t="shared" si="241"/>
        <v>0</v>
      </c>
      <c r="AA562" s="12">
        <f t="shared" si="242"/>
        <v>0</v>
      </c>
      <c r="AB562" s="11">
        <f t="shared" si="243"/>
        <v>0</v>
      </c>
      <c r="AC562" s="12">
        <f t="shared" si="244"/>
        <v>0</v>
      </c>
      <c r="AD562" s="11">
        <f t="shared" si="245"/>
        <v>0</v>
      </c>
      <c r="AE562" s="12">
        <f t="shared" si="246"/>
        <v>0</v>
      </c>
      <c r="AF562" s="11">
        <f t="shared" si="247"/>
        <v>0</v>
      </c>
      <c r="AG562" s="12">
        <f t="shared" si="248"/>
        <v>0</v>
      </c>
      <c r="AH562" s="11">
        <f t="shared" si="249"/>
        <v>0</v>
      </c>
      <c r="AI562" s="12">
        <f t="shared" si="250"/>
        <v>0</v>
      </c>
      <c r="AJ562" s="11">
        <f t="shared" si="251"/>
        <v>0</v>
      </c>
      <c r="AK562" s="12">
        <f t="shared" si="252"/>
        <v>0</v>
      </c>
    </row>
    <row r="563" spans="1:37" x14ac:dyDescent="0.3">
      <c r="A563">
        <v>601182</v>
      </c>
      <c r="C563" s="1">
        <v>43909</v>
      </c>
      <c r="D563">
        <v>10</v>
      </c>
      <c r="E563" t="s">
        <v>211</v>
      </c>
      <c r="F563" t="s">
        <v>165</v>
      </c>
      <c r="G563" t="s">
        <v>156</v>
      </c>
      <c r="H563" s="2">
        <v>20614252</v>
      </c>
      <c r="J563">
        <f t="shared" si="225"/>
        <v>1</v>
      </c>
      <c r="K563">
        <f t="shared" si="226"/>
        <v>0</v>
      </c>
      <c r="L563">
        <f t="shared" si="227"/>
        <v>0</v>
      </c>
      <c r="M563">
        <f t="shared" si="228"/>
        <v>0</v>
      </c>
      <c r="N563">
        <f t="shared" si="229"/>
        <v>0</v>
      </c>
      <c r="O563">
        <f t="shared" si="230"/>
        <v>0</v>
      </c>
      <c r="P563">
        <f t="shared" si="231"/>
        <v>0</v>
      </c>
      <c r="Q563">
        <f t="shared" si="232"/>
        <v>0</v>
      </c>
      <c r="R563" s="11">
        <f t="shared" si="233"/>
        <v>0</v>
      </c>
      <c r="S563">
        <f t="shared" si="234"/>
        <v>0</v>
      </c>
      <c r="T563" s="11">
        <f t="shared" si="235"/>
        <v>0</v>
      </c>
      <c r="U563" s="12">
        <f t="shared" si="236"/>
        <v>0</v>
      </c>
      <c r="V563" s="11">
        <f t="shared" si="237"/>
        <v>0</v>
      </c>
      <c r="W563" s="12">
        <f t="shared" si="238"/>
        <v>0</v>
      </c>
      <c r="X563" s="11">
        <f t="shared" si="239"/>
        <v>0</v>
      </c>
      <c r="Y563" s="12">
        <f t="shared" si="240"/>
        <v>0</v>
      </c>
      <c r="Z563" s="11">
        <f t="shared" si="241"/>
        <v>0</v>
      </c>
      <c r="AA563" s="12">
        <f t="shared" si="242"/>
        <v>0</v>
      </c>
      <c r="AB563" s="11">
        <f t="shared" si="243"/>
        <v>0</v>
      </c>
      <c r="AC563" s="12">
        <f t="shared" si="244"/>
        <v>0</v>
      </c>
      <c r="AD563" s="11">
        <f t="shared" si="245"/>
        <v>0</v>
      </c>
      <c r="AE563" s="12">
        <f t="shared" si="246"/>
        <v>0</v>
      </c>
      <c r="AF563" s="11">
        <f t="shared" si="247"/>
        <v>0</v>
      </c>
      <c r="AG563" s="12">
        <f t="shared" si="248"/>
        <v>0</v>
      </c>
      <c r="AH563" s="11">
        <f t="shared" si="249"/>
        <v>0</v>
      </c>
      <c r="AI563" s="12">
        <f t="shared" si="250"/>
        <v>0</v>
      </c>
      <c r="AJ563" s="11">
        <f t="shared" si="251"/>
        <v>0</v>
      </c>
      <c r="AK563" s="12">
        <f t="shared" si="252"/>
        <v>0</v>
      </c>
    </row>
    <row r="564" spans="1:37" x14ac:dyDescent="0.3">
      <c r="A564">
        <v>601182</v>
      </c>
      <c r="C564" s="1">
        <v>43909</v>
      </c>
      <c r="D564">
        <v>11</v>
      </c>
      <c r="E564" t="s">
        <v>211</v>
      </c>
      <c r="F564" t="s">
        <v>165</v>
      </c>
      <c r="G564" t="s">
        <v>44</v>
      </c>
      <c r="H564" s="2">
        <v>20887500</v>
      </c>
      <c r="J564">
        <f t="shared" si="225"/>
        <v>0</v>
      </c>
      <c r="K564">
        <f t="shared" si="226"/>
        <v>0</v>
      </c>
      <c r="L564">
        <f t="shared" si="227"/>
        <v>0</v>
      </c>
      <c r="M564">
        <f t="shared" si="228"/>
        <v>0</v>
      </c>
      <c r="N564">
        <f t="shared" si="229"/>
        <v>0</v>
      </c>
      <c r="O564">
        <f t="shared" si="230"/>
        <v>0</v>
      </c>
      <c r="P564">
        <f t="shared" si="231"/>
        <v>1</v>
      </c>
      <c r="Q564">
        <f t="shared" si="232"/>
        <v>0</v>
      </c>
      <c r="R564" s="11">
        <f t="shared" si="233"/>
        <v>0</v>
      </c>
      <c r="S564">
        <f t="shared" si="234"/>
        <v>0</v>
      </c>
      <c r="T564" s="11">
        <f t="shared" si="235"/>
        <v>0</v>
      </c>
      <c r="U564" s="12">
        <f t="shared" si="236"/>
        <v>0</v>
      </c>
      <c r="V564" s="11">
        <f t="shared" si="237"/>
        <v>0</v>
      </c>
      <c r="W564" s="12">
        <f t="shared" si="238"/>
        <v>0</v>
      </c>
      <c r="X564" s="11">
        <f t="shared" si="239"/>
        <v>0</v>
      </c>
      <c r="Y564" s="12">
        <f t="shared" si="240"/>
        <v>0</v>
      </c>
      <c r="Z564" s="11">
        <f t="shared" si="241"/>
        <v>0</v>
      </c>
      <c r="AA564" s="12">
        <f t="shared" si="242"/>
        <v>0</v>
      </c>
      <c r="AB564" s="11">
        <f t="shared" si="243"/>
        <v>0</v>
      </c>
      <c r="AC564" s="12">
        <f t="shared" si="244"/>
        <v>0</v>
      </c>
      <c r="AD564" s="11">
        <f t="shared" si="245"/>
        <v>0</v>
      </c>
      <c r="AE564" s="12">
        <f t="shared" si="246"/>
        <v>0</v>
      </c>
      <c r="AF564" s="11">
        <f t="shared" si="247"/>
        <v>0</v>
      </c>
      <c r="AG564" s="12">
        <f t="shared" si="248"/>
        <v>0</v>
      </c>
      <c r="AH564" s="11">
        <f t="shared" si="249"/>
        <v>0</v>
      </c>
      <c r="AI564" s="12">
        <f t="shared" si="250"/>
        <v>0</v>
      </c>
      <c r="AJ564" s="11">
        <f t="shared" si="251"/>
        <v>0</v>
      </c>
      <c r="AK564" s="12">
        <f t="shared" si="252"/>
        <v>0</v>
      </c>
    </row>
    <row r="565" spans="1:37" x14ac:dyDescent="0.3">
      <c r="A565">
        <v>601182</v>
      </c>
      <c r="C565" s="1">
        <v>43909</v>
      </c>
      <c r="D565">
        <v>12</v>
      </c>
      <c r="E565" t="s">
        <v>211</v>
      </c>
      <c r="F565" t="s">
        <v>165</v>
      </c>
      <c r="G565" t="s">
        <v>23</v>
      </c>
      <c r="H565" s="2">
        <v>20920366</v>
      </c>
      <c r="J565">
        <f t="shared" si="225"/>
        <v>0</v>
      </c>
      <c r="K565">
        <f t="shared" si="226"/>
        <v>0</v>
      </c>
      <c r="L565">
        <f t="shared" si="227"/>
        <v>0</v>
      </c>
      <c r="M565">
        <f t="shared" si="228"/>
        <v>0</v>
      </c>
      <c r="N565">
        <f t="shared" si="229"/>
        <v>0</v>
      </c>
      <c r="O565">
        <f t="shared" si="230"/>
        <v>0</v>
      </c>
      <c r="P565">
        <f t="shared" si="231"/>
        <v>0</v>
      </c>
      <c r="Q565">
        <f t="shared" si="232"/>
        <v>0</v>
      </c>
      <c r="R565" s="11">
        <f t="shared" si="233"/>
        <v>0</v>
      </c>
      <c r="S565">
        <f t="shared" si="234"/>
        <v>0</v>
      </c>
      <c r="T565" s="11">
        <f t="shared" si="235"/>
        <v>0</v>
      </c>
      <c r="U565" s="12">
        <f t="shared" si="236"/>
        <v>0</v>
      </c>
      <c r="V565" s="11">
        <f t="shared" si="237"/>
        <v>0</v>
      </c>
      <c r="W565" s="12">
        <f t="shared" si="238"/>
        <v>0</v>
      </c>
      <c r="X565" s="11">
        <f t="shared" si="239"/>
        <v>0</v>
      </c>
      <c r="Y565" s="12">
        <f t="shared" si="240"/>
        <v>0</v>
      </c>
      <c r="Z565" s="11">
        <f t="shared" si="241"/>
        <v>0</v>
      </c>
      <c r="AA565" s="12">
        <f t="shared" si="242"/>
        <v>0</v>
      </c>
      <c r="AB565" s="11">
        <f t="shared" si="243"/>
        <v>0</v>
      </c>
      <c r="AC565" s="12">
        <f t="shared" si="244"/>
        <v>0</v>
      </c>
      <c r="AD565" s="11">
        <f t="shared" si="245"/>
        <v>0</v>
      </c>
      <c r="AE565" s="12">
        <f t="shared" si="246"/>
        <v>0</v>
      </c>
      <c r="AF565" s="11">
        <f t="shared" si="247"/>
        <v>0</v>
      </c>
      <c r="AG565" s="12">
        <f t="shared" si="248"/>
        <v>0</v>
      </c>
      <c r="AH565" s="11">
        <f t="shared" si="249"/>
        <v>0</v>
      </c>
      <c r="AI565" s="12">
        <f t="shared" si="250"/>
        <v>0</v>
      </c>
      <c r="AJ565" s="11">
        <f t="shared" si="251"/>
        <v>0</v>
      </c>
      <c r="AK565" s="12">
        <f t="shared" si="252"/>
        <v>0</v>
      </c>
    </row>
    <row r="566" spans="1:37" x14ac:dyDescent="0.3">
      <c r="C566" s="1"/>
      <c r="H566" s="2"/>
      <c r="J566">
        <f t="shared" si="225"/>
        <v>0</v>
      </c>
      <c r="K566">
        <f t="shared" si="226"/>
        <v>0</v>
      </c>
      <c r="L566">
        <f t="shared" si="227"/>
        <v>0</v>
      </c>
      <c r="M566">
        <f t="shared" si="228"/>
        <v>0</v>
      </c>
      <c r="N566">
        <f t="shared" si="229"/>
        <v>0</v>
      </c>
      <c r="O566">
        <f t="shared" si="230"/>
        <v>0</v>
      </c>
      <c r="P566">
        <f t="shared" si="231"/>
        <v>0</v>
      </c>
      <c r="Q566">
        <f t="shared" si="232"/>
        <v>0</v>
      </c>
      <c r="R566" s="11">
        <f t="shared" si="233"/>
        <v>0</v>
      </c>
      <c r="S566">
        <f t="shared" si="234"/>
        <v>0</v>
      </c>
      <c r="T566" s="11">
        <f t="shared" si="235"/>
        <v>0</v>
      </c>
      <c r="U566" s="12">
        <f t="shared" si="236"/>
        <v>0</v>
      </c>
      <c r="V566" s="11">
        <f t="shared" si="237"/>
        <v>0</v>
      </c>
      <c r="W566" s="12">
        <f t="shared" si="238"/>
        <v>0</v>
      </c>
      <c r="X566" s="11">
        <f t="shared" si="239"/>
        <v>0</v>
      </c>
      <c r="Y566" s="12">
        <f t="shared" si="240"/>
        <v>0</v>
      </c>
      <c r="Z566" s="11">
        <f t="shared" si="241"/>
        <v>0</v>
      </c>
      <c r="AA566" s="12">
        <f t="shared" si="242"/>
        <v>0</v>
      </c>
      <c r="AB566" s="11">
        <f t="shared" si="243"/>
        <v>0</v>
      </c>
      <c r="AC566" s="12">
        <f t="shared" si="244"/>
        <v>0</v>
      </c>
      <c r="AD566" s="11">
        <f t="shared" si="245"/>
        <v>0</v>
      </c>
      <c r="AE566" s="12">
        <f t="shared" si="246"/>
        <v>0</v>
      </c>
      <c r="AF566" s="11">
        <f t="shared" si="247"/>
        <v>0</v>
      </c>
      <c r="AG566" s="12">
        <f t="shared" si="248"/>
        <v>0</v>
      </c>
      <c r="AH566" s="11">
        <f t="shared" si="249"/>
        <v>0</v>
      </c>
      <c r="AI566" s="12">
        <f t="shared" si="250"/>
        <v>0</v>
      </c>
      <c r="AJ566" s="11">
        <f t="shared" si="251"/>
        <v>0</v>
      </c>
      <c r="AK566" s="12">
        <f t="shared" si="252"/>
        <v>0</v>
      </c>
    </row>
    <row r="567" spans="1:37" x14ac:dyDescent="0.3">
      <c r="A567">
        <v>601510</v>
      </c>
      <c r="C567" s="1">
        <v>43903</v>
      </c>
      <c r="D567">
        <v>1</v>
      </c>
      <c r="E567" t="s">
        <v>212</v>
      </c>
      <c r="F567" t="s">
        <v>165</v>
      </c>
      <c r="G567" t="s">
        <v>41</v>
      </c>
      <c r="H567" s="2">
        <v>7938346</v>
      </c>
      <c r="J567">
        <f t="shared" si="225"/>
        <v>0</v>
      </c>
      <c r="K567">
        <f t="shared" si="226"/>
        <v>0</v>
      </c>
      <c r="L567">
        <f t="shared" si="227"/>
        <v>0</v>
      </c>
      <c r="M567">
        <f t="shared" si="228"/>
        <v>0</v>
      </c>
      <c r="N567">
        <f t="shared" si="229"/>
        <v>0</v>
      </c>
      <c r="O567">
        <f t="shared" si="230"/>
        <v>0</v>
      </c>
      <c r="P567">
        <f t="shared" si="231"/>
        <v>0</v>
      </c>
      <c r="Q567">
        <f t="shared" si="232"/>
        <v>0</v>
      </c>
      <c r="R567" s="11">
        <f t="shared" si="233"/>
        <v>0</v>
      </c>
      <c r="S567">
        <f t="shared" si="234"/>
        <v>0</v>
      </c>
      <c r="T567" s="11">
        <f t="shared" si="235"/>
        <v>0</v>
      </c>
      <c r="U567" s="12">
        <f t="shared" si="236"/>
        <v>0</v>
      </c>
      <c r="V567" s="11">
        <f t="shared" si="237"/>
        <v>0</v>
      </c>
      <c r="W567" s="12">
        <f t="shared" si="238"/>
        <v>0</v>
      </c>
      <c r="X567" s="11">
        <f t="shared" si="239"/>
        <v>0</v>
      </c>
      <c r="Y567" s="12">
        <f t="shared" si="240"/>
        <v>0</v>
      </c>
      <c r="Z567" s="11">
        <f t="shared" si="241"/>
        <v>0</v>
      </c>
      <c r="AA567" s="12">
        <f t="shared" si="242"/>
        <v>0</v>
      </c>
      <c r="AB567" s="11">
        <f t="shared" si="243"/>
        <v>0</v>
      </c>
      <c r="AC567" s="12">
        <f t="shared" si="244"/>
        <v>0</v>
      </c>
      <c r="AD567" s="11">
        <f t="shared" si="245"/>
        <v>0</v>
      </c>
      <c r="AE567" s="12">
        <f t="shared" si="246"/>
        <v>0</v>
      </c>
      <c r="AF567" s="11">
        <f t="shared" si="247"/>
        <v>0</v>
      </c>
      <c r="AG567" s="12">
        <f t="shared" si="248"/>
        <v>0</v>
      </c>
      <c r="AH567" s="11">
        <f t="shared" si="249"/>
        <v>0</v>
      </c>
      <c r="AI567" s="12">
        <f t="shared" si="250"/>
        <v>0</v>
      </c>
      <c r="AJ567" s="11">
        <f t="shared" si="251"/>
        <v>0</v>
      </c>
      <c r="AK567" s="12">
        <f t="shared" si="252"/>
        <v>0</v>
      </c>
    </row>
    <row r="568" spans="1:37" x14ac:dyDescent="0.3">
      <c r="A568">
        <v>601510</v>
      </c>
      <c r="C568" s="1">
        <v>43903</v>
      </c>
      <c r="D568">
        <v>2</v>
      </c>
      <c r="E568" t="s">
        <v>212</v>
      </c>
      <c r="F568" t="s">
        <v>165</v>
      </c>
      <c r="G568" t="s">
        <v>61</v>
      </c>
      <c r="H568" s="2">
        <v>8376356</v>
      </c>
      <c r="J568">
        <f t="shared" si="225"/>
        <v>0</v>
      </c>
      <c r="K568">
        <f t="shared" si="226"/>
        <v>0</v>
      </c>
      <c r="L568">
        <f t="shared" si="227"/>
        <v>0</v>
      </c>
      <c r="M568">
        <f t="shared" si="228"/>
        <v>0</v>
      </c>
      <c r="N568">
        <f t="shared" si="229"/>
        <v>0</v>
      </c>
      <c r="O568">
        <f t="shared" si="230"/>
        <v>0</v>
      </c>
      <c r="P568">
        <f t="shared" si="231"/>
        <v>0</v>
      </c>
      <c r="Q568">
        <f t="shared" si="232"/>
        <v>0</v>
      </c>
      <c r="R568" s="11">
        <f t="shared" si="233"/>
        <v>0</v>
      </c>
      <c r="S568">
        <f t="shared" si="234"/>
        <v>0</v>
      </c>
      <c r="T568" s="11">
        <f t="shared" si="235"/>
        <v>0</v>
      </c>
      <c r="U568" s="12">
        <f t="shared" si="236"/>
        <v>0</v>
      </c>
      <c r="V568" s="11">
        <f t="shared" si="237"/>
        <v>0</v>
      </c>
      <c r="W568" s="12">
        <f t="shared" si="238"/>
        <v>0</v>
      </c>
      <c r="X568" s="11">
        <f t="shared" si="239"/>
        <v>0</v>
      </c>
      <c r="Y568" s="12">
        <f t="shared" si="240"/>
        <v>0</v>
      </c>
      <c r="Z568" s="11">
        <f t="shared" si="241"/>
        <v>0</v>
      </c>
      <c r="AA568" s="12">
        <f t="shared" si="242"/>
        <v>0</v>
      </c>
      <c r="AB568" s="11">
        <f t="shared" si="243"/>
        <v>0</v>
      </c>
      <c r="AC568" s="12">
        <f t="shared" si="244"/>
        <v>0</v>
      </c>
      <c r="AD568" s="11">
        <f t="shared" si="245"/>
        <v>0</v>
      </c>
      <c r="AE568" s="12">
        <f t="shared" si="246"/>
        <v>0</v>
      </c>
      <c r="AF568" s="11">
        <f t="shared" si="247"/>
        <v>0</v>
      </c>
      <c r="AG568" s="12">
        <f t="shared" si="248"/>
        <v>0</v>
      </c>
      <c r="AH568" s="11">
        <f t="shared" si="249"/>
        <v>0</v>
      </c>
      <c r="AI568" s="12">
        <f t="shared" si="250"/>
        <v>0</v>
      </c>
      <c r="AJ568" s="11">
        <f t="shared" si="251"/>
        <v>0</v>
      </c>
      <c r="AK568" s="12">
        <f t="shared" si="252"/>
        <v>0</v>
      </c>
    </row>
    <row r="569" spans="1:37" x14ac:dyDescent="0.3">
      <c r="A569">
        <v>601510</v>
      </c>
      <c r="C569" s="1">
        <v>43903</v>
      </c>
      <c r="D569">
        <v>3</v>
      </c>
      <c r="E569" t="s">
        <v>212</v>
      </c>
      <c r="F569" t="s">
        <v>165</v>
      </c>
      <c r="G569" t="s">
        <v>45</v>
      </c>
      <c r="H569" s="2">
        <v>8493293</v>
      </c>
      <c r="J569">
        <f t="shared" si="225"/>
        <v>0</v>
      </c>
      <c r="K569">
        <f t="shared" si="226"/>
        <v>0</v>
      </c>
      <c r="L569">
        <f t="shared" si="227"/>
        <v>0</v>
      </c>
      <c r="M569">
        <f t="shared" si="228"/>
        <v>0</v>
      </c>
      <c r="N569">
        <f t="shared" si="229"/>
        <v>0</v>
      </c>
      <c r="O569">
        <f t="shared" si="230"/>
        <v>0</v>
      </c>
      <c r="P569">
        <f t="shared" si="231"/>
        <v>0</v>
      </c>
      <c r="Q569">
        <f t="shared" si="232"/>
        <v>0</v>
      </c>
      <c r="R569" s="11">
        <f t="shared" si="233"/>
        <v>0</v>
      </c>
      <c r="S569">
        <f t="shared" si="234"/>
        <v>0</v>
      </c>
      <c r="T569" s="11">
        <f t="shared" si="235"/>
        <v>0</v>
      </c>
      <c r="U569" s="12">
        <f t="shared" si="236"/>
        <v>0</v>
      </c>
      <c r="V569" s="11">
        <f t="shared" si="237"/>
        <v>0</v>
      </c>
      <c r="W569" s="12">
        <f t="shared" si="238"/>
        <v>0</v>
      </c>
      <c r="X569" s="11">
        <f t="shared" si="239"/>
        <v>0</v>
      </c>
      <c r="Y569" s="12">
        <f t="shared" si="240"/>
        <v>0</v>
      </c>
      <c r="Z569" s="11">
        <f t="shared" si="241"/>
        <v>0</v>
      </c>
      <c r="AA569" s="12">
        <f t="shared" si="242"/>
        <v>0</v>
      </c>
      <c r="AB569" s="11">
        <f t="shared" si="243"/>
        <v>0</v>
      </c>
      <c r="AC569" s="12">
        <f t="shared" si="244"/>
        <v>0</v>
      </c>
      <c r="AD569" s="11">
        <f t="shared" si="245"/>
        <v>0</v>
      </c>
      <c r="AE569" s="12">
        <f t="shared" si="246"/>
        <v>0</v>
      </c>
      <c r="AF569" s="11">
        <f t="shared" si="247"/>
        <v>0</v>
      </c>
      <c r="AG569" s="12">
        <f t="shared" si="248"/>
        <v>0</v>
      </c>
      <c r="AH569" s="11">
        <f t="shared" si="249"/>
        <v>0</v>
      </c>
      <c r="AI569" s="12">
        <f t="shared" si="250"/>
        <v>0</v>
      </c>
      <c r="AJ569" s="11">
        <f t="shared" si="251"/>
        <v>0</v>
      </c>
      <c r="AK569" s="12">
        <f t="shared" si="252"/>
        <v>0</v>
      </c>
    </row>
    <row r="570" spans="1:37" x14ac:dyDescent="0.3">
      <c r="A570">
        <v>601510</v>
      </c>
      <c r="C570" s="1">
        <v>43903</v>
      </c>
      <c r="D570">
        <v>4</v>
      </c>
      <c r="E570" t="s">
        <v>212</v>
      </c>
      <c r="F570" t="s">
        <v>165</v>
      </c>
      <c r="G570" t="s">
        <v>31</v>
      </c>
      <c r="H570" s="2">
        <v>8775000</v>
      </c>
      <c r="J570">
        <f t="shared" si="225"/>
        <v>0</v>
      </c>
      <c r="K570">
        <f t="shared" si="226"/>
        <v>0</v>
      </c>
      <c r="L570">
        <f t="shared" si="227"/>
        <v>0</v>
      </c>
      <c r="M570">
        <f t="shared" si="228"/>
        <v>0</v>
      </c>
      <c r="N570">
        <f t="shared" si="229"/>
        <v>0</v>
      </c>
      <c r="O570">
        <f t="shared" si="230"/>
        <v>0</v>
      </c>
      <c r="P570">
        <f t="shared" si="231"/>
        <v>0</v>
      </c>
      <c r="Q570">
        <f t="shared" si="232"/>
        <v>0</v>
      </c>
      <c r="R570" s="11">
        <f t="shared" si="233"/>
        <v>0</v>
      </c>
      <c r="S570">
        <f t="shared" si="234"/>
        <v>0</v>
      </c>
      <c r="T570" s="11">
        <f t="shared" si="235"/>
        <v>0</v>
      </c>
      <c r="U570" s="12">
        <f t="shared" si="236"/>
        <v>0</v>
      </c>
      <c r="V570" s="11">
        <f t="shared" si="237"/>
        <v>0</v>
      </c>
      <c r="W570" s="12">
        <f t="shared" si="238"/>
        <v>0</v>
      </c>
      <c r="X570" s="11">
        <f t="shared" si="239"/>
        <v>0</v>
      </c>
      <c r="Y570" s="12">
        <f t="shared" si="240"/>
        <v>0</v>
      </c>
      <c r="Z570" s="11">
        <f t="shared" si="241"/>
        <v>0</v>
      </c>
      <c r="AA570" s="12">
        <f t="shared" si="242"/>
        <v>0</v>
      </c>
      <c r="AB570" s="11">
        <f t="shared" si="243"/>
        <v>1</v>
      </c>
      <c r="AC570" s="12">
        <f t="shared" si="244"/>
        <v>0</v>
      </c>
      <c r="AD570" s="11">
        <f t="shared" si="245"/>
        <v>0</v>
      </c>
      <c r="AE570" s="12">
        <f t="shared" si="246"/>
        <v>0</v>
      </c>
      <c r="AF570" s="11">
        <f t="shared" si="247"/>
        <v>0</v>
      </c>
      <c r="AG570" s="12">
        <f t="shared" si="248"/>
        <v>0</v>
      </c>
      <c r="AH570" s="11">
        <f t="shared" si="249"/>
        <v>0</v>
      </c>
      <c r="AI570" s="12">
        <f t="shared" si="250"/>
        <v>0</v>
      </c>
      <c r="AJ570" s="11">
        <f t="shared" si="251"/>
        <v>0</v>
      </c>
      <c r="AK570" s="12">
        <f t="shared" si="252"/>
        <v>0</v>
      </c>
    </row>
    <row r="571" spans="1:37" x14ac:dyDescent="0.3">
      <c r="A571">
        <v>601510</v>
      </c>
      <c r="C571" s="1">
        <v>43903</v>
      </c>
      <c r="D571">
        <v>5</v>
      </c>
      <c r="E571" t="s">
        <v>212</v>
      </c>
      <c r="F571" t="s">
        <v>165</v>
      </c>
      <c r="G571" t="s">
        <v>17</v>
      </c>
      <c r="H571" s="2">
        <v>8888888</v>
      </c>
      <c r="J571">
        <f t="shared" si="225"/>
        <v>0</v>
      </c>
      <c r="K571">
        <f t="shared" si="226"/>
        <v>0</v>
      </c>
      <c r="L571">
        <f t="shared" si="227"/>
        <v>0</v>
      </c>
      <c r="M571">
        <f t="shared" si="228"/>
        <v>0</v>
      </c>
      <c r="N571">
        <f t="shared" si="229"/>
        <v>0</v>
      </c>
      <c r="O571">
        <f t="shared" si="230"/>
        <v>0</v>
      </c>
      <c r="P571">
        <f t="shared" si="231"/>
        <v>0</v>
      </c>
      <c r="Q571">
        <f t="shared" si="232"/>
        <v>0</v>
      </c>
      <c r="R571" s="11">
        <f t="shared" si="233"/>
        <v>0</v>
      </c>
      <c r="S571">
        <f t="shared" si="234"/>
        <v>0</v>
      </c>
      <c r="T571" s="11">
        <f t="shared" si="235"/>
        <v>0</v>
      </c>
      <c r="U571" s="12">
        <f t="shared" si="236"/>
        <v>0</v>
      </c>
      <c r="V571" s="11">
        <f t="shared" si="237"/>
        <v>0</v>
      </c>
      <c r="W571" s="12">
        <f t="shared" si="238"/>
        <v>0</v>
      </c>
      <c r="X571" s="11">
        <f t="shared" si="239"/>
        <v>0</v>
      </c>
      <c r="Y571" s="12">
        <f t="shared" si="240"/>
        <v>0</v>
      </c>
      <c r="Z571" s="11">
        <f t="shared" si="241"/>
        <v>0</v>
      </c>
      <c r="AA571" s="12">
        <f t="shared" si="242"/>
        <v>0</v>
      </c>
      <c r="AB571" s="11">
        <f t="shared" si="243"/>
        <v>0</v>
      </c>
      <c r="AC571" s="12">
        <f t="shared" si="244"/>
        <v>0</v>
      </c>
      <c r="AD571" s="11">
        <f t="shared" si="245"/>
        <v>0</v>
      </c>
      <c r="AE571" s="12">
        <f t="shared" si="246"/>
        <v>0</v>
      </c>
      <c r="AF571" s="11">
        <f t="shared" si="247"/>
        <v>0</v>
      </c>
      <c r="AG571" s="12">
        <f t="shared" si="248"/>
        <v>0</v>
      </c>
      <c r="AH571" s="11">
        <f t="shared" si="249"/>
        <v>0</v>
      </c>
      <c r="AI571" s="12">
        <f t="shared" si="250"/>
        <v>0</v>
      </c>
      <c r="AJ571" s="11">
        <f t="shared" si="251"/>
        <v>0</v>
      </c>
      <c r="AK571" s="12">
        <f t="shared" si="252"/>
        <v>0</v>
      </c>
    </row>
    <row r="572" spans="1:37" x14ac:dyDescent="0.3">
      <c r="A572">
        <v>601510</v>
      </c>
      <c r="C572" s="1">
        <v>43903</v>
      </c>
      <c r="D572">
        <v>6</v>
      </c>
      <c r="E572" t="s">
        <v>212</v>
      </c>
      <c r="F572" t="s">
        <v>165</v>
      </c>
      <c r="G572" t="s">
        <v>56</v>
      </c>
      <c r="H572" s="2">
        <v>9337885</v>
      </c>
      <c r="J572">
        <f t="shared" si="225"/>
        <v>0</v>
      </c>
      <c r="K572">
        <f t="shared" si="226"/>
        <v>0</v>
      </c>
      <c r="L572">
        <f t="shared" si="227"/>
        <v>0</v>
      </c>
      <c r="M572">
        <f t="shared" si="228"/>
        <v>0</v>
      </c>
      <c r="N572">
        <f t="shared" si="229"/>
        <v>0</v>
      </c>
      <c r="O572">
        <f t="shared" si="230"/>
        <v>0</v>
      </c>
      <c r="P572">
        <f t="shared" si="231"/>
        <v>0</v>
      </c>
      <c r="Q572">
        <f t="shared" si="232"/>
        <v>0</v>
      </c>
      <c r="R572" s="11">
        <f t="shared" si="233"/>
        <v>0</v>
      </c>
      <c r="S572">
        <f t="shared" si="234"/>
        <v>0</v>
      </c>
      <c r="T572" s="11">
        <f t="shared" si="235"/>
        <v>0</v>
      </c>
      <c r="U572" s="12">
        <f t="shared" si="236"/>
        <v>0</v>
      </c>
      <c r="V572" s="11">
        <f t="shared" si="237"/>
        <v>0</v>
      </c>
      <c r="W572" s="12">
        <f t="shared" si="238"/>
        <v>0</v>
      </c>
      <c r="X572" s="11">
        <f t="shared" si="239"/>
        <v>0</v>
      </c>
      <c r="Y572" s="12">
        <f t="shared" si="240"/>
        <v>0</v>
      </c>
      <c r="Z572" s="11">
        <f t="shared" si="241"/>
        <v>0</v>
      </c>
      <c r="AA572" s="12">
        <f t="shared" si="242"/>
        <v>0</v>
      </c>
      <c r="AB572" s="11">
        <f t="shared" si="243"/>
        <v>0</v>
      </c>
      <c r="AC572" s="12">
        <f t="shared" si="244"/>
        <v>0</v>
      </c>
      <c r="AD572" s="11">
        <f t="shared" si="245"/>
        <v>0</v>
      </c>
      <c r="AE572" s="12">
        <f t="shared" si="246"/>
        <v>0</v>
      </c>
      <c r="AF572" s="11">
        <f t="shared" si="247"/>
        <v>0</v>
      </c>
      <c r="AG572" s="12">
        <f t="shared" si="248"/>
        <v>0</v>
      </c>
      <c r="AH572" s="11">
        <f t="shared" si="249"/>
        <v>0</v>
      </c>
      <c r="AI572" s="12">
        <f t="shared" si="250"/>
        <v>0</v>
      </c>
      <c r="AJ572" s="11">
        <f t="shared" si="251"/>
        <v>0</v>
      </c>
      <c r="AK572" s="12">
        <f t="shared" si="252"/>
        <v>0</v>
      </c>
    </row>
    <row r="573" spans="1:37" x14ac:dyDescent="0.3">
      <c r="A573">
        <v>601510</v>
      </c>
      <c r="C573" s="1">
        <v>43903</v>
      </c>
      <c r="D573">
        <v>7</v>
      </c>
      <c r="E573" t="s">
        <v>212</v>
      </c>
      <c r="F573" t="s">
        <v>165</v>
      </c>
      <c r="G573" t="s">
        <v>13</v>
      </c>
      <c r="H573" s="2">
        <v>9507919</v>
      </c>
      <c r="J573">
        <f t="shared" si="225"/>
        <v>0</v>
      </c>
      <c r="K573">
        <f t="shared" si="226"/>
        <v>0</v>
      </c>
      <c r="L573">
        <f t="shared" si="227"/>
        <v>0</v>
      </c>
      <c r="M573">
        <f t="shared" si="228"/>
        <v>0</v>
      </c>
      <c r="N573">
        <f t="shared" si="229"/>
        <v>1</v>
      </c>
      <c r="O573">
        <f t="shared" si="230"/>
        <v>0</v>
      </c>
      <c r="P573">
        <f t="shared" si="231"/>
        <v>0</v>
      </c>
      <c r="Q573">
        <f t="shared" si="232"/>
        <v>0</v>
      </c>
      <c r="R573" s="11">
        <f t="shared" si="233"/>
        <v>0</v>
      </c>
      <c r="S573">
        <f t="shared" si="234"/>
        <v>0</v>
      </c>
      <c r="T573" s="11">
        <f t="shared" si="235"/>
        <v>0</v>
      </c>
      <c r="U573" s="12">
        <f t="shared" si="236"/>
        <v>0</v>
      </c>
      <c r="V573" s="11">
        <f t="shared" si="237"/>
        <v>0</v>
      </c>
      <c r="W573" s="12">
        <f t="shared" si="238"/>
        <v>0</v>
      </c>
      <c r="X573" s="11">
        <f t="shared" si="239"/>
        <v>0</v>
      </c>
      <c r="Y573" s="12">
        <f t="shared" si="240"/>
        <v>0</v>
      </c>
      <c r="Z573" s="11">
        <f t="shared" si="241"/>
        <v>0</v>
      </c>
      <c r="AA573" s="12">
        <f t="shared" si="242"/>
        <v>0</v>
      </c>
      <c r="AB573" s="11">
        <f t="shared" si="243"/>
        <v>0</v>
      </c>
      <c r="AC573" s="12">
        <f t="shared" si="244"/>
        <v>0</v>
      </c>
      <c r="AD573" s="11">
        <f t="shared" si="245"/>
        <v>0</v>
      </c>
      <c r="AE573" s="12">
        <f t="shared" si="246"/>
        <v>0</v>
      </c>
      <c r="AF573" s="11">
        <f t="shared" si="247"/>
        <v>0</v>
      </c>
      <c r="AG573" s="12">
        <f t="shared" si="248"/>
        <v>0</v>
      </c>
      <c r="AH573" s="11">
        <f t="shared" si="249"/>
        <v>0</v>
      </c>
      <c r="AI573" s="12">
        <f t="shared" si="250"/>
        <v>0</v>
      </c>
      <c r="AJ573" s="11">
        <f t="shared" si="251"/>
        <v>0</v>
      </c>
      <c r="AK573" s="12">
        <f t="shared" si="252"/>
        <v>0</v>
      </c>
    </row>
    <row r="574" spans="1:37" x14ac:dyDescent="0.3">
      <c r="A574">
        <v>601510</v>
      </c>
      <c r="C574" s="1">
        <v>43903</v>
      </c>
      <c r="D574">
        <v>8</v>
      </c>
      <c r="E574" t="s">
        <v>212</v>
      </c>
      <c r="F574" t="s">
        <v>165</v>
      </c>
      <c r="G574" t="s">
        <v>12</v>
      </c>
      <c r="H574" s="2">
        <v>9898243</v>
      </c>
      <c r="J574">
        <f t="shared" si="225"/>
        <v>0</v>
      </c>
      <c r="K574">
        <f t="shared" si="226"/>
        <v>0</v>
      </c>
      <c r="L574">
        <f t="shared" si="227"/>
        <v>0</v>
      </c>
      <c r="M574">
        <f t="shared" si="228"/>
        <v>0</v>
      </c>
      <c r="N574">
        <f t="shared" si="229"/>
        <v>0</v>
      </c>
      <c r="O574">
        <f t="shared" si="230"/>
        <v>0</v>
      </c>
      <c r="P574">
        <f t="shared" si="231"/>
        <v>0</v>
      </c>
      <c r="Q574">
        <f t="shared" si="232"/>
        <v>0</v>
      </c>
      <c r="R574" s="11">
        <f t="shared" si="233"/>
        <v>0</v>
      </c>
      <c r="S574">
        <f t="shared" si="234"/>
        <v>0</v>
      </c>
      <c r="T574" s="11">
        <f t="shared" si="235"/>
        <v>0</v>
      </c>
      <c r="U574" s="12">
        <f t="shared" si="236"/>
        <v>0</v>
      </c>
      <c r="V574" s="11">
        <f t="shared" si="237"/>
        <v>1</v>
      </c>
      <c r="W574" s="12">
        <f t="shared" si="238"/>
        <v>0</v>
      </c>
      <c r="X574" s="11">
        <f t="shared" si="239"/>
        <v>0</v>
      </c>
      <c r="Y574" s="12">
        <f t="shared" si="240"/>
        <v>0</v>
      </c>
      <c r="Z574" s="11">
        <f t="shared" si="241"/>
        <v>0</v>
      </c>
      <c r="AA574" s="12">
        <f t="shared" si="242"/>
        <v>0</v>
      </c>
      <c r="AB574" s="11">
        <f t="shared" si="243"/>
        <v>0</v>
      </c>
      <c r="AC574" s="12">
        <f t="shared" si="244"/>
        <v>0</v>
      </c>
      <c r="AD574" s="11">
        <f t="shared" si="245"/>
        <v>0</v>
      </c>
      <c r="AE574" s="12">
        <f t="shared" si="246"/>
        <v>0</v>
      </c>
      <c r="AF574" s="11">
        <f t="shared" si="247"/>
        <v>0</v>
      </c>
      <c r="AG574" s="12">
        <f t="shared" si="248"/>
        <v>0</v>
      </c>
      <c r="AH574" s="11">
        <f t="shared" si="249"/>
        <v>0</v>
      </c>
      <c r="AI574" s="12">
        <f t="shared" si="250"/>
        <v>0</v>
      </c>
      <c r="AJ574" s="11">
        <f t="shared" si="251"/>
        <v>0</v>
      </c>
      <c r="AK574" s="12">
        <f t="shared" si="252"/>
        <v>0</v>
      </c>
    </row>
    <row r="575" spans="1:37" x14ac:dyDescent="0.3">
      <c r="A575">
        <v>601510</v>
      </c>
      <c r="C575" s="1">
        <v>43903</v>
      </c>
      <c r="D575">
        <v>9</v>
      </c>
      <c r="E575" t="s">
        <v>212</v>
      </c>
      <c r="F575" t="s">
        <v>165</v>
      </c>
      <c r="G575" t="s">
        <v>32</v>
      </c>
      <c r="H575" s="2">
        <v>11064427</v>
      </c>
      <c r="J575">
        <f t="shared" si="225"/>
        <v>0</v>
      </c>
      <c r="K575">
        <f t="shared" si="226"/>
        <v>0</v>
      </c>
      <c r="L575">
        <f t="shared" si="227"/>
        <v>0</v>
      </c>
      <c r="M575">
        <f t="shared" si="228"/>
        <v>0</v>
      </c>
      <c r="N575">
        <f t="shared" si="229"/>
        <v>0</v>
      </c>
      <c r="O575">
        <f t="shared" si="230"/>
        <v>0</v>
      </c>
      <c r="P575">
        <f t="shared" si="231"/>
        <v>0</v>
      </c>
      <c r="Q575">
        <f t="shared" si="232"/>
        <v>0</v>
      </c>
      <c r="R575" s="11">
        <f t="shared" si="233"/>
        <v>0</v>
      </c>
      <c r="S575">
        <f t="shared" si="234"/>
        <v>0</v>
      </c>
      <c r="T575" s="11">
        <f t="shared" si="235"/>
        <v>0</v>
      </c>
      <c r="U575" s="12">
        <f t="shared" si="236"/>
        <v>0</v>
      </c>
      <c r="V575" s="11">
        <f t="shared" si="237"/>
        <v>0</v>
      </c>
      <c r="W575" s="12">
        <f t="shared" si="238"/>
        <v>0</v>
      </c>
      <c r="X575" s="11">
        <f t="shared" si="239"/>
        <v>0</v>
      </c>
      <c r="Y575" s="12">
        <f t="shared" si="240"/>
        <v>0</v>
      </c>
      <c r="Z575" s="11">
        <f t="shared" si="241"/>
        <v>0</v>
      </c>
      <c r="AA575" s="12">
        <f t="shared" si="242"/>
        <v>0</v>
      </c>
      <c r="AB575" s="11">
        <f t="shared" si="243"/>
        <v>0</v>
      </c>
      <c r="AC575" s="12">
        <f t="shared" si="244"/>
        <v>0</v>
      </c>
      <c r="AD575" s="11">
        <f t="shared" si="245"/>
        <v>0</v>
      </c>
      <c r="AE575" s="12">
        <f t="shared" si="246"/>
        <v>0</v>
      </c>
      <c r="AF575" s="11">
        <f t="shared" si="247"/>
        <v>0</v>
      </c>
      <c r="AG575" s="12">
        <f t="shared" si="248"/>
        <v>0</v>
      </c>
      <c r="AH575" s="11">
        <f t="shared" si="249"/>
        <v>0</v>
      </c>
      <c r="AI575" s="12">
        <f t="shared" si="250"/>
        <v>0</v>
      </c>
      <c r="AJ575" s="11">
        <f t="shared" si="251"/>
        <v>0</v>
      </c>
      <c r="AK575" s="12">
        <f t="shared" si="252"/>
        <v>0</v>
      </c>
    </row>
    <row r="576" spans="1:37" x14ac:dyDescent="0.3">
      <c r="A576">
        <v>601510</v>
      </c>
      <c r="C576" s="1">
        <v>43903</v>
      </c>
      <c r="D576">
        <v>10</v>
      </c>
      <c r="E576" t="s">
        <v>212</v>
      </c>
      <c r="F576" t="s">
        <v>165</v>
      </c>
      <c r="G576" t="s">
        <v>156</v>
      </c>
      <c r="H576" s="2">
        <v>11348269</v>
      </c>
      <c r="J576">
        <f t="shared" si="225"/>
        <v>1</v>
      </c>
      <c r="K576">
        <f t="shared" si="226"/>
        <v>0</v>
      </c>
      <c r="L576">
        <f t="shared" si="227"/>
        <v>0</v>
      </c>
      <c r="M576">
        <f t="shared" si="228"/>
        <v>0</v>
      </c>
      <c r="N576">
        <f t="shared" si="229"/>
        <v>0</v>
      </c>
      <c r="O576">
        <f t="shared" si="230"/>
        <v>0</v>
      </c>
      <c r="P576">
        <f t="shared" si="231"/>
        <v>0</v>
      </c>
      <c r="Q576">
        <f t="shared" si="232"/>
        <v>0</v>
      </c>
      <c r="R576" s="11">
        <f t="shared" si="233"/>
        <v>0</v>
      </c>
      <c r="S576">
        <f t="shared" si="234"/>
        <v>0</v>
      </c>
      <c r="T576" s="11">
        <f t="shared" si="235"/>
        <v>0</v>
      </c>
      <c r="U576" s="12">
        <f t="shared" si="236"/>
        <v>0</v>
      </c>
      <c r="V576" s="11">
        <f t="shared" si="237"/>
        <v>0</v>
      </c>
      <c r="W576" s="12">
        <f t="shared" si="238"/>
        <v>0</v>
      </c>
      <c r="X576" s="11">
        <f t="shared" si="239"/>
        <v>0</v>
      </c>
      <c r="Y576" s="12">
        <f t="shared" si="240"/>
        <v>0</v>
      </c>
      <c r="Z576" s="11">
        <f t="shared" si="241"/>
        <v>0</v>
      </c>
      <c r="AA576" s="12">
        <f t="shared" si="242"/>
        <v>0</v>
      </c>
      <c r="AB576" s="11">
        <f t="shared" si="243"/>
        <v>0</v>
      </c>
      <c r="AC576" s="12">
        <f t="shared" si="244"/>
        <v>0</v>
      </c>
      <c r="AD576" s="11">
        <f t="shared" si="245"/>
        <v>0</v>
      </c>
      <c r="AE576" s="12">
        <f t="shared" si="246"/>
        <v>0</v>
      </c>
      <c r="AF576" s="11">
        <f t="shared" si="247"/>
        <v>0</v>
      </c>
      <c r="AG576" s="12">
        <f t="shared" si="248"/>
        <v>0</v>
      </c>
      <c r="AH576" s="11">
        <f t="shared" si="249"/>
        <v>0</v>
      </c>
      <c r="AI576" s="12">
        <f t="shared" si="250"/>
        <v>0</v>
      </c>
      <c r="AJ576" s="11">
        <f t="shared" si="251"/>
        <v>0</v>
      </c>
      <c r="AK576" s="12">
        <f t="shared" si="252"/>
        <v>0</v>
      </c>
    </row>
    <row r="577" spans="1:37" x14ac:dyDescent="0.3">
      <c r="A577">
        <v>601510</v>
      </c>
      <c r="C577" s="1">
        <v>43903</v>
      </c>
      <c r="D577">
        <v>11</v>
      </c>
      <c r="E577" t="s">
        <v>212</v>
      </c>
      <c r="F577" t="s">
        <v>165</v>
      </c>
      <c r="G577" t="s">
        <v>19</v>
      </c>
      <c r="H577" s="2">
        <v>11559506</v>
      </c>
      <c r="J577">
        <f t="shared" si="225"/>
        <v>0</v>
      </c>
      <c r="K577">
        <f t="shared" si="226"/>
        <v>0</v>
      </c>
      <c r="L577">
        <f t="shared" si="227"/>
        <v>0</v>
      </c>
      <c r="M577">
        <f t="shared" si="228"/>
        <v>0</v>
      </c>
      <c r="N577">
        <f t="shared" si="229"/>
        <v>0</v>
      </c>
      <c r="O577">
        <f t="shared" si="230"/>
        <v>0</v>
      </c>
      <c r="P577">
        <f t="shared" si="231"/>
        <v>0</v>
      </c>
      <c r="Q577">
        <f t="shared" si="232"/>
        <v>0</v>
      </c>
      <c r="R577" s="11">
        <f t="shared" si="233"/>
        <v>0</v>
      </c>
      <c r="S577">
        <f t="shared" si="234"/>
        <v>0</v>
      </c>
      <c r="T577" s="11">
        <f t="shared" si="235"/>
        <v>0</v>
      </c>
      <c r="U577" s="12">
        <f t="shared" si="236"/>
        <v>0</v>
      </c>
      <c r="V577" s="11">
        <f t="shared" si="237"/>
        <v>0</v>
      </c>
      <c r="W577" s="12">
        <f t="shared" si="238"/>
        <v>0</v>
      </c>
      <c r="X577" s="11">
        <f t="shared" si="239"/>
        <v>0</v>
      </c>
      <c r="Y577" s="12">
        <f t="shared" si="240"/>
        <v>0</v>
      </c>
      <c r="Z577" s="11">
        <f t="shared" si="241"/>
        <v>0</v>
      </c>
      <c r="AA577" s="12">
        <f t="shared" si="242"/>
        <v>0</v>
      </c>
      <c r="AB577" s="11">
        <f t="shared" si="243"/>
        <v>0</v>
      </c>
      <c r="AC577" s="12">
        <f t="shared" si="244"/>
        <v>0</v>
      </c>
      <c r="AD577" s="11">
        <f t="shared" si="245"/>
        <v>0</v>
      </c>
      <c r="AE577" s="12">
        <f t="shared" si="246"/>
        <v>0</v>
      </c>
      <c r="AF577" s="11">
        <f t="shared" si="247"/>
        <v>0</v>
      </c>
      <c r="AG577" s="12">
        <f t="shared" si="248"/>
        <v>0</v>
      </c>
      <c r="AH577" s="11">
        <f t="shared" si="249"/>
        <v>0</v>
      </c>
      <c r="AI577" s="12">
        <f t="shared" si="250"/>
        <v>0</v>
      </c>
      <c r="AJ577" s="11">
        <f t="shared" si="251"/>
        <v>0</v>
      </c>
      <c r="AK577" s="12">
        <f t="shared" si="252"/>
        <v>0</v>
      </c>
    </row>
    <row r="578" spans="1:37" x14ac:dyDescent="0.3">
      <c r="A578">
        <v>601510</v>
      </c>
      <c r="C578" s="1">
        <v>43903</v>
      </c>
      <c r="D578">
        <v>12</v>
      </c>
      <c r="E578" t="s">
        <v>212</v>
      </c>
      <c r="F578" t="s">
        <v>165</v>
      </c>
      <c r="G578" t="s">
        <v>37</v>
      </c>
      <c r="H578" s="2">
        <v>11582007</v>
      </c>
      <c r="J578">
        <f t="shared" si="225"/>
        <v>0</v>
      </c>
      <c r="K578">
        <f t="shared" si="226"/>
        <v>0</v>
      </c>
      <c r="L578">
        <f t="shared" si="227"/>
        <v>0</v>
      </c>
      <c r="M578">
        <f t="shared" si="228"/>
        <v>0</v>
      </c>
      <c r="N578">
        <f t="shared" si="229"/>
        <v>0</v>
      </c>
      <c r="O578">
        <f t="shared" si="230"/>
        <v>0</v>
      </c>
      <c r="P578">
        <f t="shared" si="231"/>
        <v>0</v>
      </c>
      <c r="Q578">
        <f t="shared" si="232"/>
        <v>0</v>
      </c>
      <c r="R578" s="11">
        <f t="shared" si="233"/>
        <v>0</v>
      </c>
      <c r="S578">
        <f t="shared" si="234"/>
        <v>0</v>
      </c>
      <c r="T578" s="11">
        <f t="shared" si="235"/>
        <v>0</v>
      </c>
      <c r="U578" s="12">
        <f t="shared" si="236"/>
        <v>0</v>
      </c>
      <c r="V578" s="11">
        <f t="shared" si="237"/>
        <v>0</v>
      </c>
      <c r="W578" s="12">
        <f t="shared" si="238"/>
        <v>0</v>
      </c>
      <c r="X578" s="11">
        <f t="shared" si="239"/>
        <v>0</v>
      </c>
      <c r="Y578" s="12">
        <f t="shared" si="240"/>
        <v>0</v>
      </c>
      <c r="Z578" s="11">
        <f t="shared" si="241"/>
        <v>0</v>
      </c>
      <c r="AA578" s="12">
        <f t="shared" si="242"/>
        <v>0</v>
      </c>
      <c r="AB578" s="11">
        <f t="shared" si="243"/>
        <v>0</v>
      </c>
      <c r="AC578" s="12">
        <f t="shared" si="244"/>
        <v>0</v>
      </c>
      <c r="AD578" s="11">
        <f t="shared" si="245"/>
        <v>0</v>
      </c>
      <c r="AE578" s="12">
        <f t="shared" si="246"/>
        <v>0</v>
      </c>
      <c r="AF578" s="11">
        <f t="shared" si="247"/>
        <v>0</v>
      </c>
      <c r="AG578" s="12">
        <f t="shared" si="248"/>
        <v>0</v>
      </c>
      <c r="AH578" s="11">
        <f t="shared" si="249"/>
        <v>0</v>
      </c>
      <c r="AI578" s="12">
        <f t="shared" si="250"/>
        <v>0</v>
      </c>
      <c r="AJ578" s="11">
        <f t="shared" si="251"/>
        <v>0</v>
      </c>
      <c r="AK578" s="12">
        <f t="shared" si="252"/>
        <v>0</v>
      </c>
    </row>
    <row r="579" spans="1:37" x14ac:dyDescent="0.3">
      <c r="A579">
        <v>601510</v>
      </c>
      <c r="C579" s="1">
        <v>43903</v>
      </c>
      <c r="D579">
        <v>13</v>
      </c>
      <c r="E579" t="s">
        <v>212</v>
      </c>
      <c r="F579" t="s">
        <v>165</v>
      </c>
      <c r="G579" t="s">
        <v>15</v>
      </c>
      <c r="H579" s="2">
        <v>11671456</v>
      </c>
      <c r="J579">
        <f t="shared" si="225"/>
        <v>0</v>
      </c>
      <c r="K579">
        <f t="shared" si="226"/>
        <v>0</v>
      </c>
      <c r="L579">
        <f t="shared" si="227"/>
        <v>0</v>
      </c>
      <c r="M579">
        <f t="shared" si="228"/>
        <v>0</v>
      </c>
      <c r="N579">
        <f t="shared" si="229"/>
        <v>0</v>
      </c>
      <c r="O579">
        <f t="shared" si="230"/>
        <v>0</v>
      </c>
      <c r="P579">
        <f t="shared" si="231"/>
        <v>0</v>
      </c>
      <c r="Q579">
        <f t="shared" si="232"/>
        <v>0</v>
      </c>
      <c r="R579" s="11">
        <f t="shared" si="233"/>
        <v>0</v>
      </c>
      <c r="S579">
        <f t="shared" si="234"/>
        <v>0</v>
      </c>
      <c r="T579" s="11">
        <f t="shared" si="235"/>
        <v>0</v>
      </c>
      <c r="U579" s="12">
        <f t="shared" si="236"/>
        <v>0</v>
      </c>
      <c r="V579" s="11">
        <f t="shared" si="237"/>
        <v>0</v>
      </c>
      <c r="W579" s="12">
        <f t="shared" si="238"/>
        <v>0</v>
      </c>
      <c r="X579" s="11">
        <f t="shared" si="239"/>
        <v>0</v>
      </c>
      <c r="Y579" s="12">
        <f t="shared" si="240"/>
        <v>0</v>
      </c>
      <c r="Z579" s="11">
        <f t="shared" si="241"/>
        <v>0</v>
      </c>
      <c r="AA579" s="12">
        <f t="shared" si="242"/>
        <v>0</v>
      </c>
      <c r="AB579" s="11">
        <f t="shared" si="243"/>
        <v>0</v>
      </c>
      <c r="AC579" s="12">
        <f t="shared" si="244"/>
        <v>0</v>
      </c>
      <c r="AD579" s="11">
        <f t="shared" si="245"/>
        <v>0</v>
      </c>
      <c r="AE579" s="12">
        <f t="shared" si="246"/>
        <v>0</v>
      </c>
      <c r="AF579" s="11">
        <f t="shared" si="247"/>
        <v>1</v>
      </c>
      <c r="AG579" s="12">
        <f t="shared" si="248"/>
        <v>0</v>
      </c>
      <c r="AH579" s="11">
        <f t="shared" si="249"/>
        <v>0</v>
      </c>
      <c r="AI579" s="12">
        <f t="shared" si="250"/>
        <v>0</v>
      </c>
      <c r="AJ579" s="11">
        <f t="shared" si="251"/>
        <v>0</v>
      </c>
      <c r="AK579" s="12">
        <f t="shared" si="252"/>
        <v>0</v>
      </c>
    </row>
    <row r="580" spans="1:37" x14ac:dyDescent="0.3">
      <c r="C580" s="1"/>
      <c r="H580" s="2"/>
      <c r="J580">
        <f t="shared" si="225"/>
        <v>0</v>
      </c>
      <c r="K580">
        <f t="shared" si="226"/>
        <v>0</v>
      </c>
      <c r="L580">
        <f t="shared" si="227"/>
        <v>0</v>
      </c>
      <c r="M580">
        <f t="shared" si="228"/>
        <v>0</v>
      </c>
      <c r="N580">
        <f t="shared" si="229"/>
        <v>0</v>
      </c>
      <c r="O580">
        <f t="shared" si="230"/>
        <v>0</v>
      </c>
      <c r="P580">
        <f t="shared" si="231"/>
        <v>0</v>
      </c>
      <c r="Q580">
        <f t="shared" si="232"/>
        <v>0</v>
      </c>
      <c r="R580" s="11">
        <f t="shared" si="233"/>
        <v>0</v>
      </c>
      <c r="S580">
        <f t="shared" si="234"/>
        <v>0</v>
      </c>
      <c r="T580" s="11">
        <f t="shared" si="235"/>
        <v>0</v>
      </c>
      <c r="U580" s="12">
        <f t="shared" si="236"/>
        <v>0</v>
      </c>
      <c r="V580" s="11">
        <f t="shared" si="237"/>
        <v>0</v>
      </c>
      <c r="W580" s="12">
        <f t="shared" si="238"/>
        <v>0</v>
      </c>
      <c r="X580" s="11">
        <f t="shared" si="239"/>
        <v>0</v>
      </c>
      <c r="Y580" s="12">
        <f t="shared" si="240"/>
        <v>0</v>
      </c>
      <c r="Z580" s="11">
        <f t="shared" si="241"/>
        <v>0</v>
      </c>
      <c r="AA580" s="12">
        <f t="shared" si="242"/>
        <v>0</v>
      </c>
      <c r="AB580" s="11">
        <f t="shared" si="243"/>
        <v>0</v>
      </c>
      <c r="AC580" s="12">
        <f t="shared" si="244"/>
        <v>0</v>
      </c>
      <c r="AD580" s="11">
        <f t="shared" si="245"/>
        <v>0</v>
      </c>
      <c r="AE580" s="12">
        <f t="shared" si="246"/>
        <v>0</v>
      </c>
      <c r="AF580" s="11">
        <f t="shared" si="247"/>
        <v>0</v>
      </c>
      <c r="AG580" s="12">
        <f t="shared" si="248"/>
        <v>0</v>
      </c>
      <c r="AH580" s="11">
        <f t="shared" si="249"/>
        <v>0</v>
      </c>
      <c r="AI580" s="12">
        <f t="shared" si="250"/>
        <v>0</v>
      </c>
      <c r="AJ580" s="11">
        <f t="shared" si="251"/>
        <v>0</v>
      </c>
      <c r="AK580" s="12">
        <f t="shared" si="252"/>
        <v>0</v>
      </c>
    </row>
    <row r="581" spans="1:37" x14ac:dyDescent="0.3">
      <c r="A581">
        <v>598338</v>
      </c>
      <c r="C581" s="1">
        <v>43866</v>
      </c>
      <c r="D581">
        <v>1</v>
      </c>
      <c r="E581" t="s">
        <v>213</v>
      </c>
      <c r="F581" t="s">
        <v>167</v>
      </c>
      <c r="G581" t="s">
        <v>156</v>
      </c>
      <c r="H581" s="2">
        <v>31772131</v>
      </c>
      <c r="J581">
        <f t="shared" si="225"/>
        <v>1</v>
      </c>
      <c r="K581">
        <f t="shared" si="226"/>
        <v>1</v>
      </c>
      <c r="L581">
        <f t="shared" si="227"/>
        <v>0</v>
      </c>
      <c r="M581">
        <f t="shared" si="228"/>
        <v>0</v>
      </c>
      <c r="N581">
        <f t="shared" si="229"/>
        <v>0</v>
      </c>
      <c r="O581">
        <f t="shared" si="230"/>
        <v>0</v>
      </c>
      <c r="P581">
        <f t="shared" si="231"/>
        <v>0</v>
      </c>
      <c r="Q581">
        <f t="shared" si="232"/>
        <v>0</v>
      </c>
      <c r="R581" s="11">
        <f t="shared" si="233"/>
        <v>0</v>
      </c>
      <c r="S581">
        <f t="shared" si="234"/>
        <v>0</v>
      </c>
      <c r="T581" s="11">
        <f t="shared" si="235"/>
        <v>0</v>
      </c>
      <c r="U581" s="12">
        <f t="shared" si="236"/>
        <v>0</v>
      </c>
      <c r="V581" s="11">
        <f t="shared" si="237"/>
        <v>0</v>
      </c>
      <c r="W581" s="12">
        <f t="shared" si="238"/>
        <v>0</v>
      </c>
      <c r="X581" s="11">
        <f t="shared" si="239"/>
        <v>0</v>
      </c>
      <c r="Y581" s="12">
        <f t="shared" si="240"/>
        <v>0</v>
      </c>
      <c r="Z581" s="11">
        <f t="shared" si="241"/>
        <v>0</v>
      </c>
      <c r="AA581" s="12">
        <f t="shared" si="242"/>
        <v>0</v>
      </c>
      <c r="AB581" s="11">
        <f t="shared" si="243"/>
        <v>0</v>
      </c>
      <c r="AC581" s="12">
        <f t="shared" si="244"/>
        <v>0</v>
      </c>
      <c r="AD581" s="11">
        <f t="shared" si="245"/>
        <v>0</v>
      </c>
      <c r="AE581" s="12">
        <f t="shared" si="246"/>
        <v>0</v>
      </c>
      <c r="AF581" s="11">
        <f t="shared" si="247"/>
        <v>0</v>
      </c>
      <c r="AG581" s="12">
        <f t="shared" si="248"/>
        <v>0</v>
      </c>
      <c r="AH581" s="11">
        <f t="shared" si="249"/>
        <v>0</v>
      </c>
      <c r="AI581" s="12">
        <f t="shared" si="250"/>
        <v>0</v>
      </c>
      <c r="AJ581" s="11">
        <f t="shared" si="251"/>
        <v>0</v>
      </c>
      <c r="AK581" s="12">
        <f t="shared" si="252"/>
        <v>0</v>
      </c>
    </row>
    <row r="582" spans="1:37" x14ac:dyDescent="0.3">
      <c r="A582">
        <v>598338</v>
      </c>
      <c r="C582" s="1">
        <v>43866</v>
      </c>
      <c r="D582">
        <v>2</v>
      </c>
      <c r="E582" t="s">
        <v>213</v>
      </c>
      <c r="F582" t="s">
        <v>167</v>
      </c>
      <c r="G582" t="s">
        <v>54</v>
      </c>
      <c r="H582" s="2">
        <v>35650000</v>
      </c>
      <c r="J582">
        <f t="shared" si="225"/>
        <v>0</v>
      </c>
      <c r="K582">
        <f t="shared" si="226"/>
        <v>0</v>
      </c>
      <c r="L582">
        <f t="shared" si="227"/>
        <v>0</v>
      </c>
      <c r="M582">
        <f t="shared" si="228"/>
        <v>0</v>
      </c>
      <c r="N582">
        <f t="shared" si="229"/>
        <v>0</v>
      </c>
      <c r="O582">
        <f t="shared" si="230"/>
        <v>0</v>
      </c>
      <c r="P582">
        <f t="shared" si="231"/>
        <v>0</v>
      </c>
      <c r="Q582">
        <f t="shared" si="232"/>
        <v>0</v>
      </c>
      <c r="R582" s="11">
        <f t="shared" si="233"/>
        <v>0</v>
      </c>
      <c r="S582">
        <f t="shared" si="234"/>
        <v>0</v>
      </c>
      <c r="T582" s="11">
        <f t="shared" si="235"/>
        <v>0</v>
      </c>
      <c r="U582" s="12">
        <f t="shared" si="236"/>
        <v>0</v>
      </c>
      <c r="V582" s="11">
        <f t="shared" si="237"/>
        <v>0</v>
      </c>
      <c r="W582" s="12">
        <f t="shared" si="238"/>
        <v>0</v>
      </c>
      <c r="X582" s="11">
        <f t="shared" si="239"/>
        <v>0</v>
      </c>
      <c r="Y582" s="12">
        <f t="shared" si="240"/>
        <v>0</v>
      </c>
      <c r="Z582" s="11">
        <f t="shared" si="241"/>
        <v>0</v>
      </c>
      <c r="AA582" s="12">
        <f t="shared" si="242"/>
        <v>0</v>
      </c>
      <c r="AB582" s="11">
        <f t="shared" si="243"/>
        <v>0</v>
      </c>
      <c r="AC582" s="12">
        <f t="shared" si="244"/>
        <v>0</v>
      </c>
      <c r="AD582" s="11">
        <f t="shared" si="245"/>
        <v>0</v>
      </c>
      <c r="AE582" s="12">
        <f t="shared" si="246"/>
        <v>0</v>
      </c>
      <c r="AF582" s="11">
        <f t="shared" si="247"/>
        <v>0</v>
      </c>
      <c r="AG582" s="12">
        <f t="shared" si="248"/>
        <v>0</v>
      </c>
      <c r="AH582" s="11">
        <f t="shared" si="249"/>
        <v>0</v>
      </c>
      <c r="AI582" s="12">
        <f t="shared" si="250"/>
        <v>0</v>
      </c>
      <c r="AJ582" s="11">
        <f t="shared" si="251"/>
        <v>0</v>
      </c>
      <c r="AK582" s="12">
        <f t="shared" si="252"/>
        <v>0</v>
      </c>
    </row>
    <row r="583" spans="1:37" x14ac:dyDescent="0.3">
      <c r="A583">
        <v>598338</v>
      </c>
      <c r="C583" s="1">
        <v>43866</v>
      </c>
      <c r="D583">
        <v>3</v>
      </c>
      <c r="E583" t="s">
        <v>213</v>
      </c>
      <c r="F583" t="s">
        <v>167</v>
      </c>
      <c r="G583" t="s">
        <v>66</v>
      </c>
      <c r="H583" s="2">
        <v>37558376</v>
      </c>
      <c r="J583">
        <f t="shared" ref="J583:J646" si="253">IF(G583="Perfetto Contracting Co., Inc. ",1,)</f>
        <v>0</v>
      </c>
      <c r="K583">
        <f t="shared" ref="K583:K646" si="254">IF(AND(D583=1,G583="Perfetto Contracting Co., Inc. "),1,)</f>
        <v>0</v>
      </c>
      <c r="L583">
        <f t="shared" ref="L583:L646" si="255">IF(G583="Oliveira Contracting Inc",1,)</f>
        <v>0</v>
      </c>
      <c r="M583">
        <f t="shared" ref="M583:M646" si="256">IF(AND(D583=1,G583="Oliveira Contracting Inc"),1,)</f>
        <v>0</v>
      </c>
      <c r="N583">
        <f t="shared" ref="N583:N646" si="257">IF(G583="Triumph Construction Co.",1,)</f>
        <v>0</v>
      </c>
      <c r="O583">
        <f t="shared" ref="O583:O646" si="258">IF(AND(D583=1,G583="Triumph Construction Co."),1,)</f>
        <v>0</v>
      </c>
      <c r="P583">
        <f t="shared" ref="P583:P646" si="259">IF(G583="John Civetta &amp; Sons, Inc.",1,)</f>
        <v>0</v>
      </c>
      <c r="Q583">
        <f t="shared" ref="Q583:Q646" si="260">IF(AND(D583=1,G583="John Civetta &amp; Sons, Inc."),1,)</f>
        <v>0</v>
      </c>
      <c r="R583" s="11">
        <f t="shared" ref="R583:R646" si="261">IF(G583="Grace Industries LLC",1,)</f>
        <v>0</v>
      </c>
      <c r="S583">
        <f t="shared" ref="S583:S646" si="262">IF(AND(D583=1,G583="Grace Industries LLC "),1,)</f>
        <v>0</v>
      </c>
      <c r="T583" s="11">
        <f t="shared" ref="T583:T646" si="263">IF($G583="Grace Industries LLC",1,)</f>
        <v>0</v>
      </c>
      <c r="U583" s="12">
        <f t="shared" ref="U583:U646" si="264">IF(AND($D583=1,$G583="Perfetto Enterprises Co., Inc."),1,)</f>
        <v>0</v>
      </c>
      <c r="V583" s="11">
        <f t="shared" ref="V583:V646" si="265">IF($G583="JRCRUZ Corp",1,)</f>
        <v>0</v>
      </c>
      <c r="W583" s="12">
        <f t="shared" ref="W583:W646" si="266">IF(AND($D583=1,$G583="JRCRUZ Corp"),1,)</f>
        <v>0</v>
      </c>
      <c r="X583" s="11">
        <f t="shared" ref="X583:X646" si="267">IF($G583="Tully Construction Co.",1,)</f>
        <v>0</v>
      </c>
      <c r="Y583" s="12">
        <f t="shared" ref="Y583:Y646" si="268">IF(AND($D583=1,$G583="Tully Construction Co."),1,)</f>
        <v>0</v>
      </c>
      <c r="Z583" s="11">
        <f t="shared" ref="Z583:Z646" si="269">IF($G583="Restani Construction Corp.",1,)</f>
        <v>0</v>
      </c>
      <c r="AA583" s="12">
        <f t="shared" ref="AA583:AA646" si="270">IF(AND($D583=1,$G583="Restani Construction Corp."),1,)</f>
        <v>0</v>
      </c>
      <c r="AB583" s="11">
        <f t="shared" ref="AB583:AB646" si="271">IF($G583="DiFazio Industries",1,)</f>
        <v>0</v>
      </c>
      <c r="AC583" s="12">
        <f t="shared" ref="AC583:AC646" si="272">IF(AND($D583=1,$G583="DiFazio Industries"),1,)</f>
        <v>0</v>
      </c>
      <c r="AD583" s="11">
        <f t="shared" ref="AD583:AD646" si="273">IF($G583="PJS Group/Paul J. Scariano, Inc.",1,)</f>
        <v>0</v>
      </c>
      <c r="AE583" s="12">
        <f t="shared" ref="AE583:AE646" si="274">IF(AND($D583=1,$G583="PJS Group/Paul J. Scariano, Inc."),1,)</f>
        <v>0</v>
      </c>
      <c r="AF583" s="11">
        <f t="shared" ref="AF583:AF646" si="275">IF($G583="C.A.C. Industries, Inc.",1,)</f>
        <v>0</v>
      </c>
      <c r="AG583" s="12">
        <f t="shared" ref="AG583:AG646" si="276">IF(AND($D583=1,$G583="C.A.C. Industries, Inc."),1,)</f>
        <v>0</v>
      </c>
      <c r="AH583" s="11">
        <f t="shared" ref="AH583:AH646" si="277">IF($G583="MLJ Contracting LLC",1,)</f>
        <v>0</v>
      </c>
      <c r="AI583" s="12">
        <f t="shared" ref="AI583:AI646" si="278">IF(AND($D583=1,$G583="MLJ Contracting LLC"),1,)</f>
        <v>0</v>
      </c>
      <c r="AJ583" s="11">
        <f t="shared" ref="AJ583:AJ646" si="279">IF($G583="El Sol Contracting/ES II Enterprises JV",1,)</f>
        <v>0</v>
      </c>
      <c r="AK583" s="12">
        <f t="shared" ref="AK583:AK646" si="280">IF(AND($D583=1,$G583="El Sol Contracting/ES II Enterprises JV"),1,)</f>
        <v>0</v>
      </c>
    </row>
    <row r="584" spans="1:37" x14ac:dyDescent="0.3">
      <c r="A584">
        <v>598338</v>
      </c>
      <c r="C584" s="1">
        <v>43866</v>
      </c>
      <c r="D584">
        <v>4</v>
      </c>
      <c r="E584" t="s">
        <v>213</v>
      </c>
      <c r="F584" t="s">
        <v>167</v>
      </c>
      <c r="G584" t="s">
        <v>29</v>
      </c>
      <c r="H584" s="2">
        <v>38459008</v>
      </c>
      <c r="J584">
        <f t="shared" si="253"/>
        <v>0</v>
      </c>
      <c r="K584">
        <f t="shared" si="254"/>
        <v>0</v>
      </c>
      <c r="L584">
        <f t="shared" si="255"/>
        <v>0</v>
      </c>
      <c r="M584">
        <f t="shared" si="256"/>
        <v>0</v>
      </c>
      <c r="N584">
        <f t="shared" si="257"/>
        <v>0</v>
      </c>
      <c r="O584">
        <f t="shared" si="258"/>
        <v>0</v>
      </c>
      <c r="P584">
        <f t="shared" si="259"/>
        <v>0</v>
      </c>
      <c r="Q584">
        <f t="shared" si="260"/>
        <v>0</v>
      </c>
      <c r="R584" s="11">
        <f t="shared" si="261"/>
        <v>0</v>
      </c>
      <c r="S584">
        <f t="shared" si="262"/>
        <v>0</v>
      </c>
      <c r="T584" s="11">
        <f t="shared" si="263"/>
        <v>0</v>
      </c>
      <c r="U584" s="12">
        <f t="shared" si="264"/>
        <v>0</v>
      </c>
      <c r="V584" s="11">
        <f t="shared" si="265"/>
        <v>0</v>
      </c>
      <c r="W584" s="12">
        <f t="shared" si="266"/>
        <v>0</v>
      </c>
      <c r="X584" s="11">
        <f t="shared" si="267"/>
        <v>0</v>
      </c>
      <c r="Y584" s="12">
        <f t="shared" si="268"/>
        <v>0</v>
      </c>
      <c r="Z584" s="11">
        <f t="shared" si="269"/>
        <v>0</v>
      </c>
      <c r="AA584" s="12">
        <f t="shared" si="270"/>
        <v>0</v>
      </c>
      <c r="AB584" s="11">
        <f t="shared" si="271"/>
        <v>0</v>
      </c>
      <c r="AC584" s="12">
        <f t="shared" si="272"/>
        <v>0</v>
      </c>
      <c r="AD584" s="11">
        <f t="shared" si="273"/>
        <v>0</v>
      </c>
      <c r="AE584" s="12">
        <f t="shared" si="274"/>
        <v>0</v>
      </c>
      <c r="AF584" s="11">
        <f t="shared" si="275"/>
        <v>0</v>
      </c>
      <c r="AG584" s="12">
        <f t="shared" si="276"/>
        <v>0</v>
      </c>
      <c r="AH584" s="11">
        <f t="shared" si="277"/>
        <v>0</v>
      </c>
      <c r="AI584" s="12">
        <f t="shared" si="278"/>
        <v>0</v>
      </c>
      <c r="AJ584" s="11">
        <f t="shared" si="279"/>
        <v>1</v>
      </c>
      <c r="AK584" s="12">
        <f t="shared" si="280"/>
        <v>0</v>
      </c>
    </row>
    <row r="585" spans="1:37" x14ac:dyDescent="0.3">
      <c r="A585">
        <v>598338</v>
      </c>
      <c r="C585" s="1">
        <v>43866</v>
      </c>
      <c r="D585">
        <v>5</v>
      </c>
      <c r="E585" t="s">
        <v>213</v>
      </c>
      <c r="F585" t="s">
        <v>167</v>
      </c>
      <c r="G585" t="s">
        <v>44</v>
      </c>
      <c r="H585" s="2">
        <v>40970000</v>
      </c>
      <c r="J585">
        <f t="shared" si="253"/>
        <v>0</v>
      </c>
      <c r="K585">
        <f t="shared" si="254"/>
        <v>0</v>
      </c>
      <c r="L585">
        <f t="shared" si="255"/>
        <v>0</v>
      </c>
      <c r="M585">
        <f t="shared" si="256"/>
        <v>0</v>
      </c>
      <c r="N585">
        <f t="shared" si="257"/>
        <v>0</v>
      </c>
      <c r="O585">
        <f t="shared" si="258"/>
        <v>0</v>
      </c>
      <c r="P585">
        <f t="shared" si="259"/>
        <v>1</v>
      </c>
      <c r="Q585">
        <f t="shared" si="260"/>
        <v>0</v>
      </c>
      <c r="R585" s="11">
        <f t="shared" si="261"/>
        <v>0</v>
      </c>
      <c r="S585">
        <f t="shared" si="262"/>
        <v>0</v>
      </c>
      <c r="T585" s="11">
        <f t="shared" si="263"/>
        <v>0</v>
      </c>
      <c r="U585" s="12">
        <f t="shared" si="264"/>
        <v>0</v>
      </c>
      <c r="V585" s="11">
        <f t="shared" si="265"/>
        <v>0</v>
      </c>
      <c r="W585" s="12">
        <f t="shared" si="266"/>
        <v>0</v>
      </c>
      <c r="X585" s="11">
        <f t="shared" si="267"/>
        <v>0</v>
      </c>
      <c r="Y585" s="12">
        <f t="shared" si="268"/>
        <v>0</v>
      </c>
      <c r="Z585" s="11">
        <f t="shared" si="269"/>
        <v>0</v>
      </c>
      <c r="AA585" s="12">
        <f t="shared" si="270"/>
        <v>0</v>
      </c>
      <c r="AB585" s="11">
        <f t="shared" si="271"/>
        <v>0</v>
      </c>
      <c r="AC585" s="12">
        <f t="shared" si="272"/>
        <v>0</v>
      </c>
      <c r="AD585" s="11">
        <f t="shared" si="273"/>
        <v>0</v>
      </c>
      <c r="AE585" s="12">
        <f t="shared" si="274"/>
        <v>0</v>
      </c>
      <c r="AF585" s="11">
        <f t="shared" si="275"/>
        <v>0</v>
      </c>
      <c r="AG585" s="12">
        <f t="shared" si="276"/>
        <v>0</v>
      </c>
      <c r="AH585" s="11">
        <f t="shared" si="277"/>
        <v>0</v>
      </c>
      <c r="AI585" s="12">
        <f t="shared" si="278"/>
        <v>0</v>
      </c>
      <c r="AJ585" s="11">
        <f t="shared" si="279"/>
        <v>0</v>
      </c>
      <c r="AK585" s="12">
        <f t="shared" si="280"/>
        <v>0</v>
      </c>
    </row>
    <row r="586" spans="1:37" x14ac:dyDescent="0.3">
      <c r="A586">
        <v>598338</v>
      </c>
      <c r="C586" s="1">
        <v>43866</v>
      </c>
      <c r="D586">
        <v>6</v>
      </c>
      <c r="E586" t="s">
        <v>213</v>
      </c>
      <c r="F586" t="s">
        <v>167</v>
      </c>
      <c r="G586" t="s">
        <v>63</v>
      </c>
      <c r="H586" s="2">
        <v>41176153</v>
      </c>
      <c r="J586">
        <f t="shared" si="253"/>
        <v>0</v>
      </c>
      <c r="K586">
        <f t="shared" si="254"/>
        <v>0</v>
      </c>
      <c r="L586">
        <f t="shared" si="255"/>
        <v>0</v>
      </c>
      <c r="M586">
        <f t="shared" si="256"/>
        <v>0</v>
      </c>
      <c r="N586">
        <f t="shared" si="257"/>
        <v>0</v>
      </c>
      <c r="O586">
        <f t="shared" si="258"/>
        <v>0</v>
      </c>
      <c r="P586">
        <f t="shared" si="259"/>
        <v>0</v>
      </c>
      <c r="Q586">
        <f t="shared" si="260"/>
        <v>0</v>
      </c>
      <c r="R586" s="11">
        <f t="shared" si="261"/>
        <v>0</v>
      </c>
      <c r="S586">
        <f t="shared" si="262"/>
        <v>0</v>
      </c>
      <c r="T586" s="11">
        <f t="shared" si="263"/>
        <v>0</v>
      </c>
      <c r="U586" s="12">
        <f t="shared" si="264"/>
        <v>0</v>
      </c>
      <c r="V586" s="11">
        <f t="shared" si="265"/>
        <v>0</v>
      </c>
      <c r="W586" s="12">
        <f t="shared" si="266"/>
        <v>0</v>
      </c>
      <c r="X586" s="11">
        <f t="shared" si="267"/>
        <v>0</v>
      </c>
      <c r="Y586" s="12">
        <f t="shared" si="268"/>
        <v>0</v>
      </c>
      <c r="Z586" s="11">
        <f t="shared" si="269"/>
        <v>0</v>
      </c>
      <c r="AA586" s="12">
        <f t="shared" si="270"/>
        <v>0</v>
      </c>
      <c r="AB586" s="11">
        <f t="shared" si="271"/>
        <v>0</v>
      </c>
      <c r="AC586" s="12">
        <f t="shared" si="272"/>
        <v>0</v>
      </c>
      <c r="AD586" s="11">
        <f t="shared" si="273"/>
        <v>0</v>
      </c>
      <c r="AE586" s="12">
        <f t="shared" si="274"/>
        <v>0</v>
      </c>
      <c r="AF586" s="11">
        <f t="shared" si="275"/>
        <v>0</v>
      </c>
      <c r="AG586" s="12">
        <f t="shared" si="276"/>
        <v>0</v>
      </c>
      <c r="AH586" s="11">
        <f t="shared" si="277"/>
        <v>0</v>
      </c>
      <c r="AI586" s="12">
        <f t="shared" si="278"/>
        <v>0</v>
      </c>
      <c r="AJ586" s="11">
        <f t="shared" si="279"/>
        <v>0</v>
      </c>
      <c r="AK586" s="12">
        <f t="shared" si="280"/>
        <v>0</v>
      </c>
    </row>
    <row r="587" spans="1:37" x14ac:dyDescent="0.3">
      <c r="A587">
        <v>598338</v>
      </c>
      <c r="C587" s="1">
        <v>43866</v>
      </c>
      <c r="D587">
        <v>7</v>
      </c>
      <c r="E587" t="s">
        <v>213</v>
      </c>
      <c r="F587" t="s">
        <v>167</v>
      </c>
      <c r="G587" t="s">
        <v>133</v>
      </c>
      <c r="H587" s="2">
        <v>42200000</v>
      </c>
      <c r="J587">
        <f t="shared" si="253"/>
        <v>0</v>
      </c>
      <c r="K587">
        <f t="shared" si="254"/>
        <v>0</v>
      </c>
      <c r="L587">
        <f t="shared" si="255"/>
        <v>0</v>
      </c>
      <c r="M587">
        <f t="shared" si="256"/>
        <v>0</v>
      </c>
      <c r="N587">
        <f t="shared" si="257"/>
        <v>0</v>
      </c>
      <c r="O587">
        <f t="shared" si="258"/>
        <v>0</v>
      </c>
      <c r="P587">
        <f t="shared" si="259"/>
        <v>0</v>
      </c>
      <c r="Q587">
        <f t="shared" si="260"/>
        <v>0</v>
      </c>
      <c r="R587" s="11">
        <f t="shared" si="261"/>
        <v>0</v>
      </c>
      <c r="S587">
        <f t="shared" si="262"/>
        <v>0</v>
      </c>
      <c r="T587" s="11">
        <f t="shared" si="263"/>
        <v>0</v>
      </c>
      <c r="U587" s="12">
        <f t="shared" si="264"/>
        <v>0</v>
      </c>
      <c r="V587" s="11">
        <f t="shared" si="265"/>
        <v>0</v>
      </c>
      <c r="W587" s="12">
        <f t="shared" si="266"/>
        <v>0</v>
      </c>
      <c r="X587" s="11">
        <f t="shared" si="267"/>
        <v>0</v>
      </c>
      <c r="Y587" s="12">
        <f t="shared" si="268"/>
        <v>0</v>
      </c>
      <c r="Z587" s="11">
        <f t="shared" si="269"/>
        <v>0</v>
      </c>
      <c r="AA587" s="12">
        <f t="shared" si="270"/>
        <v>0</v>
      </c>
      <c r="AB587" s="11">
        <f t="shared" si="271"/>
        <v>0</v>
      </c>
      <c r="AC587" s="12">
        <f t="shared" si="272"/>
        <v>0</v>
      </c>
      <c r="AD587" s="11">
        <f t="shared" si="273"/>
        <v>0</v>
      </c>
      <c r="AE587" s="12">
        <f t="shared" si="274"/>
        <v>0</v>
      </c>
      <c r="AF587" s="11">
        <f t="shared" si="275"/>
        <v>0</v>
      </c>
      <c r="AG587" s="12">
        <f t="shared" si="276"/>
        <v>0</v>
      </c>
      <c r="AH587" s="11">
        <f t="shared" si="277"/>
        <v>0</v>
      </c>
      <c r="AI587" s="12">
        <f t="shared" si="278"/>
        <v>0</v>
      </c>
      <c r="AJ587" s="11">
        <f t="shared" si="279"/>
        <v>0</v>
      </c>
      <c r="AK587" s="12">
        <f t="shared" si="280"/>
        <v>0</v>
      </c>
    </row>
    <row r="588" spans="1:37" x14ac:dyDescent="0.3">
      <c r="A588">
        <v>598338</v>
      </c>
      <c r="C588" s="1">
        <v>43866</v>
      </c>
      <c r="D588">
        <v>8</v>
      </c>
      <c r="E588" t="s">
        <v>213</v>
      </c>
      <c r="F588" t="s">
        <v>167</v>
      </c>
      <c r="G588" t="s">
        <v>40</v>
      </c>
      <c r="H588" s="2">
        <v>43350270</v>
      </c>
      <c r="J588">
        <f t="shared" si="253"/>
        <v>0</v>
      </c>
      <c r="K588">
        <f t="shared" si="254"/>
        <v>0</v>
      </c>
      <c r="L588">
        <f t="shared" si="255"/>
        <v>0</v>
      </c>
      <c r="M588">
        <f t="shared" si="256"/>
        <v>0</v>
      </c>
      <c r="N588">
        <f t="shared" si="257"/>
        <v>0</v>
      </c>
      <c r="O588">
        <f t="shared" si="258"/>
        <v>0</v>
      </c>
      <c r="P588">
        <f t="shared" si="259"/>
        <v>0</v>
      </c>
      <c r="Q588">
        <f t="shared" si="260"/>
        <v>0</v>
      </c>
      <c r="R588" s="11">
        <f t="shared" si="261"/>
        <v>0</v>
      </c>
      <c r="S588">
        <f t="shared" si="262"/>
        <v>0</v>
      </c>
      <c r="T588" s="11">
        <f t="shared" si="263"/>
        <v>0</v>
      </c>
      <c r="U588" s="12">
        <f t="shared" si="264"/>
        <v>0</v>
      </c>
      <c r="V588" s="11">
        <f t="shared" si="265"/>
        <v>0</v>
      </c>
      <c r="W588" s="12">
        <f t="shared" si="266"/>
        <v>0</v>
      </c>
      <c r="X588" s="11">
        <f t="shared" si="267"/>
        <v>0</v>
      </c>
      <c r="Y588" s="12">
        <f t="shared" si="268"/>
        <v>0</v>
      </c>
      <c r="Z588" s="11">
        <f t="shared" si="269"/>
        <v>0</v>
      </c>
      <c r="AA588" s="12">
        <f t="shared" si="270"/>
        <v>0</v>
      </c>
      <c r="AB588" s="11">
        <f t="shared" si="271"/>
        <v>0</v>
      </c>
      <c r="AC588" s="12">
        <f t="shared" si="272"/>
        <v>0</v>
      </c>
      <c r="AD588" s="11">
        <f t="shared" si="273"/>
        <v>0</v>
      </c>
      <c r="AE588" s="12">
        <f t="shared" si="274"/>
        <v>0</v>
      </c>
      <c r="AF588" s="11">
        <f t="shared" si="275"/>
        <v>0</v>
      </c>
      <c r="AG588" s="12">
        <f t="shared" si="276"/>
        <v>0</v>
      </c>
      <c r="AH588" s="11">
        <f t="shared" si="277"/>
        <v>0</v>
      </c>
      <c r="AI588" s="12">
        <f t="shared" si="278"/>
        <v>0</v>
      </c>
      <c r="AJ588" s="11">
        <f t="shared" si="279"/>
        <v>0</v>
      </c>
      <c r="AK588" s="12">
        <f t="shared" si="280"/>
        <v>0</v>
      </c>
    </row>
    <row r="589" spans="1:37" x14ac:dyDescent="0.3">
      <c r="A589">
        <v>598338</v>
      </c>
      <c r="C589" s="1">
        <v>43866</v>
      </c>
      <c r="D589">
        <v>9</v>
      </c>
      <c r="E589" t="s">
        <v>213</v>
      </c>
      <c r="F589" t="s">
        <v>167</v>
      </c>
      <c r="G589" t="s">
        <v>23</v>
      </c>
      <c r="H589" s="2">
        <v>44733176</v>
      </c>
      <c r="J589">
        <f t="shared" si="253"/>
        <v>0</v>
      </c>
      <c r="K589">
        <f t="shared" si="254"/>
        <v>0</v>
      </c>
      <c r="L589">
        <f t="shared" si="255"/>
        <v>0</v>
      </c>
      <c r="M589">
        <f t="shared" si="256"/>
        <v>0</v>
      </c>
      <c r="N589">
        <f t="shared" si="257"/>
        <v>0</v>
      </c>
      <c r="O589">
        <f t="shared" si="258"/>
        <v>0</v>
      </c>
      <c r="P589">
        <f t="shared" si="259"/>
        <v>0</v>
      </c>
      <c r="Q589">
        <f t="shared" si="260"/>
        <v>0</v>
      </c>
      <c r="R589" s="11">
        <f t="shared" si="261"/>
        <v>0</v>
      </c>
      <c r="S589">
        <f t="shared" si="262"/>
        <v>0</v>
      </c>
      <c r="T589" s="11">
        <f t="shared" si="263"/>
        <v>0</v>
      </c>
      <c r="U589" s="12">
        <f t="shared" si="264"/>
        <v>0</v>
      </c>
      <c r="V589" s="11">
        <f t="shared" si="265"/>
        <v>0</v>
      </c>
      <c r="W589" s="12">
        <f t="shared" si="266"/>
        <v>0</v>
      </c>
      <c r="X589" s="11">
        <f t="shared" si="267"/>
        <v>0</v>
      </c>
      <c r="Y589" s="12">
        <f t="shared" si="268"/>
        <v>0</v>
      </c>
      <c r="Z589" s="11">
        <f t="shared" si="269"/>
        <v>0</v>
      </c>
      <c r="AA589" s="12">
        <f t="shared" si="270"/>
        <v>0</v>
      </c>
      <c r="AB589" s="11">
        <f t="shared" si="271"/>
        <v>0</v>
      </c>
      <c r="AC589" s="12">
        <f t="shared" si="272"/>
        <v>0</v>
      </c>
      <c r="AD589" s="11">
        <f t="shared" si="273"/>
        <v>0</v>
      </c>
      <c r="AE589" s="12">
        <f t="shared" si="274"/>
        <v>0</v>
      </c>
      <c r="AF589" s="11">
        <f t="shared" si="275"/>
        <v>0</v>
      </c>
      <c r="AG589" s="12">
        <f t="shared" si="276"/>
        <v>0</v>
      </c>
      <c r="AH589" s="11">
        <f t="shared" si="277"/>
        <v>0</v>
      </c>
      <c r="AI589" s="12">
        <f t="shared" si="278"/>
        <v>0</v>
      </c>
      <c r="AJ589" s="11">
        <f t="shared" si="279"/>
        <v>0</v>
      </c>
      <c r="AK589" s="12">
        <f t="shared" si="280"/>
        <v>0</v>
      </c>
    </row>
    <row r="590" spans="1:37" x14ac:dyDescent="0.3">
      <c r="A590">
        <v>598338</v>
      </c>
      <c r="C590" s="1">
        <v>43866</v>
      </c>
      <c r="D590">
        <v>10</v>
      </c>
      <c r="E590" t="s">
        <v>213</v>
      </c>
      <c r="F590" t="s">
        <v>167</v>
      </c>
      <c r="G590" t="s">
        <v>22</v>
      </c>
      <c r="H590" s="2">
        <v>44986146</v>
      </c>
      <c r="J590">
        <f t="shared" si="253"/>
        <v>0</v>
      </c>
      <c r="K590">
        <f t="shared" si="254"/>
        <v>0</v>
      </c>
      <c r="L590">
        <f t="shared" si="255"/>
        <v>0</v>
      </c>
      <c r="M590">
        <f t="shared" si="256"/>
        <v>0</v>
      </c>
      <c r="N590">
        <f t="shared" si="257"/>
        <v>0</v>
      </c>
      <c r="O590">
        <f t="shared" si="258"/>
        <v>0</v>
      </c>
      <c r="P590">
        <f t="shared" si="259"/>
        <v>0</v>
      </c>
      <c r="Q590">
        <f t="shared" si="260"/>
        <v>0</v>
      </c>
      <c r="R590" s="11">
        <f t="shared" si="261"/>
        <v>0</v>
      </c>
      <c r="S590">
        <f t="shared" si="262"/>
        <v>0</v>
      </c>
      <c r="T590" s="11">
        <f t="shared" si="263"/>
        <v>0</v>
      </c>
      <c r="U590" s="12">
        <f t="shared" si="264"/>
        <v>0</v>
      </c>
      <c r="V590" s="11">
        <f t="shared" si="265"/>
        <v>0</v>
      </c>
      <c r="W590" s="12">
        <f t="shared" si="266"/>
        <v>0</v>
      </c>
      <c r="X590" s="11">
        <f t="shared" si="267"/>
        <v>0</v>
      </c>
      <c r="Y590" s="12">
        <f t="shared" si="268"/>
        <v>0</v>
      </c>
      <c r="Z590" s="11">
        <f t="shared" si="269"/>
        <v>0</v>
      </c>
      <c r="AA590" s="12">
        <f t="shared" si="270"/>
        <v>0</v>
      </c>
      <c r="AB590" s="11">
        <f t="shared" si="271"/>
        <v>0</v>
      </c>
      <c r="AC590" s="12">
        <f t="shared" si="272"/>
        <v>0</v>
      </c>
      <c r="AD590" s="11">
        <f t="shared" si="273"/>
        <v>0</v>
      </c>
      <c r="AE590" s="12">
        <f t="shared" si="274"/>
        <v>0</v>
      </c>
      <c r="AF590" s="11">
        <f t="shared" si="275"/>
        <v>0</v>
      </c>
      <c r="AG590" s="12">
        <f t="shared" si="276"/>
        <v>0</v>
      </c>
      <c r="AH590" s="11">
        <f t="shared" si="277"/>
        <v>0</v>
      </c>
      <c r="AI590" s="12">
        <f t="shared" si="278"/>
        <v>0</v>
      </c>
      <c r="AJ590" s="11">
        <f t="shared" si="279"/>
        <v>0</v>
      </c>
      <c r="AK590" s="12">
        <f t="shared" si="280"/>
        <v>0</v>
      </c>
    </row>
    <row r="591" spans="1:37" x14ac:dyDescent="0.3">
      <c r="A591">
        <v>598338</v>
      </c>
      <c r="C591" s="1">
        <v>43866</v>
      </c>
      <c r="D591">
        <v>11</v>
      </c>
      <c r="E591" t="s">
        <v>213</v>
      </c>
      <c r="F591" t="s">
        <v>167</v>
      </c>
      <c r="G591" t="s">
        <v>21</v>
      </c>
      <c r="H591" s="2">
        <v>50456313</v>
      </c>
      <c r="J591">
        <f t="shared" si="253"/>
        <v>0</v>
      </c>
      <c r="K591">
        <f t="shared" si="254"/>
        <v>0</v>
      </c>
      <c r="L591">
        <f t="shared" si="255"/>
        <v>0</v>
      </c>
      <c r="M591">
        <f t="shared" si="256"/>
        <v>0</v>
      </c>
      <c r="N591">
        <f t="shared" si="257"/>
        <v>0</v>
      </c>
      <c r="O591">
        <f t="shared" si="258"/>
        <v>0</v>
      </c>
      <c r="P591">
        <f t="shared" si="259"/>
        <v>0</v>
      </c>
      <c r="Q591">
        <f t="shared" si="260"/>
        <v>0</v>
      </c>
      <c r="R591" s="11">
        <f t="shared" si="261"/>
        <v>0</v>
      </c>
      <c r="S591">
        <f t="shared" si="262"/>
        <v>0</v>
      </c>
      <c r="T591" s="11">
        <f t="shared" si="263"/>
        <v>0</v>
      </c>
      <c r="U591" s="12">
        <f t="shared" si="264"/>
        <v>0</v>
      </c>
      <c r="V591" s="11">
        <f t="shared" si="265"/>
        <v>0</v>
      </c>
      <c r="W591" s="12">
        <f t="shared" si="266"/>
        <v>0</v>
      </c>
      <c r="X591" s="11">
        <f t="shared" si="267"/>
        <v>1</v>
      </c>
      <c r="Y591" s="12">
        <f t="shared" si="268"/>
        <v>0</v>
      </c>
      <c r="Z591" s="11">
        <f t="shared" si="269"/>
        <v>0</v>
      </c>
      <c r="AA591" s="12">
        <f t="shared" si="270"/>
        <v>0</v>
      </c>
      <c r="AB591" s="11">
        <f t="shared" si="271"/>
        <v>0</v>
      </c>
      <c r="AC591" s="12">
        <f t="shared" si="272"/>
        <v>0</v>
      </c>
      <c r="AD591" s="11">
        <f t="shared" si="273"/>
        <v>0</v>
      </c>
      <c r="AE591" s="12">
        <f t="shared" si="274"/>
        <v>0</v>
      </c>
      <c r="AF591" s="11">
        <f t="shared" si="275"/>
        <v>0</v>
      </c>
      <c r="AG591" s="12">
        <f t="shared" si="276"/>
        <v>0</v>
      </c>
      <c r="AH591" s="11">
        <f t="shared" si="277"/>
        <v>0</v>
      </c>
      <c r="AI591" s="12">
        <f t="shared" si="278"/>
        <v>0</v>
      </c>
      <c r="AJ591" s="11">
        <f t="shared" si="279"/>
        <v>0</v>
      </c>
      <c r="AK591" s="12">
        <f t="shared" si="280"/>
        <v>0</v>
      </c>
    </row>
    <row r="592" spans="1:37" x14ac:dyDescent="0.3">
      <c r="C592" s="1"/>
      <c r="H592" s="2"/>
      <c r="J592">
        <f t="shared" si="253"/>
        <v>0</v>
      </c>
      <c r="K592">
        <f t="shared" si="254"/>
        <v>0</v>
      </c>
      <c r="L592">
        <f t="shared" si="255"/>
        <v>0</v>
      </c>
      <c r="M592">
        <f t="shared" si="256"/>
        <v>0</v>
      </c>
      <c r="N592">
        <f t="shared" si="257"/>
        <v>0</v>
      </c>
      <c r="O592">
        <f t="shared" si="258"/>
        <v>0</v>
      </c>
      <c r="P592">
        <f t="shared" si="259"/>
        <v>0</v>
      </c>
      <c r="Q592">
        <f t="shared" si="260"/>
        <v>0</v>
      </c>
      <c r="R592" s="11">
        <f t="shared" si="261"/>
        <v>0</v>
      </c>
      <c r="S592">
        <f t="shared" si="262"/>
        <v>0</v>
      </c>
      <c r="T592" s="11">
        <f t="shared" si="263"/>
        <v>0</v>
      </c>
      <c r="U592" s="12">
        <f t="shared" si="264"/>
        <v>0</v>
      </c>
      <c r="V592" s="11">
        <f t="shared" si="265"/>
        <v>0</v>
      </c>
      <c r="W592" s="12">
        <f t="shared" si="266"/>
        <v>0</v>
      </c>
      <c r="X592" s="11">
        <f t="shared" si="267"/>
        <v>0</v>
      </c>
      <c r="Y592" s="12">
        <f t="shared" si="268"/>
        <v>0</v>
      </c>
      <c r="Z592" s="11">
        <f t="shared" si="269"/>
        <v>0</v>
      </c>
      <c r="AA592" s="12">
        <f t="shared" si="270"/>
        <v>0</v>
      </c>
      <c r="AB592" s="11">
        <f t="shared" si="271"/>
        <v>0</v>
      </c>
      <c r="AC592" s="12">
        <f t="shared" si="272"/>
        <v>0</v>
      </c>
      <c r="AD592" s="11">
        <f t="shared" si="273"/>
        <v>0</v>
      </c>
      <c r="AE592" s="12">
        <f t="shared" si="274"/>
        <v>0</v>
      </c>
      <c r="AF592" s="11">
        <f t="shared" si="275"/>
        <v>0</v>
      </c>
      <c r="AG592" s="12">
        <f t="shared" si="276"/>
        <v>0</v>
      </c>
      <c r="AH592" s="11">
        <f t="shared" si="277"/>
        <v>0</v>
      </c>
      <c r="AI592" s="12">
        <f t="shared" si="278"/>
        <v>0</v>
      </c>
      <c r="AJ592" s="11">
        <f t="shared" si="279"/>
        <v>0</v>
      </c>
      <c r="AK592" s="12">
        <f t="shared" si="280"/>
        <v>0</v>
      </c>
    </row>
    <row r="593" spans="1:37" x14ac:dyDescent="0.3">
      <c r="A593">
        <v>599069</v>
      </c>
      <c r="C593" s="1">
        <v>43865</v>
      </c>
      <c r="D593">
        <v>1</v>
      </c>
      <c r="E593" t="s">
        <v>214</v>
      </c>
      <c r="F593" t="s">
        <v>165</v>
      </c>
      <c r="G593" t="s">
        <v>30</v>
      </c>
      <c r="H593" s="2">
        <v>4561607</v>
      </c>
      <c r="J593">
        <f t="shared" si="253"/>
        <v>0</v>
      </c>
      <c r="K593">
        <f t="shared" si="254"/>
        <v>0</v>
      </c>
      <c r="L593">
        <f t="shared" si="255"/>
        <v>0</v>
      </c>
      <c r="M593">
        <f t="shared" si="256"/>
        <v>0</v>
      </c>
      <c r="N593">
        <f t="shared" si="257"/>
        <v>0</v>
      </c>
      <c r="O593">
        <f t="shared" si="258"/>
        <v>0</v>
      </c>
      <c r="P593">
        <f t="shared" si="259"/>
        <v>0</v>
      </c>
      <c r="Q593">
        <f t="shared" si="260"/>
        <v>0</v>
      </c>
      <c r="R593" s="11">
        <f t="shared" si="261"/>
        <v>0</v>
      </c>
      <c r="S593">
        <f t="shared" si="262"/>
        <v>0</v>
      </c>
      <c r="T593" s="11">
        <f t="shared" si="263"/>
        <v>0</v>
      </c>
      <c r="U593" s="12">
        <f t="shared" si="264"/>
        <v>0</v>
      </c>
      <c r="V593" s="11">
        <f t="shared" si="265"/>
        <v>0</v>
      </c>
      <c r="W593" s="12">
        <f t="shared" si="266"/>
        <v>0</v>
      </c>
      <c r="X593" s="11">
        <f t="shared" si="267"/>
        <v>0</v>
      </c>
      <c r="Y593" s="12">
        <f t="shared" si="268"/>
        <v>0</v>
      </c>
      <c r="Z593" s="11">
        <f t="shared" si="269"/>
        <v>0</v>
      </c>
      <c r="AA593" s="12">
        <f t="shared" si="270"/>
        <v>0</v>
      </c>
      <c r="AB593" s="11">
        <f t="shared" si="271"/>
        <v>0</v>
      </c>
      <c r="AC593" s="12">
        <f t="shared" si="272"/>
        <v>0</v>
      </c>
      <c r="AD593" s="11">
        <f t="shared" si="273"/>
        <v>0</v>
      </c>
      <c r="AE593" s="12">
        <f t="shared" si="274"/>
        <v>0</v>
      </c>
      <c r="AF593" s="11">
        <f t="shared" si="275"/>
        <v>0</v>
      </c>
      <c r="AG593" s="12">
        <f t="shared" si="276"/>
        <v>0</v>
      </c>
      <c r="AH593" s="11">
        <f t="shared" si="277"/>
        <v>0</v>
      </c>
      <c r="AI593" s="12">
        <f t="shared" si="278"/>
        <v>0</v>
      </c>
      <c r="AJ593" s="11">
        <f t="shared" si="279"/>
        <v>0</v>
      </c>
      <c r="AK593" s="12">
        <f t="shared" si="280"/>
        <v>0</v>
      </c>
    </row>
    <row r="594" spans="1:37" x14ac:dyDescent="0.3">
      <c r="A594">
        <v>599069</v>
      </c>
      <c r="C594" s="1">
        <v>43865</v>
      </c>
      <c r="D594">
        <v>2</v>
      </c>
      <c r="E594" t="s">
        <v>214</v>
      </c>
      <c r="F594" t="s">
        <v>165</v>
      </c>
      <c r="G594" t="s">
        <v>26</v>
      </c>
      <c r="H594" s="2">
        <v>4945015</v>
      </c>
      <c r="J594">
        <f t="shared" si="253"/>
        <v>0</v>
      </c>
      <c r="K594">
        <f t="shared" si="254"/>
        <v>0</v>
      </c>
      <c r="L594">
        <f t="shared" si="255"/>
        <v>0</v>
      </c>
      <c r="M594">
        <f t="shared" si="256"/>
        <v>0</v>
      </c>
      <c r="N594">
        <f t="shared" si="257"/>
        <v>0</v>
      </c>
      <c r="O594">
        <f t="shared" si="258"/>
        <v>0</v>
      </c>
      <c r="P594">
        <f t="shared" si="259"/>
        <v>0</v>
      </c>
      <c r="Q594">
        <f t="shared" si="260"/>
        <v>0</v>
      </c>
      <c r="R594" s="11">
        <f t="shared" si="261"/>
        <v>0</v>
      </c>
      <c r="S594">
        <f t="shared" si="262"/>
        <v>0</v>
      </c>
      <c r="T594" s="11">
        <f t="shared" si="263"/>
        <v>0</v>
      </c>
      <c r="U594" s="12">
        <f t="shared" si="264"/>
        <v>0</v>
      </c>
      <c r="V594" s="11">
        <f t="shared" si="265"/>
        <v>0</v>
      </c>
      <c r="W594" s="12">
        <f t="shared" si="266"/>
        <v>0</v>
      </c>
      <c r="X594" s="11">
        <f t="shared" si="267"/>
        <v>0</v>
      </c>
      <c r="Y594" s="12">
        <f t="shared" si="268"/>
        <v>0</v>
      </c>
      <c r="Z594" s="11">
        <f t="shared" si="269"/>
        <v>0</v>
      </c>
      <c r="AA594" s="12">
        <f t="shared" si="270"/>
        <v>0</v>
      </c>
      <c r="AB594" s="11">
        <f t="shared" si="271"/>
        <v>0</v>
      </c>
      <c r="AC594" s="12">
        <f t="shared" si="272"/>
        <v>0</v>
      </c>
      <c r="AD594" s="11">
        <f t="shared" si="273"/>
        <v>0</v>
      </c>
      <c r="AE594" s="12">
        <f t="shared" si="274"/>
        <v>0</v>
      </c>
      <c r="AF594" s="11">
        <f t="shared" si="275"/>
        <v>0</v>
      </c>
      <c r="AG594" s="12">
        <f t="shared" si="276"/>
        <v>0</v>
      </c>
      <c r="AH594" s="11">
        <f t="shared" si="277"/>
        <v>0</v>
      </c>
      <c r="AI594" s="12">
        <f t="shared" si="278"/>
        <v>0</v>
      </c>
      <c r="AJ594" s="11">
        <f t="shared" si="279"/>
        <v>0</v>
      </c>
      <c r="AK594" s="12">
        <f t="shared" si="280"/>
        <v>0</v>
      </c>
    </row>
    <row r="595" spans="1:37" x14ac:dyDescent="0.3">
      <c r="A595">
        <v>599069</v>
      </c>
      <c r="C595" s="1">
        <v>43865</v>
      </c>
      <c r="D595">
        <v>3</v>
      </c>
      <c r="E595" t="s">
        <v>214</v>
      </c>
      <c r="F595" t="s">
        <v>165</v>
      </c>
      <c r="G595" t="s">
        <v>27</v>
      </c>
      <c r="H595" s="2">
        <v>5067000</v>
      </c>
      <c r="J595">
        <f t="shared" si="253"/>
        <v>0</v>
      </c>
      <c r="K595">
        <f t="shared" si="254"/>
        <v>0</v>
      </c>
      <c r="L595">
        <f t="shared" si="255"/>
        <v>0</v>
      </c>
      <c r="M595">
        <f t="shared" si="256"/>
        <v>0</v>
      </c>
      <c r="N595">
        <f t="shared" si="257"/>
        <v>0</v>
      </c>
      <c r="O595">
        <f t="shared" si="258"/>
        <v>0</v>
      </c>
      <c r="P595">
        <f t="shared" si="259"/>
        <v>0</v>
      </c>
      <c r="Q595">
        <f t="shared" si="260"/>
        <v>0</v>
      </c>
      <c r="R595" s="11">
        <f t="shared" si="261"/>
        <v>0</v>
      </c>
      <c r="S595">
        <f t="shared" si="262"/>
        <v>0</v>
      </c>
      <c r="T595" s="11">
        <f t="shared" si="263"/>
        <v>0</v>
      </c>
      <c r="U595" s="12">
        <f t="shared" si="264"/>
        <v>0</v>
      </c>
      <c r="V595" s="11">
        <f t="shared" si="265"/>
        <v>0</v>
      </c>
      <c r="W595" s="12">
        <f t="shared" si="266"/>
        <v>0</v>
      </c>
      <c r="X595" s="11">
        <f t="shared" si="267"/>
        <v>0</v>
      </c>
      <c r="Y595" s="12">
        <f t="shared" si="268"/>
        <v>0</v>
      </c>
      <c r="Z595" s="11">
        <f t="shared" si="269"/>
        <v>0</v>
      </c>
      <c r="AA595" s="12">
        <f t="shared" si="270"/>
        <v>0</v>
      </c>
      <c r="AB595" s="11">
        <f t="shared" si="271"/>
        <v>0</v>
      </c>
      <c r="AC595" s="12">
        <f t="shared" si="272"/>
        <v>0</v>
      </c>
      <c r="AD595" s="11">
        <f t="shared" si="273"/>
        <v>0</v>
      </c>
      <c r="AE595" s="12">
        <f t="shared" si="274"/>
        <v>0</v>
      </c>
      <c r="AF595" s="11">
        <f t="shared" si="275"/>
        <v>0</v>
      </c>
      <c r="AG595" s="12">
        <f t="shared" si="276"/>
        <v>0</v>
      </c>
      <c r="AH595" s="11">
        <f t="shared" si="277"/>
        <v>0</v>
      </c>
      <c r="AI595" s="12">
        <f t="shared" si="278"/>
        <v>0</v>
      </c>
      <c r="AJ595" s="11">
        <f t="shared" si="279"/>
        <v>0</v>
      </c>
      <c r="AK595" s="12">
        <f t="shared" si="280"/>
        <v>0</v>
      </c>
    </row>
    <row r="596" spans="1:37" x14ac:dyDescent="0.3">
      <c r="A596">
        <v>599069</v>
      </c>
      <c r="C596" s="1">
        <v>43865</v>
      </c>
      <c r="D596">
        <v>4</v>
      </c>
      <c r="E596" t="s">
        <v>214</v>
      </c>
      <c r="F596" t="s">
        <v>165</v>
      </c>
      <c r="G596" t="s">
        <v>184</v>
      </c>
      <c r="H596" s="2">
        <v>5092692</v>
      </c>
      <c r="J596">
        <f t="shared" si="253"/>
        <v>0</v>
      </c>
      <c r="K596">
        <f t="shared" si="254"/>
        <v>0</v>
      </c>
      <c r="L596">
        <f t="shared" si="255"/>
        <v>0</v>
      </c>
      <c r="M596">
        <f t="shared" si="256"/>
        <v>0</v>
      </c>
      <c r="N596">
        <f t="shared" si="257"/>
        <v>0</v>
      </c>
      <c r="O596">
        <f t="shared" si="258"/>
        <v>0</v>
      </c>
      <c r="P596">
        <f t="shared" si="259"/>
        <v>0</v>
      </c>
      <c r="Q596">
        <f t="shared" si="260"/>
        <v>0</v>
      </c>
      <c r="R596" s="11">
        <f t="shared" si="261"/>
        <v>0</v>
      </c>
      <c r="S596">
        <f t="shared" si="262"/>
        <v>0</v>
      </c>
      <c r="T596" s="11">
        <f t="shared" si="263"/>
        <v>0</v>
      </c>
      <c r="U596" s="12">
        <f t="shared" si="264"/>
        <v>0</v>
      </c>
      <c r="V596" s="11">
        <f t="shared" si="265"/>
        <v>0</v>
      </c>
      <c r="W596" s="12">
        <f t="shared" si="266"/>
        <v>0</v>
      </c>
      <c r="X596" s="11">
        <f t="shared" si="267"/>
        <v>0</v>
      </c>
      <c r="Y596" s="12">
        <f t="shared" si="268"/>
        <v>0</v>
      </c>
      <c r="Z596" s="11">
        <f t="shared" si="269"/>
        <v>0</v>
      </c>
      <c r="AA596" s="12">
        <f t="shared" si="270"/>
        <v>0</v>
      </c>
      <c r="AB596" s="11">
        <f t="shared" si="271"/>
        <v>0</v>
      </c>
      <c r="AC596" s="12">
        <f t="shared" si="272"/>
        <v>0</v>
      </c>
      <c r="AD596" s="11">
        <f t="shared" si="273"/>
        <v>0</v>
      </c>
      <c r="AE596" s="12">
        <f t="shared" si="274"/>
        <v>0</v>
      </c>
      <c r="AF596" s="11">
        <f t="shared" si="275"/>
        <v>0</v>
      </c>
      <c r="AG596" s="12">
        <f t="shared" si="276"/>
        <v>0</v>
      </c>
      <c r="AH596" s="11">
        <f t="shared" si="277"/>
        <v>0</v>
      </c>
      <c r="AI596" s="12">
        <f t="shared" si="278"/>
        <v>0</v>
      </c>
      <c r="AJ596" s="11">
        <f t="shared" si="279"/>
        <v>0</v>
      </c>
      <c r="AK596" s="12">
        <f t="shared" si="280"/>
        <v>0</v>
      </c>
    </row>
    <row r="597" spans="1:37" x14ac:dyDescent="0.3">
      <c r="A597">
        <v>599069</v>
      </c>
      <c r="C597" s="1">
        <v>43865</v>
      </c>
      <c r="D597">
        <v>5</v>
      </c>
      <c r="E597" t="s">
        <v>214</v>
      </c>
      <c r="F597" t="s">
        <v>165</v>
      </c>
      <c r="G597" t="s">
        <v>16</v>
      </c>
      <c r="H597" s="2">
        <v>5212225</v>
      </c>
      <c r="J597">
        <f t="shared" si="253"/>
        <v>0</v>
      </c>
      <c r="K597">
        <f t="shared" si="254"/>
        <v>0</v>
      </c>
      <c r="L597">
        <f t="shared" si="255"/>
        <v>0</v>
      </c>
      <c r="M597">
        <f t="shared" si="256"/>
        <v>0</v>
      </c>
      <c r="N597">
        <f t="shared" si="257"/>
        <v>0</v>
      </c>
      <c r="O597">
        <f t="shared" si="258"/>
        <v>0</v>
      </c>
      <c r="P597">
        <f t="shared" si="259"/>
        <v>0</v>
      </c>
      <c r="Q597">
        <f t="shared" si="260"/>
        <v>0</v>
      </c>
      <c r="R597" s="11">
        <f t="shared" si="261"/>
        <v>0</v>
      </c>
      <c r="S597">
        <f t="shared" si="262"/>
        <v>0</v>
      </c>
      <c r="T597" s="11">
        <f t="shared" si="263"/>
        <v>0</v>
      </c>
      <c r="U597" s="12">
        <f t="shared" si="264"/>
        <v>0</v>
      </c>
      <c r="V597" s="11">
        <f t="shared" si="265"/>
        <v>0</v>
      </c>
      <c r="W597" s="12">
        <f t="shared" si="266"/>
        <v>0</v>
      </c>
      <c r="X597" s="11">
        <f t="shared" si="267"/>
        <v>0</v>
      </c>
      <c r="Y597" s="12">
        <f t="shared" si="268"/>
        <v>0</v>
      </c>
      <c r="Z597" s="11">
        <f t="shared" si="269"/>
        <v>0</v>
      </c>
      <c r="AA597" s="12">
        <f t="shared" si="270"/>
        <v>0</v>
      </c>
      <c r="AB597" s="11">
        <f t="shared" si="271"/>
        <v>0</v>
      </c>
      <c r="AC597" s="12">
        <f t="shared" si="272"/>
        <v>0</v>
      </c>
      <c r="AD597" s="11">
        <f t="shared" si="273"/>
        <v>0</v>
      </c>
      <c r="AE597" s="12">
        <f t="shared" si="274"/>
        <v>0</v>
      </c>
      <c r="AF597" s="11">
        <f t="shared" si="275"/>
        <v>0</v>
      </c>
      <c r="AG597" s="12">
        <f t="shared" si="276"/>
        <v>0</v>
      </c>
      <c r="AH597" s="11">
        <f t="shared" si="277"/>
        <v>0</v>
      </c>
      <c r="AI597" s="12">
        <f t="shared" si="278"/>
        <v>0</v>
      </c>
      <c r="AJ597" s="11">
        <f t="shared" si="279"/>
        <v>0</v>
      </c>
      <c r="AK597" s="12">
        <f t="shared" si="280"/>
        <v>0</v>
      </c>
    </row>
    <row r="598" spans="1:37" x14ac:dyDescent="0.3">
      <c r="A598">
        <v>599069</v>
      </c>
      <c r="C598" s="1">
        <v>43865</v>
      </c>
      <c r="D598">
        <v>6</v>
      </c>
      <c r="E598" t="s">
        <v>214</v>
      </c>
      <c r="F598" t="s">
        <v>165</v>
      </c>
      <c r="G598" t="s">
        <v>17</v>
      </c>
      <c r="H598" s="2">
        <v>5596200</v>
      </c>
      <c r="J598">
        <f t="shared" si="253"/>
        <v>0</v>
      </c>
      <c r="K598">
        <f t="shared" si="254"/>
        <v>0</v>
      </c>
      <c r="L598">
        <f t="shared" si="255"/>
        <v>0</v>
      </c>
      <c r="M598">
        <f t="shared" si="256"/>
        <v>0</v>
      </c>
      <c r="N598">
        <f t="shared" si="257"/>
        <v>0</v>
      </c>
      <c r="O598">
        <f t="shared" si="258"/>
        <v>0</v>
      </c>
      <c r="P598">
        <f t="shared" si="259"/>
        <v>0</v>
      </c>
      <c r="Q598">
        <f t="shared" si="260"/>
        <v>0</v>
      </c>
      <c r="R598" s="11">
        <f t="shared" si="261"/>
        <v>0</v>
      </c>
      <c r="S598">
        <f t="shared" si="262"/>
        <v>0</v>
      </c>
      <c r="T598" s="11">
        <f t="shared" si="263"/>
        <v>0</v>
      </c>
      <c r="U598" s="12">
        <f t="shared" si="264"/>
        <v>0</v>
      </c>
      <c r="V598" s="11">
        <f t="shared" si="265"/>
        <v>0</v>
      </c>
      <c r="W598" s="12">
        <f t="shared" si="266"/>
        <v>0</v>
      </c>
      <c r="X598" s="11">
        <f t="shared" si="267"/>
        <v>0</v>
      </c>
      <c r="Y598" s="12">
        <f t="shared" si="268"/>
        <v>0</v>
      </c>
      <c r="Z598" s="11">
        <f t="shared" si="269"/>
        <v>0</v>
      </c>
      <c r="AA598" s="12">
        <f t="shared" si="270"/>
        <v>0</v>
      </c>
      <c r="AB598" s="11">
        <f t="shared" si="271"/>
        <v>0</v>
      </c>
      <c r="AC598" s="12">
        <f t="shared" si="272"/>
        <v>0</v>
      </c>
      <c r="AD598" s="11">
        <f t="shared" si="273"/>
        <v>0</v>
      </c>
      <c r="AE598" s="12">
        <f t="shared" si="274"/>
        <v>0</v>
      </c>
      <c r="AF598" s="11">
        <f t="shared" si="275"/>
        <v>0</v>
      </c>
      <c r="AG598" s="12">
        <f t="shared" si="276"/>
        <v>0</v>
      </c>
      <c r="AH598" s="11">
        <f t="shared" si="277"/>
        <v>0</v>
      </c>
      <c r="AI598" s="12">
        <f t="shared" si="278"/>
        <v>0</v>
      </c>
      <c r="AJ598" s="11">
        <f t="shared" si="279"/>
        <v>0</v>
      </c>
      <c r="AK598" s="12">
        <f t="shared" si="280"/>
        <v>0</v>
      </c>
    </row>
    <row r="599" spans="1:37" x14ac:dyDescent="0.3">
      <c r="A599">
        <v>599069</v>
      </c>
      <c r="C599" s="1">
        <v>43865</v>
      </c>
      <c r="D599">
        <v>7</v>
      </c>
      <c r="E599" t="s">
        <v>214</v>
      </c>
      <c r="F599" t="s">
        <v>165</v>
      </c>
      <c r="G599" t="s">
        <v>12</v>
      </c>
      <c r="H599" s="2">
        <v>5749207</v>
      </c>
      <c r="J599">
        <f t="shared" si="253"/>
        <v>0</v>
      </c>
      <c r="K599">
        <f t="shared" si="254"/>
        <v>0</v>
      </c>
      <c r="L599">
        <f t="shared" si="255"/>
        <v>0</v>
      </c>
      <c r="M599">
        <f t="shared" si="256"/>
        <v>0</v>
      </c>
      <c r="N599">
        <f t="shared" si="257"/>
        <v>0</v>
      </c>
      <c r="O599">
        <f t="shared" si="258"/>
        <v>0</v>
      </c>
      <c r="P599">
        <f t="shared" si="259"/>
        <v>0</v>
      </c>
      <c r="Q599">
        <f t="shared" si="260"/>
        <v>0</v>
      </c>
      <c r="R599" s="11">
        <f t="shared" si="261"/>
        <v>0</v>
      </c>
      <c r="S599">
        <f t="shared" si="262"/>
        <v>0</v>
      </c>
      <c r="T599" s="11">
        <f t="shared" si="263"/>
        <v>0</v>
      </c>
      <c r="U599" s="12">
        <f t="shared" si="264"/>
        <v>0</v>
      </c>
      <c r="V599" s="11">
        <f t="shared" si="265"/>
        <v>1</v>
      </c>
      <c r="W599" s="12">
        <f t="shared" si="266"/>
        <v>0</v>
      </c>
      <c r="X599" s="11">
        <f t="shared" si="267"/>
        <v>0</v>
      </c>
      <c r="Y599" s="12">
        <f t="shared" si="268"/>
        <v>0</v>
      </c>
      <c r="Z599" s="11">
        <f t="shared" si="269"/>
        <v>0</v>
      </c>
      <c r="AA599" s="12">
        <f t="shared" si="270"/>
        <v>0</v>
      </c>
      <c r="AB599" s="11">
        <f t="shared" si="271"/>
        <v>0</v>
      </c>
      <c r="AC599" s="12">
        <f t="shared" si="272"/>
        <v>0</v>
      </c>
      <c r="AD599" s="11">
        <f t="shared" si="273"/>
        <v>0</v>
      </c>
      <c r="AE599" s="12">
        <f t="shared" si="274"/>
        <v>0</v>
      </c>
      <c r="AF599" s="11">
        <f t="shared" si="275"/>
        <v>0</v>
      </c>
      <c r="AG599" s="12">
        <f t="shared" si="276"/>
        <v>0</v>
      </c>
      <c r="AH599" s="11">
        <f t="shared" si="277"/>
        <v>0</v>
      </c>
      <c r="AI599" s="12">
        <f t="shared" si="278"/>
        <v>0</v>
      </c>
      <c r="AJ599" s="11">
        <f t="shared" si="279"/>
        <v>0</v>
      </c>
      <c r="AK599" s="12">
        <f t="shared" si="280"/>
        <v>0</v>
      </c>
    </row>
    <row r="600" spans="1:37" x14ac:dyDescent="0.3">
      <c r="A600">
        <v>599069</v>
      </c>
      <c r="C600" s="1">
        <v>43865</v>
      </c>
      <c r="D600">
        <v>8</v>
      </c>
      <c r="E600" t="s">
        <v>214</v>
      </c>
      <c r="F600" t="s">
        <v>165</v>
      </c>
      <c r="G600" t="s">
        <v>24</v>
      </c>
      <c r="H600" s="2">
        <v>5788128</v>
      </c>
      <c r="J600">
        <f t="shared" si="253"/>
        <v>0</v>
      </c>
      <c r="K600">
        <f t="shared" si="254"/>
        <v>0</v>
      </c>
      <c r="L600">
        <f t="shared" si="255"/>
        <v>0</v>
      </c>
      <c r="M600">
        <f t="shared" si="256"/>
        <v>0</v>
      </c>
      <c r="N600">
        <f t="shared" si="257"/>
        <v>0</v>
      </c>
      <c r="O600">
        <f t="shared" si="258"/>
        <v>0</v>
      </c>
      <c r="P600">
        <f t="shared" si="259"/>
        <v>0</v>
      </c>
      <c r="Q600">
        <f t="shared" si="260"/>
        <v>0</v>
      </c>
      <c r="R600" s="11">
        <f t="shared" si="261"/>
        <v>0</v>
      </c>
      <c r="S600">
        <f t="shared" si="262"/>
        <v>0</v>
      </c>
      <c r="T600" s="11">
        <f t="shared" si="263"/>
        <v>0</v>
      </c>
      <c r="U600" s="12">
        <f t="shared" si="264"/>
        <v>0</v>
      </c>
      <c r="V600" s="11">
        <f t="shared" si="265"/>
        <v>0</v>
      </c>
      <c r="W600" s="12">
        <f t="shared" si="266"/>
        <v>0</v>
      </c>
      <c r="X600" s="11">
        <f t="shared" si="267"/>
        <v>0</v>
      </c>
      <c r="Y600" s="12">
        <f t="shared" si="268"/>
        <v>0</v>
      </c>
      <c r="Z600" s="11">
        <f t="shared" si="269"/>
        <v>0</v>
      </c>
      <c r="AA600" s="12">
        <f t="shared" si="270"/>
        <v>0</v>
      </c>
      <c r="AB600" s="11">
        <f t="shared" si="271"/>
        <v>0</v>
      </c>
      <c r="AC600" s="12">
        <f t="shared" si="272"/>
        <v>0</v>
      </c>
      <c r="AD600" s="11">
        <f t="shared" si="273"/>
        <v>0</v>
      </c>
      <c r="AE600" s="12">
        <f t="shared" si="274"/>
        <v>0</v>
      </c>
      <c r="AF600" s="11">
        <f t="shared" si="275"/>
        <v>0</v>
      </c>
      <c r="AG600" s="12">
        <f t="shared" si="276"/>
        <v>0</v>
      </c>
      <c r="AH600" s="11">
        <f t="shared" si="277"/>
        <v>0</v>
      </c>
      <c r="AI600" s="12">
        <f t="shared" si="278"/>
        <v>0</v>
      </c>
      <c r="AJ600" s="11">
        <f t="shared" si="279"/>
        <v>0</v>
      </c>
      <c r="AK600" s="12">
        <f t="shared" si="280"/>
        <v>0</v>
      </c>
    </row>
    <row r="601" spans="1:37" x14ac:dyDescent="0.3">
      <c r="A601">
        <v>599069</v>
      </c>
      <c r="C601" s="1">
        <v>43865</v>
      </c>
      <c r="D601">
        <v>9</v>
      </c>
      <c r="E601" t="s">
        <v>214</v>
      </c>
      <c r="F601" t="s">
        <v>165</v>
      </c>
      <c r="G601" t="s">
        <v>19</v>
      </c>
      <c r="H601" s="2">
        <v>5893000</v>
      </c>
      <c r="J601">
        <f t="shared" si="253"/>
        <v>0</v>
      </c>
      <c r="K601">
        <f t="shared" si="254"/>
        <v>0</v>
      </c>
      <c r="L601">
        <f t="shared" si="255"/>
        <v>0</v>
      </c>
      <c r="M601">
        <f t="shared" si="256"/>
        <v>0</v>
      </c>
      <c r="N601">
        <f t="shared" si="257"/>
        <v>0</v>
      </c>
      <c r="O601">
        <f t="shared" si="258"/>
        <v>0</v>
      </c>
      <c r="P601">
        <f t="shared" si="259"/>
        <v>0</v>
      </c>
      <c r="Q601">
        <f t="shared" si="260"/>
        <v>0</v>
      </c>
      <c r="R601" s="11">
        <f t="shared" si="261"/>
        <v>0</v>
      </c>
      <c r="S601">
        <f t="shared" si="262"/>
        <v>0</v>
      </c>
      <c r="T601" s="11">
        <f t="shared" si="263"/>
        <v>0</v>
      </c>
      <c r="U601" s="12">
        <f t="shared" si="264"/>
        <v>0</v>
      </c>
      <c r="V601" s="11">
        <f t="shared" si="265"/>
        <v>0</v>
      </c>
      <c r="W601" s="12">
        <f t="shared" si="266"/>
        <v>0</v>
      </c>
      <c r="X601" s="11">
        <f t="shared" si="267"/>
        <v>0</v>
      </c>
      <c r="Y601" s="12">
        <f t="shared" si="268"/>
        <v>0</v>
      </c>
      <c r="Z601" s="11">
        <f t="shared" si="269"/>
        <v>0</v>
      </c>
      <c r="AA601" s="12">
        <f t="shared" si="270"/>
        <v>0</v>
      </c>
      <c r="AB601" s="11">
        <f t="shared" si="271"/>
        <v>0</v>
      </c>
      <c r="AC601" s="12">
        <f t="shared" si="272"/>
        <v>0</v>
      </c>
      <c r="AD601" s="11">
        <f t="shared" si="273"/>
        <v>0</v>
      </c>
      <c r="AE601" s="12">
        <f t="shared" si="274"/>
        <v>0</v>
      </c>
      <c r="AF601" s="11">
        <f t="shared" si="275"/>
        <v>0</v>
      </c>
      <c r="AG601" s="12">
        <f t="shared" si="276"/>
        <v>0</v>
      </c>
      <c r="AH601" s="11">
        <f t="shared" si="277"/>
        <v>0</v>
      </c>
      <c r="AI601" s="12">
        <f t="shared" si="278"/>
        <v>0</v>
      </c>
      <c r="AJ601" s="11">
        <f t="shared" si="279"/>
        <v>0</v>
      </c>
      <c r="AK601" s="12">
        <f t="shared" si="280"/>
        <v>0</v>
      </c>
    </row>
    <row r="602" spans="1:37" x14ac:dyDescent="0.3">
      <c r="A602">
        <v>599069</v>
      </c>
      <c r="C602" s="1">
        <v>43865</v>
      </c>
      <c r="D602">
        <v>10</v>
      </c>
      <c r="E602" t="s">
        <v>214</v>
      </c>
      <c r="F602" t="s">
        <v>165</v>
      </c>
      <c r="G602" t="s">
        <v>89</v>
      </c>
      <c r="H602" s="2">
        <v>6185593</v>
      </c>
      <c r="J602">
        <f t="shared" si="253"/>
        <v>0</v>
      </c>
      <c r="K602">
        <f t="shared" si="254"/>
        <v>0</v>
      </c>
      <c r="L602">
        <f t="shared" si="255"/>
        <v>0</v>
      </c>
      <c r="M602">
        <f t="shared" si="256"/>
        <v>0</v>
      </c>
      <c r="N602">
        <f t="shared" si="257"/>
        <v>0</v>
      </c>
      <c r="O602">
        <f t="shared" si="258"/>
        <v>0</v>
      </c>
      <c r="P602">
        <f t="shared" si="259"/>
        <v>0</v>
      </c>
      <c r="Q602">
        <f t="shared" si="260"/>
        <v>0</v>
      </c>
      <c r="R602" s="11">
        <f t="shared" si="261"/>
        <v>0</v>
      </c>
      <c r="S602">
        <f t="shared" si="262"/>
        <v>0</v>
      </c>
      <c r="T602" s="11">
        <f t="shared" si="263"/>
        <v>0</v>
      </c>
      <c r="U602" s="12">
        <f t="shared" si="264"/>
        <v>0</v>
      </c>
      <c r="V602" s="11">
        <f t="shared" si="265"/>
        <v>0</v>
      </c>
      <c r="W602" s="12">
        <f t="shared" si="266"/>
        <v>0</v>
      </c>
      <c r="X602" s="11">
        <f t="shared" si="267"/>
        <v>0</v>
      </c>
      <c r="Y602" s="12">
        <f t="shared" si="268"/>
        <v>0</v>
      </c>
      <c r="Z602" s="11">
        <f t="shared" si="269"/>
        <v>0</v>
      </c>
      <c r="AA602" s="12">
        <f t="shared" si="270"/>
        <v>0</v>
      </c>
      <c r="AB602" s="11">
        <f t="shared" si="271"/>
        <v>0</v>
      </c>
      <c r="AC602" s="12">
        <f t="shared" si="272"/>
        <v>0</v>
      </c>
      <c r="AD602" s="11">
        <f t="shared" si="273"/>
        <v>0</v>
      </c>
      <c r="AE602" s="12">
        <f t="shared" si="274"/>
        <v>0</v>
      </c>
      <c r="AF602" s="11">
        <f t="shared" si="275"/>
        <v>0</v>
      </c>
      <c r="AG602" s="12">
        <f t="shared" si="276"/>
        <v>0</v>
      </c>
      <c r="AH602" s="11">
        <f t="shared" si="277"/>
        <v>0</v>
      </c>
      <c r="AI602" s="12">
        <f t="shared" si="278"/>
        <v>0</v>
      </c>
      <c r="AJ602" s="11">
        <f t="shared" si="279"/>
        <v>0</v>
      </c>
      <c r="AK602" s="12">
        <f t="shared" si="280"/>
        <v>0</v>
      </c>
    </row>
    <row r="603" spans="1:37" x14ac:dyDescent="0.3">
      <c r="A603">
        <v>599069</v>
      </c>
      <c r="C603" s="1">
        <v>43865</v>
      </c>
      <c r="D603">
        <v>11</v>
      </c>
      <c r="E603" t="s">
        <v>214</v>
      </c>
      <c r="F603" t="s">
        <v>165</v>
      </c>
      <c r="G603" t="s">
        <v>156</v>
      </c>
      <c r="H603" s="2">
        <v>6828000</v>
      </c>
      <c r="J603">
        <f t="shared" si="253"/>
        <v>1</v>
      </c>
      <c r="K603">
        <f t="shared" si="254"/>
        <v>0</v>
      </c>
      <c r="L603">
        <f t="shared" si="255"/>
        <v>0</v>
      </c>
      <c r="M603">
        <f t="shared" si="256"/>
        <v>0</v>
      </c>
      <c r="N603">
        <f t="shared" si="257"/>
        <v>0</v>
      </c>
      <c r="O603">
        <f t="shared" si="258"/>
        <v>0</v>
      </c>
      <c r="P603">
        <f t="shared" si="259"/>
        <v>0</v>
      </c>
      <c r="Q603">
        <f t="shared" si="260"/>
        <v>0</v>
      </c>
      <c r="R603" s="11">
        <f t="shared" si="261"/>
        <v>0</v>
      </c>
      <c r="S603">
        <f t="shared" si="262"/>
        <v>0</v>
      </c>
      <c r="T603" s="11">
        <f t="shared" si="263"/>
        <v>0</v>
      </c>
      <c r="U603" s="12">
        <f t="shared" si="264"/>
        <v>0</v>
      </c>
      <c r="V603" s="11">
        <f t="shared" si="265"/>
        <v>0</v>
      </c>
      <c r="W603" s="12">
        <f t="shared" si="266"/>
        <v>0</v>
      </c>
      <c r="X603" s="11">
        <f t="shared" si="267"/>
        <v>0</v>
      </c>
      <c r="Y603" s="12">
        <f t="shared" si="268"/>
        <v>0</v>
      </c>
      <c r="Z603" s="11">
        <f t="shared" si="269"/>
        <v>0</v>
      </c>
      <c r="AA603" s="12">
        <f t="shared" si="270"/>
        <v>0</v>
      </c>
      <c r="AB603" s="11">
        <f t="shared" si="271"/>
        <v>0</v>
      </c>
      <c r="AC603" s="12">
        <f t="shared" si="272"/>
        <v>0</v>
      </c>
      <c r="AD603" s="11">
        <f t="shared" si="273"/>
        <v>0</v>
      </c>
      <c r="AE603" s="12">
        <f t="shared" si="274"/>
        <v>0</v>
      </c>
      <c r="AF603" s="11">
        <f t="shared" si="275"/>
        <v>0</v>
      </c>
      <c r="AG603" s="12">
        <f t="shared" si="276"/>
        <v>0</v>
      </c>
      <c r="AH603" s="11">
        <f t="shared" si="277"/>
        <v>0</v>
      </c>
      <c r="AI603" s="12">
        <f t="shared" si="278"/>
        <v>0</v>
      </c>
      <c r="AJ603" s="11">
        <f t="shared" si="279"/>
        <v>0</v>
      </c>
      <c r="AK603" s="12">
        <f t="shared" si="280"/>
        <v>0</v>
      </c>
    </row>
    <row r="604" spans="1:37" x14ac:dyDescent="0.3">
      <c r="A604">
        <v>599069</v>
      </c>
      <c r="C604" s="1">
        <v>43865</v>
      </c>
      <c r="D604">
        <v>12</v>
      </c>
      <c r="E604" t="s">
        <v>214</v>
      </c>
      <c r="F604" t="s">
        <v>165</v>
      </c>
      <c r="G604" t="s">
        <v>13</v>
      </c>
      <c r="H604" s="2">
        <v>7405915</v>
      </c>
      <c r="J604">
        <f t="shared" si="253"/>
        <v>0</v>
      </c>
      <c r="K604">
        <f t="shared" si="254"/>
        <v>0</v>
      </c>
      <c r="L604">
        <f t="shared" si="255"/>
        <v>0</v>
      </c>
      <c r="M604">
        <f t="shared" si="256"/>
        <v>0</v>
      </c>
      <c r="N604">
        <f t="shared" si="257"/>
        <v>1</v>
      </c>
      <c r="O604">
        <f t="shared" si="258"/>
        <v>0</v>
      </c>
      <c r="P604">
        <f t="shared" si="259"/>
        <v>0</v>
      </c>
      <c r="Q604">
        <f t="shared" si="260"/>
        <v>0</v>
      </c>
      <c r="R604" s="11">
        <f t="shared" si="261"/>
        <v>0</v>
      </c>
      <c r="S604">
        <f t="shared" si="262"/>
        <v>0</v>
      </c>
      <c r="T604" s="11">
        <f t="shared" si="263"/>
        <v>0</v>
      </c>
      <c r="U604" s="12">
        <f t="shared" si="264"/>
        <v>0</v>
      </c>
      <c r="V604" s="11">
        <f t="shared" si="265"/>
        <v>0</v>
      </c>
      <c r="W604" s="12">
        <f t="shared" si="266"/>
        <v>0</v>
      </c>
      <c r="X604" s="11">
        <f t="shared" si="267"/>
        <v>0</v>
      </c>
      <c r="Y604" s="12">
        <f t="shared" si="268"/>
        <v>0</v>
      </c>
      <c r="Z604" s="11">
        <f t="shared" si="269"/>
        <v>0</v>
      </c>
      <c r="AA604" s="12">
        <f t="shared" si="270"/>
        <v>0</v>
      </c>
      <c r="AB604" s="11">
        <f t="shared" si="271"/>
        <v>0</v>
      </c>
      <c r="AC604" s="12">
        <f t="shared" si="272"/>
        <v>0</v>
      </c>
      <c r="AD604" s="11">
        <f t="shared" si="273"/>
        <v>0</v>
      </c>
      <c r="AE604" s="12">
        <f t="shared" si="274"/>
        <v>0</v>
      </c>
      <c r="AF604" s="11">
        <f t="shared" si="275"/>
        <v>0</v>
      </c>
      <c r="AG604" s="12">
        <f t="shared" si="276"/>
        <v>0</v>
      </c>
      <c r="AH604" s="11">
        <f t="shared" si="277"/>
        <v>0</v>
      </c>
      <c r="AI604" s="12">
        <f t="shared" si="278"/>
        <v>0</v>
      </c>
      <c r="AJ604" s="11">
        <f t="shared" si="279"/>
        <v>0</v>
      </c>
      <c r="AK604" s="12">
        <f t="shared" si="280"/>
        <v>0</v>
      </c>
    </row>
    <row r="605" spans="1:37" x14ac:dyDescent="0.3">
      <c r="A605">
        <v>599069</v>
      </c>
      <c r="C605" s="1">
        <v>43865</v>
      </c>
      <c r="D605">
        <v>13</v>
      </c>
      <c r="E605" t="s">
        <v>214</v>
      </c>
      <c r="F605" t="s">
        <v>165</v>
      </c>
      <c r="G605" t="s">
        <v>36</v>
      </c>
      <c r="H605" s="2">
        <v>7467171</v>
      </c>
      <c r="J605">
        <f t="shared" si="253"/>
        <v>0</v>
      </c>
      <c r="K605">
        <f t="shared" si="254"/>
        <v>0</v>
      </c>
      <c r="L605">
        <f t="shared" si="255"/>
        <v>0</v>
      </c>
      <c r="M605">
        <f t="shared" si="256"/>
        <v>0</v>
      </c>
      <c r="N605">
        <f t="shared" si="257"/>
        <v>0</v>
      </c>
      <c r="O605">
        <f t="shared" si="258"/>
        <v>0</v>
      </c>
      <c r="P605">
        <f t="shared" si="259"/>
        <v>0</v>
      </c>
      <c r="Q605">
        <f t="shared" si="260"/>
        <v>0</v>
      </c>
      <c r="R605" s="11">
        <f t="shared" si="261"/>
        <v>0</v>
      </c>
      <c r="S605">
        <f t="shared" si="262"/>
        <v>0</v>
      </c>
      <c r="T605" s="11">
        <f t="shared" si="263"/>
        <v>0</v>
      </c>
      <c r="U605" s="12">
        <f t="shared" si="264"/>
        <v>0</v>
      </c>
      <c r="V605" s="11">
        <f t="shared" si="265"/>
        <v>0</v>
      </c>
      <c r="W605" s="12">
        <f t="shared" si="266"/>
        <v>0</v>
      </c>
      <c r="X605" s="11">
        <f t="shared" si="267"/>
        <v>0</v>
      </c>
      <c r="Y605" s="12">
        <f t="shared" si="268"/>
        <v>0</v>
      </c>
      <c r="Z605" s="11">
        <f t="shared" si="269"/>
        <v>0</v>
      </c>
      <c r="AA605" s="12">
        <f t="shared" si="270"/>
        <v>0</v>
      </c>
      <c r="AB605" s="11">
        <f t="shared" si="271"/>
        <v>0</v>
      </c>
      <c r="AC605" s="12">
        <f t="shared" si="272"/>
        <v>0</v>
      </c>
      <c r="AD605" s="11">
        <f t="shared" si="273"/>
        <v>0</v>
      </c>
      <c r="AE605" s="12">
        <f t="shared" si="274"/>
        <v>0</v>
      </c>
      <c r="AF605" s="11">
        <f t="shared" si="275"/>
        <v>0</v>
      </c>
      <c r="AG605" s="12">
        <f t="shared" si="276"/>
        <v>0</v>
      </c>
      <c r="AH605" s="11">
        <f t="shared" si="277"/>
        <v>0</v>
      </c>
      <c r="AI605" s="12">
        <f t="shared" si="278"/>
        <v>0</v>
      </c>
      <c r="AJ605" s="11">
        <f t="shared" si="279"/>
        <v>0</v>
      </c>
      <c r="AK605" s="12">
        <f t="shared" si="280"/>
        <v>0</v>
      </c>
    </row>
    <row r="606" spans="1:37" x14ac:dyDescent="0.3">
      <c r="A606">
        <v>599069</v>
      </c>
      <c r="C606" s="1">
        <v>43865</v>
      </c>
      <c r="D606">
        <v>14</v>
      </c>
      <c r="E606" t="s">
        <v>214</v>
      </c>
      <c r="F606" t="s">
        <v>165</v>
      </c>
      <c r="G606" t="s">
        <v>53</v>
      </c>
      <c r="H606" s="2">
        <v>8960000</v>
      </c>
      <c r="J606">
        <f t="shared" si="253"/>
        <v>0</v>
      </c>
      <c r="K606">
        <f t="shared" si="254"/>
        <v>0</v>
      </c>
      <c r="L606">
        <f t="shared" si="255"/>
        <v>0</v>
      </c>
      <c r="M606">
        <f t="shared" si="256"/>
        <v>0</v>
      </c>
      <c r="N606">
        <f t="shared" si="257"/>
        <v>0</v>
      </c>
      <c r="O606">
        <f t="shared" si="258"/>
        <v>0</v>
      </c>
      <c r="P606">
        <f t="shared" si="259"/>
        <v>0</v>
      </c>
      <c r="Q606">
        <f t="shared" si="260"/>
        <v>0</v>
      </c>
      <c r="R606" s="11">
        <f t="shared" si="261"/>
        <v>0</v>
      </c>
      <c r="S606">
        <f t="shared" si="262"/>
        <v>0</v>
      </c>
      <c r="T606" s="11">
        <f t="shared" si="263"/>
        <v>0</v>
      </c>
      <c r="U606" s="12">
        <f t="shared" si="264"/>
        <v>0</v>
      </c>
      <c r="V606" s="11">
        <f t="shared" si="265"/>
        <v>0</v>
      </c>
      <c r="W606" s="12">
        <f t="shared" si="266"/>
        <v>0</v>
      </c>
      <c r="X606" s="11">
        <f t="shared" si="267"/>
        <v>0</v>
      </c>
      <c r="Y606" s="12">
        <f t="shared" si="268"/>
        <v>0</v>
      </c>
      <c r="Z606" s="11">
        <f t="shared" si="269"/>
        <v>0</v>
      </c>
      <c r="AA606" s="12">
        <f t="shared" si="270"/>
        <v>0</v>
      </c>
      <c r="AB606" s="11">
        <f t="shared" si="271"/>
        <v>0</v>
      </c>
      <c r="AC606" s="12">
        <f t="shared" si="272"/>
        <v>0</v>
      </c>
      <c r="AD606" s="11">
        <f t="shared" si="273"/>
        <v>0</v>
      </c>
      <c r="AE606" s="12">
        <f t="shared" si="274"/>
        <v>0</v>
      </c>
      <c r="AF606" s="11">
        <f t="shared" si="275"/>
        <v>0</v>
      </c>
      <c r="AG606" s="12">
        <f t="shared" si="276"/>
        <v>0</v>
      </c>
      <c r="AH606" s="11">
        <f t="shared" si="277"/>
        <v>0</v>
      </c>
      <c r="AI606" s="12">
        <f t="shared" si="278"/>
        <v>0</v>
      </c>
      <c r="AJ606" s="11">
        <f t="shared" si="279"/>
        <v>0</v>
      </c>
      <c r="AK606" s="12">
        <f t="shared" si="280"/>
        <v>0</v>
      </c>
    </row>
    <row r="607" spans="1:37" x14ac:dyDescent="0.3">
      <c r="A607">
        <v>599069</v>
      </c>
      <c r="C607" s="1">
        <v>43865</v>
      </c>
      <c r="D607">
        <v>15</v>
      </c>
      <c r="E607" t="s">
        <v>214</v>
      </c>
      <c r="F607" t="s">
        <v>165</v>
      </c>
      <c r="G607" t="s">
        <v>42</v>
      </c>
      <c r="H607" s="2">
        <v>10983000</v>
      </c>
      <c r="J607">
        <f t="shared" si="253"/>
        <v>0</v>
      </c>
      <c r="K607">
        <f t="shared" si="254"/>
        <v>0</v>
      </c>
      <c r="L607">
        <f t="shared" si="255"/>
        <v>0</v>
      </c>
      <c r="M607">
        <f t="shared" si="256"/>
        <v>0</v>
      </c>
      <c r="N607">
        <f t="shared" si="257"/>
        <v>0</v>
      </c>
      <c r="O607">
        <f t="shared" si="258"/>
        <v>0</v>
      </c>
      <c r="P607">
        <f t="shared" si="259"/>
        <v>0</v>
      </c>
      <c r="Q607">
        <f t="shared" si="260"/>
        <v>0</v>
      </c>
      <c r="R607" s="11">
        <f t="shared" si="261"/>
        <v>0</v>
      </c>
      <c r="S607">
        <f t="shared" si="262"/>
        <v>0</v>
      </c>
      <c r="T607" s="11">
        <f t="shared" si="263"/>
        <v>0</v>
      </c>
      <c r="U607" s="12">
        <f t="shared" si="264"/>
        <v>0</v>
      </c>
      <c r="V607" s="11">
        <f t="shared" si="265"/>
        <v>0</v>
      </c>
      <c r="W607" s="12">
        <f t="shared" si="266"/>
        <v>0</v>
      </c>
      <c r="X607" s="11">
        <f t="shared" si="267"/>
        <v>0</v>
      </c>
      <c r="Y607" s="12">
        <f t="shared" si="268"/>
        <v>0</v>
      </c>
      <c r="Z607" s="11">
        <f t="shared" si="269"/>
        <v>0</v>
      </c>
      <c r="AA607" s="12">
        <f t="shared" si="270"/>
        <v>0</v>
      </c>
      <c r="AB607" s="11">
        <f t="shared" si="271"/>
        <v>0</v>
      </c>
      <c r="AC607" s="12">
        <f t="shared" si="272"/>
        <v>0</v>
      </c>
      <c r="AD607" s="11">
        <f t="shared" si="273"/>
        <v>0</v>
      </c>
      <c r="AE607" s="12">
        <f t="shared" si="274"/>
        <v>0</v>
      </c>
      <c r="AF607" s="11">
        <f t="shared" si="275"/>
        <v>0</v>
      </c>
      <c r="AG607" s="12">
        <f t="shared" si="276"/>
        <v>0</v>
      </c>
      <c r="AH607" s="11">
        <f t="shared" si="277"/>
        <v>0</v>
      </c>
      <c r="AI607" s="12">
        <f t="shared" si="278"/>
        <v>0</v>
      </c>
      <c r="AJ607" s="11">
        <f t="shared" si="279"/>
        <v>0</v>
      </c>
      <c r="AK607" s="12">
        <f t="shared" si="280"/>
        <v>0</v>
      </c>
    </row>
    <row r="608" spans="1:37" x14ac:dyDescent="0.3">
      <c r="C608" s="1"/>
      <c r="H608" s="2"/>
      <c r="J608">
        <f t="shared" si="253"/>
        <v>0</v>
      </c>
      <c r="K608">
        <f t="shared" si="254"/>
        <v>0</v>
      </c>
      <c r="L608">
        <f t="shared" si="255"/>
        <v>0</v>
      </c>
      <c r="M608">
        <f t="shared" si="256"/>
        <v>0</v>
      </c>
      <c r="N608">
        <f t="shared" si="257"/>
        <v>0</v>
      </c>
      <c r="O608">
        <f t="shared" si="258"/>
        <v>0</v>
      </c>
      <c r="P608">
        <f t="shared" si="259"/>
        <v>0</v>
      </c>
      <c r="Q608">
        <f t="shared" si="260"/>
        <v>0</v>
      </c>
      <c r="R608" s="11">
        <f t="shared" si="261"/>
        <v>0</v>
      </c>
      <c r="S608">
        <f t="shared" si="262"/>
        <v>0</v>
      </c>
      <c r="T608" s="11">
        <f t="shared" si="263"/>
        <v>0</v>
      </c>
      <c r="U608" s="12">
        <f t="shared" si="264"/>
        <v>0</v>
      </c>
      <c r="V608" s="11">
        <f t="shared" si="265"/>
        <v>0</v>
      </c>
      <c r="W608" s="12">
        <f t="shared" si="266"/>
        <v>0</v>
      </c>
      <c r="X608" s="11">
        <f t="shared" si="267"/>
        <v>0</v>
      </c>
      <c r="Y608" s="12">
        <f t="shared" si="268"/>
        <v>0</v>
      </c>
      <c r="Z608" s="11">
        <f t="shared" si="269"/>
        <v>0</v>
      </c>
      <c r="AA608" s="12">
        <f t="shared" si="270"/>
        <v>0</v>
      </c>
      <c r="AB608" s="11">
        <f t="shared" si="271"/>
        <v>0</v>
      </c>
      <c r="AC608" s="12">
        <f t="shared" si="272"/>
        <v>0</v>
      </c>
      <c r="AD608" s="11">
        <f t="shared" si="273"/>
        <v>0</v>
      </c>
      <c r="AE608" s="12">
        <f t="shared" si="274"/>
        <v>0</v>
      </c>
      <c r="AF608" s="11">
        <f t="shared" si="275"/>
        <v>0</v>
      </c>
      <c r="AG608" s="12">
        <f t="shared" si="276"/>
        <v>0</v>
      </c>
      <c r="AH608" s="11">
        <f t="shared" si="277"/>
        <v>0</v>
      </c>
      <c r="AI608" s="12">
        <f t="shared" si="278"/>
        <v>0</v>
      </c>
      <c r="AJ608" s="11">
        <f t="shared" si="279"/>
        <v>0</v>
      </c>
      <c r="AK608" s="12">
        <f t="shared" si="280"/>
        <v>0</v>
      </c>
    </row>
    <row r="609" spans="1:37" x14ac:dyDescent="0.3">
      <c r="A609">
        <v>597839</v>
      </c>
      <c r="C609" s="1">
        <v>43854</v>
      </c>
      <c r="D609">
        <v>1</v>
      </c>
      <c r="E609" t="s">
        <v>215</v>
      </c>
      <c r="F609" t="s">
        <v>178</v>
      </c>
      <c r="G609" t="s">
        <v>23</v>
      </c>
      <c r="H609" s="2">
        <v>39481360</v>
      </c>
      <c r="J609">
        <f t="shared" si="253"/>
        <v>0</v>
      </c>
      <c r="K609">
        <f t="shared" si="254"/>
        <v>0</v>
      </c>
      <c r="L609">
        <f t="shared" si="255"/>
        <v>0</v>
      </c>
      <c r="M609">
        <f t="shared" si="256"/>
        <v>0</v>
      </c>
      <c r="N609">
        <f t="shared" si="257"/>
        <v>0</v>
      </c>
      <c r="O609">
        <f t="shared" si="258"/>
        <v>0</v>
      </c>
      <c r="P609">
        <f t="shared" si="259"/>
        <v>0</v>
      </c>
      <c r="Q609">
        <f t="shared" si="260"/>
        <v>0</v>
      </c>
      <c r="R609" s="11">
        <f t="shared" si="261"/>
        <v>0</v>
      </c>
      <c r="S609">
        <f t="shared" si="262"/>
        <v>0</v>
      </c>
      <c r="T609" s="11">
        <f t="shared" si="263"/>
        <v>0</v>
      </c>
      <c r="U609" s="12">
        <f t="shared" si="264"/>
        <v>0</v>
      </c>
      <c r="V609" s="11">
        <f t="shared" si="265"/>
        <v>0</v>
      </c>
      <c r="W609" s="12">
        <f t="shared" si="266"/>
        <v>0</v>
      </c>
      <c r="X609" s="11">
        <f t="shared" si="267"/>
        <v>0</v>
      </c>
      <c r="Y609" s="12">
        <f t="shared" si="268"/>
        <v>0</v>
      </c>
      <c r="Z609" s="11">
        <f t="shared" si="269"/>
        <v>0</v>
      </c>
      <c r="AA609" s="12">
        <f t="shared" si="270"/>
        <v>0</v>
      </c>
      <c r="AB609" s="11">
        <f t="shared" si="271"/>
        <v>0</v>
      </c>
      <c r="AC609" s="12">
        <f t="shared" si="272"/>
        <v>0</v>
      </c>
      <c r="AD609" s="11">
        <f t="shared" si="273"/>
        <v>0</v>
      </c>
      <c r="AE609" s="12">
        <f t="shared" si="274"/>
        <v>0</v>
      </c>
      <c r="AF609" s="11">
        <f t="shared" si="275"/>
        <v>0</v>
      </c>
      <c r="AG609" s="12">
        <f t="shared" si="276"/>
        <v>0</v>
      </c>
      <c r="AH609" s="11">
        <f t="shared" si="277"/>
        <v>0</v>
      </c>
      <c r="AI609" s="12">
        <f t="shared" si="278"/>
        <v>0</v>
      </c>
      <c r="AJ609" s="11">
        <f t="shared" si="279"/>
        <v>0</v>
      </c>
      <c r="AK609" s="12">
        <f t="shared" si="280"/>
        <v>0</v>
      </c>
    </row>
    <row r="610" spans="1:37" x14ac:dyDescent="0.3">
      <c r="A610">
        <v>597839</v>
      </c>
      <c r="C610" s="1">
        <v>43854</v>
      </c>
      <c r="D610">
        <v>2</v>
      </c>
      <c r="E610" t="s">
        <v>215</v>
      </c>
      <c r="F610" t="s">
        <v>178</v>
      </c>
      <c r="G610" t="s">
        <v>39</v>
      </c>
      <c r="H610" s="2">
        <v>41800000</v>
      </c>
      <c r="J610">
        <f t="shared" si="253"/>
        <v>0</v>
      </c>
      <c r="K610">
        <f t="shared" si="254"/>
        <v>0</v>
      </c>
      <c r="L610">
        <f t="shared" si="255"/>
        <v>0</v>
      </c>
      <c r="M610">
        <f t="shared" si="256"/>
        <v>0</v>
      </c>
      <c r="N610">
        <f t="shared" si="257"/>
        <v>0</v>
      </c>
      <c r="O610">
        <f t="shared" si="258"/>
        <v>0</v>
      </c>
      <c r="P610">
        <f t="shared" si="259"/>
        <v>0</v>
      </c>
      <c r="Q610">
        <f t="shared" si="260"/>
        <v>0</v>
      </c>
      <c r="R610" s="11">
        <f t="shared" si="261"/>
        <v>0</v>
      </c>
      <c r="S610">
        <f t="shared" si="262"/>
        <v>0</v>
      </c>
      <c r="T610" s="11">
        <f t="shared" si="263"/>
        <v>0</v>
      </c>
      <c r="U610" s="12">
        <f t="shared" si="264"/>
        <v>0</v>
      </c>
      <c r="V610" s="11">
        <f t="shared" si="265"/>
        <v>0</v>
      </c>
      <c r="W610" s="12">
        <f t="shared" si="266"/>
        <v>0</v>
      </c>
      <c r="X610" s="11">
        <f t="shared" si="267"/>
        <v>0</v>
      </c>
      <c r="Y610" s="12">
        <f t="shared" si="268"/>
        <v>0</v>
      </c>
      <c r="Z610" s="11">
        <f t="shared" si="269"/>
        <v>0</v>
      </c>
      <c r="AA610" s="12">
        <f t="shared" si="270"/>
        <v>0</v>
      </c>
      <c r="AB610" s="11">
        <f t="shared" si="271"/>
        <v>0</v>
      </c>
      <c r="AC610" s="12">
        <f t="shared" si="272"/>
        <v>0</v>
      </c>
      <c r="AD610" s="11">
        <f t="shared" si="273"/>
        <v>0</v>
      </c>
      <c r="AE610" s="12">
        <f t="shared" si="274"/>
        <v>0</v>
      </c>
      <c r="AF610" s="11">
        <f t="shared" si="275"/>
        <v>0</v>
      </c>
      <c r="AG610" s="12">
        <f t="shared" si="276"/>
        <v>0</v>
      </c>
      <c r="AH610" s="11">
        <f t="shared" si="277"/>
        <v>1</v>
      </c>
      <c r="AI610" s="12">
        <f t="shared" si="278"/>
        <v>0</v>
      </c>
      <c r="AJ610" s="11">
        <f t="shared" si="279"/>
        <v>0</v>
      </c>
      <c r="AK610" s="12">
        <f t="shared" si="280"/>
        <v>0</v>
      </c>
    </row>
    <row r="611" spans="1:37" x14ac:dyDescent="0.3">
      <c r="A611">
        <v>597839</v>
      </c>
      <c r="C611" s="1">
        <v>43854</v>
      </c>
      <c r="D611">
        <v>3</v>
      </c>
      <c r="E611" t="s">
        <v>215</v>
      </c>
      <c r="F611" t="s">
        <v>178</v>
      </c>
      <c r="G611" t="s">
        <v>156</v>
      </c>
      <c r="H611" s="2">
        <v>48747000</v>
      </c>
      <c r="J611">
        <f t="shared" si="253"/>
        <v>1</v>
      </c>
      <c r="K611">
        <f t="shared" si="254"/>
        <v>0</v>
      </c>
      <c r="L611">
        <f t="shared" si="255"/>
        <v>0</v>
      </c>
      <c r="M611">
        <f t="shared" si="256"/>
        <v>0</v>
      </c>
      <c r="N611">
        <f t="shared" si="257"/>
        <v>0</v>
      </c>
      <c r="O611">
        <f t="shared" si="258"/>
        <v>0</v>
      </c>
      <c r="P611">
        <f t="shared" si="259"/>
        <v>0</v>
      </c>
      <c r="Q611">
        <f t="shared" si="260"/>
        <v>0</v>
      </c>
      <c r="R611" s="11">
        <f t="shared" si="261"/>
        <v>0</v>
      </c>
      <c r="S611">
        <f t="shared" si="262"/>
        <v>0</v>
      </c>
      <c r="T611" s="11">
        <f t="shared" si="263"/>
        <v>0</v>
      </c>
      <c r="U611" s="12">
        <f t="shared" si="264"/>
        <v>0</v>
      </c>
      <c r="V611" s="11">
        <f t="shared" si="265"/>
        <v>0</v>
      </c>
      <c r="W611" s="12">
        <f t="shared" si="266"/>
        <v>0</v>
      </c>
      <c r="X611" s="11">
        <f t="shared" si="267"/>
        <v>0</v>
      </c>
      <c r="Y611" s="12">
        <f t="shared" si="268"/>
        <v>0</v>
      </c>
      <c r="Z611" s="11">
        <f t="shared" si="269"/>
        <v>0</v>
      </c>
      <c r="AA611" s="12">
        <f t="shared" si="270"/>
        <v>0</v>
      </c>
      <c r="AB611" s="11">
        <f t="shared" si="271"/>
        <v>0</v>
      </c>
      <c r="AC611" s="12">
        <f t="shared" si="272"/>
        <v>0</v>
      </c>
      <c r="AD611" s="11">
        <f t="shared" si="273"/>
        <v>0</v>
      </c>
      <c r="AE611" s="12">
        <f t="shared" si="274"/>
        <v>0</v>
      </c>
      <c r="AF611" s="11">
        <f t="shared" si="275"/>
        <v>0</v>
      </c>
      <c r="AG611" s="12">
        <f t="shared" si="276"/>
        <v>0</v>
      </c>
      <c r="AH611" s="11">
        <f t="shared" si="277"/>
        <v>0</v>
      </c>
      <c r="AI611" s="12">
        <f t="shared" si="278"/>
        <v>0</v>
      </c>
      <c r="AJ611" s="11">
        <f t="shared" si="279"/>
        <v>0</v>
      </c>
      <c r="AK611" s="12">
        <f t="shared" si="280"/>
        <v>0</v>
      </c>
    </row>
    <row r="612" spans="1:37" x14ac:dyDescent="0.3">
      <c r="A612">
        <v>597839</v>
      </c>
      <c r="C612" s="1">
        <v>43854</v>
      </c>
      <c r="D612">
        <v>4</v>
      </c>
      <c r="E612" t="s">
        <v>215</v>
      </c>
      <c r="F612" t="s">
        <v>178</v>
      </c>
      <c r="G612" t="s">
        <v>28</v>
      </c>
      <c r="H612" s="2">
        <v>55048311</v>
      </c>
      <c r="J612">
        <f t="shared" si="253"/>
        <v>0</v>
      </c>
      <c r="K612">
        <f t="shared" si="254"/>
        <v>0</v>
      </c>
      <c r="L612">
        <f t="shared" si="255"/>
        <v>0</v>
      </c>
      <c r="M612">
        <f t="shared" si="256"/>
        <v>0</v>
      </c>
      <c r="N612">
        <f t="shared" si="257"/>
        <v>0</v>
      </c>
      <c r="O612">
        <f t="shared" si="258"/>
        <v>0</v>
      </c>
      <c r="P612">
        <f t="shared" si="259"/>
        <v>0</v>
      </c>
      <c r="Q612">
        <f t="shared" si="260"/>
        <v>0</v>
      </c>
      <c r="R612" s="11">
        <f t="shared" si="261"/>
        <v>0</v>
      </c>
      <c r="S612">
        <f t="shared" si="262"/>
        <v>0</v>
      </c>
      <c r="T612" s="11">
        <f t="shared" si="263"/>
        <v>0</v>
      </c>
      <c r="U612" s="12">
        <f t="shared" si="264"/>
        <v>0</v>
      </c>
      <c r="V612" s="11">
        <f t="shared" si="265"/>
        <v>0</v>
      </c>
      <c r="W612" s="12">
        <f t="shared" si="266"/>
        <v>0</v>
      </c>
      <c r="X612" s="11">
        <f t="shared" si="267"/>
        <v>0</v>
      </c>
      <c r="Y612" s="12">
        <f t="shared" si="268"/>
        <v>0</v>
      </c>
      <c r="Z612" s="11">
        <f t="shared" si="269"/>
        <v>0</v>
      </c>
      <c r="AA612" s="12">
        <f t="shared" si="270"/>
        <v>0</v>
      </c>
      <c r="AB612" s="11">
        <f t="shared" si="271"/>
        <v>0</v>
      </c>
      <c r="AC612" s="12">
        <f t="shared" si="272"/>
        <v>0</v>
      </c>
      <c r="AD612" s="11">
        <f t="shared" si="273"/>
        <v>0</v>
      </c>
      <c r="AE612" s="12">
        <f t="shared" si="274"/>
        <v>0</v>
      </c>
      <c r="AF612" s="11">
        <f t="shared" si="275"/>
        <v>0</v>
      </c>
      <c r="AG612" s="12">
        <f t="shared" si="276"/>
        <v>0</v>
      </c>
      <c r="AH612" s="11">
        <f t="shared" si="277"/>
        <v>0</v>
      </c>
      <c r="AI612" s="12">
        <f t="shared" si="278"/>
        <v>0</v>
      </c>
      <c r="AJ612" s="11">
        <f t="shared" si="279"/>
        <v>0</v>
      </c>
      <c r="AK612" s="12">
        <f t="shared" si="280"/>
        <v>0</v>
      </c>
    </row>
    <row r="613" spans="1:37" x14ac:dyDescent="0.3">
      <c r="C613" s="1"/>
      <c r="H613" s="2"/>
      <c r="J613">
        <f t="shared" si="253"/>
        <v>0</v>
      </c>
      <c r="K613">
        <f t="shared" si="254"/>
        <v>0</v>
      </c>
      <c r="L613">
        <f t="shared" si="255"/>
        <v>0</v>
      </c>
      <c r="M613">
        <f t="shared" si="256"/>
        <v>0</v>
      </c>
      <c r="N613">
        <f t="shared" si="257"/>
        <v>0</v>
      </c>
      <c r="O613">
        <f t="shared" si="258"/>
        <v>0</v>
      </c>
      <c r="P613">
        <f t="shared" si="259"/>
        <v>0</v>
      </c>
      <c r="Q613">
        <f t="shared" si="260"/>
        <v>0</v>
      </c>
      <c r="R613" s="11">
        <f t="shared" si="261"/>
        <v>0</v>
      </c>
      <c r="S613">
        <f t="shared" si="262"/>
        <v>0</v>
      </c>
      <c r="T613" s="11">
        <f t="shared" si="263"/>
        <v>0</v>
      </c>
      <c r="U613" s="12">
        <f t="shared" si="264"/>
        <v>0</v>
      </c>
      <c r="V613" s="11">
        <f t="shared" si="265"/>
        <v>0</v>
      </c>
      <c r="W613" s="12">
        <f t="shared" si="266"/>
        <v>0</v>
      </c>
      <c r="X613" s="11">
        <f t="shared" si="267"/>
        <v>0</v>
      </c>
      <c r="Y613" s="12">
        <f t="shared" si="268"/>
        <v>0</v>
      </c>
      <c r="Z613" s="11">
        <f t="shared" si="269"/>
        <v>0</v>
      </c>
      <c r="AA613" s="12">
        <f t="shared" si="270"/>
        <v>0</v>
      </c>
      <c r="AB613" s="11">
        <f t="shared" si="271"/>
        <v>0</v>
      </c>
      <c r="AC613" s="12">
        <f t="shared" si="272"/>
        <v>0</v>
      </c>
      <c r="AD613" s="11">
        <f t="shared" si="273"/>
        <v>0</v>
      </c>
      <c r="AE613" s="12">
        <f t="shared" si="274"/>
        <v>0</v>
      </c>
      <c r="AF613" s="11">
        <f t="shared" si="275"/>
        <v>0</v>
      </c>
      <c r="AG613" s="12">
        <f t="shared" si="276"/>
        <v>0</v>
      </c>
      <c r="AH613" s="11">
        <f t="shared" si="277"/>
        <v>0</v>
      </c>
      <c r="AI613" s="12">
        <f t="shared" si="278"/>
        <v>0</v>
      </c>
      <c r="AJ613" s="11">
        <f t="shared" si="279"/>
        <v>0</v>
      </c>
      <c r="AK613" s="12">
        <f t="shared" si="280"/>
        <v>0</v>
      </c>
    </row>
    <row r="614" spans="1:37" x14ac:dyDescent="0.3">
      <c r="A614">
        <v>598174</v>
      </c>
      <c r="C614" s="1">
        <v>43845</v>
      </c>
      <c r="D614">
        <v>1</v>
      </c>
      <c r="E614" t="s">
        <v>216</v>
      </c>
      <c r="F614" t="s">
        <v>178</v>
      </c>
      <c r="G614" t="s">
        <v>21</v>
      </c>
      <c r="H614" s="2">
        <v>5229850</v>
      </c>
      <c r="J614">
        <f t="shared" si="253"/>
        <v>0</v>
      </c>
      <c r="K614">
        <f t="shared" si="254"/>
        <v>0</v>
      </c>
      <c r="L614">
        <f t="shared" si="255"/>
        <v>0</v>
      </c>
      <c r="M614">
        <f t="shared" si="256"/>
        <v>0</v>
      </c>
      <c r="N614">
        <f t="shared" si="257"/>
        <v>0</v>
      </c>
      <c r="O614">
        <f t="shared" si="258"/>
        <v>0</v>
      </c>
      <c r="P614">
        <f t="shared" si="259"/>
        <v>0</v>
      </c>
      <c r="Q614">
        <f t="shared" si="260"/>
        <v>0</v>
      </c>
      <c r="R614" s="11">
        <f t="shared" si="261"/>
        <v>0</v>
      </c>
      <c r="S614">
        <f t="shared" si="262"/>
        <v>0</v>
      </c>
      <c r="T614" s="11">
        <f t="shared" si="263"/>
        <v>0</v>
      </c>
      <c r="U614" s="12">
        <f t="shared" si="264"/>
        <v>0</v>
      </c>
      <c r="V614" s="11">
        <f t="shared" si="265"/>
        <v>0</v>
      </c>
      <c r="W614" s="12">
        <f t="shared" si="266"/>
        <v>0</v>
      </c>
      <c r="X614" s="11">
        <f t="shared" si="267"/>
        <v>1</v>
      </c>
      <c r="Y614" s="12">
        <f t="shared" si="268"/>
        <v>1</v>
      </c>
      <c r="Z614" s="11">
        <f t="shared" si="269"/>
        <v>0</v>
      </c>
      <c r="AA614" s="12">
        <f t="shared" si="270"/>
        <v>0</v>
      </c>
      <c r="AB614" s="11">
        <f t="shared" si="271"/>
        <v>0</v>
      </c>
      <c r="AC614" s="12">
        <f t="shared" si="272"/>
        <v>0</v>
      </c>
      <c r="AD614" s="11">
        <f t="shared" si="273"/>
        <v>0</v>
      </c>
      <c r="AE614" s="12">
        <f t="shared" si="274"/>
        <v>0</v>
      </c>
      <c r="AF614" s="11">
        <f t="shared" si="275"/>
        <v>0</v>
      </c>
      <c r="AG614" s="12">
        <f t="shared" si="276"/>
        <v>0</v>
      </c>
      <c r="AH614" s="11">
        <f t="shared" si="277"/>
        <v>0</v>
      </c>
      <c r="AI614" s="12">
        <f t="shared" si="278"/>
        <v>0</v>
      </c>
      <c r="AJ614" s="11">
        <f t="shared" si="279"/>
        <v>0</v>
      </c>
      <c r="AK614" s="12">
        <f t="shared" si="280"/>
        <v>0</v>
      </c>
    </row>
    <row r="615" spans="1:37" x14ac:dyDescent="0.3">
      <c r="A615">
        <v>598174</v>
      </c>
      <c r="C615" s="1">
        <v>43845</v>
      </c>
      <c r="D615">
        <v>2</v>
      </c>
      <c r="E615" t="s">
        <v>216</v>
      </c>
      <c r="F615" t="s">
        <v>178</v>
      </c>
      <c r="G615" t="s">
        <v>72</v>
      </c>
      <c r="H615" s="2">
        <v>5534679</v>
      </c>
      <c r="J615">
        <f t="shared" si="253"/>
        <v>0</v>
      </c>
      <c r="K615">
        <f t="shared" si="254"/>
        <v>0</v>
      </c>
      <c r="L615">
        <f t="shared" si="255"/>
        <v>0</v>
      </c>
      <c r="M615">
        <f t="shared" si="256"/>
        <v>0</v>
      </c>
      <c r="N615">
        <f t="shared" si="257"/>
        <v>0</v>
      </c>
      <c r="O615">
        <f t="shared" si="258"/>
        <v>0</v>
      </c>
      <c r="P615">
        <f t="shared" si="259"/>
        <v>0</v>
      </c>
      <c r="Q615">
        <f t="shared" si="260"/>
        <v>0</v>
      </c>
      <c r="R615" s="11">
        <f t="shared" si="261"/>
        <v>0</v>
      </c>
      <c r="S615">
        <f t="shared" si="262"/>
        <v>0</v>
      </c>
      <c r="T615" s="11">
        <f t="shared" si="263"/>
        <v>0</v>
      </c>
      <c r="U615" s="12">
        <f t="shared" si="264"/>
        <v>0</v>
      </c>
      <c r="V615" s="11">
        <f t="shared" si="265"/>
        <v>0</v>
      </c>
      <c r="W615" s="12">
        <f t="shared" si="266"/>
        <v>0</v>
      </c>
      <c r="X615" s="11">
        <f t="shared" si="267"/>
        <v>0</v>
      </c>
      <c r="Y615" s="12">
        <f t="shared" si="268"/>
        <v>0</v>
      </c>
      <c r="Z615" s="11">
        <f t="shared" si="269"/>
        <v>0</v>
      </c>
      <c r="AA615" s="12">
        <f t="shared" si="270"/>
        <v>0</v>
      </c>
      <c r="AB615" s="11">
        <f t="shared" si="271"/>
        <v>0</v>
      </c>
      <c r="AC615" s="12">
        <f t="shared" si="272"/>
        <v>0</v>
      </c>
      <c r="AD615" s="11">
        <f t="shared" si="273"/>
        <v>0</v>
      </c>
      <c r="AE615" s="12">
        <f t="shared" si="274"/>
        <v>0</v>
      </c>
      <c r="AF615" s="11">
        <f t="shared" si="275"/>
        <v>0</v>
      </c>
      <c r="AG615" s="12">
        <f t="shared" si="276"/>
        <v>0</v>
      </c>
      <c r="AH615" s="11">
        <f t="shared" si="277"/>
        <v>0</v>
      </c>
      <c r="AI615" s="12">
        <f t="shared" si="278"/>
        <v>0</v>
      </c>
      <c r="AJ615" s="11">
        <f t="shared" si="279"/>
        <v>0</v>
      </c>
      <c r="AK615" s="12">
        <f t="shared" si="280"/>
        <v>0</v>
      </c>
    </row>
    <row r="616" spans="1:37" x14ac:dyDescent="0.3">
      <c r="A616">
        <v>598174</v>
      </c>
      <c r="C616" s="1">
        <v>43845</v>
      </c>
      <c r="D616">
        <v>3</v>
      </c>
      <c r="E616" t="s">
        <v>216</v>
      </c>
      <c r="F616" t="s">
        <v>178</v>
      </c>
      <c r="G616" t="s">
        <v>20</v>
      </c>
      <c r="H616" s="2">
        <v>6085000</v>
      </c>
      <c r="J616">
        <f t="shared" si="253"/>
        <v>0</v>
      </c>
      <c r="K616">
        <f t="shared" si="254"/>
        <v>0</v>
      </c>
      <c r="L616">
        <f t="shared" si="255"/>
        <v>0</v>
      </c>
      <c r="M616">
        <f t="shared" si="256"/>
        <v>0</v>
      </c>
      <c r="N616">
        <f t="shared" si="257"/>
        <v>0</v>
      </c>
      <c r="O616">
        <f t="shared" si="258"/>
        <v>0</v>
      </c>
      <c r="P616">
        <f t="shared" si="259"/>
        <v>0</v>
      </c>
      <c r="Q616">
        <f t="shared" si="260"/>
        <v>0</v>
      </c>
      <c r="R616" s="11">
        <f t="shared" si="261"/>
        <v>1</v>
      </c>
      <c r="S616">
        <f t="shared" si="262"/>
        <v>0</v>
      </c>
      <c r="T616" s="11">
        <f t="shared" si="263"/>
        <v>1</v>
      </c>
      <c r="U616" s="12">
        <f t="shared" si="264"/>
        <v>0</v>
      </c>
      <c r="V616" s="11">
        <f t="shared" si="265"/>
        <v>0</v>
      </c>
      <c r="W616" s="12">
        <f t="shared" si="266"/>
        <v>0</v>
      </c>
      <c r="X616" s="11">
        <f t="shared" si="267"/>
        <v>0</v>
      </c>
      <c r="Y616" s="12">
        <f t="shared" si="268"/>
        <v>0</v>
      </c>
      <c r="Z616" s="11">
        <f t="shared" si="269"/>
        <v>0</v>
      </c>
      <c r="AA616" s="12">
        <f t="shared" si="270"/>
        <v>0</v>
      </c>
      <c r="AB616" s="11">
        <f t="shared" si="271"/>
        <v>0</v>
      </c>
      <c r="AC616" s="12">
        <f t="shared" si="272"/>
        <v>0</v>
      </c>
      <c r="AD616" s="11">
        <f t="shared" si="273"/>
        <v>0</v>
      </c>
      <c r="AE616" s="12">
        <f t="shared" si="274"/>
        <v>0</v>
      </c>
      <c r="AF616" s="11">
        <f t="shared" si="275"/>
        <v>0</v>
      </c>
      <c r="AG616" s="12">
        <f t="shared" si="276"/>
        <v>0</v>
      </c>
      <c r="AH616" s="11">
        <f t="shared" si="277"/>
        <v>0</v>
      </c>
      <c r="AI616" s="12">
        <f t="shared" si="278"/>
        <v>0</v>
      </c>
      <c r="AJ616" s="11">
        <f t="shared" si="279"/>
        <v>0</v>
      </c>
      <c r="AK616" s="12">
        <f t="shared" si="280"/>
        <v>0</v>
      </c>
    </row>
    <row r="617" spans="1:37" x14ac:dyDescent="0.3">
      <c r="A617">
        <v>598174</v>
      </c>
      <c r="C617" s="1">
        <v>43845</v>
      </c>
      <c r="D617">
        <v>4</v>
      </c>
      <c r="E617" t="s">
        <v>216</v>
      </c>
      <c r="F617" t="s">
        <v>178</v>
      </c>
      <c r="G617" t="s">
        <v>156</v>
      </c>
      <c r="H617" s="2">
        <v>6503751</v>
      </c>
      <c r="J617">
        <f t="shared" si="253"/>
        <v>1</v>
      </c>
      <c r="K617">
        <f t="shared" si="254"/>
        <v>0</v>
      </c>
      <c r="L617">
        <f t="shared" si="255"/>
        <v>0</v>
      </c>
      <c r="M617">
        <f t="shared" si="256"/>
        <v>0</v>
      </c>
      <c r="N617">
        <f t="shared" si="257"/>
        <v>0</v>
      </c>
      <c r="O617">
        <f t="shared" si="258"/>
        <v>0</v>
      </c>
      <c r="P617">
        <f t="shared" si="259"/>
        <v>0</v>
      </c>
      <c r="Q617">
        <f t="shared" si="260"/>
        <v>0</v>
      </c>
      <c r="R617" s="11">
        <f t="shared" si="261"/>
        <v>0</v>
      </c>
      <c r="S617">
        <f t="shared" si="262"/>
        <v>0</v>
      </c>
      <c r="T617" s="11">
        <f t="shared" si="263"/>
        <v>0</v>
      </c>
      <c r="U617" s="12">
        <f t="shared" si="264"/>
        <v>0</v>
      </c>
      <c r="V617" s="11">
        <f t="shared" si="265"/>
        <v>0</v>
      </c>
      <c r="W617" s="12">
        <f t="shared" si="266"/>
        <v>0</v>
      </c>
      <c r="X617" s="11">
        <f t="shared" si="267"/>
        <v>0</v>
      </c>
      <c r="Y617" s="12">
        <f t="shared" si="268"/>
        <v>0</v>
      </c>
      <c r="Z617" s="11">
        <f t="shared" si="269"/>
        <v>0</v>
      </c>
      <c r="AA617" s="12">
        <f t="shared" si="270"/>
        <v>0</v>
      </c>
      <c r="AB617" s="11">
        <f t="shared" si="271"/>
        <v>0</v>
      </c>
      <c r="AC617" s="12">
        <f t="shared" si="272"/>
        <v>0</v>
      </c>
      <c r="AD617" s="11">
        <f t="shared" si="273"/>
        <v>0</v>
      </c>
      <c r="AE617" s="12">
        <f t="shared" si="274"/>
        <v>0</v>
      </c>
      <c r="AF617" s="11">
        <f t="shared" si="275"/>
        <v>0</v>
      </c>
      <c r="AG617" s="12">
        <f t="shared" si="276"/>
        <v>0</v>
      </c>
      <c r="AH617" s="11">
        <f t="shared" si="277"/>
        <v>0</v>
      </c>
      <c r="AI617" s="12">
        <f t="shared" si="278"/>
        <v>0</v>
      </c>
      <c r="AJ617" s="11">
        <f t="shared" si="279"/>
        <v>0</v>
      </c>
      <c r="AK617" s="12">
        <f t="shared" si="280"/>
        <v>0</v>
      </c>
    </row>
    <row r="618" spans="1:37" x14ac:dyDescent="0.3">
      <c r="A618">
        <v>598174</v>
      </c>
      <c r="C618" s="1">
        <v>43845</v>
      </c>
      <c r="D618">
        <v>5</v>
      </c>
      <c r="E618" t="s">
        <v>216</v>
      </c>
      <c r="F618" t="s">
        <v>178</v>
      </c>
      <c r="G618" t="s">
        <v>16</v>
      </c>
      <c r="H618" s="2">
        <v>6623200</v>
      </c>
      <c r="J618">
        <f t="shared" si="253"/>
        <v>0</v>
      </c>
      <c r="K618">
        <f t="shared" si="254"/>
        <v>0</v>
      </c>
      <c r="L618">
        <f t="shared" si="255"/>
        <v>0</v>
      </c>
      <c r="M618">
        <f t="shared" si="256"/>
        <v>0</v>
      </c>
      <c r="N618">
        <f t="shared" si="257"/>
        <v>0</v>
      </c>
      <c r="O618">
        <f t="shared" si="258"/>
        <v>0</v>
      </c>
      <c r="P618">
        <f t="shared" si="259"/>
        <v>0</v>
      </c>
      <c r="Q618">
        <f t="shared" si="260"/>
        <v>0</v>
      </c>
      <c r="R618" s="11">
        <f t="shared" si="261"/>
        <v>0</v>
      </c>
      <c r="S618">
        <f t="shared" si="262"/>
        <v>0</v>
      </c>
      <c r="T618" s="11">
        <f t="shared" si="263"/>
        <v>0</v>
      </c>
      <c r="U618" s="12">
        <f t="shared" si="264"/>
        <v>0</v>
      </c>
      <c r="V618" s="11">
        <f t="shared" si="265"/>
        <v>0</v>
      </c>
      <c r="W618" s="12">
        <f t="shared" si="266"/>
        <v>0</v>
      </c>
      <c r="X618" s="11">
        <f t="shared" si="267"/>
        <v>0</v>
      </c>
      <c r="Y618" s="12">
        <f t="shared" si="268"/>
        <v>0</v>
      </c>
      <c r="Z618" s="11">
        <f t="shared" si="269"/>
        <v>0</v>
      </c>
      <c r="AA618" s="12">
        <f t="shared" si="270"/>
        <v>0</v>
      </c>
      <c r="AB618" s="11">
        <f t="shared" si="271"/>
        <v>0</v>
      </c>
      <c r="AC618" s="12">
        <f t="shared" si="272"/>
        <v>0</v>
      </c>
      <c r="AD618" s="11">
        <f t="shared" si="273"/>
        <v>0</v>
      </c>
      <c r="AE618" s="12">
        <f t="shared" si="274"/>
        <v>0</v>
      </c>
      <c r="AF618" s="11">
        <f t="shared" si="275"/>
        <v>0</v>
      </c>
      <c r="AG618" s="12">
        <f t="shared" si="276"/>
        <v>0</v>
      </c>
      <c r="AH618" s="11">
        <f t="shared" si="277"/>
        <v>0</v>
      </c>
      <c r="AI618" s="12">
        <f t="shared" si="278"/>
        <v>0</v>
      </c>
      <c r="AJ618" s="11">
        <f t="shared" si="279"/>
        <v>0</v>
      </c>
      <c r="AK618" s="12">
        <f t="shared" si="280"/>
        <v>0</v>
      </c>
    </row>
    <row r="619" spans="1:37" x14ac:dyDescent="0.3">
      <c r="C619" s="1"/>
      <c r="H619" s="2"/>
      <c r="J619">
        <f t="shared" si="253"/>
        <v>0</v>
      </c>
      <c r="K619">
        <f t="shared" si="254"/>
        <v>0</v>
      </c>
      <c r="L619">
        <f t="shared" si="255"/>
        <v>0</v>
      </c>
      <c r="M619">
        <f t="shared" si="256"/>
        <v>0</v>
      </c>
      <c r="N619">
        <f t="shared" si="257"/>
        <v>0</v>
      </c>
      <c r="O619">
        <f t="shared" si="258"/>
        <v>0</v>
      </c>
      <c r="P619">
        <f t="shared" si="259"/>
        <v>0</v>
      </c>
      <c r="Q619">
        <f t="shared" si="260"/>
        <v>0</v>
      </c>
      <c r="R619" s="11">
        <f t="shared" si="261"/>
        <v>0</v>
      </c>
      <c r="S619">
        <f t="shared" si="262"/>
        <v>0</v>
      </c>
      <c r="T619" s="11">
        <f t="shared" si="263"/>
        <v>0</v>
      </c>
      <c r="U619" s="12">
        <f t="shared" si="264"/>
        <v>0</v>
      </c>
      <c r="V619" s="11">
        <f t="shared" si="265"/>
        <v>0</v>
      </c>
      <c r="W619" s="12">
        <f t="shared" si="266"/>
        <v>0</v>
      </c>
      <c r="X619" s="11">
        <f t="shared" si="267"/>
        <v>0</v>
      </c>
      <c r="Y619" s="12">
        <f t="shared" si="268"/>
        <v>0</v>
      </c>
      <c r="Z619" s="11">
        <f t="shared" si="269"/>
        <v>0</v>
      </c>
      <c r="AA619" s="12">
        <f t="shared" si="270"/>
        <v>0</v>
      </c>
      <c r="AB619" s="11">
        <f t="shared" si="271"/>
        <v>0</v>
      </c>
      <c r="AC619" s="12">
        <f t="shared" si="272"/>
        <v>0</v>
      </c>
      <c r="AD619" s="11">
        <f t="shared" si="273"/>
        <v>0</v>
      </c>
      <c r="AE619" s="12">
        <f t="shared" si="274"/>
        <v>0</v>
      </c>
      <c r="AF619" s="11">
        <f t="shared" si="275"/>
        <v>0</v>
      </c>
      <c r="AG619" s="12">
        <f t="shared" si="276"/>
        <v>0</v>
      </c>
      <c r="AH619" s="11">
        <f t="shared" si="277"/>
        <v>0</v>
      </c>
      <c r="AI619" s="12">
        <f t="shared" si="278"/>
        <v>0</v>
      </c>
      <c r="AJ619" s="11">
        <f t="shared" si="279"/>
        <v>0</v>
      </c>
      <c r="AK619" s="12">
        <f t="shared" si="280"/>
        <v>0</v>
      </c>
    </row>
    <row r="620" spans="1:37" x14ac:dyDescent="0.3">
      <c r="A620">
        <v>596461</v>
      </c>
      <c r="C620" s="1">
        <v>43819</v>
      </c>
      <c r="D620">
        <v>15</v>
      </c>
      <c r="E620" t="s">
        <v>217</v>
      </c>
      <c r="F620" t="s">
        <v>199</v>
      </c>
      <c r="G620" t="s">
        <v>17</v>
      </c>
      <c r="H620" s="2">
        <v>15181279</v>
      </c>
      <c r="J620">
        <f t="shared" si="253"/>
        <v>0</v>
      </c>
      <c r="K620">
        <f t="shared" si="254"/>
        <v>0</v>
      </c>
      <c r="L620">
        <f t="shared" si="255"/>
        <v>0</v>
      </c>
      <c r="M620">
        <f t="shared" si="256"/>
        <v>0</v>
      </c>
      <c r="N620">
        <f t="shared" si="257"/>
        <v>0</v>
      </c>
      <c r="O620">
        <f t="shared" si="258"/>
        <v>0</v>
      </c>
      <c r="P620">
        <f t="shared" si="259"/>
        <v>0</v>
      </c>
      <c r="Q620">
        <f t="shared" si="260"/>
        <v>0</v>
      </c>
      <c r="R620" s="11">
        <f t="shared" si="261"/>
        <v>0</v>
      </c>
      <c r="S620">
        <f t="shared" si="262"/>
        <v>0</v>
      </c>
      <c r="T620" s="11">
        <f t="shared" si="263"/>
        <v>0</v>
      </c>
      <c r="U620" s="12">
        <f t="shared" si="264"/>
        <v>0</v>
      </c>
      <c r="V620" s="11">
        <f t="shared" si="265"/>
        <v>0</v>
      </c>
      <c r="W620" s="12">
        <f t="shared" si="266"/>
        <v>0</v>
      </c>
      <c r="X620" s="11">
        <f t="shared" si="267"/>
        <v>0</v>
      </c>
      <c r="Y620" s="12">
        <f t="shared" si="268"/>
        <v>0</v>
      </c>
      <c r="Z620" s="11">
        <f t="shared" si="269"/>
        <v>0</v>
      </c>
      <c r="AA620" s="12">
        <f t="shared" si="270"/>
        <v>0</v>
      </c>
      <c r="AB620" s="11">
        <f t="shared" si="271"/>
        <v>0</v>
      </c>
      <c r="AC620" s="12">
        <f t="shared" si="272"/>
        <v>0</v>
      </c>
      <c r="AD620" s="11">
        <f t="shared" si="273"/>
        <v>0</v>
      </c>
      <c r="AE620" s="12">
        <f t="shared" si="274"/>
        <v>0</v>
      </c>
      <c r="AF620" s="11">
        <f t="shared" si="275"/>
        <v>0</v>
      </c>
      <c r="AG620" s="12">
        <f t="shared" si="276"/>
        <v>0</v>
      </c>
      <c r="AH620" s="11">
        <f t="shared" si="277"/>
        <v>0</v>
      </c>
      <c r="AI620" s="12">
        <f t="shared" si="278"/>
        <v>0</v>
      </c>
      <c r="AJ620" s="11">
        <f t="shared" si="279"/>
        <v>0</v>
      </c>
      <c r="AK620" s="12">
        <f t="shared" si="280"/>
        <v>0</v>
      </c>
    </row>
    <row r="621" spans="1:37" x14ac:dyDescent="0.3">
      <c r="A621">
        <v>596461</v>
      </c>
      <c r="C621" s="1">
        <v>43819</v>
      </c>
      <c r="D621">
        <v>16</v>
      </c>
      <c r="E621" t="s">
        <v>217</v>
      </c>
      <c r="F621" t="s">
        <v>199</v>
      </c>
      <c r="G621" t="s">
        <v>14</v>
      </c>
      <c r="H621" s="2">
        <v>16814567</v>
      </c>
      <c r="J621">
        <f t="shared" si="253"/>
        <v>0</v>
      </c>
      <c r="K621">
        <f t="shared" si="254"/>
        <v>0</v>
      </c>
      <c r="L621">
        <f t="shared" si="255"/>
        <v>0</v>
      </c>
      <c r="M621">
        <f t="shared" si="256"/>
        <v>0</v>
      </c>
      <c r="N621">
        <f t="shared" si="257"/>
        <v>0</v>
      </c>
      <c r="O621">
        <f t="shared" si="258"/>
        <v>0</v>
      </c>
      <c r="P621">
        <f t="shared" si="259"/>
        <v>0</v>
      </c>
      <c r="Q621">
        <f t="shared" si="260"/>
        <v>0</v>
      </c>
      <c r="R621" s="11">
        <f t="shared" si="261"/>
        <v>0</v>
      </c>
      <c r="S621">
        <f t="shared" si="262"/>
        <v>0</v>
      </c>
      <c r="T621" s="11">
        <f t="shared" si="263"/>
        <v>0</v>
      </c>
      <c r="U621" s="12">
        <f t="shared" si="264"/>
        <v>0</v>
      </c>
      <c r="V621" s="11">
        <f t="shared" si="265"/>
        <v>0</v>
      </c>
      <c r="W621" s="12">
        <f t="shared" si="266"/>
        <v>0</v>
      </c>
      <c r="X621" s="11">
        <f t="shared" si="267"/>
        <v>0</v>
      </c>
      <c r="Y621" s="12">
        <f t="shared" si="268"/>
        <v>0</v>
      </c>
      <c r="Z621" s="11">
        <f t="shared" si="269"/>
        <v>1</v>
      </c>
      <c r="AA621" s="12">
        <f t="shared" si="270"/>
        <v>0</v>
      </c>
      <c r="AB621" s="11">
        <f t="shared" si="271"/>
        <v>0</v>
      </c>
      <c r="AC621" s="12">
        <f t="shared" si="272"/>
        <v>0</v>
      </c>
      <c r="AD621" s="11">
        <f t="shared" si="273"/>
        <v>0</v>
      </c>
      <c r="AE621" s="12">
        <f t="shared" si="274"/>
        <v>0</v>
      </c>
      <c r="AF621" s="11">
        <f t="shared" si="275"/>
        <v>0</v>
      </c>
      <c r="AG621" s="12">
        <f t="shared" si="276"/>
        <v>0</v>
      </c>
      <c r="AH621" s="11">
        <f t="shared" si="277"/>
        <v>0</v>
      </c>
      <c r="AI621" s="12">
        <f t="shared" si="278"/>
        <v>0</v>
      </c>
      <c r="AJ621" s="11">
        <f t="shared" si="279"/>
        <v>0</v>
      </c>
      <c r="AK621" s="12">
        <f t="shared" si="280"/>
        <v>0</v>
      </c>
    </row>
    <row r="622" spans="1:37" x14ac:dyDescent="0.3">
      <c r="A622">
        <v>596461</v>
      </c>
      <c r="C622" s="1">
        <v>43819</v>
      </c>
      <c r="D622">
        <v>17</v>
      </c>
      <c r="E622" t="s">
        <v>217</v>
      </c>
      <c r="F622" t="s">
        <v>199</v>
      </c>
      <c r="G622" t="s">
        <v>156</v>
      </c>
      <c r="H622" s="2">
        <v>17331049</v>
      </c>
      <c r="J622">
        <f t="shared" si="253"/>
        <v>1</v>
      </c>
      <c r="K622">
        <f t="shared" si="254"/>
        <v>0</v>
      </c>
      <c r="L622">
        <f t="shared" si="255"/>
        <v>0</v>
      </c>
      <c r="M622">
        <f t="shared" si="256"/>
        <v>0</v>
      </c>
      <c r="N622">
        <f t="shared" si="257"/>
        <v>0</v>
      </c>
      <c r="O622">
        <f t="shared" si="258"/>
        <v>0</v>
      </c>
      <c r="P622">
        <f t="shared" si="259"/>
        <v>0</v>
      </c>
      <c r="Q622">
        <f t="shared" si="260"/>
        <v>0</v>
      </c>
      <c r="R622" s="11">
        <f t="shared" si="261"/>
        <v>0</v>
      </c>
      <c r="S622">
        <f t="shared" si="262"/>
        <v>0</v>
      </c>
      <c r="T622" s="11">
        <f t="shared" si="263"/>
        <v>0</v>
      </c>
      <c r="U622" s="12">
        <f t="shared" si="264"/>
        <v>0</v>
      </c>
      <c r="V622" s="11">
        <f t="shared" si="265"/>
        <v>0</v>
      </c>
      <c r="W622" s="12">
        <f t="shared" si="266"/>
        <v>0</v>
      </c>
      <c r="X622" s="11">
        <f t="shared" si="267"/>
        <v>0</v>
      </c>
      <c r="Y622" s="12">
        <f t="shared" si="268"/>
        <v>0</v>
      </c>
      <c r="Z622" s="11">
        <f t="shared" si="269"/>
        <v>0</v>
      </c>
      <c r="AA622" s="12">
        <f t="shared" si="270"/>
        <v>0</v>
      </c>
      <c r="AB622" s="11">
        <f t="shared" si="271"/>
        <v>0</v>
      </c>
      <c r="AC622" s="12">
        <f t="shared" si="272"/>
        <v>0</v>
      </c>
      <c r="AD622" s="11">
        <f t="shared" si="273"/>
        <v>0</v>
      </c>
      <c r="AE622" s="12">
        <f t="shared" si="274"/>
        <v>0</v>
      </c>
      <c r="AF622" s="11">
        <f t="shared" si="275"/>
        <v>0</v>
      </c>
      <c r="AG622" s="12">
        <f t="shared" si="276"/>
        <v>0</v>
      </c>
      <c r="AH622" s="11">
        <f t="shared" si="277"/>
        <v>0</v>
      </c>
      <c r="AI622" s="12">
        <f t="shared" si="278"/>
        <v>0</v>
      </c>
      <c r="AJ622" s="11">
        <f t="shared" si="279"/>
        <v>0</v>
      </c>
      <c r="AK622" s="12">
        <f t="shared" si="280"/>
        <v>0</v>
      </c>
    </row>
    <row r="623" spans="1:37" x14ac:dyDescent="0.3">
      <c r="A623">
        <v>596461</v>
      </c>
      <c r="C623" s="1">
        <v>43819</v>
      </c>
      <c r="D623">
        <v>18</v>
      </c>
      <c r="E623" t="s">
        <v>217</v>
      </c>
      <c r="F623" t="s">
        <v>199</v>
      </c>
      <c r="G623" t="s">
        <v>15</v>
      </c>
      <c r="H623" s="2">
        <v>18608634</v>
      </c>
      <c r="J623">
        <f t="shared" si="253"/>
        <v>0</v>
      </c>
      <c r="K623">
        <f t="shared" si="254"/>
        <v>0</v>
      </c>
      <c r="L623">
        <f t="shared" si="255"/>
        <v>0</v>
      </c>
      <c r="M623">
        <f t="shared" si="256"/>
        <v>0</v>
      </c>
      <c r="N623">
        <f t="shared" si="257"/>
        <v>0</v>
      </c>
      <c r="O623">
        <f t="shared" si="258"/>
        <v>0</v>
      </c>
      <c r="P623">
        <f t="shared" si="259"/>
        <v>0</v>
      </c>
      <c r="Q623">
        <f t="shared" si="260"/>
        <v>0</v>
      </c>
      <c r="R623" s="11">
        <f t="shared" si="261"/>
        <v>0</v>
      </c>
      <c r="S623">
        <f t="shared" si="262"/>
        <v>0</v>
      </c>
      <c r="T623" s="11">
        <f t="shared" si="263"/>
        <v>0</v>
      </c>
      <c r="U623" s="12">
        <f t="shared" si="264"/>
        <v>0</v>
      </c>
      <c r="V623" s="11">
        <f t="shared" si="265"/>
        <v>0</v>
      </c>
      <c r="W623" s="12">
        <f t="shared" si="266"/>
        <v>0</v>
      </c>
      <c r="X623" s="11">
        <f t="shared" si="267"/>
        <v>0</v>
      </c>
      <c r="Y623" s="12">
        <f t="shared" si="268"/>
        <v>0</v>
      </c>
      <c r="Z623" s="11">
        <f t="shared" si="269"/>
        <v>0</v>
      </c>
      <c r="AA623" s="12">
        <f t="shared" si="270"/>
        <v>0</v>
      </c>
      <c r="AB623" s="11">
        <f t="shared" si="271"/>
        <v>0</v>
      </c>
      <c r="AC623" s="12">
        <f t="shared" si="272"/>
        <v>0</v>
      </c>
      <c r="AD623" s="11">
        <f t="shared" si="273"/>
        <v>0</v>
      </c>
      <c r="AE623" s="12">
        <f t="shared" si="274"/>
        <v>0</v>
      </c>
      <c r="AF623" s="11">
        <f t="shared" si="275"/>
        <v>1</v>
      </c>
      <c r="AG623" s="12">
        <f t="shared" si="276"/>
        <v>0</v>
      </c>
      <c r="AH623" s="11">
        <f t="shared" si="277"/>
        <v>0</v>
      </c>
      <c r="AI623" s="12">
        <f t="shared" si="278"/>
        <v>0</v>
      </c>
      <c r="AJ623" s="11">
        <f t="shared" si="279"/>
        <v>0</v>
      </c>
      <c r="AK623" s="12">
        <f t="shared" si="280"/>
        <v>0</v>
      </c>
    </row>
    <row r="624" spans="1:37" x14ac:dyDescent="0.3">
      <c r="A624">
        <v>596461</v>
      </c>
      <c r="C624" s="1">
        <v>43819</v>
      </c>
      <c r="D624">
        <v>19</v>
      </c>
      <c r="E624" t="s">
        <v>217</v>
      </c>
      <c r="F624" t="s">
        <v>199</v>
      </c>
      <c r="G624" t="s">
        <v>12</v>
      </c>
      <c r="H624" s="2">
        <v>18897743</v>
      </c>
      <c r="J624">
        <f t="shared" si="253"/>
        <v>0</v>
      </c>
      <c r="K624">
        <f t="shared" si="254"/>
        <v>0</v>
      </c>
      <c r="L624">
        <f t="shared" si="255"/>
        <v>0</v>
      </c>
      <c r="M624">
        <f t="shared" si="256"/>
        <v>0</v>
      </c>
      <c r="N624">
        <f t="shared" si="257"/>
        <v>0</v>
      </c>
      <c r="O624">
        <f t="shared" si="258"/>
        <v>0</v>
      </c>
      <c r="P624">
        <f t="shared" si="259"/>
        <v>0</v>
      </c>
      <c r="Q624">
        <f t="shared" si="260"/>
        <v>0</v>
      </c>
      <c r="R624" s="11">
        <f t="shared" si="261"/>
        <v>0</v>
      </c>
      <c r="S624">
        <f t="shared" si="262"/>
        <v>0</v>
      </c>
      <c r="T624" s="11">
        <f t="shared" si="263"/>
        <v>0</v>
      </c>
      <c r="U624" s="12">
        <f t="shared" si="264"/>
        <v>0</v>
      </c>
      <c r="V624" s="11">
        <f t="shared" si="265"/>
        <v>1</v>
      </c>
      <c r="W624" s="12">
        <f t="shared" si="266"/>
        <v>0</v>
      </c>
      <c r="X624" s="11">
        <f t="shared" si="267"/>
        <v>0</v>
      </c>
      <c r="Y624" s="12">
        <f t="shared" si="268"/>
        <v>0</v>
      </c>
      <c r="Z624" s="11">
        <f t="shared" si="269"/>
        <v>0</v>
      </c>
      <c r="AA624" s="12">
        <f t="shared" si="270"/>
        <v>0</v>
      </c>
      <c r="AB624" s="11">
        <f t="shared" si="271"/>
        <v>0</v>
      </c>
      <c r="AC624" s="12">
        <f t="shared" si="272"/>
        <v>0</v>
      </c>
      <c r="AD624" s="11">
        <f t="shared" si="273"/>
        <v>0</v>
      </c>
      <c r="AE624" s="12">
        <f t="shared" si="274"/>
        <v>0</v>
      </c>
      <c r="AF624" s="11">
        <f t="shared" si="275"/>
        <v>0</v>
      </c>
      <c r="AG624" s="12">
        <f t="shared" si="276"/>
        <v>0</v>
      </c>
      <c r="AH624" s="11">
        <f t="shared" si="277"/>
        <v>0</v>
      </c>
      <c r="AI624" s="12">
        <f t="shared" si="278"/>
        <v>0</v>
      </c>
      <c r="AJ624" s="11">
        <f t="shared" si="279"/>
        <v>0</v>
      </c>
      <c r="AK624" s="12">
        <f t="shared" si="280"/>
        <v>0</v>
      </c>
    </row>
    <row r="625" spans="1:37" x14ac:dyDescent="0.3">
      <c r="A625">
        <v>596461</v>
      </c>
      <c r="C625" s="1">
        <v>43819</v>
      </c>
      <c r="D625">
        <v>20</v>
      </c>
      <c r="E625" t="s">
        <v>217</v>
      </c>
      <c r="F625" t="s">
        <v>199</v>
      </c>
      <c r="G625" t="s">
        <v>26</v>
      </c>
      <c r="H625" s="2">
        <v>20666189</v>
      </c>
      <c r="J625">
        <f t="shared" si="253"/>
        <v>0</v>
      </c>
      <c r="K625">
        <f t="shared" si="254"/>
        <v>0</v>
      </c>
      <c r="L625">
        <f t="shared" si="255"/>
        <v>0</v>
      </c>
      <c r="M625">
        <f t="shared" si="256"/>
        <v>0</v>
      </c>
      <c r="N625">
        <f t="shared" si="257"/>
        <v>0</v>
      </c>
      <c r="O625">
        <f t="shared" si="258"/>
        <v>0</v>
      </c>
      <c r="P625">
        <f t="shared" si="259"/>
        <v>0</v>
      </c>
      <c r="Q625">
        <f t="shared" si="260"/>
        <v>0</v>
      </c>
      <c r="R625" s="11">
        <f t="shared" si="261"/>
        <v>0</v>
      </c>
      <c r="S625">
        <f t="shared" si="262"/>
        <v>0</v>
      </c>
      <c r="T625" s="11">
        <f t="shared" si="263"/>
        <v>0</v>
      </c>
      <c r="U625" s="12">
        <f t="shared" si="264"/>
        <v>0</v>
      </c>
      <c r="V625" s="11">
        <f t="shared" si="265"/>
        <v>0</v>
      </c>
      <c r="W625" s="12">
        <f t="shared" si="266"/>
        <v>0</v>
      </c>
      <c r="X625" s="11">
        <f t="shared" si="267"/>
        <v>0</v>
      </c>
      <c r="Y625" s="12">
        <f t="shared" si="268"/>
        <v>0</v>
      </c>
      <c r="Z625" s="11">
        <f t="shared" si="269"/>
        <v>0</v>
      </c>
      <c r="AA625" s="12">
        <f t="shared" si="270"/>
        <v>0</v>
      </c>
      <c r="AB625" s="11">
        <f t="shared" si="271"/>
        <v>0</v>
      </c>
      <c r="AC625" s="12">
        <f t="shared" si="272"/>
        <v>0</v>
      </c>
      <c r="AD625" s="11">
        <f t="shared" si="273"/>
        <v>0</v>
      </c>
      <c r="AE625" s="12">
        <f t="shared" si="274"/>
        <v>0</v>
      </c>
      <c r="AF625" s="11">
        <f t="shared" si="275"/>
        <v>0</v>
      </c>
      <c r="AG625" s="12">
        <f t="shared" si="276"/>
        <v>0</v>
      </c>
      <c r="AH625" s="11">
        <f t="shared" si="277"/>
        <v>0</v>
      </c>
      <c r="AI625" s="12">
        <f t="shared" si="278"/>
        <v>0</v>
      </c>
      <c r="AJ625" s="11">
        <f t="shared" si="279"/>
        <v>0</v>
      </c>
      <c r="AK625" s="12">
        <f t="shared" si="280"/>
        <v>0</v>
      </c>
    </row>
    <row r="626" spans="1:37" x14ac:dyDescent="0.3">
      <c r="A626">
        <v>596461</v>
      </c>
      <c r="C626" s="1">
        <v>43819</v>
      </c>
      <c r="D626">
        <v>21</v>
      </c>
      <c r="E626" t="s">
        <v>217</v>
      </c>
      <c r="F626" t="s">
        <v>199</v>
      </c>
      <c r="G626" t="s">
        <v>19</v>
      </c>
      <c r="H626" s="2">
        <v>21235904</v>
      </c>
      <c r="J626">
        <f t="shared" si="253"/>
        <v>0</v>
      </c>
      <c r="K626">
        <f t="shared" si="254"/>
        <v>0</v>
      </c>
      <c r="L626">
        <f t="shared" si="255"/>
        <v>0</v>
      </c>
      <c r="M626">
        <f t="shared" si="256"/>
        <v>0</v>
      </c>
      <c r="N626">
        <f t="shared" si="257"/>
        <v>0</v>
      </c>
      <c r="O626">
        <f t="shared" si="258"/>
        <v>0</v>
      </c>
      <c r="P626">
        <f t="shared" si="259"/>
        <v>0</v>
      </c>
      <c r="Q626">
        <f t="shared" si="260"/>
        <v>0</v>
      </c>
      <c r="R626" s="11">
        <f t="shared" si="261"/>
        <v>0</v>
      </c>
      <c r="S626">
        <f t="shared" si="262"/>
        <v>0</v>
      </c>
      <c r="T626" s="11">
        <f t="shared" si="263"/>
        <v>0</v>
      </c>
      <c r="U626" s="12">
        <f t="shared" si="264"/>
        <v>0</v>
      </c>
      <c r="V626" s="11">
        <f t="shared" si="265"/>
        <v>0</v>
      </c>
      <c r="W626" s="12">
        <f t="shared" si="266"/>
        <v>0</v>
      </c>
      <c r="X626" s="11">
        <f t="shared" si="267"/>
        <v>0</v>
      </c>
      <c r="Y626" s="12">
        <f t="shared" si="268"/>
        <v>0</v>
      </c>
      <c r="Z626" s="11">
        <f t="shared" si="269"/>
        <v>0</v>
      </c>
      <c r="AA626" s="12">
        <f t="shared" si="270"/>
        <v>0</v>
      </c>
      <c r="AB626" s="11">
        <f t="shared" si="271"/>
        <v>0</v>
      </c>
      <c r="AC626" s="12">
        <f t="shared" si="272"/>
        <v>0</v>
      </c>
      <c r="AD626" s="11">
        <f t="shared" si="273"/>
        <v>0</v>
      </c>
      <c r="AE626" s="12">
        <f t="shared" si="274"/>
        <v>0</v>
      </c>
      <c r="AF626" s="11">
        <f t="shared" si="275"/>
        <v>0</v>
      </c>
      <c r="AG626" s="12">
        <f t="shared" si="276"/>
        <v>0</v>
      </c>
      <c r="AH626" s="11">
        <f t="shared" si="277"/>
        <v>0</v>
      </c>
      <c r="AI626" s="12">
        <f t="shared" si="278"/>
        <v>0</v>
      </c>
      <c r="AJ626" s="11">
        <f t="shared" si="279"/>
        <v>0</v>
      </c>
      <c r="AK626" s="12">
        <f t="shared" si="280"/>
        <v>0</v>
      </c>
    </row>
    <row r="627" spans="1:37" x14ac:dyDescent="0.3">
      <c r="C627" s="1"/>
      <c r="H627" s="2"/>
      <c r="J627">
        <f t="shared" si="253"/>
        <v>0</v>
      </c>
      <c r="K627">
        <f t="shared" si="254"/>
        <v>0</v>
      </c>
      <c r="L627">
        <f t="shared" si="255"/>
        <v>0</v>
      </c>
      <c r="M627">
        <f t="shared" si="256"/>
        <v>0</v>
      </c>
      <c r="N627">
        <f t="shared" si="257"/>
        <v>0</v>
      </c>
      <c r="O627">
        <f t="shared" si="258"/>
        <v>0</v>
      </c>
      <c r="P627">
        <f t="shared" si="259"/>
        <v>0</v>
      </c>
      <c r="Q627">
        <f t="shared" si="260"/>
        <v>0</v>
      </c>
      <c r="R627" s="11">
        <f t="shared" si="261"/>
        <v>0</v>
      </c>
      <c r="S627">
        <f t="shared" si="262"/>
        <v>0</v>
      </c>
      <c r="T627" s="11">
        <f t="shared" si="263"/>
        <v>0</v>
      </c>
      <c r="U627" s="12">
        <f t="shared" si="264"/>
        <v>0</v>
      </c>
      <c r="V627" s="11">
        <f t="shared" si="265"/>
        <v>0</v>
      </c>
      <c r="W627" s="12">
        <f t="shared" si="266"/>
        <v>0</v>
      </c>
      <c r="X627" s="11">
        <f t="shared" si="267"/>
        <v>0</v>
      </c>
      <c r="Y627" s="12">
        <f t="shared" si="268"/>
        <v>0</v>
      </c>
      <c r="Z627" s="11">
        <f t="shared" si="269"/>
        <v>0</v>
      </c>
      <c r="AA627" s="12">
        <f t="shared" si="270"/>
        <v>0</v>
      </c>
      <c r="AB627" s="11">
        <f t="shared" si="271"/>
        <v>0</v>
      </c>
      <c r="AC627" s="12">
        <f t="shared" si="272"/>
        <v>0</v>
      </c>
      <c r="AD627" s="11">
        <f t="shared" si="273"/>
        <v>0</v>
      </c>
      <c r="AE627" s="12">
        <f t="shared" si="274"/>
        <v>0</v>
      </c>
      <c r="AF627" s="11">
        <f t="shared" si="275"/>
        <v>0</v>
      </c>
      <c r="AG627" s="12">
        <f t="shared" si="276"/>
        <v>0</v>
      </c>
      <c r="AH627" s="11">
        <f t="shared" si="277"/>
        <v>0</v>
      </c>
      <c r="AI627" s="12">
        <f t="shared" si="278"/>
        <v>0</v>
      </c>
      <c r="AJ627" s="11">
        <f t="shared" si="279"/>
        <v>0</v>
      </c>
      <c r="AK627" s="12">
        <f t="shared" si="280"/>
        <v>0</v>
      </c>
    </row>
    <row r="628" spans="1:37" x14ac:dyDescent="0.3">
      <c r="A628">
        <v>596600</v>
      </c>
      <c r="C628" s="1">
        <v>43804</v>
      </c>
      <c r="D628">
        <v>1</v>
      </c>
      <c r="E628" t="s">
        <v>218</v>
      </c>
      <c r="F628" t="s">
        <v>165</v>
      </c>
      <c r="G628" t="s">
        <v>56</v>
      </c>
      <c r="H628" s="2">
        <v>7586047</v>
      </c>
      <c r="J628">
        <f t="shared" si="253"/>
        <v>0</v>
      </c>
      <c r="K628">
        <f t="shared" si="254"/>
        <v>0</v>
      </c>
      <c r="L628">
        <f t="shared" si="255"/>
        <v>0</v>
      </c>
      <c r="M628">
        <f t="shared" si="256"/>
        <v>0</v>
      </c>
      <c r="N628">
        <f t="shared" si="257"/>
        <v>0</v>
      </c>
      <c r="O628">
        <f t="shared" si="258"/>
        <v>0</v>
      </c>
      <c r="P628">
        <f t="shared" si="259"/>
        <v>0</v>
      </c>
      <c r="Q628">
        <f t="shared" si="260"/>
        <v>0</v>
      </c>
      <c r="R628" s="11">
        <f t="shared" si="261"/>
        <v>0</v>
      </c>
      <c r="S628">
        <f t="shared" si="262"/>
        <v>0</v>
      </c>
      <c r="T628" s="11">
        <f t="shared" si="263"/>
        <v>0</v>
      </c>
      <c r="U628" s="12">
        <f t="shared" si="264"/>
        <v>0</v>
      </c>
      <c r="V628" s="11">
        <f t="shared" si="265"/>
        <v>0</v>
      </c>
      <c r="W628" s="12">
        <f t="shared" si="266"/>
        <v>0</v>
      </c>
      <c r="X628" s="11">
        <f t="shared" si="267"/>
        <v>0</v>
      </c>
      <c r="Y628" s="12">
        <f t="shared" si="268"/>
        <v>0</v>
      </c>
      <c r="Z628" s="11">
        <f t="shared" si="269"/>
        <v>0</v>
      </c>
      <c r="AA628" s="12">
        <f t="shared" si="270"/>
        <v>0</v>
      </c>
      <c r="AB628" s="11">
        <f t="shared" si="271"/>
        <v>0</v>
      </c>
      <c r="AC628" s="12">
        <f t="shared" si="272"/>
        <v>0</v>
      </c>
      <c r="AD628" s="11">
        <f t="shared" si="273"/>
        <v>0</v>
      </c>
      <c r="AE628" s="12">
        <f t="shared" si="274"/>
        <v>0</v>
      </c>
      <c r="AF628" s="11">
        <f t="shared" si="275"/>
        <v>0</v>
      </c>
      <c r="AG628" s="12">
        <f t="shared" si="276"/>
        <v>0</v>
      </c>
      <c r="AH628" s="11">
        <f t="shared" si="277"/>
        <v>0</v>
      </c>
      <c r="AI628" s="12">
        <f t="shared" si="278"/>
        <v>0</v>
      </c>
      <c r="AJ628" s="11">
        <f t="shared" si="279"/>
        <v>0</v>
      </c>
      <c r="AK628" s="12">
        <f t="shared" si="280"/>
        <v>0</v>
      </c>
    </row>
    <row r="629" spans="1:37" x14ac:dyDescent="0.3">
      <c r="A629">
        <v>596600</v>
      </c>
      <c r="C629" s="1">
        <v>43804</v>
      </c>
      <c r="D629">
        <v>2</v>
      </c>
      <c r="E629" t="s">
        <v>218</v>
      </c>
      <c r="F629" t="s">
        <v>165</v>
      </c>
      <c r="G629" t="s">
        <v>61</v>
      </c>
      <c r="H629" s="2">
        <v>8836996</v>
      </c>
      <c r="J629">
        <f t="shared" si="253"/>
        <v>0</v>
      </c>
      <c r="K629">
        <f t="shared" si="254"/>
        <v>0</v>
      </c>
      <c r="L629">
        <f t="shared" si="255"/>
        <v>0</v>
      </c>
      <c r="M629">
        <f t="shared" si="256"/>
        <v>0</v>
      </c>
      <c r="N629">
        <f t="shared" si="257"/>
        <v>0</v>
      </c>
      <c r="O629">
        <f t="shared" si="258"/>
        <v>0</v>
      </c>
      <c r="P629">
        <f t="shared" si="259"/>
        <v>0</v>
      </c>
      <c r="Q629">
        <f t="shared" si="260"/>
        <v>0</v>
      </c>
      <c r="R629" s="11">
        <f t="shared" si="261"/>
        <v>0</v>
      </c>
      <c r="S629">
        <f t="shared" si="262"/>
        <v>0</v>
      </c>
      <c r="T629" s="11">
        <f t="shared" si="263"/>
        <v>0</v>
      </c>
      <c r="U629" s="12">
        <f t="shared" si="264"/>
        <v>0</v>
      </c>
      <c r="V629" s="11">
        <f t="shared" si="265"/>
        <v>0</v>
      </c>
      <c r="W629" s="12">
        <f t="shared" si="266"/>
        <v>0</v>
      </c>
      <c r="X629" s="11">
        <f t="shared" si="267"/>
        <v>0</v>
      </c>
      <c r="Y629" s="12">
        <f t="shared" si="268"/>
        <v>0</v>
      </c>
      <c r="Z629" s="11">
        <f t="shared" si="269"/>
        <v>0</v>
      </c>
      <c r="AA629" s="12">
        <f t="shared" si="270"/>
        <v>0</v>
      </c>
      <c r="AB629" s="11">
        <f t="shared" si="271"/>
        <v>0</v>
      </c>
      <c r="AC629" s="12">
        <f t="shared" si="272"/>
        <v>0</v>
      </c>
      <c r="AD629" s="11">
        <f t="shared" si="273"/>
        <v>0</v>
      </c>
      <c r="AE629" s="12">
        <f t="shared" si="274"/>
        <v>0</v>
      </c>
      <c r="AF629" s="11">
        <f t="shared" si="275"/>
        <v>0</v>
      </c>
      <c r="AG629" s="12">
        <f t="shared" si="276"/>
        <v>0</v>
      </c>
      <c r="AH629" s="11">
        <f t="shared" si="277"/>
        <v>0</v>
      </c>
      <c r="AI629" s="12">
        <f t="shared" si="278"/>
        <v>0</v>
      </c>
      <c r="AJ629" s="11">
        <f t="shared" si="279"/>
        <v>0</v>
      </c>
      <c r="AK629" s="12">
        <f t="shared" si="280"/>
        <v>0</v>
      </c>
    </row>
    <row r="630" spans="1:37" x14ac:dyDescent="0.3">
      <c r="A630">
        <v>596600</v>
      </c>
      <c r="C630" s="1">
        <v>43804</v>
      </c>
      <c r="D630">
        <v>3</v>
      </c>
      <c r="E630" t="s">
        <v>218</v>
      </c>
      <c r="F630" t="s">
        <v>165</v>
      </c>
      <c r="G630" t="s">
        <v>41</v>
      </c>
      <c r="H630" s="2">
        <v>9467007</v>
      </c>
      <c r="J630">
        <f t="shared" si="253"/>
        <v>0</v>
      </c>
      <c r="K630">
        <f t="shared" si="254"/>
        <v>0</v>
      </c>
      <c r="L630">
        <f t="shared" si="255"/>
        <v>0</v>
      </c>
      <c r="M630">
        <f t="shared" si="256"/>
        <v>0</v>
      </c>
      <c r="N630">
        <f t="shared" si="257"/>
        <v>0</v>
      </c>
      <c r="O630">
        <f t="shared" si="258"/>
        <v>0</v>
      </c>
      <c r="P630">
        <f t="shared" si="259"/>
        <v>0</v>
      </c>
      <c r="Q630">
        <f t="shared" si="260"/>
        <v>0</v>
      </c>
      <c r="R630" s="11">
        <f t="shared" si="261"/>
        <v>0</v>
      </c>
      <c r="S630">
        <f t="shared" si="262"/>
        <v>0</v>
      </c>
      <c r="T630" s="11">
        <f t="shared" si="263"/>
        <v>0</v>
      </c>
      <c r="U630" s="12">
        <f t="shared" si="264"/>
        <v>0</v>
      </c>
      <c r="V630" s="11">
        <f t="shared" si="265"/>
        <v>0</v>
      </c>
      <c r="W630" s="12">
        <f t="shared" si="266"/>
        <v>0</v>
      </c>
      <c r="X630" s="11">
        <f t="shared" si="267"/>
        <v>0</v>
      </c>
      <c r="Y630" s="12">
        <f t="shared" si="268"/>
        <v>0</v>
      </c>
      <c r="Z630" s="11">
        <f t="shared" si="269"/>
        <v>0</v>
      </c>
      <c r="AA630" s="12">
        <f t="shared" si="270"/>
        <v>0</v>
      </c>
      <c r="AB630" s="11">
        <f t="shared" si="271"/>
        <v>0</v>
      </c>
      <c r="AC630" s="12">
        <f t="shared" si="272"/>
        <v>0</v>
      </c>
      <c r="AD630" s="11">
        <f t="shared" si="273"/>
        <v>0</v>
      </c>
      <c r="AE630" s="12">
        <f t="shared" si="274"/>
        <v>0</v>
      </c>
      <c r="AF630" s="11">
        <f t="shared" si="275"/>
        <v>0</v>
      </c>
      <c r="AG630" s="12">
        <f t="shared" si="276"/>
        <v>0</v>
      </c>
      <c r="AH630" s="11">
        <f t="shared" si="277"/>
        <v>0</v>
      </c>
      <c r="AI630" s="12">
        <f t="shared" si="278"/>
        <v>0</v>
      </c>
      <c r="AJ630" s="11">
        <f t="shared" si="279"/>
        <v>0</v>
      </c>
      <c r="AK630" s="12">
        <f t="shared" si="280"/>
        <v>0</v>
      </c>
    </row>
    <row r="631" spans="1:37" x14ac:dyDescent="0.3">
      <c r="A631">
        <v>596600</v>
      </c>
      <c r="C631" s="1">
        <v>43804</v>
      </c>
      <c r="D631">
        <v>4</v>
      </c>
      <c r="E631" t="s">
        <v>218</v>
      </c>
      <c r="F631" t="s">
        <v>165</v>
      </c>
      <c r="G631" t="s">
        <v>13</v>
      </c>
      <c r="H631" s="2">
        <v>9757757</v>
      </c>
      <c r="J631">
        <f t="shared" si="253"/>
        <v>0</v>
      </c>
      <c r="K631">
        <f t="shared" si="254"/>
        <v>0</v>
      </c>
      <c r="L631">
        <f t="shared" si="255"/>
        <v>0</v>
      </c>
      <c r="M631">
        <f t="shared" si="256"/>
        <v>0</v>
      </c>
      <c r="N631">
        <f t="shared" si="257"/>
        <v>1</v>
      </c>
      <c r="O631">
        <f t="shared" si="258"/>
        <v>0</v>
      </c>
      <c r="P631">
        <f t="shared" si="259"/>
        <v>0</v>
      </c>
      <c r="Q631">
        <f t="shared" si="260"/>
        <v>0</v>
      </c>
      <c r="R631" s="11">
        <f t="shared" si="261"/>
        <v>0</v>
      </c>
      <c r="S631">
        <f t="shared" si="262"/>
        <v>0</v>
      </c>
      <c r="T631" s="11">
        <f t="shared" si="263"/>
        <v>0</v>
      </c>
      <c r="U631" s="12">
        <f t="shared" si="264"/>
        <v>0</v>
      </c>
      <c r="V631" s="11">
        <f t="shared" si="265"/>
        <v>0</v>
      </c>
      <c r="W631" s="12">
        <f t="shared" si="266"/>
        <v>0</v>
      </c>
      <c r="X631" s="11">
        <f t="shared" si="267"/>
        <v>0</v>
      </c>
      <c r="Y631" s="12">
        <f t="shared" si="268"/>
        <v>0</v>
      </c>
      <c r="Z631" s="11">
        <f t="shared" si="269"/>
        <v>0</v>
      </c>
      <c r="AA631" s="12">
        <f t="shared" si="270"/>
        <v>0</v>
      </c>
      <c r="AB631" s="11">
        <f t="shared" si="271"/>
        <v>0</v>
      </c>
      <c r="AC631" s="12">
        <f t="shared" si="272"/>
        <v>0</v>
      </c>
      <c r="AD631" s="11">
        <f t="shared" si="273"/>
        <v>0</v>
      </c>
      <c r="AE631" s="12">
        <f t="shared" si="274"/>
        <v>0</v>
      </c>
      <c r="AF631" s="11">
        <f t="shared" si="275"/>
        <v>0</v>
      </c>
      <c r="AG631" s="12">
        <f t="shared" si="276"/>
        <v>0</v>
      </c>
      <c r="AH631" s="11">
        <f t="shared" si="277"/>
        <v>0</v>
      </c>
      <c r="AI631" s="12">
        <f t="shared" si="278"/>
        <v>0</v>
      </c>
      <c r="AJ631" s="11">
        <f t="shared" si="279"/>
        <v>0</v>
      </c>
      <c r="AK631" s="12">
        <f t="shared" si="280"/>
        <v>0</v>
      </c>
    </row>
    <row r="632" spans="1:37" x14ac:dyDescent="0.3">
      <c r="A632">
        <v>596600</v>
      </c>
      <c r="C632" s="1">
        <v>43804</v>
      </c>
      <c r="D632">
        <v>5</v>
      </c>
      <c r="E632" t="s">
        <v>218</v>
      </c>
      <c r="F632" t="s">
        <v>165</v>
      </c>
      <c r="G632" t="s">
        <v>156</v>
      </c>
      <c r="H632" s="2">
        <v>9822406</v>
      </c>
      <c r="J632">
        <f t="shared" si="253"/>
        <v>1</v>
      </c>
      <c r="K632">
        <f t="shared" si="254"/>
        <v>0</v>
      </c>
      <c r="L632">
        <f t="shared" si="255"/>
        <v>0</v>
      </c>
      <c r="M632">
        <f t="shared" si="256"/>
        <v>0</v>
      </c>
      <c r="N632">
        <f t="shared" si="257"/>
        <v>0</v>
      </c>
      <c r="O632">
        <f t="shared" si="258"/>
        <v>0</v>
      </c>
      <c r="P632">
        <f t="shared" si="259"/>
        <v>0</v>
      </c>
      <c r="Q632">
        <f t="shared" si="260"/>
        <v>0</v>
      </c>
      <c r="R632" s="11">
        <f t="shared" si="261"/>
        <v>0</v>
      </c>
      <c r="S632">
        <f t="shared" si="262"/>
        <v>0</v>
      </c>
      <c r="T632" s="11">
        <f t="shared" si="263"/>
        <v>0</v>
      </c>
      <c r="U632" s="12">
        <f t="shared" si="264"/>
        <v>0</v>
      </c>
      <c r="V632" s="11">
        <f t="shared" si="265"/>
        <v>0</v>
      </c>
      <c r="W632" s="12">
        <f t="shared" si="266"/>
        <v>0</v>
      </c>
      <c r="X632" s="11">
        <f t="shared" si="267"/>
        <v>0</v>
      </c>
      <c r="Y632" s="12">
        <f t="shared" si="268"/>
        <v>0</v>
      </c>
      <c r="Z632" s="11">
        <f t="shared" si="269"/>
        <v>0</v>
      </c>
      <c r="AA632" s="12">
        <f t="shared" si="270"/>
        <v>0</v>
      </c>
      <c r="AB632" s="11">
        <f t="shared" si="271"/>
        <v>0</v>
      </c>
      <c r="AC632" s="12">
        <f t="shared" si="272"/>
        <v>0</v>
      </c>
      <c r="AD632" s="11">
        <f t="shared" si="273"/>
        <v>0</v>
      </c>
      <c r="AE632" s="12">
        <f t="shared" si="274"/>
        <v>0</v>
      </c>
      <c r="AF632" s="11">
        <f t="shared" si="275"/>
        <v>0</v>
      </c>
      <c r="AG632" s="12">
        <f t="shared" si="276"/>
        <v>0</v>
      </c>
      <c r="AH632" s="11">
        <f t="shared" si="277"/>
        <v>0</v>
      </c>
      <c r="AI632" s="12">
        <f t="shared" si="278"/>
        <v>0</v>
      </c>
      <c r="AJ632" s="11">
        <f t="shared" si="279"/>
        <v>0</v>
      </c>
      <c r="AK632" s="12">
        <f t="shared" si="280"/>
        <v>0</v>
      </c>
    </row>
    <row r="633" spans="1:37" x14ac:dyDescent="0.3">
      <c r="A633">
        <v>596600</v>
      </c>
      <c r="C633" s="1">
        <v>43804</v>
      </c>
      <c r="D633">
        <v>6</v>
      </c>
      <c r="E633" t="s">
        <v>218</v>
      </c>
      <c r="F633" t="s">
        <v>165</v>
      </c>
      <c r="G633" t="s">
        <v>15</v>
      </c>
      <c r="H633" s="2">
        <v>9871565</v>
      </c>
      <c r="J633">
        <f t="shared" si="253"/>
        <v>0</v>
      </c>
      <c r="K633">
        <f t="shared" si="254"/>
        <v>0</v>
      </c>
      <c r="L633">
        <f t="shared" si="255"/>
        <v>0</v>
      </c>
      <c r="M633">
        <f t="shared" si="256"/>
        <v>0</v>
      </c>
      <c r="N633">
        <f t="shared" si="257"/>
        <v>0</v>
      </c>
      <c r="O633">
        <f t="shared" si="258"/>
        <v>0</v>
      </c>
      <c r="P633">
        <f t="shared" si="259"/>
        <v>0</v>
      </c>
      <c r="Q633">
        <f t="shared" si="260"/>
        <v>0</v>
      </c>
      <c r="R633" s="11">
        <f t="shared" si="261"/>
        <v>0</v>
      </c>
      <c r="S633">
        <f t="shared" si="262"/>
        <v>0</v>
      </c>
      <c r="T633" s="11">
        <f t="shared" si="263"/>
        <v>0</v>
      </c>
      <c r="U633" s="12">
        <f t="shared" si="264"/>
        <v>0</v>
      </c>
      <c r="V633" s="11">
        <f t="shared" si="265"/>
        <v>0</v>
      </c>
      <c r="W633" s="12">
        <f t="shared" si="266"/>
        <v>0</v>
      </c>
      <c r="X633" s="11">
        <f t="shared" si="267"/>
        <v>0</v>
      </c>
      <c r="Y633" s="12">
        <f t="shared" si="268"/>
        <v>0</v>
      </c>
      <c r="Z633" s="11">
        <f t="shared" si="269"/>
        <v>0</v>
      </c>
      <c r="AA633" s="12">
        <f t="shared" si="270"/>
        <v>0</v>
      </c>
      <c r="AB633" s="11">
        <f t="shared" si="271"/>
        <v>0</v>
      </c>
      <c r="AC633" s="12">
        <f t="shared" si="272"/>
        <v>0</v>
      </c>
      <c r="AD633" s="11">
        <f t="shared" si="273"/>
        <v>0</v>
      </c>
      <c r="AE633" s="12">
        <f t="shared" si="274"/>
        <v>0</v>
      </c>
      <c r="AF633" s="11">
        <f t="shared" si="275"/>
        <v>1</v>
      </c>
      <c r="AG633" s="12">
        <f t="shared" si="276"/>
        <v>0</v>
      </c>
      <c r="AH633" s="11">
        <f t="shared" si="277"/>
        <v>0</v>
      </c>
      <c r="AI633" s="12">
        <f t="shared" si="278"/>
        <v>0</v>
      </c>
      <c r="AJ633" s="11">
        <f t="shared" si="279"/>
        <v>0</v>
      </c>
      <c r="AK633" s="12">
        <f t="shared" si="280"/>
        <v>0</v>
      </c>
    </row>
    <row r="634" spans="1:37" x14ac:dyDescent="0.3">
      <c r="A634">
        <v>596600</v>
      </c>
      <c r="C634" s="1">
        <v>43804</v>
      </c>
      <c r="D634">
        <v>7</v>
      </c>
      <c r="E634" t="s">
        <v>218</v>
      </c>
      <c r="F634" t="s">
        <v>165</v>
      </c>
      <c r="G634" t="s">
        <v>17</v>
      </c>
      <c r="H634" s="2">
        <v>10450951</v>
      </c>
      <c r="J634">
        <f t="shared" si="253"/>
        <v>0</v>
      </c>
      <c r="K634">
        <f t="shared" si="254"/>
        <v>0</v>
      </c>
      <c r="L634">
        <f t="shared" si="255"/>
        <v>0</v>
      </c>
      <c r="M634">
        <f t="shared" si="256"/>
        <v>0</v>
      </c>
      <c r="N634">
        <f t="shared" si="257"/>
        <v>0</v>
      </c>
      <c r="O634">
        <f t="shared" si="258"/>
        <v>0</v>
      </c>
      <c r="P634">
        <f t="shared" si="259"/>
        <v>0</v>
      </c>
      <c r="Q634">
        <f t="shared" si="260"/>
        <v>0</v>
      </c>
      <c r="R634" s="11">
        <f t="shared" si="261"/>
        <v>0</v>
      </c>
      <c r="S634">
        <f t="shared" si="262"/>
        <v>0</v>
      </c>
      <c r="T634" s="11">
        <f t="shared" si="263"/>
        <v>0</v>
      </c>
      <c r="U634" s="12">
        <f t="shared" si="264"/>
        <v>0</v>
      </c>
      <c r="V634" s="11">
        <f t="shared" si="265"/>
        <v>0</v>
      </c>
      <c r="W634" s="12">
        <f t="shared" si="266"/>
        <v>0</v>
      </c>
      <c r="X634" s="11">
        <f t="shared" si="267"/>
        <v>0</v>
      </c>
      <c r="Y634" s="12">
        <f t="shared" si="268"/>
        <v>0</v>
      </c>
      <c r="Z634" s="11">
        <f t="shared" si="269"/>
        <v>0</v>
      </c>
      <c r="AA634" s="12">
        <f t="shared" si="270"/>
        <v>0</v>
      </c>
      <c r="AB634" s="11">
        <f t="shared" si="271"/>
        <v>0</v>
      </c>
      <c r="AC634" s="12">
        <f t="shared" si="272"/>
        <v>0</v>
      </c>
      <c r="AD634" s="11">
        <f t="shared" si="273"/>
        <v>0</v>
      </c>
      <c r="AE634" s="12">
        <f t="shared" si="274"/>
        <v>0</v>
      </c>
      <c r="AF634" s="11">
        <f t="shared" si="275"/>
        <v>0</v>
      </c>
      <c r="AG634" s="12">
        <f t="shared" si="276"/>
        <v>0</v>
      </c>
      <c r="AH634" s="11">
        <f t="shared" si="277"/>
        <v>0</v>
      </c>
      <c r="AI634" s="12">
        <f t="shared" si="278"/>
        <v>0</v>
      </c>
      <c r="AJ634" s="11">
        <f t="shared" si="279"/>
        <v>0</v>
      </c>
      <c r="AK634" s="12">
        <f t="shared" si="280"/>
        <v>0</v>
      </c>
    </row>
    <row r="635" spans="1:37" x14ac:dyDescent="0.3">
      <c r="A635">
        <v>596600</v>
      </c>
      <c r="C635" s="1">
        <v>43804</v>
      </c>
      <c r="D635">
        <v>8</v>
      </c>
      <c r="E635" t="s">
        <v>218</v>
      </c>
      <c r="F635" t="s">
        <v>165</v>
      </c>
      <c r="G635" t="s">
        <v>12</v>
      </c>
      <c r="H635" s="2">
        <v>12341836</v>
      </c>
      <c r="J635">
        <f t="shared" si="253"/>
        <v>0</v>
      </c>
      <c r="K635">
        <f t="shared" si="254"/>
        <v>0</v>
      </c>
      <c r="L635">
        <f t="shared" si="255"/>
        <v>0</v>
      </c>
      <c r="M635">
        <f t="shared" si="256"/>
        <v>0</v>
      </c>
      <c r="N635">
        <f t="shared" si="257"/>
        <v>0</v>
      </c>
      <c r="O635">
        <f t="shared" si="258"/>
        <v>0</v>
      </c>
      <c r="P635">
        <f t="shared" si="259"/>
        <v>0</v>
      </c>
      <c r="Q635">
        <f t="shared" si="260"/>
        <v>0</v>
      </c>
      <c r="R635" s="11">
        <f t="shared" si="261"/>
        <v>0</v>
      </c>
      <c r="S635">
        <f t="shared" si="262"/>
        <v>0</v>
      </c>
      <c r="T635" s="11">
        <f t="shared" si="263"/>
        <v>0</v>
      </c>
      <c r="U635" s="12">
        <f t="shared" si="264"/>
        <v>0</v>
      </c>
      <c r="V635" s="11">
        <f t="shared" si="265"/>
        <v>1</v>
      </c>
      <c r="W635" s="12">
        <f t="shared" si="266"/>
        <v>0</v>
      </c>
      <c r="X635" s="11">
        <f t="shared" si="267"/>
        <v>0</v>
      </c>
      <c r="Y635" s="12">
        <f t="shared" si="268"/>
        <v>0</v>
      </c>
      <c r="Z635" s="11">
        <f t="shared" si="269"/>
        <v>0</v>
      </c>
      <c r="AA635" s="12">
        <f t="shared" si="270"/>
        <v>0</v>
      </c>
      <c r="AB635" s="11">
        <f t="shared" si="271"/>
        <v>0</v>
      </c>
      <c r="AC635" s="12">
        <f t="shared" si="272"/>
        <v>0</v>
      </c>
      <c r="AD635" s="11">
        <f t="shared" si="273"/>
        <v>0</v>
      </c>
      <c r="AE635" s="12">
        <f t="shared" si="274"/>
        <v>0</v>
      </c>
      <c r="AF635" s="11">
        <f t="shared" si="275"/>
        <v>0</v>
      </c>
      <c r="AG635" s="12">
        <f t="shared" si="276"/>
        <v>0</v>
      </c>
      <c r="AH635" s="11">
        <f t="shared" si="277"/>
        <v>0</v>
      </c>
      <c r="AI635" s="12">
        <f t="shared" si="278"/>
        <v>0</v>
      </c>
      <c r="AJ635" s="11">
        <f t="shared" si="279"/>
        <v>0</v>
      </c>
      <c r="AK635" s="12">
        <f t="shared" si="280"/>
        <v>0</v>
      </c>
    </row>
    <row r="636" spans="1:37" x14ac:dyDescent="0.3">
      <c r="A636">
        <v>596600</v>
      </c>
      <c r="C636" s="1">
        <v>43804</v>
      </c>
      <c r="D636">
        <v>9</v>
      </c>
      <c r="E636" t="s">
        <v>218</v>
      </c>
      <c r="F636" t="s">
        <v>165</v>
      </c>
      <c r="G636" t="s">
        <v>27</v>
      </c>
      <c r="H636" s="2">
        <v>15467000</v>
      </c>
      <c r="J636">
        <f t="shared" si="253"/>
        <v>0</v>
      </c>
      <c r="K636">
        <f t="shared" si="254"/>
        <v>0</v>
      </c>
      <c r="L636">
        <f t="shared" si="255"/>
        <v>0</v>
      </c>
      <c r="M636">
        <f t="shared" si="256"/>
        <v>0</v>
      </c>
      <c r="N636">
        <f t="shared" si="257"/>
        <v>0</v>
      </c>
      <c r="O636">
        <f t="shared" si="258"/>
        <v>0</v>
      </c>
      <c r="P636">
        <f t="shared" si="259"/>
        <v>0</v>
      </c>
      <c r="Q636">
        <f t="shared" si="260"/>
        <v>0</v>
      </c>
      <c r="R636" s="11">
        <f t="shared" si="261"/>
        <v>0</v>
      </c>
      <c r="S636">
        <f t="shared" si="262"/>
        <v>0</v>
      </c>
      <c r="T636" s="11">
        <f t="shared" si="263"/>
        <v>0</v>
      </c>
      <c r="U636" s="12">
        <f t="shared" si="264"/>
        <v>0</v>
      </c>
      <c r="V636" s="11">
        <f t="shared" si="265"/>
        <v>0</v>
      </c>
      <c r="W636" s="12">
        <f t="shared" si="266"/>
        <v>0</v>
      </c>
      <c r="X636" s="11">
        <f t="shared" si="267"/>
        <v>0</v>
      </c>
      <c r="Y636" s="12">
        <f t="shared" si="268"/>
        <v>0</v>
      </c>
      <c r="Z636" s="11">
        <f t="shared" si="269"/>
        <v>0</v>
      </c>
      <c r="AA636" s="12">
        <f t="shared" si="270"/>
        <v>0</v>
      </c>
      <c r="AB636" s="11">
        <f t="shared" si="271"/>
        <v>0</v>
      </c>
      <c r="AC636" s="12">
        <f t="shared" si="272"/>
        <v>0</v>
      </c>
      <c r="AD636" s="11">
        <f t="shared" si="273"/>
        <v>0</v>
      </c>
      <c r="AE636" s="12">
        <f t="shared" si="274"/>
        <v>0</v>
      </c>
      <c r="AF636" s="11">
        <f t="shared" si="275"/>
        <v>0</v>
      </c>
      <c r="AG636" s="12">
        <f t="shared" si="276"/>
        <v>0</v>
      </c>
      <c r="AH636" s="11">
        <f t="shared" si="277"/>
        <v>0</v>
      </c>
      <c r="AI636" s="12">
        <f t="shared" si="278"/>
        <v>0</v>
      </c>
      <c r="AJ636" s="11">
        <f t="shared" si="279"/>
        <v>0</v>
      </c>
      <c r="AK636" s="12">
        <f t="shared" si="280"/>
        <v>0</v>
      </c>
    </row>
    <row r="637" spans="1:37" x14ac:dyDescent="0.3">
      <c r="C637" s="1"/>
      <c r="H637" s="2"/>
      <c r="J637">
        <f t="shared" si="253"/>
        <v>0</v>
      </c>
      <c r="K637">
        <f t="shared" si="254"/>
        <v>0</v>
      </c>
      <c r="L637">
        <f t="shared" si="255"/>
        <v>0</v>
      </c>
      <c r="M637">
        <f t="shared" si="256"/>
        <v>0</v>
      </c>
      <c r="N637">
        <f t="shared" si="257"/>
        <v>0</v>
      </c>
      <c r="O637">
        <f t="shared" si="258"/>
        <v>0</v>
      </c>
      <c r="P637">
        <f t="shared" si="259"/>
        <v>0</v>
      </c>
      <c r="Q637">
        <f t="shared" si="260"/>
        <v>0</v>
      </c>
      <c r="R637" s="11">
        <f t="shared" si="261"/>
        <v>0</v>
      </c>
      <c r="S637">
        <f t="shared" si="262"/>
        <v>0</v>
      </c>
      <c r="T637" s="11">
        <f t="shared" si="263"/>
        <v>0</v>
      </c>
      <c r="U637" s="12">
        <f t="shared" si="264"/>
        <v>0</v>
      </c>
      <c r="V637" s="11">
        <f t="shared" si="265"/>
        <v>0</v>
      </c>
      <c r="W637" s="12">
        <f t="shared" si="266"/>
        <v>0</v>
      </c>
      <c r="X637" s="11">
        <f t="shared" si="267"/>
        <v>0</v>
      </c>
      <c r="Y637" s="12">
        <f t="shared" si="268"/>
        <v>0</v>
      </c>
      <c r="Z637" s="11">
        <f t="shared" si="269"/>
        <v>0</v>
      </c>
      <c r="AA637" s="12">
        <f t="shared" si="270"/>
        <v>0</v>
      </c>
      <c r="AB637" s="11">
        <f t="shared" si="271"/>
        <v>0</v>
      </c>
      <c r="AC637" s="12">
        <f t="shared" si="272"/>
        <v>0</v>
      </c>
      <c r="AD637" s="11">
        <f t="shared" si="273"/>
        <v>0</v>
      </c>
      <c r="AE637" s="12">
        <f t="shared" si="274"/>
        <v>0</v>
      </c>
      <c r="AF637" s="11">
        <f t="shared" si="275"/>
        <v>0</v>
      </c>
      <c r="AG637" s="12">
        <f t="shared" si="276"/>
        <v>0</v>
      </c>
      <c r="AH637" s="11">
        <f t="shared" si="277"/>
        <v>0</v>
      </c>
      <c r="AI637" s="12">
        <f t="shared" si="278"/>
        <v>0</v>
      </c>
      <c r="AJ637" s="11">
        <f t="shared" si="279"/>
        <v>0</v>
      </c>
      <c r="AK637" s="12">
        <f t="shared" si="280"/>
        <v>0</v>
      </c>
    </row>
    <row r="638" spans="1:37" x14ac:dyDescent="0.3">
      <c r="A638">
        <v>594712</v>
      </c>
      <c r="C638" s="1">
        <v>43791</v>
      </c>
      <c r="D638">
        <v>1</v>
      </c>
      <c r="E638" t="s">
        <v>219</v>
      </c>
      <c r="F638" t="s">
        <v>165</v>
      </c>
      <c r="G638" t="s">
        <v>156</v>
      </c>
      <c r="H638" s="2">
        <v>15497471</v>
      </c>
      <c r="J638">
        <f t="shared" si="253"/>
        <v>1</v>
      </c>
      <c r="K638">
        <f t="shared" si="254"/>
        <v>1</v>
      </c>
      <c r="L638">
        <f t="shared" si="255"/>
        <v>0</v>
      </c>
      <c r="M638">
        <f t="shared" si="256"/>
        <v>0</v>
      </c>
      <c r="N638">
        <f t="shared" si="257"/>
        <v>0</v>
      </c>
      <c r="O638">
        <f t="shared" si="258"/>
        <v>0</v>
      </c>
      <c r="P638">
        <f t="shared" si="259"/>
        <v>0</v>
      </c>
      <c r="Q638">
        <f t="shared" si="260"/>
        <v>0</v>
      </c>
      <c r="R638" s="11">
        <f t="shared" si="261"/>
        <v>0</v>
      </c>
      <c r="S638">
        <f t="shared" si="262"/>
        <v>0</v>
      </c>
      <c r="T638" s="11">
        <f t="shared" si="263"/>
        <v>0</v>
      </c>
      <c r="U638" s="12">
        <f t="shared" si="264"/>
        <v>0</v>
      </c>
      <c r="V638" s="11">
        <f t="shared" si="265"/>
        <v>0</v>
      </c>
      <c r="W638" s="12">
        <f t="shared" si="266"/>
        <v>0</v>
      </c>
      <c r="X638" s="11">
        <f t="shared" si="267"/>
        <v>0</v>
      </c>
      <c r="Y638" s="12">
        <f t="shared" si="268"/>
        <v>0</v>
      </c>
      <c r="Z638" s="11">
        <f t="shared" si="269"/>
        <v>0</v>
      </c>
      <c r="AA638" s="12">
        <f t="shared" si="270"/>
        <v>0</v>
      </c>
      <c r="AB638" s="11">
        <f t="shared" si="271"/>
        <v>0</v>
      </c>
      <c r="AC638" s="12">
        <f t="shared" si="272"/>
        <v>0</v>
      </c>
      <c r="AD638" s="11">
        <f t="shared" si="273"/>
        <v>0</v>
      </c>
      <c r="AE638" s="12">
        <f t="shared" si="274"/>
        <v>0</v>
      </c>
      <c r="AF638" s="11">
        <f t="shared" si="275"/>
        <v>0</v>
      </c>
      <c r="AG638" s="12">
        <f t="shared" si="276"/>
        <v>0</v>
      </c>
      <c r="AH638" s="11">
        <f t="shared" si="277"/>
        <v>0</v>
      </c>
      <c r="AI638" s="12">
        <f t="shared" si="278"/>
        <v>0</v>
      </c>
      <c r="AJ638" s="11">
        <f t="shared" si="279"/>
        <v>0</v>
      </c>
      <c r="AK638" s="12">
        <f t="shared" si="280"/>
        <v>0</v>
      </c>
    </row>
    <row r="639" spans="1:37" x14ac:dyDescent="0.3">
      <c r="A639">
        <v>594712</v>
      </c>
      <c r="C639" s="1">
        <v>43791</v>
      </c>
      <c r="D639">
        <v>2</v>
      </c>
      <c r="E639" t="s">
        <v>219</v>
      </c>
      <c r="F639" t="s">
        <v>165</v>
      </c>
      <c r="G639" t="s">
        <v>26</v>
      </c>
      <c r="H639" s="2">
        <v>16464776</v>
      </c>
      <c r="J639">
        <f t="shared" si="253"/>
        <v>0</v>
      </c>
      <c r="K639">
        <f t="shared" si="254"/>
        <v>0</v>
      </c>
      <c r="L639">
        <f t="shared" si="255"/>
        <v>0</v>
      </c>
      <c r="M639">
        <f t="shared" si="256"/>
        <v>0</v>
      </c>
      <c r="N639">
        <f t="shared" si="257"/>
        <v>0</v>
      </c>
      <c r="O639">
        <f t="shared" si="258"/>
        <v>0</v>
      </c>
      <c r="P639">
        <f t="shared" si="259"/>
        <v>0</v>
      </c>
      <c r="Q639">
        <f t="shared" si="260"/>
        <v>0</v>
      </c>
      <c r="R639" s="11">
        <f t="shared" si="261"/>
        <v>0</v>
      </c>
      <c r="S639">
        <f t="shared" si="262"/>
        <v>0</v>
      </c>
      <c r="T639" s="11">
        <f t="shared" si="263"/>
        <v>0</v>
      </c>
      <c r="U639" s="12">
        <f t="shared" si="264"/>
        <v>0</v>
      </c>
      <c r="V639" s="11">
        <f t="shared" si="265"/>
        <v>0</v>
      </c>
      <c r="W639" s="12">
        <f t="shared" si="266"/>
        <v>0</v>
      </c>
      <c r="X639" s="11">
        <f t="shared" si="267"/>
        <v>0</v>
      </c>
      <c r="Y639" s="12">
        <f t="shared" si="268"/>
        <v>0</v>
      </c>
      <c r="Z639" s="11">
        <f t="shared" si="269"/>
        <v>0</v>
      </c>
      <c r="AA639" s="12">
        <f t="shared" si="270"/>
        <v>0</v>
      </c>
      <c r="AB639" s="11">
        <f t="shared" si="271"/>
        <v>0</v>
      </c>
      <c r="AC639" s="12">
        <f t="shared" si="272"/>
        <v>0</v>
      </c>
      <c r="AD639" s="11">
        <f t="shared" si="273"/>
        <v>0</v>
      </c>
      <c r="AE639" s="12">
        <f t="shared" si="274"/>
        <v>0</v>
      </c>
      <c r="AF639" s="11">
        <f t="shared" si="275"/>
        <v>0</v>
      </c>
      <c r="AG639" s="12">
        <f t="shared" si="276"/>
        <v>0</v>
      </c>
      <c r="AH639" s="11">
        <f t="shared" si="277"/>
        <v>0</v>
      </c>
      <c r="AI639" s="12">
        <f t="shared" si="278"/>
        <v>0</v>
      </c>
      <c r="AJ639" s="11">
        <f t="shared" si="279"/>
        <v>0</v>
      </c>
      <c r="AK639" s="12">
        <f t="shared" si="280"/>
        <v>0</v>
      </c>
    </row>
    <row r="640" spans="1:37" x14ac:dyDescent="0.3">
      <c r="A640">
        <v>594712</v>
      </c>
      <c r="C640" s="1">
        <v>43791</v>
      </c>
      <c r="D640">
        <v>3</v>
      </c>
      <c r="E640" t="s">
        <v>219</v>
      </c>
      <c r="F640" t="s">
        <v>165</v>
      </c>
      <c r="G640" t="s">
        <v>19</v>
      </c>
      <c r="H640" s="2">
        <v>17664090</v>
      </c>
      <c r="J640">
        <f t="shared" si="253"/>
        <v>0</v>
      </c>
      <c r="K640">
        <f t="shared" si="254"/>
        <v>0</v>
      </c>
      <c r="L640">
        <f t="shared" si="255"/>
        <v>0</v>
      </c>
      <c r="M640">
        <f t="shared" si="256"/>
        <v>0</v>
      </c>
      <c r="N640">
        <f t="shared" si="257"/>
        <v>0</v>
      </c>
      <c r="O640">
        <f t="shared" si="258"/>
        <v>0</v>
      </c>
      <c r="P640">
        <f t="shared" si="259"/>
        <v>0</v>
      </c>
      <c r="Q640">
        <f t="shared" si="260"/>
        <v>0</v>
      </c>
      <c r="R640" s="11">
        <f t="shared" si="261"/>
        <v>0</v>
      </c>
      <c r="S640">
        <f t="shared" si="262"/>
        <v>0</v>
      </c>
      <c r="T640" s="11">
        <f t="shared" si="263"/>
        <v>0</v>
      </c>
      <c r="U640" s="12">
        <f t="shared" si="264"/>
        <v>0</v>
      </c>
      <c r="V640" s="11">
        <f t="shared" si="265"/>
        <v>0</v>
      </c>
      <c r="W640" s="12">
        <f t="shared" si="266"/>
        <v>0</v>
      </c>
      <c r="X640" s="11">
        <f t="shared" si="267"/>
        <v>0</v>
      </c>
      <c r="Y640" s="12">
        <f t="shared" si="268"/>
        <v>0</v>
      </c>
      <c r="Z640" s="11">
        <f t="shared" si="269"/>
        <v>0</v>
      </c>
      <c r="AA640" s="12">
        <f t="shared" si="270"/>
        <v>0</v>
      </c>
      <c r="AB640" s="11">
        <f t="shared" si="271"/>
        <v>0</v>
      </c>
      <c r="AC640" s="12">
        <f t="shared" si="272"/>
        <v>0</v>
      </c>
      <c r="AD640" s="11">
        <f t="shared" si="273"/>
        <v>0</v>
      </c>
      <c r="AE640" s="12">
        <f t="shared" si="274"/>
        <v>0</v>
      </c>
      <c r="AF640" s="11">
        <f t="shared" si="275"/>
        <v>0</v>
      </c>
      <c r="AG640" s="12">
        <f t="shared" si="276"/>
        <v>0</v>
      </c>
      <c r="AH640" s="11">
        <f t="shared" si="277"/>
        <v>0</v>
      </c>
      <c r="AI640" s="12">
        <f t="shared" si="278"/>
        <v>0</v>
      </c>
      <c r="AJ640" s="11">
        <f t="shared" si="279"/>
        <v>0</v>
      </c>
      <c r="AK640" s="12">
        <f t="shared" si="280"/>
        <v>0</v>
      </c>
    </row>
    <row r="641" spans="1:37" x14ac:dyDescent="0.3">
      <c r="A641">
        <v>594712</v>
      </c>
      <c r="C641" s="1">
        <v>43791</v>
      </c>
      <c r="D641">
        <v>4</v>
      </c>
      <c r="E641" t="s">
        <v>219</v>
      </c>
      <c r="F641" t="s">
        <v>165</v>
      </c>
      <c r="G641" t="s">
        <v>16</v>
      </c>
      <c r="H641" s="2">
        <v>19137533</v>
      </c>
      <c r="J641">
        <f t="shared" si="253"/>
        <v>0</v>
      </c>
      <c r="K641">
        <f t="shared" si="254"/>
        <v>0</v>
      </c>
      <c r="L641">
        <f t="shared" si="255"/>
        <v>0</v>
      </c>
      <c r="M641">
        <f t="shared" si="256"/>
        <v>0</v>
      </c>
      <c r="N641">
        <f t="shared" si="257"/>
        <v>0</v>
      </c>
      <c r="O641">
        <f t="shared" si="258"/>
        <v>0</v>
      </c>
      <c r="P641">
        <f t="shared" si="259"/>
        <v>0</v>
      </c>
      <c r="Q641">
        <f t="shared" si="260"/>
        <v>0</v>
      </c>
      <c r="R641" s="11">
        <f t="shared" si="261"/>
        <v>0</v>
      </c>
      <c r="S641">
        <f t="shared" si="262"/>
        <v>0</v>
      </c>
      <c r="T641" s="11">
        <f t="shared" si="263"/>
        <v>0</v>
      </c>
      <c r="U641" s="12">
        <f t="shared" si="264"/>
        <v>0</v>
      </c>
      <c r="V641" s="11">
        <f t="shared" si="265"/>
        <v>0</v>
      </c>
      <c r="W641" s="12">
        <f t="shared" si="266"/>
        <v>0</v>
      </c>
      <c r="X641" s="11">
        <f t="shared" si="267"/>
        <v>0</v>
      </c>
      <c r="Y641" s="12">
        <f t="shared" si="268"/>
        <v>0</v>
      </c>
      <c r="Z641" s="11">
        <f t="shared" si="269"/>
        <v>0</v>
      </c>
      <c r="AA641" s="12">
        <f t="shared" si="270"/>
        <v>0</v>
      </c>
      <c r="AB641" s="11">
        <f t="shared" si="271"/>
        <v>0</v>
      </c>
      <c r="AC641" s="12">
        <f t="shared" si="272"/>
        <v>0</v>
      </c>
      <c r="AD641" s="11">
        <f t="shared" si="273"/>
        <v>0</v>
      </c>
      <c r="AE641" s="12">
        <f t="shared" si="274"/>
        <v>0</v>
      </c>
      <c r="AF641" s="11">
        <f t="shared" si="275"/>
        <v>0</v>
      </c>
      <c r="AG641" s="12">
        <f t="shared" si="276"/>
        <v>0</v>
      </c>
      <c r="AH641" s="11">
        <f t="shared" si="277"/>
        <v>0</v>
      </c>
      <c r="AI641" s="12">
        <f t="shared" si="278"/>
        <v>0</v>
      </c>
      <c r="AJ641" s="11">
        <f t="shared" si="279"/>
        <v>0</v>
      </c>
      <c r="AK641" s="12">
        <f t="shared" si="280"/>
        <v>0</v>
      </c>
    </row>
    <row r="642" spans="1:37" x14ac:dyDescent="0.3">
      <c r="A642">
        <v>594712</v>
      </c>
      <c r="C642" s="1">
        <v>43791</v>
      </c>
      <c r="D642">
        <v>5</v>
      </c>
      <c r="E642" t="s">
        <v>219</v>
      </c>
      <c r="F642" t="s">
        <v>165</v>
      </c>
      <c r="G642" t="s">
        <v>12</v>
      </c>
      <c r="H642" s="2">
        <v>19965191</v>
      </c>
      <c r="J642">
        <f t="shared" si="253"/>
        <v>0</v>
      </c>
      <c r="K642">
        <f t="shared" si="254"/>
        <v>0</v>
      </c>
      <c r="L642">
        <f t="shared" si="255"/>
        <v>0</v>
      </c>
      <c r="M642">
        <f t="shared" si="256"/>
        <v>0</v>
      </c>
      <c r="N642">
        <f t="shared" si="257"/>
        <v>0</v>
      </c>
      <c r="O642">
        <f t="shared" si="258"/>
        <v>0</v>
      </c>
      <c r="P642">
        <f t="shared" si="259"/>
        <v>0</v>
      </c>
      <c r="Q642">
        <f t="shared" si="260"/>
        <v>0</v>
      </c>
      <c r="R642" s="11">
        <f t="shared" si="261"/>
        <v>0</v>
      </c>
      <c r="S642">
        <f t="shared" si="262"/>
        <v>0</v>
      </c>
      <c r="T642" s="11">
        <f t="shared" si="263"/>
        <v>0</v>
      </c>
      <c r="U642" s="12">
        <f t="shared" si="264"/>
        <v>0</v>
      </c>
      <c r="V642" s="11">
        <f t="shared" si="265"/>
        <v>1</v>
      </c>
      <c r="W642" s="12">
        <f t="shared" si="266"/>
        <v>0</v>
      </c>
      <c r="X642" s="11">
        <f t="shared" si="267"/>
        <v>0</v>
      </c>
      <c r="Y642" s="12">
        <f t="shared" si="268"/>
        <v>0</v>
      </c>
      <c r="Z642" s="11">
        <f t="shared" si="269"/>
        <v>0</v>
      </c>
      <c r="AA642" s="12">
        <f t="shared" si="270"/>
        <v>0</v>
      </c>
      <c r="AB642" s="11">
        <f t="shared" si="271"/>
        <v>0</v>
      </c>
      <c r="AC642" s="12">
        <f t="shared" si="272"/>
        <v>0</v>
      </c>
      <c r="AD642" s="11">
        <f t="shared" si="273"/>
        <v>0</v>
      </c>
      <c r="AE642" s="12">
        <f t="shared" si="274"/>
        <v>0</v>
      </c>
      <c r="AF642" s="11">
        <f t="shared" si="275"/>
        <v>0</v>
      </c>
      <c r="AG642" s="12">
        <f t="shared" si="276"/>
        <v>0</v>
      </c>
      <c r="AH642" s="11">
        <f t="shared" si="277"/>
        <v>0</v>
      </c>
      <c r="AI642" s="12">
        <f t="shared" si="278"/>
        <v>0</v>
      </c>
      <c r="AJ642" s="11">
        <f t="shared" si="279"/>
        <v>0</v>
      </c>
      <c r="AK642" s="12">
        <f t="shared" si="280"/>
        <v>0</v>
      </c>
    </row>
    <row r="643" spans="1:37" x14ac:dyDescent="0.3">
      <c r="A643">
        <v>594712</v>
      </c>
      <c r="C643" s="1">
        <v>43791</v>
      </c>
      <c r="D643">
        <v>6</v>
      </c>
      <c r="E643" t="s">
        <v>219</v>
      </c>
      <c r="F643" t="s">
        <v>165</v>
      </c>
      <c r="G643" t="s">
        <v>13</v>
      </c>
      <c r="H643" s="2">
        <v>20973915</v>
      </c>
      <c r="J643">
        <f t="shared" si="253"/>
        <v>0</v>
      </c>
      <c r="K643">
        <f t="shared" si="254"/>
        <v>0</v>
      </c>
      <c r="L643">
        <f t="shared" si="255"/>
        <v>0</v>
      </c>
      <c r="M643">
        <f t="shared" si="256"/>
        <v>0</v>
      </c>
      <c r="N643">
        <f t="shared" si="257"/>
        <v>1</v>
      </c>
      <c r="O643">
        <f t="shared" si="258"/>
        <v>0</v>
      </c>
      <c r="P643">
        <f t="shared" si="259"/>
        <v>0</v>
      </c>
      <c r="Q643">
        <f t="shared" si="260"/>
        <v>0</v>
      </c>
      <c r="R643" s="11">
        <f t="shared" si="261"/>
        <v>0</v>
      </c>
      <c r="S643">
        <f t="shared" si="262"/>
        <v>0</v>
      </c>
      <c r="T643" s="11">
        <f t="shared" si="263"/>
        <v>0</v>
      </c>
      <c r="U643" s="12">
        <f t="shared" si="264"/>
        <v>0</v>
      </c>
      <c r="V643" s="11">
        <f t="shared" si="265"/>
        <v>0</v>
      </c>
      <c r="W643" s="12">
        <f t="shared" si="266"/>
        <v>0</v>
      </c>
      <c r="X643" s="11">
        <f t="shared" si="267"/>
        <v>0</v>
      </c>
      <c r="Y643" s="12">
        <f t="shared" si="268"/>
        <v>0</v>
      </c>
      <c r="Z643" s="11">
        <f t="shared" si="269"/>
        <v>0</v>
      </c>
      <c r="AA643" s="12">
        <f t="shared" si="270"/>
        <v>0</v>
      </c>
      <c r="AB643" s="11">
        <f t="shared" si="271"/>
        <v>0</v>
      </c>
      <c r="AC643" s="12">
        <f t="shared" si="272"/>
        <v>0</v>
      </c>
      <c r="AD643" s="11">
        <f t="shared" si="273"/>
        <v>0</v>
      </c>
      <c r="AE643" s="12">
        <f t="shared" si="274"/>
        <v>0</v>
      </c>
      <c r="AF643" s="11">
        <f t="shared" si="275"/>
        <v>0</v>
      </c>
      <c r="AG643" s="12">
        <f t="shared" si="276"/>
        <v>0</v>
      </c>
      <c r="AH643" s="11">
        <f t="shared" si="277"/>
        <v>0</v>
      </c>
      <c r="AI643" s="12">
        <f t="shared" si="278"/>
        <v>0</v>
      </c>
      <c r="AJ643" s="11">
        <f t="shared" si="279"/>
        <v>0</v>
      </c>
      <c r="AK643" s="12">
        <f t="shared" si="280"/>
        <v>0</v>
      </c>
    </row>
    <row r="644" spans="1:37" x14ac:dyDescent="0.3">
      <c r="A644">
        <v>594712</v>
      </c>
      <c r="C644" s="1">
        <v>43791</v>
      </c>
      <c r="D644">
        <v>7</v>
      </c>
      <c r="E644" t="s">
        <v>219</v>
      </c>
      <c r="F644" t="s">
        <v>165</v>
      </c>
      <c r="G644" t="s">
        <v>24</v>
      </c>
      <c r="H644" s="2">
        <v>22290705</v>
      </c>
      <c r="J644">
        <f t="shared" si="253"/>
        <v>0</v>
      </c>
      <c r="K644">
        <f t="shared" si="254"/>
        <v>0</v>
      </c>
      <c r="L644">
        <f t="shared" si="255"/>
        <v>0</v>
      </c>
      <c r="M644">
        <f t="shared" si="256"/>
        <v>0</v>
      </c>
      <c r="N644">
        <f t="shared" si="257"/>
        <v>0</v>
      </c>
      <c r="O644">
        <f t="shared" si="258"/>
        <v>0</v>
      </c>
      <c r="P644">
        <f t="shared" si="259"/>
        <v>0</v>
      </c>
      <c r="Q644">
        <f t="shared" si="260"/>
        <v>0</v>
      </c>
      <c r="R644" s="11">
        <f t="shared" si="261"/>
        <v>0</v>
      </c>
      <c r="S644">
        <f t="shared" si="262"/>
        <v>0</v>
      </c>
      <c r="T644" s="11">
        <f t="shared" si="263"/>
        <v>0</v>
      </c>
      <c r="U644" s="12">
        <f t="shared" si="264"/>
        <v>0</v>
      </c>
      <c r="V644" s="11">
        <f t="shared" si="265"/>
        <v>0</v>
      </c>
      <c r="W644" s="12">
        <f t="shared" si="266"/>
        <v>0</v>
      </c>
      <c r="X644" s="11">
        <f t="shared" si="267"/>
        <v>0</v>
      </c>
      <c r="Y644" s="12">
        <f t="shared" si="268"/>
        <v>0</v>
      </c>
      <c r="Z644" s="11">
        <f t="shared" si="269"/>
        <v>0</v>
      </c>
      <c r="AA644" s="12">
        <f t="shared" si="270"/>
        <v>0</v>
      </c>
      <c r="AB644" s="11">
        <f t="shared" si="271"/>
        <v>0</v>
      </c>
      <c r="AC644" s="12">
        <f t="shared" si="272"/>
        <v>0</v>
      </c>
      <c r="AD644" s="11">
        <f t="shared" si="273"/>
        <v>0</v>
      </c>
      <c r="AE644" s="12">
        <f t="shared" si="274"/>
        <v>0</v>
      </c>
      <c r="AF644" s="11">
        <f t="shared" si="275"/>
        <v>0</v>
      </c>
      <c r="AG644" s="12">
        <f t="shared" si="276"/>
        <v>0</v>
      </c>
      <c r="AH644" s="11">
        <f t="shared" si="277"/>
        <v>0</v>
      </c>
      <c r="AI644" s="12">
        <f t="shared" si="278"/>
        <v>0</v>
      </c>
      <c r="AJ644" s="11">
        <f t="shared" si="279"/>
        <v>0</v>
      </c>
      <c r="AK644" s="12">
        <f t="shared" si="280"/>
        <v>0</v>
      </c>
    </row>
    <row r="645" spans="1:37" x14ac:dyDescent="0.3">
      <c r="A645">
        <v>594712</v>
      </c>
      <c r="C645" s="1">
        <v>43791</v>
      </c>
      <c r="D645">
        <v>8</v>
      </c>
      <c r="E645" t="s">
        <v>219</v>
      </c>
      <c r="F645" t="s">
        <v>165</v>
      </c>
      <c r="G645" t="s">
        <v>134</v>
      </c>
      <c r="H645" s="2">
        <v>46179000</v>
      </c>
      <c r="J645">
        <f t="shared" si="253"/>
        <v>0</v>
      </c>
      <c r="K645">
        <f t="shared" si="254"/>
        <v>0</v>
      </c>
      <c r="L645">
        <f t="shared" si="255"/>
        <v>0</v>
      </c>
      <c r="M645">
        <f t="shared" si="256"/>
        <v>0</v>
      </c>
      <c r="N645">
        <f t="shared" si="257"/>
        <v>0</v>
      </c>
      <c r="O645">
        <f t="shared" si="258"/>
        <v>0</v>
      </c>
      <c r="P645">
        <f t="shared" si="259"/>
        <v>0</v>
      </c>
      <c r="Q645">
        <f t="shared" si="260"/>
        <v>0</v>
      </c>
      <c r="R645" s="11">
        <f t="shared" si="261"/>
        <v>0</v>
      </c>
      <c r="S645">
        <f t="shared" si="262"/>
        <v>0</v>
      </c>
      <c r="T645" s="11">
        <f t="shared" si="263"/>
        <v>0</v>
      </c>
      <c r="U645" s="12">
        <f t="shared" si="264"/>
        <v>0</v>
      </c>
      <c r="V645" s="11">
        <f t="shared" si="265"/>
        <v>0</v>
      </c>
      <c r="W645" s="12">
        <f t="shared" si="266"/>
        <v>0</v>
      </c>
      <c r="X645" s="11">
        <f t="shared" si="267"/>
        <v>0</v>
      </c>
      <c r="Y645" s="12">
        <f t="shared" si="268"/>
        <v>0</v>
      </c>
      <c r="Z645" s="11">
        <f t="shared" si="269"/>
        <v>0</v>
      </c>
      <c r="AA645" s="12">
        <f t="shared" si="270"/>
        <v>0</v>
      </c>
      <c r="AB645" s="11">
        <f t="shared" si="271"/>
        <v>0</v>
      </c>
      <c r="AC645" s="12">
        <f t="shared" si="272"/>
        <v>0</v>
      </c>
      <c r="AD645" s="11">
        <f t="shared" si="273"/>
        <v>0</v>
      </c>
      <c r="AE645" s="12">
        <f t="shared" si="274"/>
        <v>0</v>
      </c>
      <c r="AF645" s="11">
        <f t="shared" si="275"/>
        <v>0</v>
      </c>
      <c r="AG645" s="12">
        <f t="shared" si="276"/>
        <v>0</v>
      </c>
      <c r="AH645" s="11">
        <f t="shared" si="277"/>
        <v>0</v>
      </c>
      <c r="AI645" s="12">
        <f t="shared" si="278"/>
        <v>0</v>
      </c>
      <c r="AJ645" s="11">
        <f t="shared" si="279"/>
        <v>0</v>
      </c>
      <c r="AK645" s="12">
        <f t="shared" si="280"/>
        <v>0</v>
      </c>
    </row>
    <row r="646" spans="1:37" x14ac:dyDescent="0.3">
      <c r="C646" s="1"/>
      <c r="H646" s="2"/>
      <c r="J646">
        <f t="shared" si="253"/>
        <v>0</v>
      </c>
      <c r="K646">
        <f t="shared" si="254"/>
        <v>0</v>
      </c>
      <c r="L646">
        <f t="shared" si="255"/>
        <v>0</v>
      </c>
      <c r="M646">
        <f t="shared" si="256"/>
        <v>0</v>
      </c>
      <c r="N646">
        <f t="shared" si="257"/>
        <v>0</v>
      </c>
      <c r="O646">
        <f t="shared" si="258"/>
        <v>0</v>
      </c>
      <c r="P646">
        <f t="shared" si="259"/>
        <v>0</v>
      </c>
      <c r="Q646">
        <f t="shared" si="260"/>
        <v>0</v>
      </c>
      <c r="R646" s="11">
        <f t="shared" si="261"/>
        <v>0</v>
      </c>
      <c r="S646">
        <f t="shared" si="262"/>
        <v>0</v>
      </c>
      <c r="T646" s="11">
        <f t="shared" si="263"/>
        <v>0</v>
      </c>
      <c r="U646" s="12">
        <f t="shared" si="264"/>
        <v>0</v>
      </c>
      <c r="V646" s="11">
        <f t="shared" si="265"/>
        <v>0</v>
      </c>
      <c r="W646" s="12">
        <f t="shared" si="266"/>
        <v>0</v>
      </c>
      <c r="X646" s="11">
        <f t="shared" si="267"/>
        <v>0</v>
      </c>
      <c r="Y646" s="12">
        <f t="shared" si="268"/>
        <v>0</v>
      </c>
      <c r="Z646" s="11">
        <f t="shared" si="269"/>
        <v>0</v>
      </c>
      <c r="AA646" s="12">
        <f t="shared" si="270"/>
        <v>0</v>
      </c>
      <c r="AB646" s="11">
        <f t="shared" si="271"/>
        <v>0</v>
      </c>
      <c r="AC646" s="12">
        <f t="shared" si="272"/>
        <v>0</v>
      </c>
      <c r="AD646" s="11">
        <f t="shared" si="273"/>
        <v>0</v>
      </c>
      <c r="AE646" s="12">
        <f t="shared" si="274"/>
        <v>0</v>
      </c>
      <c r="AF646" s="11">
        <f t="shared" si="275"/>
        <v>0</v>
      </c>
      <c r="AG646" s="12">
        <f t="shared" si="276"/>
        <v>0</v>
      </c>
      <c r="AH646" s="11">
        <f t="shared" si="277"/>
        <v>0</v>
      </c>
      <c r="AI646" s="12">
        <f t="shared" si="278"/>
        <v>0</v>
      </c>
      <c r="AJ646" s="11">
        <f t="shared" si="279"/>
        <v>0</v>
      </c>
      <c r="AK646" s="12">
        <f t="shared" si="280"/>
        <v>0</v>
      </c>
    </row>
    <row r="647" spans="1:37" x14ac:dyDescent="0.3">
      <c r="A647">
        <v>594930</v>
      </c>
      <c r="C647" s="1">
        <v>43790</v>
      </c>
      <c r="D647">
        <v>1</v>
      </c>
      <c r="E647" t="s">
        <v>220</v>
      </c>
      <c r="F647" t="s">
        <v>165</v>
      </c>
      <c r="G647" t="s">
        <v>12</v>
      </c>
      <c r="H647" s="2">
        <v>27851244</v>
      </c>
      <c r="J647">
        <f t="shared" ref="J647:J710" si="281">IF(G647="Perfetto Contracting Co., Inc. ",1,)</f>
        <v>0</v>
      </c>
      <c r="K647">
        <f t="shared" ref="K647:K710" si="282">IF(AND(D647=1,G647="Perfetto Contracting Co., Inc. "),1,)</f>
        <v>0</v>
      </c>
      <c r="L647">
        <f t="shared" ref="L647:L710" si="283">IF(G647="Oliveira Contracting Inc",1,)</f>
        <v>0</v>
      </c>
      <c r="M647">
        <f t="shared" ref="M647:M710" si="284">IF(AND(D647=1,G647="Oliveira Contracting Inc"),1,)</f>
        <v>0</v>
      </c>
      <c r="N647">
        <f t="shared" ref="N647:N710" si="285">IF(G647="Triumph Construction Co.",1,)</f>
        <v>0</v>
      </c>
      <c r="O647">
        <f t="shared" ref="O647:O710" si="286">IF(AND(D647=1,G647="Triumph Construction Co."),1,)</f>
        <v>0</v>
      </c>
      <c r="P647">
        <f t="shared" ref="P647:P710" si="287">IF(G647="John Civetta &amp; Sons, Inc.",1,)</f>
        <v>0</v>
      </c>
      <c r="Q647">
        <f t="shared" ref="Q647:Q710" si="288">IF(AND(D647=1,G647="John Civetta &amp; Sons, Inc."),1,)</f>
        <v>0</v>
      </c>
      <c r="R647" s="11">
        <f t="shared" ref="R647:R710" si="289">IF(G647="Grace Industries LLC",1,)</f>
        <v>0</v>
      </c>
      <c r="S647">
        <f t="shared" ref="S647:S710" si="290">IF(AND(D647=1,G647="Grace Industries LLC "),1,)</f>
        <v>0</v>
      </c>
      <c r="T647" s="11">
        <f t="shared" ref="T647:T710" si="291">IF($G647="Grace Industries LLC",1,)</f>
        <v>0</v>
      </c>
      <c r="U647" s="12">
        <f t="shared" ref="U647:U710" si="292">IF(AND($D647=1,$G647="Perfetto Enterprises Co., Inc."),1,)</f>
        <v>0</v>
      </c>
      <c r="V647" s="11">
        <f t="shared" ref="V647:V710" si="293">IF($G647="JRCRUZ Corp",1,)</f>
        <v>1</v>
      </c>
      <c r="W647" s="12">
        <f t="shared" ref="W647:W710" si="294">IF(AND($D647=1,$G647="JRCRUZ Corp"),1,)</f>
        <v>1</v>
      </c>
      <c r="X647" s="11">
        <f t="shared" ref="X647:X710" si="295">IF($G647="Tully Construction Co.",1,)</f>
        <v>0</v>
      </c>
      <c r="Y647" s="12">
        <f t="shared" ref="Y647:Y710" si="296">IF(AND($D647=1,$G647="Tully Construction Co."),1,)</f>
        <v>0</v>
      </c>
      <c r="Z647" s="11">
        <f t="shared" ref="Z647:Z710" si="297">IF($G647="Restani Construction Corp.",1,)</f>
        <v>0</v>
      </c>
      <c r="AA647" s="12">
        <f t="shared" ref="AA647:AA710" si="298">IF(AND($D647=1,$G647="Restani Construction Corp."),1,)</f>
        <v>0</v>
      </c>
      <c r="AB647" s="11">
        <f t="shared" ref="AB647:AB710" si="299">IF($G647="DiFazio Industries",1,)</f>
        <v>0</v>
      </c>
      <c r="AC647" s="12">
        <f t="shared" ref="AC647:AC710" si="300">IF(AND($D647=1,$G647="DiFazio Industries"),1,)</f>
        <v>0</v>
      </c>
      <c r="AD647" s="11">
        <f t="shared" ref="AD647:AD710" si="301">IF($G647="PJS Group/Paul J. Scariano, Inc.",1,)</f>
        <v>0</v>
      </c>
      <c r="AE647" s="12">
        <f t="shared" ref="AE647:AE710" si="302">IF(AND($D647=1,$G647="PJS Group/Paul J. Scariano, Inc."),1,)</f>
        <v>0</v>
      </c>
      <c r="AF647" s="11">
        <f t="shared" ref="AF647:AF710" si="303">IF($G647="C.A.C. Industries, Inc.",1,)</f>
        <v>0</v>
      </c>
      <c r="AG647" s="12">
        <f t="shared" ref="AG647:AG710" si="304">IF(AND($D647=1,$G647="C.A.C. Industries, Inc."),1,)</f>
        <v>0</v>
      </c>
      <c r="AH647" s="11">
        <f t="shared" ref="AH647:AH710" si="305">IF($G647="MLJ Contracting LLC",1,)</f>
        <v>0</v>
      </c>
      <c r="AI647" s="12">
        <f t="shared" ref="AI647:AI710" si="306">IF(AND($D647=1,$G647="MLJ Contracting LLC"),1,)</f>
        <v>0</v>
      </c>
      <c r="AJ647" s="11">
        <f t="shared" ref="AJ647:AJ710" si="307">IF($G647="El Sol Contracting/ES II Enterprises JV",1,)</f>
        <v>0</v>
      </c>
      <c r="AK647" s="12">
        <f t="shared" ref="AK647:AK710" si="308">IF(AND($D647=1,$G647="El Sol Contracting/ES II Enterprises JV"),1,)</f>
        <v>0</v>
      </c>
    </row>
    <row r="648" spans="1:37" x14ac:dyDescent="0.3">
      <c r="A648">
        <v>594930</v>
      </c>
      <c r="C648" s="1">
        <v>43790</v>
      </c>
      <c r="D648">
        <v>2</v>
      </c>
      <c r="E648" t="s">
        <v>220</v>
      </c>
      <c r="F648" t="s">
        <v>165</v>
      </c>
      <c r="G648" t="s">
        <v>156</v>
      </c>
      <c r="H648" s="2">
        <v>28571978</v>
      </c>
      <c r="J648">
        <f t="shared" si="281"/>
        <v>1</v>
      </c>
      <c r="K648">
        <f t="shared" si="282"/>
        <v>0</v>
      </c>
      <c r="L648">
        <f t="shared" si="283"/>
        <v>0</v>
      </c>
      <c r="M648">
        <f t="shared" si="284"/>
        <v>0</v>
      </c>
      <c r="N648">
        <f t="shared" si="285"/>
        <v>0</v>
      </c>
      <c r="O648">
        <f t="shared" si="286"/>
        <v>0</v>
      </c>
      <c r="P648">
        <f t="shared" si="287"/>
        <v>0</v>
      </c>
      <c r="Q648">
        <f t="shared" si="288"/>
        <v>0</v>
      </c>
      <c r="R648" s="11">
        <f t="shared" si="289"/>
        <v>0</v>
      </c>
      <c r="S648">
        <f t="shared" si="290"/>
        <v>0</v>
      </c>
      <c r="T648" s="11">
        <f t="shared" si="291"/>
        <v>0</v>
      </c>
      <c r="U648" s="12">
        <f t="shared" si="292"/>
        <v>0</v>
      </c>
      <c r="V648" s="11">
        <f t="shared" si="293"/>
        <v>0</v>
      </c>
      <c r="W648" s="12">
        <f t="shared" si="294"/>
        <v>0</v>
      </c>
      <c r="X648" s="11">
        <f t="shared" si="295"/>
        <v>0</v>
      </c>
      <c r="Y648" s="12">
        <f t="shared" si="296"/>
        <v>0</v>
      </c>
      <c r="Z648" s="11">
        <f t="shared" si="297"/>
        <v>0</v>
      </c>
      <c r="AA648" s="12">
        <f t="shared" si="298"/>
        <v>0</v>
      </c>
      <c r="AB648" s="11">
        <f t="shared" si="299"/>
        <v>0</v>
      </c>
      <c r="AC648" s="12">
        <f t="shared" si="300"/>
        <v>0</v>
      </c>
      <c r="AD648" s="11">
        <f t="shared" si="301"/>
        <v>0</v>
      </c>
      <c r="AE648" s="12">
        <f t="shared" si="302"/>
        <v>0</v>
      </c>
      <c r="AF648" s="11">
        <f t="shared" si="303"/>
        <v>0</v>
      </c>
      <c r="AG648" s="12">
        <f t="shared" si="304"/>
        <v>0</v>
      </c>
      <c r="AH648" s="11">
        <f t="shared" si="305"/>
        <v>0</v>
      </c>
      <c r="AI648" s="12">
        <f t="shared" si="306"/>
        <v>0</v>
      </c>
      <c r="AJ648" s="11">
        <f t="shared" si="307"/>
        <v>0</v>
      </c>
      <c r="AK648" s="12">
        <f t="shared" si="308"/>
        <v>0</v>
      </c>
    </row>
    <row r="649" spans="1:37" x14ac:dyDescent="0.3">
      <c r="A649">
        <v>594930</v>
      </c>
      <c r="C649" s="1">
        <v>43790</v>
      </c>
      <c r="D649">
        <v>3</v>
      </c>
      <c r="E649" t="s">
        <v>220</v>
      </c>
      <c r="F649" t="s">
        <v>165</v>
      </c>
      <c r="G649" t="s">
        <v>46</v>
      </c>
      <c r="H649" s="2">
        <v>28700000</v>
      </c>
      <c r="J649">
        <f t="shared" si="281"/>
        <v>0</v>
      </c>
      <c r="K649">
        <f t="shared" si="282"/>
        <v>0</v>
      </c>
      <c r="L649">
        <f t="shared" si="283"/>
        <v>0</v>
      </c>
      <c r="M649">
        <f t="shared" si="284"/>
        <v>0</v>
      </c>
      <c r="N649">
        <f t="shared" si="285"/>
        <v>0</v>
      </c>
      <c r="O649">
        <f t="shared" si="286"/>
        <v>0</v>
      </c>
      <c r="P649">
        <f t="shared" si="287"/>
        <v>0</v>
      </c>
      <c r="Q649">
        <f t="shared" si="288"/>
        <v>0</v>
      </c>
      <c r="R649" s="11">
        <f t="shared" si="289"/>
        <v>0</v>
      </c>
      <c r="S649">
        <f t="shared" si="290"/>
        <v>0</v>
      </c>
      <c r="T649" s="11">
        <f t="shared" si="291"/>
        <v>0</v>
      </c>
      <c r="U649" s="12">
        <f t="shared" si="292"/>
        <v>0</v>
      </c>
      <c r="V649" s="11">
        <f t="shared" si="293"/>
        <v>0</v>
      </c>
      <c r="W649" s="12">
        <f t="shared" si="294"/>
        <v>0</v>
      </c>
      <c r="X649" s="11">
        <f t="shared" si="295"/>
        <v>0</v>
      </c>
      <c r="Y649" s="12">
        <f t="shared" si="296"/>
        <v>0</v>
      </c>
      <c r="Z649" s="11">
        <f t="shared" si="297"/>
        <v>0</v>
      </c>
      <c r="AA649" s="12">
        <f t="shared" si="298"/>
        <v>0</v>
      </c>
      <c r="AB649" s="11">
        <f t="shared" si="299"/>
        <v>0</v>
      </c>
      <c r="AC649" s="12">
        <f t="shared" si="300"/>
        <v>0</v>
      </c>
      <c r="AD649" s="11">
        <f t="shared" si="301"/>
        <v>0</v>
      </c>
      <c r="AE649" s="12">
        <f t="shared" si="302"/>
        <v>0</v>
      </c>
      <c r="AF649" s="11">
        <f t="shared" si="303"/>
        <v>0</v>
      </c>
      <c r="AG649" s="12">
        <f t="shared" si="304"/>
        <v>0</v>
      </c>
      <c r="AH649" s="11">
        <f t="shared" si="305"/>
        <v>0</v>
      </c>
      <c r="AI649" s="12">
        <f t="shared" si="306"/>
        <v>0</v>
      </c>
      <c r="AJ649" s="11">
        <f t="shared" si="307"/>
        <v>0</v>
      </c>
      <c r="AK649" s="12">
        <f t="shared" si="308"/>
        <v>0</v>
      </c>
    </row>
    <row r="650" spans="1:37" x14ac:dyDescent="0.3">
      <c r="A650">
        <v>594930</v>
      </c>
      <c r="C650" s="1">
        <v>43790</v>
      </c>
      <c r="D650">
        <v>4</v>
      </c>
      <c r="E650" t="s">
        <v>220</v>
      </c>
      <c r="F650" t="s">
        <v>165</v>
      </c>
      <c r="G650" t="s">
        <v>15</v>
      </c>
      <c r="H650" s="2">
        <v>29217109</v>
      </c>
      <c r="J650">
        <f t="shared" si="281"/>
        <v>0</v>
      </c>
      <c r="K650">
        <f t="shared" si="282"/>
        <v>0</v>
      </c>
      <c r="L650">
        <f t="shared" si="283"/>
        <v>0</v>
      </c>
      <c r="M650">
        <f t="shared" si="284"/>
        <v>0</v>
      </c>
      <c r="N650">
        <f t="shared" si="285"/>
        <v>0</v>
      </c>
      <c r="O650">
        <f t="shared" si="286"/>
        <v>0</v>
      </c>
      <c r="P650">
        <f t="shared" si="287"/>
        <v>0</v>
      </c>
      <c r="Q650">
        <f t="shared" si="288"/>
        <v>0</v>
      </c>
      <c r="R650" s="11">
        <f t="shared" si="289"/>
        <v>0</v>
      </c>
      <c r="S650">
        <f t="shared" si="290"/>
        <v>0</v>
      </c>
      <c r="T650" s="11">
        <f t="shared" si="291"/>
        <v>0</v>
      </c>
      <c r="U650" s="12">
        <f t="shared" si="292"/>
        <v>0</v>
      </c>
      <c r="V650" s="11">
        <f t="shared" si="293"/>
        <v>0</v>
      </c>
      <c r="W650" s="12">
        <f t="shared" si="294"/>
        <v>0</v>
      </c>
      <c r="X650" s="11">
        <f t="shared" si="295"/>
        <v>0</v>
      </c>
      <c r="Y650" s="12">
        <f t="shared" si="296"/>
        <v>0</v>
      </c>
      <c r="Z650" s="11">
        <f t="shared" si="297"/>
        <v>0</v>
      </c>
      <c r="AA650" s="12">
        <f t="shared" si="298"/>
        <v>0</v>
      </c>
      <c r="AB650" s="11">
        <f t="shared" si="299"/>
        <v>0</v>
      </c>
      <c r="AC650" s="12">
        <f t="shared" si="300"/>
        <v>0</v>
      </c>
      <c r="AD650" s="11">
        <f t="shared" si="301"/>
        <v>0</v>
      </c>
      <c r="AE650" s="12">
        <f t="shared" si="302"/>
        <v>0</v>
      </c>
      <c r="AF650" s="11">
        <f t="shared" si="303"/>
        <v>1</v>
      </c>
      <c r="AG650" s="12">
        <f t="shared" si="304"/>
        <v>0</v>
      </c>
      <c r="AH650" s="11">
        <f t="shared" si="305"/>
        <v>0</v>
      </c>
      <c r="AI650" s="12">
        <f t="shared" si="306"/>
        <v>0</v>
      </c>
      <c r="AJ650" s="11">
        <f t="shared" si="307"/>
        <v>0</v>
      </c>
      <c r="AK650" s="12">
        <f t="shared" si="308"/>
        <v>0</v>
      </c>
    </row>
    <row r="651" spans="1:37" x14ac:dyDescent="0.3">
      <c r="A651">
        <v>594930</v>
      </c>
      <c r="C651" s="1">
        <v>43790</v>
      </c>
      <c r="D651">
        <v>5</v>
      </c>
      <c r="E651" t="s">
        <v>220</v>
      </c>
      <c r="F651" t="s">
        <v>165</v>
      </c>
      <c r="G651" t="s">
        <v>27</v>
      </c>
      <c r="H651" s="2">
        <v>29947000</v>
      </c>
      <c r="J651">
        <f t="shared" si="281"/>
        <v>0</v>
      </c>
      <c r="K651">
        <f t="shared" si="282"/>
        <v>0</v>
      </c>
      <c r="L651">
        <f t="shared" si="283"/>
        <v>0</v>
      </c>
      <c r="M651">
        <f t="shared" si="284"/>
        <v>0</v>
      </c>
      <c r="N651">
        <f t="shared" si="285"/>
        <v>0</v>
      </c>
      <c r="O651">
        <f t="shared" si="286"/>
        <v>0</v>
      </c>
      <c r="P651">
        <f t="shared" si="287"/>
        <v>0</v>
      </c>
      <c r="Q651">
        <f t="shared" si="288"/>
        <v>0</v>
      </c>
      <c r="R651" s="11">
        <f t="shared" si="289"/>
        <v>0</v>
      </c>
      <c r="S651">
        <f t="shared" si="290"/>
        <v>0</v>
      </c>
      <c r="T651" s="11">
        <f t="shared" si="291"/>
        <v>0</v>
      </c>
      <c r="U651" s="12">
        <f t="shared" si="292"/>
        <v>0</v>
      </c>
      <c r="V651" s="11">
        <f t="shared" si="293"/>
        <v>0</v>
      </c>
      <c r="W651" s="12">
        <f t="shared" si="294"/>
        <v>0</v>
      </c>
      <c r="X651" s="11">
        <f t="shared" si="295"/>
        <v>0</v>
      </c>
      <c r="Y651" s="12">
        <f t="shared" si="296"/>
        <v>0</v>
      </c>
      <c r="Z651" s="11">
        <f t="shared" si="297"/>
        <v>0</v>
      </c>
      <c r="AA651" s="12">
        <f t="shared" si="298"/>
        <v>0</v>
      </c>
      <c r="AB651" s="11">
        <f t="shared" si="299"/>
        <v>0</v>
      </c>
      <c r="AC651" s="12">
        <f t="shared" si="300"/>
        <v>0</v>
      </c>
      <c r="AD651" s="11">
        <f t="shared" si="301"/>
        <v>0</v>
      </c>
      <c r="AE651" s="12">
        <f t="shared" si="302"/>
        <v>0</v>
      </c>
      <c r="AF651" s="11">
        <f t="shared" si="303"/>
        <v>0</v>
      </c>
      <c r="AG651" s="12">
        <f t="shared" si="304"/>
        <v>0</v>
      </c>
      <c r="AH651" s="11">
        <f t="shared" si="305"/>
        <v>0</v>
      </c>
      <c r="AI651" s="12">
        <f t="shared" si="306"/>
        <v>0</v>
      </c>
      <c r="AJ651" s="11">
        <f t="shared" si="307"/>
        <v>0</v>
      </c>
      <c r="AK651" s="12">
        <f t="shared" si="308"/>
        <v>0</v>
      </c>
    </row>
    <row r="652" spans="1:37" x14ac:dyDescent="0.3">
      <c r="A652">
        <v>594930</v>
      </c>
      <c r="C652" s="1">
        <v>43790</v>
      </c>
      <c r="D652">
        <v>6</v>
      </c>
      <c r="E652" t="s">
        <v>220</v>
      </c>
      <c r="F652" t="s">
        <v>165</v>
      </c>
      <c r="G652" t="s">
        <v>14</v>
      </c>
      <c r="H652" s="2">
        <v>31627247</v>
      </c>
      <c r="J652">
        <f t="shared" si="281"/>
        <v>0</v>
      </c>
      <c r="K652">
        <f t="shared" si="282"/>
        <v>0</v>
      </c>
      <c r="L652">
        <f t="shared" si="283"/>
        <v>0</v>
      </c>
      <c r="M652">
        <f t="shared" si="284"/>
        <v>0</v>
      </c>
      <c r="N652">
        <f t="shared" si="285"/>
        <v>0</v>
      </c>
      <c r="O652">
        <f t="shared" si="286"/>
        <v>0</v>
      </c>
      <c r="P652">
        <f t="shared" si="287"/>
        <v>0</v>
      </c>
      <c r="Q652">
        <f t="shared" si="288"/>
        <v>0</v>
      </c>
      <c r="R652" s="11">
        <f t="shared" si="289"/>
        <v>0</v>
      </c>
      <c r="S652">
        <f t="shared" si="290"/>
        <v>0</v>
      </c>
      <c r="T652" s="11">
        <f t="shared" si="291"/>
        <v>0</v>
      </c>
      <c r="U652" s="12">
        <f t="shared" si="292"/>
        <v>0</v>
      </c>
      <c r="V652" s="11">
        <f t="shared" si="293"/>
        <v>0</v>
      </c>
      <c r="W652" s="12">
        <f t="shared" si="294"/>
        <v>0</v>
      </c>
      <c r="X652" s="11">
        <f t="shared" si="295"/>
        <v>0</v>
      </c>
      <c r="Y652" s="12">
        <f t="shared" si="296"/>
        <v>0</v>
      </c>
      <c r="Z652" s="11">
        <f t="shared" si="297"/>
        <v>1</v>
      </c>
      <c r="AA652" s="12">
        <f t="shared" si="298"/>
        <v>0</v>
      </c>
      <c r="AB652" s="11">
        <f t="shared" si="299"/>
        <v>0</v>
      </c>
      <c r="AC652" s="12">
        <f t="shared" si="300"/>
        <v>0</v>
      </c>
      <c r="AD652" s="11">
        <f t="shared" si="301"/>
        <v>0</v>
      </c>
      <c r="AE652" s="12">
        <f t="shared" si="302"/>
        <v>0</v>
      </c>
      <c r="AF652" s="11">
        <f t="shared" si="303"/>
        <v>0</v>
      </c>
      <c r="AG652" s="12">
        <f t="shared" si="304"/>
        <v>0</v>
      </c>
      <c r="AH652" s="11">
        <f t="shared" si="305"/>
        <v>0</v>
      </c>
      <c r="AI652" s="12">
        <f t="shared" si="306"/>
        <v>0</v>
      </c>
      <c r="AJ652" s="11">
        <f t="shared" si="307"/>
        <v>0</v>
      </c>
      <c r="AK652" s="12">
        <f t="shared" si="308"/>
        <v>0</v>
      </c>
    </row>
    <row r="653" spans="1:37" x14ac:dyDescent="0.3">
      <c r="A653">
        <v>594930</v>
      </c>
      <c r="C653" s="1">
        <v>43790</v>
      </c>
      <c r="D653">
        <v>7</v>
      </c>
      <c r="E653" t="s">
        <v>220</v>
      </c>
      <c r="F653" t="s">
        <v>165</v>
      </c>
      <c r="G653" t="s">
        <v>16</v>
      </c>
      <c r="H653" s="2">
        <v>31825000</v>
      </c>
      <c r="J653">
        <f t="shared" si="281"/>
        <v>0</v>
      </c>
      <c r="K653">
        <f t="shared" si="282"/>
        <v>0</v>
      </c>
      <c r="L653">
        <f t="shared" si="283"/>
        <v>0</v>
      </c>
      <c r="M653">
        <f t="shared" si="284"/>
        <v>0</v>
      </c>
      <c r="N653">
        <f t="shared" si="285"/>
        <v>0</v>
      </c>
      <c r="O653">
        <f t="shared" si="286"/>
        <v>0</v>
      </c>
      <c r="P653">
        <f t="shared" si="287"/>
        <v>0</v>
      </c>
      <c r="Q653">
        <f t="shared" si="288"/>
        <v>0</v>
      </c>
      <c r="R653" s="11">
        <f t="shared" si="289"/>
        <v>0</v>
      </c>
      <c r="S653">
        <f t="shared" si="290"/>
        <v>0</v>
      </c>
      <c r="T653" s="11">
        <f t="shared" si="291"/>
        <v>0</v>
      </c>
      <c r="U653" s="12">
        <f t="shared" si="292"/>
        <v>0</v>
      </c>
      <c r="V653" s="11">
        <f t="shared" si="293"/>
        <v>0</v>
      </c>
      <c r="W653" s="12">
        <f t="shared" si="294"/>
        <v>0</v>
      </c>
      <c r="X653" s="11">
        <f t="shared" si="295"/>
        <v>0</v>
      </c>
      <c r="Y653" s="12">
        <f t="shared" si="296"/>
        <v>0</v>
      </c>
      <c r="Z653" s="11">
        <f t="shared" si="297"/>
        <v>0</v>
      </c>
      <c r="AA653" s="12">
        <f t="shared" si="298"/>
        <v>0</v>
      </c>
      <c r="AB653" s="11">
        <f t="shared" si="299"/>
        <v>0</v>
      </c>
      <c r="AC653" s="12">
        <f t="shared" si="300"/>
        <v>0</v>
      </c>
      <c r="AD653" s="11">
        <f t="shared" si="301"/>
        <v>0</v>
      </c>
      <c r="AE653" s="12">
        <f t="shared" si="302"/>
        <v>0</v>
      </c>
      <c r="AF653" s="11">
        <f t="shared" si="303"/>
        <v>0</v>
      </c>
      <c r="AG653" s="12">
        <f t="shared" si="304"/>
        <v>0</v>
      </c>
      <c r="AH653" s="11">
        <f t="shared" si="305"/>
        <v>0</v>
      </c>
      <c r="AI653" s="12">
        <f t="shared" si="306"/>
        <v>0</v>
      </c>
      <c r="AJ653" s="11">
        <f t="shared" si="307"/>
        <v>0</v>
      </c>
      <c r="AK653" s="12">
        <f t="shared" si="308"/>
        <v>0</v>
      </c>
    </row>
    <row r="654" spans="1:37" x14ac:dyDescent="0.3">
      <c r="A654">
        <v>594930</v>
      </c>
      <c r="C654" s="1">
        <v>43790</v>
      </c>
      <c r="D654">
        <v>8</v>
      </c>
      <c r="E654" t="s">
        <v>220</v>
      </c>
      <c r="F654" t="s">
        <v>165</v>
      </c>
      <c r="G654" t="s">
        <v>42</v>
      </c>
      <c r="H654" s="2">
        <v>33554282</v>
      </c>
      <c r="J654">
        <f t="shared" si="281"/>
        <v>0</v>
      </c>
      <c r="K654">
        <f t="shared" si="282"/>
        <v>0</v>
      </c>
      <c r="L654">
        <f t="shared" si="283"/>
        <v>0</v>
      </c>
      <c r="M654">
        <f t="shared" si="284"/>
        <v>0</v>
      </c>
      <c r="N654">
        <f t="shared" si="285"/>
        <v>0</v>
      </c>
      <c r="O654">
        <f t="shared" si="286"/>
        <v>0</v>
      </c>
      <c r="P654">
        <f t="shared" si="287"/>
        <v>0</v>
      </c>
      <c r="Q654">
        <f t="shared" si="288"/>
        <v>0</v>
      </c>
      <c r="R654" s="11">
        <f t="shared" si="289"/>
        <v>0</v>
      </c>
      <c r="S654">
        <f t="shared" si="290"/>
        <v>0</v>
      </c>
      <c r="T654" s="11">
        <f t="shared" si="291"/>
        <v>0</v>
      </c>
      <c r="U654" s="12">
        <f t="shared" si="292"/>
        <v>0</v>
      </c>
      <c r="V654" s="11">
        <f t="shared" si="293"/>
        <v>0</v>
      </c>
      <c r="W654" s="12">
        <f t="shared" si="294"/>
        <v>0</v>
      </c>
      <c r="X654" s="11">
        <f t="shared" si="295"/>
        <v>0</v>
      </c>
      <c r="Y654" s="12">
        <f t="shared" si="296"/>
        <v>0</v>
      </c>
      <c r="Z654" s="11">
        <f t="shared" si="297"/>
        <v>0</v>
      </c>
      <c r="AA654" s="12">
        <f t="shared" si="298"/>
        <v>0</v>
      </c>
      <c r="AB654" s="11">
        <f t="shared" si="299"/>
        <v>0</v>
      </c>
      <c r="AC654" s="12">
        <f t="shared" si="300"/>
        <v>0</v>
      </c>
      <c r="AD654" s="11">
        <f t="shared" si="301"/>
        <v>0</v>
      </c>
      <c r="AE654" s="12">
        <f t="shared" si="302"/>
        <v>0</v>
      </c>
      <c r="AF654" s="11">
        <f t="shared" si="303"/>
        <v>0</v>
      </c>
      <c r="AG654" s="12">
        <f t="shared" si="304"/>
        <v>0</v>
      </c>
      <c r="AH654" s="11">
        <f t="shared" si="305"/>
        <v>0</v>
      </c>
      <c r="AI654" s="12">
        <f t="shared" si="306"/>
        <v>0</v>
      </c>
      <c r="AJ654" s="11">
        <f t="shared" si="307"/>
        <v>0</v>
      </c>
      <c r="AK654" s="12">
        <f t="shared" si="308"/>
        <v>0</v>
      </c>
    </row>
    <row r="655" spans="1:37" x14ac:dyDescent="0.3">
      <c r="A655">
        <v>594930</v>
      </c>
      <c r="C655" s="1">
        <v>43790</v>
      </c>
      <c r="D655">
        <v>9</v>
      </c>
      <c r="E655" t="s">
        <v>220</v>
      </c>
      <c r="F655" t="s">
        <v>165</v>
      </c>
      <c r="G655" t="s">
        <v>38</v>
      </c>
      <c r="H655" s="2">
        <v>36346436</v>
      </c>
      <c r="J655">
        <f t="shared" si="281"/>
        <v>0</v>
      </c>
      <c r="K655">
        <f t="shared" si="282"/>
        <v>0</v>
      </c>
      <c r="L655">
        <f t="shared" si="283"/>
        <v>0</v>
      </c>
      <c r="M655">
        <f t="shared" si="284"/>
        <v>0</v>
      </c>
      <c r="N655">
        <f t="shared" si="285"/>
        <v>0</v>
      </c>
      <c r="O655">
        <f t="shared" si="286"/>
        <v>0</v>
      </c>
      <c r="P655">
        <f t="shared" si="287"/>
        <v>0</v>
      </c>
      <c r="Q655">
        <f t="shared" si="288"/>
        <v>0</v>
      </c>
      <c r="R655" s="11">
        <f t="shared" si="289"/>
        <v>0</v>
      </c>
      <c r="S655">
        <f t="shared" si="290"/>
        <v>0</v>
      </c>
      <c r="T655" s="11">
        <f t="shared" si="291"/>
        <v>0</v>
      </c>
      <c r="U655" s="12">
        <f t="shared" si="292"/>
        <v>0</v>
      </c>
      <c r="V655" s="11">
        <f t="shared" si="293"/>
        <v>0</v>
      </c>
      <c r="W655" s="12">
        <f t="shared" si="294"/>
        <v>0</v>
      </c>
      <c r="X655" s="11">
        <f t="shared" si="295"/>
        <v>0</v>
      </c>
      <c r="Y655" s="12">
        <f t="shared" si="296"/>
        <v>0</v>
      </c>
      <c r="Z655" s="11">
        <f t="shared" si="297"/>
        <v>0</v>
      </c>
      <c r="AA655" s="12">
        <f t="shared" si="298"/>
        <v>0</v>
      </c>
      <c r="AB655" s="11">
        <f t="shared" si="299"/>
        <v>0</v>
      </c>
      <c r="AC655" s="12">
        <f t="shared" si="300"/>
        <v>0</v>
      </c>
      <c r="AD655" s="11">
        <f t="shared" si="301"/>
        <v>0</v>
      </c>
      <c r="AE655" s="12">
        <f t="shared" si="302"/>
        <v>0</v>
      </c>
      <c r="AF655" s="11">
        <f t="shared" si="303"/>
        <v>0</v>
      </c>
      <c r="AG655" s="12">
        <f t="shared" si="304"/>
        <v>0</v>
      </c>
      <c r="AH655" s="11">
        <f t="shared" si="305"/>
        <v>0</v>
      </c>
      <c r="AI655" s="12">
        <f t="shared" si="306"/>
        <v>0</v>
      </c>
      <c r="AJ655" s="11">
        <f t="shared" si="307"/>
        <v>0</v>
      </c>
      <c r="AK655" s="12">
        <f t="shared" si="308"/>
        <v>0</v>
      </c>
    </row>
    <row r="656" spans="1:37" x14ac:dyDescent="0.3">
      <c r="A656">
        <v>594930</v>
      </c>
      <c r="C656" s="1">
        <v>43790</v>
      </c>
      <c r="D656">
        <v>10</v>
      </c>
      <c r="E656" t="s">
        <v>220</v>
      </c>
      <c r="F656" t="s">
        <v>165</v>
      </c>
      <c r="G656" t="s">
        <v>18</v>
      </c>
      <c r="H656" s="2">
        <v>37769457</v>
      </c>
      <c r="J656">
        <f t="shared" si="281"/>
        <v>0</v>
      </c>
      <c r="K656">
        <f t="shared" si="282"/>
        <v>0</v>
      </c>
      <c r="L656">
        <f t="shared" si="283"/>
        <v>0</v>
      </c>
      <c r="M656">
        <f t="shared" si="284"/>
        <v>0</v>
      </c>
      <c r="N656">
        <f t="shared" si="285"/>
        <v>0</v>
      </c>
      <c r="O656">
        <f t="shared" si="286"/>
        <v>0</v>
      </c>
      <c r="P656">
        <f t="shared" si="287"/>
        <v>0</v>
      </c>
      <c r="Q656">
        <f t="shared" si="288"/>
        <v>0</v>
      </c>
      <c r="R656" s="11">
        <f t="shared" si="289"/>
        <v>0</v>
      </c>
      <c r="S656">
        <f t="shared" si="290"/>
        <v>0</v>
      </c>
      <c r="T656" s="11">
        <f t="shared" si="291"/>
        <v>0</v>
      </c>
      <c r="U656" s="12">
        <f t="shared" si="292"/>
        <v>0</v>
      </c>
      <c r="V656" s="11">
        <f t="shared" si="293"/>
        <v>0</v>
      </c>
      <c r="W656" s="12">
        <f t="shared" si="294"/>
        <v>0</v>
      </c>
      <c r="X656" s="11">
        <f t="shared" si="295"/>
        <v>0</v>
      </c>
      <c r="Y656" s="12">
        <f t="shared" si="296"/>
        <v>0</v>
      </c>
      <c r="Z656" s="11">
        <f t="shared" si="297"/>
        <v>0</v>
      </c>
      <c r="AA656" s="12">
        <f t="shared" si="298"/>
        <v>0</v>
      </c>
      <c r="AB656" s="11">
        <f t="shared" si="299"/>
        <v>0</v>
      </c>
      <c r="AC656" s="12">
        <f t="shared" si="300"/>
        <v>0</v>
      </c>
      <c r="AD656" s="11">
        <f t="shared" si="301"/>
        <v>1</v>
      </c>
      <c r="AE656" s="12">
        <f t="shared" si="302"/>
        <v>0</v>
      </c>
      <c r="AF656" s="11">
        <f t="shared" si="303"/>
        <v>0</v>
      </c>
      <c r="AG656" s="12">
        <f t="shared" si="304"/>
        <v>0</v>
      </c>
      <c r="AH656" s="11">
        <f t="shared" si="305"/>
        <v>0</v>
      </c>
      <c r="AI656" s="12">
        <f t="shared" si="306"/>
        <v>0</v>
      </c>
      <c r="AJ656" s="11">
        <f t="shared" si="307"/>
        <v>0</v>
      </c>
      <c r="AK656" s="12">
        <f t="shared" si="308"/>
        <v>0</v>
      </c>
    </row>
    <row r="657" spans="1:37" x14ac:dyDescent="0.3">
      <c r="A657">
        <v>594930</v>
      </c>
      <c r="C657" s="1">
        <v>43790</v>
      </c>
      <c r="D657">
        <v>11</v>
      </c>
      <c r="E657" t="s">
        <v>220</v>
      </c>
      <c r="F657" t="s">
        <v>165</v>
      </c>
      <c r="G657" t="s">
        <v>21</v>
      </c>
      <c r="H657" s="2">
        <v>39851443</v>
      </c>
      <c r="J657">
        <f t="shared" si="281"/>
        <v>0</v>
      </c>
      <c r="K657">
        <f t="shared" si="282"/>
        <v>0</v>
      </c>
      <c r="L657">
        <f t="shared" si="283"/>
        <v>0</v>
      </c>
      <c r="M657">
        <f t="shared" si="284"/>
        <v>0</v>
      </c>
      <c r="N657">
        <f t="shared" si="285"/>
        <v>0</v>
      </c>
      <c r="O657">
        <f t="shared" si="286"/>
        <v>0</v>
      </c>
      <c r="P657">
        <f t="shared" si="287"/>
        <v>0</v>
      </c>
      <c r="Q657">
        <f t="shared" si="288"/>
        <v>0</v>
      </c>
      <c r="R657" s="11">
        <f t="shared" si="289"/>
        <v>0</v>
      </c>
      <c r="S657">
        <f t="shared" si="290"/>
        <v>0</v>
      </c>
      <c r="T657" s="11">
        <f t="shared" si="291"/>
        <v>0</v>
      </c>
      <c r="U657" s="12">
        <f t="shared" si="292"/>
        <v>0</v>
      </c>
      <c r="V657" s="11">
        <f t="shared" si="293"/>
        <v>0</v>
      </c>
      <c r="W657" s="12">
        <f t="shared" si="294"/>
        <v>0</v>
      </c>
      <c r="X657" s="11">
        <f t="shared" si="295"/>
        <v>1</v>
      </c>
      <c r="Y657" s="12">
        <f t="shared" si="296"/>
        <v>0</v>
      </c>
      <c r="Z657" s="11">
        <f t="shared" si="297"/>
        <v>0</v>
      </c>
      <c r="AA657" s="12">
        <f t="shared" si="298"/>
        <v>0</v>
      </c>
      <c r="AB657" s="11">
        <f t="shared" si="299"/>
        <v>0</v>
      </c>
      <c r="AC657" s="12">
        <f t="shared" si="300"/>
        <v>0</v>
      </c>
      <c r="AD657" s="11">
        <f t="shared" si="301"/>
        <v>0</v>
      </c>
      <c r="AE657" s="12">
        <f t="shared" si="302"/>
        <v>0</v>
      </c>
      <c r="AF657" s="11">
        <f t="shared" si="303"/>
        <v>0</v>
      </c>
      <c r="AG657" s="12">
        <f t="shared" si="304"/>
        <v>0</v>
      </c>
      <c r="AH657" s="11">
        <f t="shared" si="305"/>
        <v>0</v>
      </c>
      <c r="AI657" s="12">
        <f t="shared" si="306"/>
        <v>0</v>
      </c>
      <c r="AJ657" s="11">
        <f t="shared" si="307"/>
        <v>0</v>
      </c>
      <c r="AK657" s="12">
        <f t="shared" si="308"/>
        <v>0</v>
      </c>
    </row>
    <row r="658" spans="1:37" x14ac:dyDescent="0.3">
      <c r="C658" s="1"/>
      <c r="H658" s="2"/>
      <c r="J658">
        <f t="shared" si="281"/>
        <v>0</v>
      </c>
      <c r="K658">
        <f t="shared" si="282"/>
        <v>0</v>
      </c>
      <c r="L658">
        <f t="shared" si="283"/>
        <v>0</v>
      </c>
      <c r="M658">
        <f t="shared" si="284"/>
        <v>0</v>
      </c>
      <c r="N658">
        <f t="shared" si="285"/>
        <v>0</v>
      </c>
      <c r="O658">
        <f t="shared" si="286"/>
        <v>0</v>
      </c>
      <c r="P658">
        <f t="shared" si="287"/>
        <v>0</v>
      </c>
      <c r="Q658">
        <f t="shared" si="288"/>
        <v>0</v>
      </c>
      <c r="R658" s="11">
        <f t="shared" si="289"/>
        <v>0</v>
      </c>
      <c r="S658">
        <f t="shared" si="290"/>
        <v>0</v>
      </c>
      <c r="T658" s="11">
        <f t="shared" si="291"/>
        <v>0</v>
      </c>
      <c r="U658" s="12">
        <f t="shared" si="292"/>
        <v>0</v>
      </c>
      <c r="V658" s="11">
        <f t="shared" si="293"/>
        <v>0</v>
      </c>
      <c r="W658" s="12">
        <f t="shared" si="294"/>
        <v>0</v>
      </c>
      <c r="X658" s="11">
        <f t="shared" si="295"/>
        <v>0</v>
      </c>
      <c r="Y658" s="12">
        <f t="shared" si="296"/>
        <v>0</v>
      </c>
      <c r="Z658" s="11">
        <f t="shared" si="297"/>
        <v>0</v>
      </c>
      <c r="AA658" s="12">
        <f t="shared" si="298"/>
        <v>0</v>
      </c>
      <c r="AB658" s="11">
        <f t="shared" si="299"/>
        <v>0</v>
      </c>
      <c r="AC658" s="12">
        <f t="shared" si="300"/>
        <v>0</v>
      </c>
      <c r="AD658" s="11">
        <f t="shared" si="301"/>
        <v>0</v>
      </c>
      <c r="AE658" s="12">
        <f t="shared" si="302"/>
        <v>0</v>
      </c>
      <c r="AF658" s="11">
        <f t="shared" si="303"/>
        <v>0</v>
      </c>
      <c r="AG658" s="12">
        <f t="shared" si="304"/>
        <v>0</v>
      </c>
      <c r="AH658" s="11">
        <f t="shared" si="305"/>
        <v>0</v>
      </c>
      <c r="AI658" s="12">
        <f t="shared" si="306"/>
        <v>0</v>
      </c>
      <c r="AJ658" s="11">
        <f t="shared" si="307"/>
        <v>0</v>
      </c>
      <c r="AK658" s="12">
        <f t="shared" si="308"/>
        <v>0</v>
      </c>
    </row>
    <row r="659" spans="1:37" x14ac:dyDescent="0.3">
      <c r="A659">
        <v>595406</v>
      </c>
      <c r="C659" s="1">
        <v>43783</v>
      </c>
      <c r="D659">
        <v>1</v>
      </c>
      <c r="E659" t="s">
        <v>221</v>
      </c>
      <c r="F659" t="s">
        <v>165</v>
      </c>
      <c r="G659" t="s">
        <v>17</v>
      </c>
      <c r="H659" s="2">
        <v>8944000</v>
      </c>
      <c r="J659">
        <f t="shared" si="281"/>
        <v>0</v>
      </c>
      <c r="K659">
        <f t="shared" si="282"/>
        <v>0</v>
      </c>
      <c r="L659">
        <f t="shared" si="283"/>
        <v>0</v>
      </c>
      <c r="M659">
        <f t="shared" si="284"/>
        <v>0</v>
      </c>
      <c r="N659">
        <f t="shared" si="285"/>
        <v>0</v>
      </c>
      <c r="O659">
        <f t="shared" si="286"/>
        <v>0</v>
      </c>
      <c r="P659">
        <f t="shared" si="287"/>
        <v>0</v>
      </c>
      <c r="Q659">
        <f t="shared" si="288"/>
        <v>0</v>
      </c>
      <c r="R659" s="11">
        <f t="shared" si="289"/>
        <v>0</v>
      </c>
      <c r="S659">
        <f t="shared" si="290"/>
        <v>0</v>
      </c>
      <c r="T659" s="11">
        <f t="shared" si="291"/>
        <v>0</v>
      </c>
      <c r="U659" s="12">
        <f t="shared" si="292"/>
        <v>0</v>
      </c>
      <c r="V659" s="11">
        <f t="shared" si="293"/>
        <v>0</v>
      </c>
      <c r="W659" s="12">
        <f t="shared" si="294"/>
        <v>0</v>
      </c>
      <c r="X659" s="11">
        <f t="shared" si="295"/>
        <v>0</v>
      </c>
      <c r="Y659" s="12">
        <f t="shared" si="296"/>
        <v>0</v>
      </c>
      <c r="Z659" s="11">
        <f t="shared" si="297"/>
        <v>0</v>
      </c>
      <c r="AA659" s="12">
        <f t="shared" si="298"/>
        <v>0</v>
      </c>
      <c r="AB659" s="11">
        <f t="shared" si="299"/>
        <v>0</v>
      </c>
      <c r="AC659" s="12">
        <f t="shared" si="300"/>
        <v>0</v>
      </c>
      <c r="AD659" s="11">
        <f t="shared" si="301"/>
        <v>0</v>
      </c>
      <c r="AE659" s="12">
        <f t="shared" si="302"/>
        <v>0</v>
      </c>
      <c r="AF659" s="11">
        <f t="shared" si="303"/>
        <v>0</v>
      </c>
      <c r="AG659" s="12">
        <f t="shared" si="304"/>
        <v>0</v>
      </c>
      <c r="AH659" s="11">
        <f t="shared" si="305"/>
        <v>0</v>
      </c>
      <c r="AI659" s="12">
        <f t="shared" si="306"/>
        <v>0</v>
      </c>
      <c r="AJ659" s="11">
        <f t="shared" si="307"/>
        <v>0</v>
      </c>
      <c r="AK659" s="12">
        <f t="shared" si="308"/>
        <v>0</v>
      </c>
    </row>
    <row r="660" spans="1:37" x14ac:dyDescent="0.3">
      <c r="A660">
        <v>595406</v>
      </c>
      <c r="C660" s="1">
        <v>43783</v>
      </c>
      <c r="D660">
        <v>2</v>
      </c>
      <c r="E660" t="s">
        <v>221</v>
      </c>
      <c r="F660" t="s">
        <v>165</v>
      </c>
      <c r="G660" t="s">
        <v>41</v>
      </c>
      <c r="H660" s="2">
        <v>10393007</v>
      </c>
      <c r="J660">
        <f t="shared" si="281"/>
        <v>0</v>
      </c>
      <c r="K660">
        <f t="shared" si="282"/>
        <v>0</v>
      </c>
      <c r="L660">
        <f t="shared" si="283"/>
        <v>0</v>
      </c>
      <c r="M660">
        <f t="shared" si="284"/>
        <v>0</v>
      </c>
      <c r="N660">
        <f t="shared" si="285"/>
        <v>0</v>
      </c>
      <c r="O660">
        <f t="shared" si="286"/>
        <v>0</v>
      </c>
      <c r="P660">
        <f t="shared" si="287"/>
        <v>0</v>
      </c>
      <c r="Q660">
        <f t="shared" si="288"/>
        <v>0</v>
      </c>
      <c r="R660" s="11">
        <f t="shared" si="289"/>
        <v>0</v>
      </c>
      <c r="S660">
        <f t="shared" si="290"/>
        <v>0</v>
      </c>
      <c r="T660" s="11">
        <f t="shared" si="291"/>
        <v>0</v>
      </c>
      <c r="U660" s="12">
        <f t="shared" si="292"/>
        <v>0</v>
      </c>
      <c r="V660" s="11">
        <f t="shared" si="293"/>
        <v>0</v>
      </c>
      <c r="W660" s="12">
        <f t="shared" si="294"/>
        <v>0</v>
      </c>
      <c r="X660" s="11">
        <f t="shared" si="295"/>
        <v>0</v>
      </c>
      <c r="Y660" s="12">
        <f t="shared" si="296"/>
        <v>0</v>
      </c>
      <c r="Z660" s="11">
        <f t="shared" si="297"/>
        <v>0</v>
      </c>
      <c r="AA660" s="12">
        <f t="shared" si="298"/>
        <v>0</v>
      </c>
      <c r="AB660" s="11">
        <f t="shared" si="299"/>
        <v>0</v>
      </c>
      <c r="AC660" s="12">
        <f t="shared" si="300"/>
        <v>0</v>
      </c>
      <c r="AD660" s="11">
        <f t="shared" si="301"/>
        <v>0</v>
      </c>
      <c r="AE660" s="12">
        <f t="shared" si="302"/>
        <v>0</v>
      </c>
      <c r="AF660" s="11">
        <f t="shared" si="303"/>
        <v>0</v>
      </c>
      <c r="AG660" s="12">
        <f t="shared" si="304"/>
        <v>0</v>
      </c>
      <c r="AH660" s="11">
        <f t="shared" si="305"/>
        <v>0</v>
      </c>
      <c r="AI660" s="12">
        <f t="shared" si="306"/>
        <v>0</v>
      </c>
      <c r="AJ660" s="11">
        <f t="shared" si="307"/>
        <v>0</v>
      </c>
      <c r="AK660" s="12">
        <f t="shared" si="308"/>
        <v>0</v>
      </c>
    </row>
    <row r="661" spans="1:37" x14ac:dyDescent="0.3">
      <c r="A661">
        <v>595406</v>
      </c>
      <c r="C661" s="1">
        <v>43783</v>
      </c>
      <c r="D661">
        <v>3</v>
      </c>
      <c r="E661" t="s">
        <v>221</v>
      </c>
      <c r="F661" t="s">
        <v>165</v>
      </c>
      <c r="G661" t="s">
        <v>12</v>
      </c>
      <c r="H661" s="2">
        <v>10867449</v>
      </c>
      <c r="J661">
        <f t="shared" si="281"/>
        <v>0</v>
      </c>
      <c r="K661">
        <f t="shared" si="282"/>
        <v>0</v>
      </c>
      <c r="L661">
        <f t="shared" si="283"/>
        <v>0</v>
      </c>
      <c r="M661">
        <f t="shared" si="284"/>
        <v>0</v>
      </c>
      <c r="N661">
        <f t="shared" si="285"/>
        <v>0</v>
      </c>
      <c r="O661">
        <f t="shared" si="286"/>
        <v>0</v>
      </c>
      <c r="P661">
        <f t="shared" si="287"/>
        <v>0</v>
      </c>
      <c r="Q661">
        <f t="shared" si="288"/>
        <v>0</v>
      </c>
      <c r="R661" s="11">
        <f t="shared" si="289"/>
        <v>0</v>
      </c>
      <c r="S661">
        <f t="shared" si="290"/>
        <v>0</v>
      </c>
      <c r="T661" s="11">
        <f t="shared" si="291"/>
        <v>0</v>
      </c>
      <c r="U661" s="12">
        <f t="shared" si="292"/>
        <v>0</v>
      </c>
      <c r="V661" s="11">
        <f t="shared" si="293"/>
        <v>1</v>
      </c>
      <c r="W661" s="12">
        <f t="shared" si="294"/>
        <v>0</v>
      </c>
      <c r="X661" s="11">
        <f t="shared" si="295"/>
        <v>0</v>
      </c>
      <c r="Y661" s="12">
        <f t="shared" si="296"/>
        <v>0</v>
      </c>
      <c r="Z661" s="11">
        <f t="shared" si="297"/>
        <v>0</v>
      </c>
      <c r="AA661" s="12">
        <f t="shared" si="298"/>
        <v>0</v>
      </c>
      <c r="AB661" s="11">
        <f t="shared" si="299"/>
        <v>0</v>
      </c>
      <c r="AC661" s="12">
        <f t="shared" si="300"/>
        <v>0</v>
      </c>
      <c r="AD661" s="11">
        <f t="shared" si="301"/>
        <v>0</v>
      </c>
      <c r="AE661" s="12">
        <f t="shared" si="302"/>
        <v>0</v>
      </c>
      <c r="AF661" s="11">
        <f t="shared" si="303"/>
        <v>0</v>
      </c>
      <c r="AG661" s="12">
        <f t="shared" si="304"/>
        <v>0</v>
      </c>
      <c r="AH661" s="11">
        <f t="shared" si="305"/>
        <v>0</v>
      </c>
      <c r="AI661" s="12">
        <f t="shared" si="306"/>
        <v>0</v>
      </c>
      <c r="AJ661" s="11">
        <f t="shared" si="307"/>
        <v>0</v>
      </c>
      <c r="AK661" s="12">
        <f t="shared" si="308"/>
        <v>0</v>
      </c>
    </row>
    <row r="662" spans="1:37" x14ac:dyDescent="0.3">
      <c r="A662">
        <v>595406</v>
      </c>
      <c r="C662" s="1">
        <v>43783</v>
      </c>
      <c r="D662">
        <v>4</v>
      </c>
      <c r="E662" t="s">
        <v>221</v>
      </c>
      <c r="F662" t="s">
        <v>165</v>
      </c>
      <c r="G662" t="s">
        <v>16</v>
      </c>
      <c r="H662" s="2">
        <v>10900000</v>
      </c>
      <c r="J662">
        <f t="shared" si="281"/>
        <v>0</v>
      </c>
      <c r="K662">
        <f t="shared" si="282"/>
        <v>0</v>
      </c>
      <c r="L662">
        <f t="shared" si="283"/>
        <v>0</v>
      </c>
      <c r="M662">
        <f t="shared" si="284"/>
        <v>0</v>
      </c>
      <c r="N662">
        <f t="shared" si="285"/>
        <v>0</v>
      </c>
      <c r="O662">
        <f t="shared" si="286"/>
        <v>0</v>
      </c>
      <c r="P662">
        <f t="shared" si="287"/>
        <v>0</v>
      </c>
      <c r="Q662">
        <f t="shared" si="288"/>
        <v>0</v>
      </c>
      <c r="R662" s="11">
        <f t="shared" si="289"/>
        <v>0</v>
      </c>
      <c r="S662">
        <f t="shared" si="290"/>
        <v>0</v>
      </c>
      <c r="T662" s="11">
        <f t="shared" si="291"/>
        <v>0</v>
      </c>
      <c r="U662" s="12">
        <f t="shared" si="292"/>
        <v>0</v>
      </c>
      <c r="V662" s="11">
        <f t="shared" si="293"/>
        <v>0</v>
      </c>
      <c r="W662" s="12">
        <f t="shared" si="294"/>
        <v>0</v>
      </c>
      <c r="X662" s="11">
        <f t="shared" si="295"/>
        <v>0</v>
      </c>
      <c r="Y662" s="12">
        <f t="shared" si="296"/>
        <v>0</v>
      </c>
      <c r="Z662" s="11">
        <f t="shared" si="297"/>
        <v>0</v>
      </c>
      <c r="AA662" s="12">
        <f t="shared" si="298"/>
        <v>0</v>
      </c>
      <c r="AB662" s="11">
        <f t="shared" si="299"/>
        <v>0</v>
      </c>
      <c r="AC662" s="12">
        <f t="shared" si="300"/>
        <v>0</v>
      </c>
      <c r="AD662" s="11">
        <f t="shared" si="301"/>
        <v>0</v>
      </c>
      <c r="AE662" s="12">
        <f t="shared" si="302"/>
        <v>0</v>
      </c>
      <c r="AF662" s="11">
        <f t="shared" si="303"/>
        <v>0</v>
      </c>
      <c r="AG662" s="12">
        <f t="shared" si="304"/>
        <v>0</v>
      </c>
      <c r="AH662" s="11">
        <f t="shared" si="305"/>
        <v>0</v>
      </c>
      <c r="AI662" s="12">
        <f t="shared" si="306"/>
        <v>0</v>
      </c>
      <c r="AJ662" s="11">
        <f t="shared" si="307"/>
        <v>0</v>
      </c>
      <c r="AK662" s="12">
        <f t="shared" si="308"/>
        <v>0</v>
      </c>
    </row>
    <row r="663" spans="1:37" x14ac:dyDescent="0.3">
      <c r="A663">
        <v>595406</v>
      </c>
      <c r="C663" s="1">
        <v>43783</v>
      </c>
      <c r="D663">
        <v>5</v>
      </c>
      <c r="E663" t="s">
        <v>221</v>
      </c>
      <c r="F663" t="s">
        <v>165</v>
      </c>
      <c r="G663" t="s">
        <v>30</v>
      </c>
      <c r="H663" s="2">
        <v>10921426</v>
      </c>
      <c r="J663">
        <f t="shared" si="281"/>
        <v>0</v>
      </c>
      <c r="K663">
        <f t="shared" si="282"/>
        <v>0</v>
      </c>
      <c r="L663">
        <f t="shared" si="283"/>
        <v>0</v>
      </c>
      <c r="M663">
        <f t="shared" si="284"/>
        <v>0</v>
      </c>
      <c r="N663">
        <f t="shared" si="285"/>
        <v>0</v>
      </c>
      <c r="O663">
        <f t="shared" si="286"/>
        <v>0</v>
      </c>
      <c r="P663">
        <f t="shared" si="287"/>
        <v>0</v>
      </c>
      <c r="Q663">
        <f t="shared" si="288"/>
        <v>0</v>
      </c>
      <c r="R663" s="11">
        <f t="shared" si="289"/>
        <v>0</v>
      </c>
      <c r="S663">
        <f t="shared" si="290"/>
        <v>0</v>
      </c>
      <c r="T663" s="11">
        <f t="shared" si="291"/>
        <v>0</v>
      </c>
      <c r="U663" s="12">
        <f t="shared" si="292"/>
        <v>0</v>
      </c>
      <c r="V663" s="11">
        <f t="shared" si="293"/>
        <v>0</v>
      </c>
      <c r="W663" s="12">
        <f t="shared" si="294"/>
        <v>0</v>
      </c>
      <c r="X663" s="11">
        <f t="shared" si="295"/>
        <v>0</v>
      </c>
      <c r="Y663" s="12">
        <f t="shared" si="296"/>
        <v>0</v>
      </c>
      <c r="Z663" s="11">
        <f t="shared" si="297"/>
        <v>0</v>
      </c>
      <c r="AA663" s="12">
        <f t="shared" si="298"/>
        <v>0</v>
      </c>
      <c r="AB663" s="11">
        <f t="shared" si="299"/>
        <v>0</v>
      </c>
      <c r="AC663" s="12">
        <f t="shared" si="300"/>
        <v>0</v>
      </c>
      <c r="AD663" s="11">
        <f t="shared" si="301"/>
        <v>0</v>
      </c>
      <c r="AE663" s="12">
        <f t="shared" si="302"/>
        <v>0</v>
      </c>
      <c r="AF663" s="11">
        <f t="shared" si="303"/>
        <v>0</v>
      </c>
      <c r="AG663" s="12">
        <f t="shared" si="304"/>
        <v>0</v>
      </c>
      <c r="AH663" s="11">
        <f t="shared" si="305"/>
        <v>0</v>
      </c>
      <c r="AI663" s="12">
        <f t="shared" si="306"/>
        <v>0</v>
      </c>
      <c r="AJ663" s="11">
        <f t="shared" si="307"/>
        <v>0</v>
      </c>
      <c r="AK663" s="12">
        <f t="shared" si="308"/>
        <v>0</v>
      </c>
    </row>
    <row r="664" spans="1:37" x14ac:dyDescent="0.3">
      <c r="A664">
        <v>595406</v>
      </c>
      <c r="C664" s="1">
        <v>43783</v>
      </c>
      <c r="D664">
        <v>6</v>
      </c>
      <c r="E664" t="s">
        <v>221</v>
      </c>
      <c r="F664" t="s">
        <v>165</v>
      </c>
      <c r="G664" t="s">
        <v>156</v>
      </c>
      <c r="H664" s="2">
        <v>11471000</v>
      </c>
      <c r="J664">
        <f t="shared" si="281"/>
        <v>1</v>
      </c>
      <c r="K664">
        <f t="shared" si="282"/>
        <v>0</v>
      </c>
      <c r="L664">
        <f t="shared" si="283"/>
        <v>0</v>
      </c>
      <c r="M664">
        <f t="shared" si="284"/>
        <v>0</v>
      </c>
      <c r="N664">
        <f t="shared" si="285"/>
        <v>0</v>
      </c>
      <c r="O664">
        <f t="shared" si="286"/>
        <v>0</v>
      </c>
      <c r="P664">
        <f t="shared" si="287"/>
        <v>0</v>
      </c>
      <c r="Q664">
        <f t="shared" si="288"/>
        <v>0</v>
      </c>
      <c r="R664" s="11">
        <f t="shared" si="289"/>
        <v>0</v>
      </c>
      <c r="S664">
        <f t="shared" si="290"/>
        <v>0</v>
      </c>
      <c r="T664" s="11">
        <f t="shared" si="291"/>
        <v>0</v>
      </c>
      <c r="U664" s="12">
        <f t="shared" si="292"/>
        <v>0</v>
      </c>
      <c r="V664" s="11">
        <f t="shared" si="293"/>
        <v>0</v>
      </c>
      <c r="W664" s="12">
        <f t="shared" si="294"/>
        <v>0</v>
      </c>
      <c r="X664" s="11">
        <f t="shared" si="295"/>
        <v>0</v>
      </c>
      <c r="Y664" s="12">
        <f t="shared" si="296"/>
        <v>0</v>
      </c>
      <c r="Z664" s="11">
        <f t="shared" si="297"/>
        <v>0</v>
      </c>
      <c r="AA664" s="12">
        <f t="shared" si="298"/>
        <v>0</v>
      </c>
      <c r="AB664" s="11">
        <f t="shared" si="299"/>
        <v>0</v>
      </c>
      <c r="AC664" s="12">
        <f t="shared" si="300"/>
        <v>0</v>
      </c>
      <c r="AD664" s="11">
        <f t="shared" si="301"/>
        <v>0</v>
      </c>
      <c r="AE664" s="12">
        <f t="shared" si="302"/>
        <v>0</v>
      </c>
      <c r="AF664" s="11">
        <f t="shared" si="303"/>
        <v>0</v>
      </c>
      <c r="AG664" s="12">
        <f t="shared" si="304"/>
        <v>0</v>
      </c>
      <c r="AH664" s="11">
        <f t="shared" si="305"/>
        <v>0</v>
      </c>
      <c r="AI664" s="12">
        <f t="shared" si="306"/>
        <v>0</v>
      </c>
      <c r="AJ664" s="11">
        <f t="shared" si="307"/>
        <v>0</v>
      </c>
      <c r="AK664" s="12">
        <f t="shared" si="308"/>
        <v>0</v>
      </c>
    </row>
    <row r="665" spans="1:37" x14ac:dyDescent="0.3">
      <c r="A665">
        <v>595406</v>
      </c>
      <c r="C665" s="1">
        <v>43783</v>
      </c>
      <c r="D665">
        <v>7</v>
      </c>
      <c r="E665" t="s">
        <v>221</v>
      </c>
      <c r="F665" t="s">
        <v>165</v>
      </c>
      <c r="G665" t="s">
        <v>51</v>
      </c>
      <c r="H665" s="2">
        <v>11911911</v>
      </c>
      <c r="J665">
        <f t="shared" si="281"/>
        <v>0</v>
      </c>
      <c r="K665">
        <f t="shared" si="282"/>
        <v>0</v>
      </c>
      <c r="L665">
        <f t="shared" si="283"/>
        <v>0</v>
      </c>
      <c r="M665">
        <f t="shared" si="284"/>
        <v>0</v>
      </c>
      <c r="N665">
        <f t="shared" si="285"/>
        <v>0</v>
      </c>
      <c r="O665">
        <f t="shared" si="286"/>
        <v>0</v>
      </c>
      <c r="P665">
        <f t="shared" si="287"/>
        <v>0</v>
      </c>
      <c r="Q665">
        <f t="shared" si="288"/>
        <v>0</v>
      </c>
      <c r="R665" s="11">
        <f t="shared" si="289"/>
        <v>0</v>
      </c>
      <c r="S665">
        <f t="shared" si="290"/>
        <v>0</v>
      </c>
      <c r="T665" s="11">
        <f t="shared" si="291"/>
        <v>0</v>
      </c>
      <c r="U665" s="12">
        <f t="shared" si="292"/>
        <v>0</v>
      </c>
      <c r="V665" s="11">
        <f t="shared" si="293"/>
        <v>0</v>
      </c>
      <c r="W665" s="12">
        <f t="shared" si="294"/>
        <v>0</v>
      </c>
      <c r="X665" s="11">
        <f t="shared" si="295"/>
        <v>0</v>
      </c>
      <c r="Y665" s="12">
        <f t="shared" si="296"/>
        <v>0</v>
      </c>
      <c r="Z665" s="11">
        <f t="shared" si="297"/>
        <v>0</v>
      </c>
      <c r="AA665" s="12">
        <f t="shared" si="298"/>
        <v>0</v>
      </c>
      <c r="AB665" s="11">
        <f t="shared" si="299"/>
        <v>0</v>
      </c>
      <c r="AC665" s="12">
        <f t="shared" si="300"/>
        <v>0</v>
      </c>
      <c r="AD665" s="11">
        <f t="shared" si="301"/>
        <v>0</v>
      </c>
      <c r="AE665" s="12">
        <f t="shared" si="302"/>
        <v>0</v>
      </c>
      <c r="AF665" s="11">
        <f t="shared" si="303"/>
        <v>0</v>
      </c>
      <c r="AG665" s="12">
        <f t="shared" si="304"/>
        <v>0</v>
      </c>
      <c r="AH665" s="11">
        <f t="shared" si="305"/>
        <v>0</v>
      </c>
      <c r="AI665" s="12">
        <f t="shared" si="306"/>
        <v>0</v>
      </c>
      <c r="AJ665" s="11">
        <f t="shared" si="307"/>
        <v>0</v>
      </c>
      <c r="AK665" s="12">
        <f t="shared" si="308"/>
        <v>0</v>
      </c>
    </row>
    <row r="666" spans="1:37" x14ac:dyDescent="0.3">
      <c r="A666">
        <v>595406</v>
      </c>
      <c r="C666" s="1">
        <v>43783</v>
      </c>
      <c r="D666">
        <v>8</v>
      </c>
      <c r="E666" t="s">
        <v>221</v>
      </c>
      <c r="F666" t="s">
        <v>165</v>
      </c>
      <c r="G666" t="s">
        <v>19</v>
      </c>
      <c r="H666" s="2">
        <v>12777000</v>
      </c>
      <c r="J666">
        <f t="shared" si="281"/>
        <v>0</v>
      </c>
      <c r="K666">
        <f t="shared" si="282"/>
        <v>0</v>
      </c>
      <c r="L666">
        <f t="shared" si="283"/>
        <v>0</v>
      </c>
      <c r="M666">
        <f t="shared" si="284"/>
        <v>0</v>
      </c>
      <c r="N666">
        <f t="shared" si="285"/>
        <v>0</v>
      </c>
      <c r="O666">
        <f t="shared" si="286"/>
        <v>0</v>
      </c>
      <c r="P666">
        <f t="shared" si="287"/>
        <v>0</v>
      </c>
      <c r="Q666">
        <f t="shared" si="288"/>
        <v>0</v>
      </c>
      <c r="R666" s="11">
        <f t="shared" si="289"/>
        <v>0</v>
      </c>
      <c r="S666">
        <f t="shared" si="290"/>
        <v>0</v>
      </c>
      <c r="T666" s="11">
        <f t="shared" si="291"/>
        <v>0</v>
      </c>
      <c r="U666" s="12">
        <f t="shared" si="292"/>
        <v>0</v>
      </c>
      <c r="V666" s="11">
        <f t="shared" si="293"/>
        <v>0</v>
      </c>
      <c r="W666" s="12">
        <f t="shared" si="294"/>
        <v>0</v>
      </c>
      <c r="X666" s="11">
        <f t="shared" si="295"/>
        <v>0</v>
      </c>
      <c r="Y666" s="12">
        <f t="shared" si="296"/>
        <v>0</v>
      </c>
      <c r="Z666" s="11">
        <f t="shared" si="297"/>
        <v>0</v>
      </c>
      <c r="AA666" s="12">
        <f t="shared" si="298"/>
        <v>0</v>
      </c>
      <c r="AB666" s="11">
        <f t="shared" si="299"/>
        <v>0</v>
      </c>
      <c r="AC666" s="12">
        <f t="shared" si="300"/>
        <v>0</v>
      </c>
      <c r="AD666" s="11">
        <f t="shared" si="301"/>
        <v>0</v>
      </c>
      <c r="AE666" s="12">
        <f t="shared" si="302"/>
        <v>0</v>
      </c>
      <c r="AF666" s="11">
        <f t="shared" si="303"/>
        <v>0</v>
      </c>
      <c r="AG666" s="12">
        <f t="shared" si="304"/>
        <v>0</v>
      </c>
      <c r="AH666" s="11">
        <f t="shared" si="305"/>
        <v>0</v>
      </c>
      <c r="AI666" s="12">
        <f t="shared" si="306"/>
        <v>0</v>
      </c>
      <c r="AJ666" s="11">
        <f t="shared" si="307"/>
        <v>0</v>
      </c>
      <c r="AK666" s="12">
        <f t="shared" si="308"/>
        <v>0</v>
      </c>
    </row>
    <row r="667" spans="1:37" x14ac:dyDescent="0.3">
      <c r="A667">
        <v>595406</v>
      </c>
      <c r="C667" s="1">
        <v>43783</v>
      </c>
      <c r="D667">
        <v>9</v>
      </c>
      <c r="E667" t="s">
        <v>221</v>
      </c>
      <c r="F667" t="s">
        <v>165</v>
      </c>
      <c r="G667" t="s">
        <v>13</v>
      </c>
      <c r="H667" s="2">
        <v>12789709</v>
      </c>
      <c r="J667">
        <f t="shared" si="281"/>
        <v>0</v>
      </c>
      <c r="K667">
        <f t="shared" si="282"/>
        <v>0</v>
      </c>
      <c r="L667">
        <f t="shared" si="283"/>
        <v>0</v>
      </c>
      <c r="M667">
        <f t="shared" si="284"/>
        <v>0</v>
      </c>
      <c r="N667">
        <f t="shared" si="285"/>
        <v>1</v>
      </c>
      <c r="O667">
        <f t="shared" si="286"/>
        <v>0</v>
      </c>
      <c r="P667">
        <f t="shared" si="287"/>
        <v>0</v>
      </c>
      <c r="Q667">
        <f t="shared" si="288"/>
        <v>0</v>
      </c>
      <c r="R667" s="11">
        <f t="shared" si="289"/>
        <v>0</v>
      </c>
      <c r="S667">
        <f t="shared" si="290"/>
        <v>0</v>
      </c>
      <c r="T667" s="11">
        <f t="shared" si="291"/>
        <v>0</v>
      </c>
      <c r="U667" s="12">
        <f t="shared" si="292"/>
        <v>0</v>
      </c>
      <c r="V667" s="11">
        <f t="shared" si="293"/>
        <v>0</v>
      </c>
      <c r="W667" s="12">
        <f t="shared" si="294"/>
        <v>0</v>
      </c>
      <c r="X667" s="11">
        <f t="shared" si="295"/>
        <v>0</v>
      </c>
      <c r="Y667" s="12">
        <f t="shared" si="296"/>
        <v>0</v>
      </c>
      <c r="Z667" s="11">
        <f t="shared" si="297"/>
        <v>0</v>
      </c>
      <c r="AA667" s="12">
        <f t="shared" si="298"/>
        <v>0</v>
      </c>
      <c r="AB667" s="11">
        <f t="shared" si="299"/>
        <v>0</v>
      </c>
      <c r="AC667" s="12">
        <f t="shared" si="300"/>
        <v>0</v>
      </c>
      <c r="AD667" s="11">
        <f t="shared" si="301"/>
        <v>0</v>
      </c>
      <c r="AE667" s="12">
        <f t="shared" si="302"/>
        <v>0</v>
      </c>
      <c r="AF667" s="11">
        <f t="shared" si="303"/>
        <v>0</v>
      </c>
      <c r="AG667" s="12">
        <f t="shared" si="304"/>
        <v>0</v>
      </c>
      <c r="AH667" s="11">
        <f t="shared" si="305"/>
        <v>0</v>
      </c>
      <c r="AI667" s="12">
        <f t="shared" si="306"/>
        <v>0</v>
      </c>
      <c r="AJ667" s="11">
        <f t="shared" si="307"/>
        <v>0</v>
      </c>
      <c r="AK667" s="12">
        <f t="shared" si="308"/>
        <v>0</v>
      </c>
    </row>
    <row r="668" spans="1:37" x14ac:dyDescent="0.3">
      <c r="A668">
        <v>595406</v>
      </c>
      <c r="C668" s="1">
        <v>43783</v>
      </c>
      <c r="D668">
        <v>10</v>
      </c>
      <c r="E668" t="s">
        <v>221</v>
      </c>
      <c r="F668" t="s">
        <v>165</v>
      </c>
      <c r="G668" t="s">
        <v>31</v>
      </c>
      <c r="H668" s="2">
        <v>12850000</v>
      </c>
      <c r="J668">
        <f t="shared" si="281"/>
        <v>0</v>
      </c>
      <c r="K668">
        <f t="shared" si="282"/>
        <v>0</v>
      </c>
      <c r="L668">
        <f t="shared" si="283"/>
        <v>0</v>
      </c>
      <c r="M668">
        <f t="shared" si="284"/>
        <v>0</v>
      </c>
      <c r="N668">
        <f t="shared" si="285"/>
        <v>0</v>
      </c>
      <c r="O668">
        <f t="shared" si="286"/>
        <v>0</v>
      </c>
      <c r="P668">
        <f t="shared" si="287"/>
        <v>0</v>
      </c>
      <c r="Q668">
        <f t="shared" si="288"/>
        <v>0</v>
      </c>
      <c r="R668" s="11">
        <f t="shared" si="289"/>
        <v>0</v>
      </c>
      <c r="S668">
        <f t="shared" si="290"/>
        <v>0</v>
      </c>
      <c r="T668" s="11">
        <f t="shared" si="291"/>
        <v>0</v>
      </c>
      <c r="U668" s="12">
        <f t="shared" si="292"/>
        <v>0</v>
      </c>
      <c r="V668" s="11">
        <f t="shared" si="293"/>
        <v>0</v>
      </c>
      <c r="W668" s="12">
        <f t="shared" si="294"/>
        <v>0</v>
      </c>
      <c r="X668" s="11">
        <f t="shared" si="295"/>
        <v>0</v>
      </c>
      <c r="Y668" s="12">
        <f t="shared" si="296"/>
        <v>0</v>
      </c>
      <c r="Z668" s="11">
        <f t="shared" si="297"/>
        <v>0</v>
      </c>
      <c r="AA668" s="12">
        <f t="shared" si="298"/>
        <v>0</v>
      </c>
      <c r="AB668" s="11">
        <f t="shared" si="299"/>
        <v>1</v>
      </c>
      <c r="AC668" s="12">
        <f t="shared" si="300"/>
        <v>0</v>
      </c>
      <c r="AD668" s="11">
        <f t="shared" si="301"/>
        <v>0</v>
      </c>
      <c r="AE668" s="12">
        <f t="shared" si="302"/>
        <v>0</v>
      </c>
      <c r="AF668" s="11">
        <f t="shared" si="303"/>
        <v>0</v>
      </c>
      <c r="AG668" s="12">
        <f t="shared" si="304"/>
        <v>0</v>
      </c>
      <c r="AH668" s="11">
        <f t="shared" si="305"/>
        <v>0</v>
      </c>
      <c r="AI668" s="12">
        <f t="shared" si="306"/>
        <v>0</v>
      </c>
      <c r="AJ668" s="11">
        <f t="shared" si="307"/>
        <v>0</v>
      </c>
      <c r="AK668" s="12">
        <f t="shared" si="308"/>
        <v>0</v>
      </c>
    </row>
    <row r="669" spans="1:37" x14ac:dyDescent="0.3">
      <c r="A669">
        <v>595406</v>
      </c>
      <c r="C669" s="1">
        <v>43783</v>
      </c>
      <c r="D669">
        <v>11</v>
      </c>
      <c r="E669" t="s">
        <v>221</v>
      </c>
      <c r="F669" t="s">
        <v>165</v>
      </c>
      <c r="G669" t="s">
        <v>42</v>
      </c>
      <c r="H669" s="2">
        <v>15387000</v>
      </c>
      <c r="J669">
        <f t="shared" si="281"/>
        <v>0</v>
      </c>
      <c r="K669">
        <f t="shared" si="282"/>
        <v>0</v>
      </c>
      <c r="L669">
        <f t="shared" si="283"/>
        <v>0</v>
      </c>
      <c r="M669">
        <f t="shared" si="284"/>
        <v>0</v>
      </c>
      <c r="N669">
        <f t="shared" si="285"/>
        <v>0</v>
      </c>
      <c r="O669">
        <f t="shared" si="286"/>
        <v>0</v>
      </c>
      <c r="P669">
        <f t="shared" si="287"/>
        <v>0</v>
      </c>
      <c r="Q669">
        <f t="shared" si="288"/>
        <v>0</v>
      </c>
      <c r="R669" s="11">
        <f t="shared" si="289"/>
        <v>0</v>
      </c>
      <c r="S669">
        <f t="shared" si="290"/>
        <v>0</v>
      </c>
      <c r="T669" s="11">
        <f t="shared" si="291"/>
        <v>0</v>
      </c>
      <c r="U669" s="12">
        <f t="shared" si="292"/>
        <v>0</v>
      </c>
      <c r="V669" s="11">
        <f t="shared" si="293"/>
        <v>0</v>
      </c>
      <c r="W669" s="12">
        <f t="shared" si="294"/>
        <v>0</v>
      </c>
      <c r="X669" s="11">
        <f t="shared" si="295"/>
        <v>0</v>
      </c>
      <c r="Y669" s="12">
        <f t="shared" si="296"/>
        <v>0</v>
      </c>
      <c r="Z669" s="11">
        <f t="shared" si="297"/>
        <v>0</v>
      </c>
      <c r="AA669" s="12">
        <f t="shared" si="298"/>
        <v>0</v>
      </c>
      <c r="AB669" s="11">
        <f t="shared" si="299"/>
        <v>0</v>
      </c>
      <c r="AC669" s="12">
        <f t="shared" si="300"/>
        <v>0</v>
      </c>
      <c r="AD669" s="11">
        <f t="shared" si="301"/>
        <v>0</v>
      </c>
      <c r="AE669" s="12">
        <f t="shared" si="302"/>
        <v>0</v>
      </c>
      <c r="AF669" s="11">
        <f t="shared" si="303"/>
        <v>0</v>
      </c>
      <c r="AG669" s="12">
        <f t="shared" si="304"/>
        <v>0</v>
      </c>
      <c r="AH669" s="11">
        <f t="shared" si="305"/>
        <v>0</v>
      </c>
      <c r="AI669" s="12">
        <f t="shared" si="306"/>
        <v>0</v>
      </c>
      <c r="AJ669" s="11">
        <f t="shared" si="307"/>
        <v>0</v>
      </c>
      <c r="AK669" s="12">
        <f t="shared" si="308"/>
        <v>0</v>
      </c>
    </row>
    <row r="670" spans="1:37" x14ac:dyDescent="0.3">
      <c r="C670" s="1"/>
      <c r="H670" s="2"/>
      <c r="J670">
        <f t="shared" si="281"/>
        <v>0</v>
      </c>
      <c r="K670">
        <f t="shared" si="282"/>
        <v>0</v>
      </c>
      <c r="L670">
        <f t="shared" si="283"/>
        <v>0</v>
      </c>
      <c r="M670">
        <f t="shared" si="284"/>
        <v>0</v>
      </c>
      <c r="N670">
        <f t="shared" si="285"/>
        <v>0</v>
      </c>
      <c r="O670">
        <f t="shared" si="286"/>
        <v>0</v>
      </c>
      <c r="P670">
        <f t="shared" si="287"/>
        <v>0</v>
      </c>
      <c r="Q670">
        <f t="shared" si="288"/>
        <v>0</v>
      </c>
      <c r="R670" s="11">
        <f t="shared" si="289"/>
        <v>0</v>
      </c>
      <c r="S670">
        <f t="shared" si="290"/>
        <v>0</v>
      </c>
      <c r="T670" s="11">
        <f t="shared" si="291"/>
        <v>0</v>
      </c>
      <c r="U670" s="12">
        <f t="shared" si="292"/>
        <v>0</v>
      </c>
      <c r="V670" s="11">
        <f t="shared" si="293"/>
        <v>0</v>
      </c>
      <c r="W670" s="12">
        <f t="shared" si="294"/>
        <v>0</v>
      </c>
      <c r="X670" s="11">
        <f t="shared" si="295"/>
        <v>0</v>
      </c>
      <c r="Y670" s="12">
        <f t="shared" si="296"/>
        <v>0</v>
      </c>
      <c r="Z670" s="11">
        <f t="shared" si="297"/>
        <v>0</v>
      </c>
      <c r="AA670" s="12">
        <f t="shared" si="298"/>
        <v>0</v>
      </c>
      <c r="AB670" s="11">
        <f t="shared" si="299"/>
        <v>0</v>
      </c>
      <c r="AC670" s="12">
        <f t="shared" si="300"/>
        <v>0</v>
      </c>
      <c r="AD670" s="11">
        <f t="shared" si="301"/>
        <v>0</v>
      </c>
      <c r="AE670" s="12">
        <f t="shared" si="302"/>
        <v>0</v>
      </c>
      <c r="AF670" s="11">
        <f t="shared" si="303"/>
        <v>0</v>
      </c>
      <c r="AG670" s="12">
        <f t="shared" si="304"/>
        <v>0</v>
      </c>
      <c r="AH670" s="11">
        <f t="shared" si="305"/>
        <v>0</v>
      </c>
      <c r="AI670" s="12">
        <f t="shared" si="306"/>
        <v>0</v>
      </c>
      <c r="AJ670" s="11">
        <f t="shared" si="307"/>
        <v>0</v>
      </c>
      <c r="AK670" s="12">
        <f t="shared" si="308"/>
        <v>0</v>
      </c>
    </row>
    <row r="671" spans="1:37" x14ac:dyDescent="0.3">
      <c r="A671">
        <v>593442</v>
      </c>
      <c r="C671" s="1">
        <v>43762</v>
      </c>
      <c r="D671">
        <v>1</v>
      </c>
      <c r="E671" t="s">
        <v>222</v>
      </c>
      <c r="F671" t="s">
        <v>223</v>
      </c>
      <c r="G671" t="s">
        <v>34</v>
      </c>
      <c r="H671" s="2">
        <v>5958608</v>
      </c>
      <c r="J671">
        <f t="shared" si="281"/>
        <v>0</v>
      </c>
      <c r="K671">
        <f t="shared" si="282"/>
        <v>0</v>
      </c>
      <c r="L671">
        <f t="shared" si="283"/>
        <v>0</v>
      </c>
      <c r="M671">
        <f t="shared" si="284"/>
        <v>0</v>
      </c>
      <c r="N671">
        <f t="shared" si="285"/>
        <v>0</v>
      </c>
      <c r="O671">
        <f t="shared" si="286"/>
        <v>0</v>
      </c>
      <c r="P671">
        <f t="shared" si="287"/>
        <v>0</v>
      </c>
      <c r="Q671">
        <f t="shared" si="288"/>
        <v>0</v>
      </c>
      <c r="R671" s="11">
        <f t="shared" si="289"/>
        <v>0</v>
      </c>
      <c r="S671">
        <f t="shared" si="290"/>
        <v>0</v>
      </c>
      <c r="T671" s="11">
        <f t="shared" si="291"/>
        <v>0</v>
      </c>
      <c r="U671" s="12">
        <f t="shared" si="292"/>
        <v>0</v>
      </c>
      <c r="V671" s="11">
        <f t="shared" si="293"/>
        <v>0</v>
      </c>
      <c r="W671" s="12">
        <f t="shared" si="294"/>
        <v>0</v>
      </c>
      <c r="X671" s="11">
        <f t="shared" si="295"/>
        <v>0</v>
      </c>
      <c r="Y671" s="12">
        <f t="shared" si="296"/>
        <v>0</v>
      </c>
      <c r="Z671" s="11">
        <f t="shared" si="297"/>
        <v>0</v>
      </c>
      <c r="AA671" s="12">
        <f t="shared" si="298"/>
        <v>0</v>
      </c>
      <c r="AB671" s="11">
        <f t="shared" si="299"/>
        <v>0</v>
      </c>
      <c r="AC671" s="12">
        <f t="shared" si="300"/>
        <v>0</v>
      </c>
      <c r="AD671" s="11">
        <f t="shared" si="301"/>
        <v>0</v>
      </c>
      <c r="AE671" s="12">
        <f t="shared" si="302"/>
        <v>0</v>
      </c>
      <c r="AF671" s="11">
        <f t="shared" si="303"/>
        <v>0</v>
      </c>
      <c r="AG671" s="12">
        <f t="shared" si="304"/>
        <v>0</v>
      </c>
      <c r="AH671" s="11">
        <f t="shared" si="305"/>
        <v>0</v>
      </c>
      <c r="AI671" s="12">
        <f t="shared" si="306"/>
        <v>0</v>
      </c>
      <c r="AJ671" s="11">
        <f t="shared" si="307"/>
        <v>0</v>
      </c>
      <c r="AK671" s="12">
        <f t="shared" si="308"/>
        <v>0</v>
      </c>
    </row>
    <row r="672" spans="1:37" x14ac:dyDescent="0.3">
      <c r="A672">
        <v>593442</v>
      </c>
      <c r="C672" s="1">
        <v>43762</v>
      </c>
      <c r="D672">
        <v>2</v>
      </c>
      <c r="E672" t="s">
        <v>222</v>
      </c>
      <c r="F672" t="s">
        <v>223</v>
      </c>
      <c r="G672" t="s">
        <v>33</v>
      </c>
      <c r="H672" s="2">
        <v>6535000</v>
      </c>
      <c r="J672">
        <f t="shared" si="281"/>
        <v>0</v>
      </c>
      <c r="K672">
        <f t="shared" si="282"/>
        <v>0</v>
      </c>
      <c r="L672">
        <f t="shared" si="283"/>
        <v>0</v>
      </c>
      <c r="M672">
        <f t="shared" si="284"/>
        <v>0</v>
      </c>
      <c r="N672">
        <f t="shared" si="285"/>
        <v>0</v>
      </c>
      <c r="O672">
        <f t="shared" si="286"/>
        <v>0</v>
      </c>
      <c r="P672">
        <f t="shared" si="287"/>
        <v>0</v>
      </c>
      <c r="Q672">
        <f t="shared" si="288"/>
        <v>0</v>
      </c>
      <c r="R672" s="11">
        <f t="shared" si="289"/>
        <v>0</v>
      </c>
      <c r="S672">
        <f t="shared" si="290"/>
        <v>0</v>
      </c>
      <c r="T672" s="11">
        <f t="shared" si="291"/>
        <v>0</v>
      </c>
      <c r="U672" s="12">
        <f t="shared" si="292"/>
        <v>0</v>
      </c>
      <c r="V672" s="11">
        <f t="shared" si="293"/>
        <v>0</v>
      </c>
      <c r="W672" s="12">
        <f t="shared" si="294"/>
        <v>0</v>
      </c>
      <c r="X672" s="11">
        <f t="shared" si="295"/>
        <v>0</v>
      </c>
      <c r="Y672" s="12">
        <f t="shared" si="296"/>
        <v>0</v>
      </c>
      <c r="Z672" s="11">
        <f t="shared" si="297"/>
        <v>0</v>
      </c>
      <c r="AA672" s="12">
        <f t="shared" si="298"/>
        <v>0</v>
      </c>
      <c r="AB672" s="11">
        <f t="shared" si="299"/>
        <v>0</v>
      </c>
      <c r="AC672" s="12">
        <f t="shared" si="300"/>
        <v>0</v>
      </c>
      <c r="AD672" s="11">
        <f t="shared" si="301"/>
        <v>0</v>
      </c>
      <c r="AE672" s="12">
        <f t="shared" si="302"/>
        <v>0</v>
      </c>
      <c r="AF672" s="11">
        <f t="shared" si="303"/>
        <v>0</v>
      </c>
      <c r="AG672" s="12">
        <f t="shared" si="304"/>
        <v>0</v>
      </c>
      <c r="AH672" s="11">
        <f t="shared" si="305"/>
        <v>0</v>
      </c>
      <c r="AI672" s="12">
        <f t="shared" si="306"/>
        <v>0</v>
      </c>
      <c r="AJ672" s="11">
        <f t="shared" si="307"/>
        <v>0</v>
      </c>
      <c r="AK672" s="12">
        <f t="shared" si="308"/>
        <v>0</v>
      </c>
    </row>
    <row r="673" spans="1:37" x14ac:dyDescent="0.3">
      <c r="A673">
        <v>593442</v>
      </c>
      <c r="C673" s="1">
        <v>43762</v>
      </c>
      <c r="D673">
        <v>3</v>
      </c>
      <c r="E673" t="s">
        <v>222</v>
      </c>
      <c r="F673" t="s">
        <v>223</v>
      </c>
      <c r="G673" t="s">
        <v>156</v>
      </c>
      <c r="H673" s="2">
        <v>7089000</v>
      </c>
      <c r="J673">
        <f t="shared" si="281"/>
        <v>1</v>
      </c>
      <c r="K673">
        <f t="shared" si="282"/>
        <v>0</v>
      </c>
      <c r="L673">
        <f t="shared" si="283"/>
        <v>0</v>
      </c>
      <c r="M673">
        <f t="shared" si="284"/>
        <v>0</v>
      </c>
      <c r="N673">
        <f t="shared" si="285"/>
        <v>0</v>
      </c>
      <c r="O673">
        <f t="shared" si="286"/>
        <v>0</v>
      </c>
      <c r="P673">
        <f t="shared" si="287"/>
        <v>0</v>
      </c>
      <c r="Q673">
        <f t="shared" si="288"/>
        <v>0</v>
      </c>
      <c r="R673" s="11">
        <f t="shared" si="289"/>
        <v>0</v>
      </c>
      <c r="S673">
        <f t="shared" si="290"/>
        <v>0</v>
      </c>
      <c r="T673" s="11">
        <f t="shared" si="291"/>
        <v>0</v>
      </c>
      <c r="U673" s="12">
        <f t="shared" si="292"/>
        <v>0</v>
      </c>
      <c r="V673" s="11">
        <f t="shared" si="293"/>
        <v>0</v>
      </c>
      <c r="W673" s="12">
        <f t="shared" si="294"/>
        <v>0</v>
      </c>
      <c r="X673" s="11">
        <f t="shared" si="295"/>
        <v>0</v>
      </c>
      <c r="Y673" s="12">
        <f t="shared" si="296"/>
        <v>0</v>
      </c>
      <c r="Z673" s="11">
        <f t="shared" si="297"/>
        <v>0</v>
      </c>
      <c r="AA673" s="12">
        <f t="shared" si="298"/>
        <v>0</v>
      </c>
      <c r="AB673" s="11">
        <f t="shared" si="299"/>
        <v>0</v>
      </c>
      <c r="AC673" s="12">
        <f t="shared" si="300"/>
        <v>0</v>
      </c>
      <c r="AD673" s="11">
        <f t="shared" si="301"/>
        <v>0</v>
      </c>
      <c r="AE673" s="12">
        <f t="shared" si="302"/>
        <v>0</v>
      </c>
      <c r="AF673" s="11">
        <f t="shared" si="303"/>
        <v>0</v>
      </c>
      <c r="AG673" s="12">
        <f t="shared" si="304"/>
        <v>0</v>
      </c>
      <c r="AH673" s="11">
        <f t="shared" si="305"/>
        <v>0</v>
      </c>
      <c r="AI673" s="12">
        <f t="shared" si="306"/>
        <v>0</v>
      </c>
      <c r="AJ673" s="11">
        <f t="shared" si="307"/>
        <v>0</v>
      </c>
      <c r="AK673" s="12">
        <f t="shared" si="308"/>
        <v>0</v>
      </c>
    </row>
    <row r="674" spans="1:37" x14ac:dyDescent="0.3">
      <c r="A674">
        <v>593442</v>
      </c>
      <c r="C674" s="1">
        <v>43762</v>
      </c>
      <c r="D674">
        <v>4</v>
      </c>
      <c r="E674" t="s">
        <v>222</v>
      </c>
      <c r="F674" t="s">
        <v>223</v>
      </c>
      <c r="G674" t="s">
        <v>63</v>
      </c>
      <c r="H674" s="2">
        <v>7395000</v>
      </c>
      <c r="J674">
        <f t="shared" si="281"/>
        <v>0</v>
      </c>
      <c r="K674">
        <f t="shared" si="282"/>
        <v>0</v>
      </c>
      <c r="L674">
        <f t="shared" si="283"/>
        <v>0</v>
      </c>
      <c r="M674">
        <f t="shared" si="284"/>
        <v>0</v>
      </c>
      <c r="N674">
        <f t="shared" si="285"/>
        <v>0</v>
      </c>
      <c r="O674">
        <f t="shared" si="286"/>
        <v>0</v>
      </c>
      <c r="P674">
        <f t="shared" si="287"/>
        <v>0</v>
      </c>
      <c r="Q674">
        <f t="shared" si="288"/>
        <v>0</v>
      </c>
      <c r="R674" s="11">
        <f t="shared" si="289"/>
        <v>0</v>
      </c>
      <c r="S674">
        <f t="shared" si="290"/>
        <v>0</v>
      </c>
      <c r="T674" s="11">
        <f t="shared" si="291"/>
        <v>0</v>
      </c>
      <c r="U674" s="12">
        <f t="shared" si="292"/>
        <v>0</v>
      </c>
      <c r="V674" s="11">
        <f t="shared" si="293"/>
        <v>0</v>
      </c>
      <c r="W674" s="12">
        <f t="shared" si="294"/>
        <v>0</v>
      </c>
      <c r="X674" s="11">
        <f t="shared" si="295"/>
        <v>0</v>
      </c>
      <c r="Y674" s="12">
        <f t="shared" si="296"/>
        <v>0</v>
      </c>
      <c r="Z674" s="11">
        <f t="shared" si="297"/>
        <v>0</v>
      </c>
      <c r="AA674" s="12">
        <f t="shared" si="298"/>
        <v>0</v>
      </c>
      <c r="AB674" s="11">
        <f t="shared" si="299"/>
        <v>0</v>
      </c>
      <c r="AC674" s="12">
        <f t="shared" si="300"/>
        <v>0</v>
      </c>
      <c r="AD674" s="11">
        <f t="shared" si="301"/>
        <v>0</v>
      </c>
      <c r="AE674" s="12">
        <f t="shared" si="302"/>
        <v>0</v>
      </c>
      <c r="AF674" s="11">
        <f t="shared" si="303"/>
        <v>0</v>
      </c>
      <c r="AG674" s="12">
        <f t="shared" si="304"/>
        <v>0</v>
      </c>
      <c r="AH674" s="11">
        <f t="shared" si="305"/>
        <v>0</v>
      </c>
      <c r="AI674" s="12">
        <f t="shared" si="306"/>
        <v>0</v>
      </c>
      <c r="AJ674" s="11">
        <f t="shared" si="307"/>
        <v>0</v>
      </c>
      <c r="AK674" s="12">
        <f t="shared" si="308"/>
        <v>0</v>
      </c>
    </row>
    <row r="675" spans="1:37" x14ac:dyDescent="0.3">
      <c r="A675">
        <v>593442</v>
      </c>
      <c r="C675" s="1">
        <v>43762</v>
      </c>
      <c r="D675">
        <v>5</v>
      </c>
      <c r="E675" t="s">
        <v>222</v>
      </c>
      <c r="F675" t="s">
        <v>223</v>
      </c>
      <c r="G675" t="s">
        <v>18</v>
      </c>
      <c r="H675" s="2">
        <v>7653033</v>
      </c>
      <c r="J675">
        <f t="shared" si="281"/>
        <v>0</v>
      </c>
      <c r="K675">
        <f t="shared" si="282"/>
        <v>0</v>
      </c>
      <c r="L675">
        <f t="shared" si="283"/>
        <v>0</v>
      </c>
      <c r="M675">
        <f t="shared" si="284"/>
        <v>0</v>
      </c>
      <c r="N675">
        <f t="shared" si="285"/>
        <v>0</v>
      </c>
      <c r="O675">
        <f t="shared" si="286"/>
        <v>0</v>
      </c>
      <c r="P675">
        <f t="shared" si="287"/>
        <v>0</v>
      </c>
      <c r="Q675">
        <f t="shared" si="288"/>
        <v>0</v>
      </c>
      <c r="R675" s="11">
        <f t="shared" si="289"/>
        <v>0</v>
      </c>
      <c r="S675">
        <f t="shared" si="290"/>
        <v>0</v>
      </c>
      <c r="T675" s="11">
        <f t="shared" si="291"/>
        <v>0</v>
      </c>
      <c r="U675" s="12">
        <f t="shared" si="292"/>
        <v>0</v>
      </c>
      <c r="V675" s="11">
        <f t="shared" si="293"/>
        <v>0</v>
      </c>
      <c r="W675" s="12">
        <f t="shared" si="294"/>
        <v>0</v>
      </c>
      <c r="X675" s="11">
        <f t="shared" si="295"/>
        <v>0</v>
      </c>
      <c r="Y675" s="12">
        <f t="shared" si="296"/>
        <v>0</v>
      </c>
      <c r="Z675" s="11">
        <f t="shared" si="297"/>
        <v>0</v>
      </c>
      <c r="AA675" s="12">
        <f t="shared" si="298"/>
        <v>0</v>
      </c>
      <c r="AB675" s="11">
        <f t="shared" si="299"/>
        <v>0</v>
      </c>
      <c r="AC675" s="12">
        <f t="shared" si="300"/>
        <v>0</v>
      </c>
      <c r="AD675" s="11">
        <f t="shared" si="301"/>
        <v>1</v>
      </c>
      <c r="AE675" s="12">
        <f t="shared" si="302"/>
        <v>0</v>
      </c>
      <c r="AF675" s="11">
        <f t="shared" si="303"/>
        <v>0</v>
      </c>
      <c r="AG675" s="12">
        <f t="shared" si="304"/>
        <v>0</v>
      </c>
      <c r="AH675" s="11">
        <f t="shared" si="305"/>
        <v>0</v>
      </c>
      <c r="AI675" s="12">
        <f t="shared" si="306"/>
        <v>0</v>
      </c>
      <c r="AJ675" s="11">
        <f t="shared" si="307"/>
        <v>0</v>
      </c>
      <c r="AK675" s="12">
        <f t="shared" si="308"/>
        <v>0</v>
      </c>
    </row>
    <row r="676" spans="1:37" x14ac:dyDescent="0.3">
      <c r="A676">
        <v>593442</v>
      </c>
      <c r="C676" s="1">
        <v>43762</v>
      </c>
      <c r="D676">
        <v>6</v>
      </c>
      <c r="E676" t="s">
        <v>222</v>
      </c>
      <c r="F676" t="s">
        <v>223</v>
      </c>
      <c r="G676" t="s">
        <v>67</v>
      </c>
      <c r="H676" s="2">
        <v>8100000</v>
      </c>
      <c r="J676">
        <f t="shared" si="281"/>
        <v>0</v>
      </c>
      <c r="K676">
        <f t="shared" si="282"/>
        <v>0</v>
      </c>
      <c r="L676">
        <f t="shared" si="283"/>
        <v>0</v>
      </c>
      <c r="M676">
        <f t="shared" si="284"/>
        <v>0</v>
      </c>
      <c r="N676">
        <f t="shared" si="285"/>
        <v>0</v>
      </c>
      <c r="O676">
        <f t="shared" si="286"/>
        <v>0</v>
      </c>
      <c r="P676">
        <f t="shared" si="287"/>
        <v>0</v>
      </c>
      <c r="Q676">
        <f t="shared" si="288"/>
        <v>0</v>
      </c>
      <c r="R676" s="11">
        <f t="shared" si="289"/>
        <v>0</v>
      </c>
      <c r="S676">
        <f t="shared" si="290"/>
        <v>0</v>
      </c>
      <c r="T676" s="11">
        <f t="shared" si="291"/>
        <v>0</v>
      </c>
      <c r="U676" s="12">
        <f t="shared" si="292"/>
        <v>0</v>
      </c>
      <c r="V676" s="11">
        <f t="shared" si="293"/>
        <v>0</v>
      </c>
      <c r="W676" s="12">
        <f t="shared" si="294"/>
        <v>0</v>
      </c>
      <c r="X676" s="11">
        <f t="shared" si="295"/>
        <v>0</v>
      </c>
      <c r="Y676" s="12">
        <f t="shared" si="296"/>
        <v>0</v>
      </c>
      <c r="Z676" s="11">
        <f t="shared" si="297"/>
        <v>0</v>
      </c>
      <c r="AA676" s="12">
        <f t="shared" si="298"/>
        <v>0</v>
      </c>
      <c r="AB676" s="11">
        <f t="shared" si="299"/>
        <v>0</v>
      </c>
      <c r="AC676" s="12">
        <f t="shared" si="300"/>
        <v>0</v>
      </c>
      <c r="AD676" s="11">
        <f t="shared" si="301"/>
        <v>0</v>
      </c>
      <c r="AE676" s="12">
        <f t="shared" si="302"/>
        <v>0</v>
      </c>
      <c r="AF676" s="11">
        <f t="shared" si="303"/>
        <v>0</v>
      </c>
      <c r="AG676" s="12">
        <f t="shared" si="304"/>
        <v>0</v>
      </c>
      <c r="AH676" s="11">
        <f t="shared" si="305"/>
        <v>0</v>
      </c>
      <c r="AI676" s="12">
        <f t="shared" si="306"/>
        <v>0</v>
      </c>
      <c r="AJ676" s="11">
        <f t="shared" si="307"/>
        <v>0</v>
      </c>
      <c r="AK676" s="12">
        <f t="shared" si="308"/>
        <v>0</v>
      </c>
    </row>
    <row r="677" spans="1:37" x14ac:dyDescent="0.3">
      <c r="A677">
        <v>593442</v>
      </c>
      <c r="C677" s="1">
        <v>43762</v>
      </c>
      <c r="D677">
        <v>7</v>
      </c>
      <c r="E677" t="s">
        <v>222</v>
      </c>
      <c r="F677" t="s">
        <v>223</v>
      </c>
      <c r="G677" t="s">
        <v>90</v>
      </c>
      <c r="H677" s="2">
        <v>8323000</v>
      </c>
      <c r="J677">
        <f t="shared" si="281"/>
        <v>0</v>
      </c>
      <c r="K677">
        <f t="shared" si="282"/>
        <v>0</v>
      </c>
      <c r="L677">
        <f t="shared" si="283"/>
        <v>0</v>
      </c>
      <c r="M677">
        <f t="shared" si="284"/>
        <v>0</v>
      </c>
      <c r="N677">
        <f t="shared" si="285"/>
        <v>0</v>
      </c>
      <c r="O677">
        <f t="shared" si="286"/>
        <v>0</v>
      </c>
      <c r="P677">
        <f t="shared" si="287"/>
        <v>0</v>
      </c>
      <c r="Q677">
        <f t="shared" si="288"/>
        <v>0</v>
      </c>
      <c r="R677" s="11">
        <f t="shared" si="289"/>
        <v>0</v>
      </c>
      <c r="S677">
        <f t="shared" si="290"/>
        <v>0</v>
      </c>
      <c r="T677" s="11">
        <f t="shared" si="291"/>
        <v>0</v>
      </c>
      <c r="U677" s="12">
        <f t="shared" si="292"/>
        <v>0</v>
      </c>
      <c r="V677" s="11">
        <f t="shared" si="293"/>
        <v>0</v>
      </c>
      <c r="W677" s="12">
        <f t="shared" si="294"/>
        <v>0</v>
      </c>
      <c r="X677" s="11">
        <f t="shared" si="295"/>
        <v>0</v>
      </c>
      <c r="Y677" s="12">
        <f t="shared" si="296"/>
        <v>0</v>
      </c>
      <c r="Z677" s="11">
        <f t="shared" si="297"/>
        <v>0</v>
      </c>
      <c r="AA677" s="12">
        <f t="shared" si="298"/>
        <v>0</v>
      </c>
      <c r="AB677" s="11">
        <f t="shared" si="299"/>
        <v>0</v>
      </c>
      <c r="AC677" s="12">
        <f t="shared" si="300"/>
        <v>0</v>
      </c>
      <c r="AD677" s="11">
        <f t="shared" si="301"/>
        <v>0</v>
      </c>
      <c r="AE677" s="12">
        <f t="shared" si="302"/>
        <v>0</v>
      </c>
      <c r="AF677" s="11">
        <f t="shared" si="303"/>
        <v>0</v>
      </c>
      <c r="AG677" s="12">
        <f t="shared" si="304"/>
        <v>0</v>
      </c>
      <c r="AH677" s="11">
        <f t="shared" si="305"/>
        <v>0</v>
      </c>
      <c r="AI677" s="12">
        <f t="shared" si="306"/>
        <v>0</v>
      </c>
      <c r="AJ677" s="11">
        <f t="shared" si="307"/>
        <v>0</v>
      </c>
      <c r="AK677" s="12">
        <f t="shared" si="308"/>
        <v>0</v>
      </c>
    </row>
    <row r="678" spans="1:37" x14ac:dyDescent="0.3">
      <c r="A678">
        <v>593442</v>
      </c>
      <c r="C678" s="1">
        <v>43762</v>
      </c>
      <c r="D678">
        <v>8</v>
      </c>
      <c r="E678" t="s">
        <v>222</v>
      </c>
      <c r="F678" t="s">
        <v>223</v>
      </c>
      <c r="G678" t="s">
        <v>26</v>
      </c>
      <c r="H678" s="2">
        <v>11019853</v>
      </c>
      <c r="J678">
        <f t="shared" si="281"/>
        <v>0</v>
      </c>
      <c r="K678">
        <f t="shared" si="282"/>
        <v>0</v>
      </c>
      <c r="L678">
        <f t="shared" si="283"/>
        <v>0</v>
      </c>
      <c r="M678">
        <f t="shared" si="284"/>
        <v>0</v>
      </c>
      <c r="N678">
        <f t="shared" si="285"/>
        <v>0</v>
      </c>
      <c r="O678">
        <f t="shared" si="286"/>
        <v>0</v>
      </c>
      <c r="P678">
        <f t="shared" si="287"/>
        <v>0</v>
      </c>
      <c r="Q678">
        <f t="shared" si="288"/>
        <v>0</v>
      </c>
      <c r="R678" s="11">
        <f t="shared" si="289"/>
        <v>0</v>
      </c>
      <c r="S678">
        <f t="shared" si="290"/>
        <v>0</v>
      </c>
      <c r="T678" s="11">
        <f t="shared" si="291"/>
        <v>0</v>
      </c>
      <c r="U678" s="12">
        <f t="shared" si="292"/>
        <v>0</v>
      </c>
      <c r="V678" s="11">
        <f t="shared" si="293"/>
        <v>0</v>
      </c>
      <c r="W678" s="12">
        <f t="shared" si="294"/>
        <v>0</v>
      </c>
      <c r="X678" s="11">
        <f t="shared" si="295"/>
        <v>0</v>
      </c>
      <c r="Y678" s="12">
        <f t="shared" si="296"/>
        <v>0</v>
      </c>
      <c r="Z678" s="11">
        <f t="shared" si="297"/>
        <v>0</v>
      </c>
      <c r="AA678" s="12">
        <f t="shared" si="298"/>
        <v>0</v>
      </c>
      <c r="AB678" s="11">
        <f t="shared" si="299"/>
        <v>0</v>
      </c>
      <c r="AC678" s="12">
        <f t="shared" si="300"/>
        <v>0</v>
      </c>
      <c r="AD678" s="11">
        <f t="shared" si="301"/>
        <v>0</v>
      </c>
      <c r="AE678" s="12">
        <f t="shared" si="302"/>
        <v>0</v>
      </c>
      <c r="AF678" s="11">
        <f t="shared" si="303"/>
        <v>0</v>
      </c>
      <c r="AG678" s="12">
        <f t="shared" si="304"/>
        <v>0</v>
      </c>
      <c r="AH678" s="11">
        <f t="shared" si="305"/>
        <v>0</v>
      </c>
      <c r="AI678" s="12">
        <f t="shared" si="306"/>
        <v>0</v>
      </c>
      <c r="AJ678" s="11">
        <f t="shared" si="307"/>
        <v>0</v>
      </c>
      <c r="AK678" s="12">
        <f t="shared" si="308"/>
        <v>0</v>
      </c>
    </row>
    <row r="679" spans="1:37" x14ac:dyDescent="0.3">
      <c r="A679">
        <v>593442</v>
      </c>
      <c r="C679" s="1">
        <v>43762</v>
      </c>
      <c r="D679">
        <v>9</v>
      </c>
      <c r="E679" t="s">
        <v>222</v>
      </c>
      <c r="F679" t="s">
        <v>223</v>
      </c>
      <c r="G679" t="s">
        <v>15</v>
      </c>
      <c r="H679" s="2">
        <v>11187000</v>
      </c>
      <c r="J679">
        <f t="shared" si="281"/>
        <v>0</v>
      </c>
      <c r="K679">
        <f t="shared" si="282"/>
        <v>0</v>
      </c>
      <c r="L679">
        <f t="shared" si="283"/>
        <v>0</v>
      </c>
      <c r="M679">
        <f t="shared" si="284"/>
        <v>0</v>
      </c>
      <c r="N679">
        <f t="shared" si="285"/>
        <v>0</v>
      </c>
      <c r="O679">
        <f t="shared" si="286"/>
        <v>0</v>
      </c>
      <c r="P679">
        <f t="shared" si="287"/>
        <v>0</v>
      </c>
      <c r="Q679">
        <f t="shared" si="288"/>
        <v>0</v>
      </c>
      <c r="R679" s="11">
        <f t="shared" si="289"/>
        <v>0</v>
      </c>
      <c r="S679">
        <f t="shared" si="290"/>
        <v>0</v>
      </c>
      <c r="T679" s="11">
        <f t="shared" si="291"/>
        <v>0</v>
      </c>
      <c r="U679" s="12">
        <f t="shared" si="292"/>
        <v>0</v>
      </c>
      <c r="V679" s="11">
        <f t="shared" si="293"/>
        <v>0</v>
      </c>
      <c r="W679" s="12">
        <f t="shared" si="294"/>
        <v>0</v>
      </c>
      <c r="X679" s="11">
        <f t="shared" si="295"/>
        <v>0</v>
      </c>
      <c r="Y679" s="12">
        <f t="shared" si="296"/>
        <v>0</v>
      </c>
      <c r="Z679" s="11">
        <f t="shared" si="297"/>
        <v>0</v>
      </c>
      <c r="AA679" s="12">
        <f t="shared" si="298"/>
        <v>0</v>
      </c>
      <c r="AB679" s="11">
        <f t="shared" si="299"/>
        <v>0</v>
      </c>
      <c r="AC679" s="12">
        <f t="shared" si="300"/>
        <v>0</v>
      </c>
      <c r="AD679" s="11">
        <f t="shared" si="301"/>
        <v>0</v>
      </c>
      <c r="AE679" s="12">
        <f t="shared" si="302"/>
        <v>0</v>
      </c>
      <c r="AF679" s="11">
        <f t="shared" si="303"/>
        <v>1</v>
      </c>
      <c r="AG679" s="12">
        <f t="shared" si="304"/>
        <v>0</v>
      </c>
      <c r="AH679" s="11">
        <f t="shared" si="305"/>
        <v>0</v>
      </c>
      <c r="AI679" s="12">
        <f t="shared" si="306"/>
        <v>0</v>
      </c>
      <c r="AJ679" s="11">
        <f t="shared" si="307"/>
        <v>0</v>
      </c>
      <c r="AK679" s="12">
        <f t="shared" si="308"/>
        <v>0</v>
      </c>
    </row>
    <row r="680" spans="1:37" x14ac:dyDescent="0.3">
      <c r="A680">
        <v>593442</v>
      </c>
      <c r="C680" s="1">
        <v>43762</v>
      </c>
      <c r="D680">
        <v>10</v>
      </c>
      <c r="E680" t="s">
        <v>222</v>
      </c>
      <c r="F680" t="s">
        <v>223</v>
      </c>
      <c r="G680" t="s">
        <v>135</v>
      </c>
      <c r="H680" s="2">
        <v>11784000</v>
      </c>
      <c r="J680">
        <f t="shared" si="281"/>
        <v>0</v>
      </c>
      <c r="K680">
        <f t="shared" si="282"/>
        <v>0</v>
      </c>
      <c r="L680">
        <f t="shared" si="283"/>
        <v>0</v>
      </c>
      <c r="M680">
        <f t="shared" si="284"/>
        <v>0</v>
      </c>
      <c r="N680">
        <f t="shared" si="285"/>
        <v>0</v>
      </c>
      <c r="O680">
        <f t="shared" si="286"/>
        <v>0</v>
      </c>
      <c r="P680">
        <f t="shared" si="287"/>
        <v>0</v>
      </c>
      <c r="Q680">
        <f t="shared" si="288"/>
        <v>0</v>
      </c>
      <c r="R680" s="11">
        <f t="shared" si="289"/>
        <v>0</v>
      </c>
      <c r="S680">
        <f t="shared" si="290"/>
        <v>0</v>
      </c>
      <c r="T680" s="11">
        <f t="shared" si="291"/>
        <v>0</v>
      </c>
      <c r="U680" s="12">
        <f t="shared" si="292"/>
        <v>0</v>
      </c>
      <c r="V680" s="11">
        <f t="shared" si="293"/>
        <v>0</v>
      </c>
      <c r="W680" s="12">
        <f t="shared" si="294"/>
        <v>0</v>
      </c>
      <c r="X680" s="11">
        <f t="shared" si="295"/>
        <v>0</v>
      </c>
      <c r="Y680" s="12">
        <f t="shared" si="296"/>
        <v>0</v>
      </c>
      <c r="Z680" s="11">
        <f t="shared" si="297"/>
        <v>0</v>
      </c>
      <c r="AA680" s="12">
        <f t="shared" si="298"/>
        <v>0</v>
      </c>
      <c r="AB680" s="11">
        <f t="shared" si="299"/>
        <v>0</v>
      </c>
      <c r="AC680" s="12">
        <f t="shared" si="300"/>
        <v>0</v>
      </c>
      <c r="AD680" s="11">
        <f t="shared" si="301"/>
        <v>0</v>
      </c>
      <c r="AE680" s="12">
        <f t="shared" si="302"/>
        <v>0</v>
      </c>
      <c r="AF680" s="11">
        <f t="shared" si="303"/>
        <v>0</v>
      </c>
      <c r="AG680" s="12">
        <f t="shared" si="304"/>
        <v>0</v>
      </c>
      <c r="AH680" s="11">
        <f t="shared" si="305"/>
        <v>0</v>
      </c>
      <c r="AI680" s="12">
        <f t="shared" si="306"/>
        <v>0</v>
      </c>
      <c r="AJ680" s="11">
        <f t="shared" si="307"/>
        <v>0</v>
      </c>
      <c r="AK680" s="12">
        <f t="shared" si="308"/>
        <v>0</v>
      </c>
    </row>
    <row r="681" spans="1:37" x14ac:dyDescent="0.3">
      <c r="A681">
        <v>593442</v>
      </c>
      <c r="C681" s="1">
        <v>43762</v>
      </c>
      <c r="D681">
        <v>11</v>
      </c>
      <c r="E681" t="s">
        <v>222</v>
      </c>
      <c r="F681" t="s">
        <v>223</v>
      </c>
      <c r="G681" t="s">
        <v>35</v>
      </c>
      <c r="H681" s="2">
        <v>12277777</v>
      </c>
      <c r="J681">
        <f t="shared" si="281"/>
        <v>0</v>
      </c>
      <c r="K681">
        <f t="shared" si="282"/>
        <v>0</v>
      </c>
      <c r="L681">
        <f t="shared" si="283"/>
        <v>1</v>
      </c>
      <c r="M681">
        <f t="shared" si="284"/>
        <v>0</v>
      </c>
      <c r="N681">
        <f t="shared" si="285"/>
        <v>0</v>
      </c>
      <c r="O681">
        <f t="shared" si="286"/>
        <v>0</v>
      </c>
      <c r="P681">
        <f t="shared" si="287"/>
        <v>0</v>
      </c>
      <c r="Q681">
        <f t="shared" si="288"/>
        <v>0</v>
      </c>
      <c r="R681" s="11">
        <f t="shared" si="289"/>
        <v>0</v>
      </c>
      <c r="S681">
        <f t="shared" si="290"/>
        <v>0</v>
      </c>
      <c r="T681" s="11">
        <f t="shared" si="291"/>
        <v>0</v>
      </c>
      <c r="U681" s="12">
        <f t="shared" si="292"/>
        <v>0</v>
      </c>
      <c r="V681" s="11">
        <f t="shared" si="293"/>
        <v>0</v>
      </c>
      <c r="W681" s="12">
        <f t="shared" si="294"/>
        <v>0</v>
      </c>
      <c r="X681" s="11">
        <f t="shared" si="295"/>
        <v>0</v>
      </c>
      <c r="Y681" s="12">
        <f t="shared" si="296"/>
        <v>0</v>
      </c>
      <c r="Z681" s="11">
        <f t="shared" si="297"/>
        <v>0</v>
      </c>
      <c r="AA681" s="12">
        <f t="shared" si="298"/>
        <v>0</v>
      </c>
      <c r="AB681" s="11">
        <f t="shared" si="299"/>
        <v>0</v>
      </c>
      <c r="AC681" s="12">
        <f t="shared" si="300"/>
        <v>0</v>
      </c>
      <c r="AD681" s="11">
        <f t="shared" si="301"/>
        <v>0</v>
      </c>
      <c r="AE681" s="12">
        <f t="shared" si="302"/>
        <v>0</v>
      </c>
      <c r="AF681" s="11">
        <f t="shared" si="303"/>
        <v>0</v>
      </c>
      <c r="AG681" s="12">
        <f t="shared" si="304"/>
        <v>0</v>
      </c>
      <c r="AH681" s="11">
        <f t="shared" si="305"/>
        <v>0</v>
      </c>
      <c r="AI681" s="12">
        <f t="shared" si="306"/>
        <v>0</v>
      </c>
      <c r="AJ681" s="11">
        <f t="shared" si="307"/>
        <v>0</v>
      </c>
      <c r="AK681" s="12">
        <f t="shared" si="308"/>
        <v>0</v>
      </c>
    </row>
    <row r="682" spans="1:37" x14ac:dyDescent="0.3">
      <c r="C682" s="1"/>
      <c r="H682" s="2"/>
      <c r="J682">
        <f t="shared" si="281"/>
        <v>0</v>
      </c>
      <c r="K682">
        <f t="shared" si="282"/>
        <v>0</v>
      </c>
      <c r="L682">
        <f t="shared" si="283"/>
        <v>0</v>
      </c>
      <c r="M682">
        <f t="shared" si="284"/>
        <v>0</v>
      </c>
      <c r="N682">
        <f t="shared" si="285"/>
        <v>0</v>
      </c>
      <c r="O682">
        <f t="shared" si="286"/>
        <v>0</v>
      </c>
      <c r="P682">
        <f t="shared" si="287"/>
        <v>0</v>
      </c>
      <c r="Q682">
        <f t="shared" si="288"/>
        <v>0</v>
      </c>
      <c r="R682" s="11">
        <f t="shared" si="289"/>
        <v>0</v>
      </c>
      <c r="S682">
        <f t="shared" si="290"/>
        <v>0</v>
      </c>
      <c r="T682" s="11">
        <f t="shared" si="291"/>
        <v>0</v>
      </c>
      <c r="U682" s="12">
        <f t="shared" si="292"/>
        <v>0</v>
      </c>
      <c r="V682" s="11">
        <f t="shared" si="293"/>
        <v>0</v>
      </c>
      <c r="W682" s="12">
        <f t="shared" si="294"/>
        <v>0</v>
      </c>
      <c r="X682" s="11">
        <f t="shared" si="295"/>
        <v>0</v>
      </c>
      <c r="Y682" s="12">
        <f t="shared" si="296"/>
        <v>0</v>
      </c>
      <c r="Z682" s="11">
        <f t="shared" si="297"/>
        <v>0</v>
      </c>
      <c r="AA682" s="12">
        <f t="shared" si="298"/>
        <v>0</v>
      </c>
      <c r="AB682" s="11">
        <f t="shared" si="299"/>
        <v>0</v>
      </c>
      <c r="AC682" s="12">
        <f t="shared" si="300"/>
        <v>0</v>
      </c>
      <c r="AD682" s="11">
        <f t="shared" si="301"/>
        <v>0</v>
      </c>
      <c r="AE682" s="12">
        <f t="shared" si="302"/>
        <v>0</v>
      </c>
      <c r="AF682" s="11">
        <f t="shared" si="303"/>
        <v>0</v>
      </c>
      <c r="AG682" s="12">
        <f t="shared" si="304"/>
        <v>0</v>
      </c>
      <c r="AH682" s="11">
        <f t="shared" si="305"/>
        <v>0</v>
      </c>
      <c r="AI682" s="12">
        <f t="shared" si="306"/>
        <v>0</v>
      </c>
      <c r="AJ682" s="11">
        <f t="shared" si="307"/>
        <v>0</v>
      </c>
      <c r="AK682" s="12">
        <f t="shared" si="308"/>
        <v>0</v>
      </c>
    </row>
    <row r="683" spans="1:37" x14ac:dyDescent="0.3">
      <c r="A683">
        <v>593484</v>
      </c>
      <c r="C683" s="1">
        <v>43762</v>
      </c>
      <c r="D683">
        <v>1</v>
      </c>
      <c r="E683" t="s">
        <v>224</v>
      </c>
      <c r="F683" t="s">
        <v>165</v>
      </c>
      <c r="G683" t="s">
        <v>53</v>
      </c>
      <c r="H683" s="2">
        <v>29278433</v>
      </c>
      <c r="J683">
        <f t="shared" si="281"/>
        <v>0</v>
      </c>
      <c r="K683">
        <f t="shared" si="282"/>
        <v>0</v>
      </c>
      <c r="L683">
        <f t="shared" si="283"/>
        <v>0</v>
      </c>
      <c r="M683">
        <f t="shared" si="284"/>
        <v>0</v>
      </c>
      <c r="N683">
        <f t="shared" si="285"/>
        <v>0</v>
      </c>
      <c r="O683">
        <f t="shared" si="286"/>
        <v>0</v>
      </c>
      <c r="P683">
        <f t="shared" si="287"/>
        <v>0</v>
      </c>
      <c r="Q683">
        <f t="shared" si="288"/>
        <v>0</v>
      </c>
      <c r="R683" s="11">
        <f t="shared" si="289"/>
        <v>0</v>
      </c>
      <c r="S683">
        <f t="shared" si="290"/>
        <v>0</v>
      </c>
      <c r="T683" s="11">
        <f t="shared" si="291"/>
        <v>0</v>
      </c>
      <c r="U683" s="12">
        <f t="shared" si="292"/>
        <v>0</v>
      </c>
      <c r="V683" s="11">
        <f t="shared" si="293"/>
        <v>0</v>
      </c>
      <c r="W683" s="12">
        <f t="shared" si="294"/>
        <v>0</v>
      </c>
      <c r="X683" s="11">
        <f t="shared" si="295"/>
        <v>0</v>
      </c>
      <c r="Y683" s="12">
        <f t="shared" si="296"/>
        <v>0</v>
      </c>
      <c r="Z683" s="11">
        <f t="shared" si="297"/>
        <v>0</v>
      </c>
      <c r="AA683" s="12">
        <f t="shared" si="298"/>
        <v>0</v>
      </c>
      <c r="AB683" s="11">
        <f t="shared" si="299"/>
        <v>0</v>
      </c>
      <c r="AC683" s="12">
        <f t="shared" si="300"/>
        <v>0</v>
      </c>
      <c r="AD683" s="11">
        <f t="shared" si="301"/>
        <v>0</v>
      </c>
      <c r="AE683" s="12">
        <f t="shared" si="302"/>
        <v>0</v>
      </c>
      <c r="AF683" s="11">
        <f t="shared" si="303"/>
        <v>0</v>
      </c>
      <c r="AG683" s="12">
        <f t="shared" si="304"/>
        <v>0</v>
      </c>
      <c r="AH683" s="11">
        <f t="shared" si="305"/>
        <v>0</v>
      </c>
      <c r="AI683" s="12">
        <f t="shared" si="306"/>
        <v>0</v>
      </c>
      <c r="AJ683" s="11">
        <f t="shared" si="307"/>
        <v>0</v>
      </c>
      <c r="AK683" s="12">
        <f t="shared" si="308"/>
        <v>0</v>
      </c>
    </row>
    <row r="684" spans="1:37" x14ac:dyDescent="0.3">
      <c r="A684">
        <v>593484</v>
      </c>
      <c r="C684" s="1">
        <v>43762</v>
      </c>
      <c r="D684">
        <v>2</v>
      </c>
      <c r="E684" t="s">
        <v>224</v>
      </c>
      <c r="F684" t="s">
        <v>165</v>
      </c>
      <c r="G684" t="s">
        <v>86</v>
      </c>
      <c r="H684" s="2">
        <v>29699000</v>
      </c>
      <c r="J684">
        <f t="shared" si="281"/>
        <v>0</v>
      </c>
      <c r="K684">
        <f t="shared" si="282"/>
        <v>0</v>
      </c>
      <c r="L684">
        <f t="shared" si="283"/>
        <v>0</v>
      </c>
      <c r="M684">
        <f t="shared" si="284"/>
        <v>0</v>
      </c>
      <c r="N684">
        <f t="shared" si="285"/>
        <v>0</v>
      </c>
      <c r="O684">
        <f t="shared" si="286"/>
        <v>0</v>
      </c>
      <c r="P684">
        <f t="shared" si="287"/>
        <v>0</v>
      </c>
      <c r="Q684">
        <f t="shared" si="288"/>
        <v>0</v>
      </c>
      <c r="R684" s="11">
        <f t="shared" si="289"/>
        <v>0</v>
      </c>
      <c r="S684">
        <f t="shared" si="290"/>
        <v>0</v>
      </c>
      <c r="T684" s="11">
        <f t="shared" si="291"/>
        <v>0</v>
      </c>
      <c r="U684" s="12">
        <f t="shared" si="292"/>
        <v>0</v>
      </c>
      <c r="V684" s="11">
        <f t="shared" si="293"/>
        <v>0</v>
      </c>
      <c r="W684" s="12">
        <f t="shared" si="294"/>
        <v>0</v>
      </c>
      <c r="X684" s="11">
        <f t="shared" si="295"/>
        <v>0</v>
      </c>
      <c r="Y684" s="12">
        <f t="shared" si="296"/>
        <v>0</v>
      </c>
      <c r="Z684" s="11">
        <f t="shared" si="297"/>
        <v>0</v>
      </c>
      <c r="AA684" s="12">
        <f t="shared" si="298"/>
        <v>0</v>
      </c>
      <c r="AB684" s="11">
        <f t="shared" si="299"/>
        <v>0</v>
      </c>
      <c r="AC684" s="12">
        <f t="shared" si="300"/>
        <v>0</v>
      </c>
      <c r="AD684" s="11">
        <f t="shared" si="301"/>
        <v>0</v>
      </c>
      <c r="AE684" s="12">
        <f t="shared" si="302"/>
        <v>0</v>
      </c>
      <c r="AF684" s="11">
        <f t="shared" si="303"/>
        <v>0</v>
      </c>
      <c r="AG684" s="12">
        <f t="shared" si="304"/>
        <v>0</v>
      </c>
      <c r="AH684" s="11">
        <f t="shared" si="305"/>
        <v>0</v>
      </c>
      <c r="AI684" s="12">
        <f t="shared" si="306"/>
        <v>0</v>
      </c>
      <c r="AJ684" s="11">
        <f t="shared" si="307"/>
        <v>0</v>
      </c>
      <c r="AK684" s="12">
        <f t="shared" si="308"/>
        <v>0</v>
      </c>
    </row>
    <row r="685" spans="1:37" x14ac:dyDescent="0.3">
      <c r="A685">
        <v>593484</v>
      </c>
      <c r="C685" s="1">
        <v>43762</v>
      </c>
      <c r="D685">
        <v>3</v>
      </c>
      <c r="E685" t="s">
        <v>224</v>
      </c>
      <c r="F685" t="s">
        <v>165</v>
      </c>
      <c r="G685" t="s">
        <v>74</v>
      </c>
      <c r="H685" s="2">
        <v>31485000</v>
      </c>
      <c r="J685">
        <f t="shared" si="281"/>
        <v>0</v>
      </c>
      <c r="K685">
        <f t="shared" si="282"/>
        <v>0</v>
      </c>
      <c r="L685">
        <f t="shared" si="283"/>
        <v>0</v>
      </c>
      <c r="M685">
        <f t="shared" si="284"/>
        <v>0</v>
      </c>
      <c r="N685">
        <f t="shared" si="285"/>
        <v>0</v>
      </c>
      <c r="O685">
        <f t="shared" si="286"/>
        <v>0</v>
      </c>
      <c r="P685">
        <f t="shared" si="287"/>
        <v>0</v>
      </c>
      <c r="Q685">
        <f t="shared" si="288"/>
        <v>0</v>
      </c>
      <c r="R685" s="11">
        <f t="shared" si="289"/>
        <v>0</v>
      </c>
      <c r="S685">
        <f t="shared" si="290"/>
        <v>0</v>
      </c>
      <c r="T685" s="11">
        <f t="shared" si="291"/>
        <v>0</v>
      </c>
      <c r="U685" s="12">
        <f t="shared" si="292"/>
        <v>0</v>
      </c>
      <c r="V685" s="11">
        <f t="shared" si="293"/>
        <v>0</v>
      </c>
      <c r="W685" s="12">
        <f t="shared" si="294"/>
        <v>0</v>
      </c>
      <c r="X685" s="11">
        <f t="shared" si="295"/>
        <v>0</v>
      </c>
      <c r="Y685" s="12">
        <f t="shared" si="296"/>
        <v>0</v>
      </c>
      <c r="Z685" s="11">
        <f t="shared" si="297"/>
        <v>0</v>
      </c>
      <c r="AA685" s="12">
        <f t="shared" si="298"/>
        <v>0</v>
      </c>
      <c r="AB685" s="11">
        <f t="shared" si="299"/>
        <v>0</v>
      </c>
      <c r="AC685" s="12">
        <f t="shared" si="300"/>
        <v>0</v>
      </c>
      <c r="AD685" s="11">
        <f t="shared" si="301"/>
        <v>0</v>
      </c>
      <c r="AE685" s="12">
        <f t="shared" si="302"/>
        <v>0</v>
      </c>
      <c r="AF685" s="11">
        <f t="shared" si="303"/>
        <v>0</v>
      </c>
      <c r="AG685" s="12">
        <f t="shared" si="304"/>
        <v>0</v>
      </c>
      <c r="AH685" s="11">
        <f t="shared" si="305"/>
        <v>0</v>
      </c>
      <c r="AI685" s="12">
        <f t="shared" si="306"/>
        <v>0</v>
      </c>
      <c r="AJ685" s="11">
        <f t="shared" si="307"/>
        <v>0</v>
      </c>
      <c r="AK685" s="12">
        <f t="shared" si="308"/>
        <v>0</v>
      </c>
    </row>
    <row r="686" spans="1:37" x14ac:dyDescent="0.3">
      <c r="A686">
        <v>593484</v>
      </c>
      <c r="C686" s="1">
        <v>43762</v>
      </c>
      <c r="D686">
        <v>4</v>
      </c>
      <c r="E686" t="s">
        <v>224</v>
      </c>
      <c r="F686" t="s">
        <v>165</v>
      </c>
      <c r="G686" t="s">
        <v>156</v>
      </c>
      <c r="H686" s="2">
        <v>31836000</v>
      </c>
      <c r="J686">
        <f t="shared" si="281"/>
        <v>1</v>
      </c>
      <c r="K686">
        <f t="shared" si="282"/>
        <v>0</v>
      </c>
      <c r="L686">
        <f t="shared" si="283"/>
        <v>0</v>
      </c>
      <c r="M686">
        <f t="shared" si="284"/>
        <v>0</v>
      </c>
      <c r="N686">
        <f t="shared" si="285"/>
        <v>0</v>
      </c>
      <c r="O686">
        <f t="shared" si="286"/>
        <v>0</v>
      </c>
      <c r="P686">
        <f t="shared" si="287"/>
        <v>0</v>
      </c>
      <c r="Q686">
        <f t="shared" si="288"/>
        <v>0</v>
      </c>
      <c r="R686" s="11">
        <f t="shared" si="289"/>
        <v>0</v>
      </c>
      <c r="S686">
        <f t="shared" si="290"/>
        <v>0</v>
      </c>
      <c r="T686" s="11">
        <f t="shared" si="291"/>
        <v>0</v>
      </c>
      <c r="U686" s="12">
        <f t="shared" si="292"/>
        <v>0</v>
      </c>
      <c r="V686" s="11">
        <f t="shared" si="293"/>
        <v>0</v>
      </c>
      <c r="W686" s="12">
        <f t="shared" si="294"/>
        <v>0</v>
      </c>
      <c r="X686" s="11">
        <f t="shared" si="295"/>
        <v>0</v>
      </c>
      <c r="Y686" s="12">
        <f t="shared" si="296"/>
        <v>0</v>
      </c>
      <c r="Z686" s="11">
        <f t="shared" si="297"/>
        <v>0</v>
      </c>
      <c r="AA686" s="12">
        <f t="shared" si="298"/>
        <v>0</v>
      </c>
      <c r="AB686" s="11">
        <f t="shared" si="299"/>
        <v>0</v>
      </c>
      <c r="AC686" s="12">
        <f t="shared" si="300"/>
        <v>0</v>
      </c>
      <c r="AD686" s="11">
        <f t="shared" si="301"/>
        <v>0</v>
      </c>
      <c r="AE686" s="12">
        <f t="shared" si="302"/>
        <v>0</v>
      </c>
      <c r="AF686" s="11">
        <f t="shared" si="303"/>
        <v>0</v>
      </c>
      <c r="AG686" s="12">
        <f t="shared" si="304"/>
        <v>0</v>
      </c>
      <c r="AH686" s="11">
        <f t="shared" si="305"/>
        <v>0</v>
      </c>
      <c r="AI686" s="12">
        <f t="shared" si="306"/>
        <v>0</v>
      </c>
      <c r="AJ686" s="11">
        <f t="shared" si="307"/>
        <v>0</v>
      </c>
      <c r="AK686" s="12">
        <f t="shared" si="308"/>
        <v>0</v>
      </c>
    </row>
    <row r="687" spans="1:37" x14ac:dyDescent="0.3">
      <c r="A687">
        <v>593484</v>
      </c>
      <c r="C687" s="1">
        <v>43762</v>
      </c>
      <c r="D687">
        <v>5</v>
      </c>
      <c r="E687" t="s">
        <v>224</v>
      </c>
      <c r="F687" t="s">
        <v>165</v>
      </c>
      <c r="G687" t="s">
        <v>85</v>
      </c>
      <c r="H687" s="2">
        <v>35900000</v>
      </c>
      <c r="J687">
        <f t="shared" si="281"/>
        <v>0</v>
      </c>
      <c r="K687">
        <f t="shared" si="282"/>
        <v>0</v>
      </c>
      <c r="L687">
        <f t="shared" si="283"/>
        <v>0</v>
      </c>
      <c r="M687">
        <f t="shared" si="284"/>
        <v>0</v>
      </c>
      <c r="N687">
        <f t="shared" si="285"/>
        <v>0</v>
      </c>
      <c r="O687">
        <f t="shared" si="286"/>
        <v>0</v>
      </c>
      <c r="P687">
        <f t="shared" si="287"/>
        <v>0</v>
      </c>
      <c r="Q687">
        <f t="shared" si="288"/>
        <v>0</v>
      </c>
      <c r="R687" s="11">
        <f t="shared" si="289"/>
        <v>0</v>
      </c>
      <c r="S687">
        <f t="shared" si="290"/>
        <v>0</v>
      </c>
      <c r="T687" s="11">
        <f t="shared" si="291"/>
        <v>0</v>
      </c>
      <c r="U687" s="12">
        <f t="shared" si="292"/>
        <v>0</v>
      </c>
      <c r="V687" s="11">
        <f t="shared" si="293"/>
        <v>0</v>
      </c>
      <c r="W687" s="12">
        <f t="shared" si="294"/>
        <v>0</v>
      </c>
      <c r="X687" s="11">
        <f t="shared" si="295"/>
        <v>0</v>
      </c>
      <c r="Y687" s="12">
        <f t="shared" si="296"/>
        <v>0</v>
      </c>
      <c r="Z687" s="11">
        <f t="shared" si="297"/>
        <v>0</v>
      </c>
      <c r="AA687" s="12">
        <f t="shared" si="298"/>
        <v>0</v>
      </c>
      <c r="AB687" s="11">
        <f t="shared" si="299"/>
        <v>0</v>
      </c>
      <c r="AC687" s="12">
        <f t="shared" si="300"/>
        <v>0</v>
      </c>
      <c r="AD687" s="11">
        <f t="shared" si="301"/>
        <v>0</v>
      </c>
      <c r="AE687" s="12">
        <f t="shared" si="302"/>
        <v>0</v>
      </c>
      <c r="AF687" s="11">
        <f t="shared" si="303"/>
        <v>0</v>
      </c>
      <c r="AG687" s="12">
        <f t="shared" si="304"/>
        <v>0</v>
      </c>
      <c r="AH687" s="11">
        <f t="shared" si="305"/>
        <v>0</v>
      </c>
      <c r="AI687" s="12">
        <f t="shared" si="306"/>
        <v>0</v>
      </c>
      <c r="AJ687" s="11">
        <f t="shared" si="307"/>
        <v>0</v>
      </c>
      <c r="AK687" s="12">
        <f t="shared" si="308"/>
        <v>0</v>
      </c>
    </row>
    <row r="688" spans="1:37" x14ac:dyDescent="0.3">
      <c r="A688">
        <v>593484</v>
      </c>
      <c r="C688" s="1">
        <v>43762</v>
      </c>
      <c r="D688">
        <v>6</v>
      </c>
      <c r="E688" t="s">
        <v>224</v>
      </c>
      <c r="F688" t="s">
        <v>165</v>
      </c>
      <c r="G688" t="s">
        <v>91</v>
      </c>
      <c r="H688" s="2">
        <v>38518069</v>
      </c>
      <c r="J688">
        <f t="shared" si="281"/>
        <v>0</v>
      </c>
      <c r="K688">
        <f t="shared" si="282"/>
        <v>0</v>
      </c>
      <c r="L688">
        <f t="shared" si="283"/>
        <v>0</v>
      </c>
      <c r="M688">
        <f t="shared" si="284"/>
        <v>0</v>
      </c>
      <c r="N688">
        <f t="shared" si="285"/>
        <v>0</v>
      </c>
      <c r="O688">
        <f t="shared" si="286"/>
        <v>0</v>
      </c>
      <c r="P688">
        <f t="shared" si="287"/>
        <v>0</v>
      </c>
      <c r="Q688">
        <f t="shared" si="288"/>
        <v>0</v>
      </c>
      <c r="R688" s="11">
        <f t="shared" si="289"/>
        <v>0</v>
      </c>
      <c r="S688">
        <f t="shared" si="290"/>
        <v>0</v>
      </c>
      <c r="T688" s="11">
        <f t="shared" si="291"/>
        <v>0</v>
      </c>
      <c r="U688" s="12">
        <f t="shared" si="292"/>
        <v>0</v>
      </c>
      <c r="V688" s="11">
        <f t="shared" si="293"/>
        <v>0</v>
      </c>
      <c r="W688" s="12">
        <f t="shared" si="294"/>
        <v>0</v>
      </c>
      <c r="X688" s="11">
        <f t="shared" si="295"/>
        <v>0</v>
      </c>
      <c r="Y688" s="12">
        <f t="shared" si="296"/>
        <v>0</v>
      </c>
      <c r="Z688" s="11">
        <f t="shared" si="297"/>
        <v>0</v>
      </c>
      <c r="AA688" s="12">
        <f t="shared" si="298"/>
        <v>0</v>
      </c>
      <c r="AB688" s="11">
        <f t="shared" si="299"/>
        <v>0</v>
      </c>
      <c r="AC688" s="12">
        <f t="shared" si="300"/>
        <v>0</v>
      </c>
      <c r="AD688" s="11">
        <f t="shared" si="301"/>
        <v>0</v>
      </c>
      <c r="AE688" s="12">
        <f t="shared" si="302"/>
        <v>0</v>
      </c>
      <c r="AF688" s="11">
        <f t="shared" si="303"/>
        <v>0</v>
      </c>
      <c r="AG688" s="12">
        <f t="shared" si="304"/>
        <v>0</v>
      </c>
      <c r="AH688" s="11">
        <f t="shared" si="305"/>
        <v>0</v>
      </c>
      <c r="AI688" s="12">
        <f t="shared" si="306"/>
        <v>0</v>
      </c>
      <c r="AJ688" s="11">
        <f t="shared" si="307"/>
        <v>0</v>
      </c>
      <c r="AK688" s="12">
        <f t="shared" si="308"/>
        <v>0</v>
      </c>
    </row>
    <row r="689" spans="1:37" x14ac:dyDescent="0.3">
      <c r="A689">
        <v>593484</v>
      </c>
      <c r="C689" s="1">
        <v>43762</v>
      </c>
      <c r="D689">
        <v>7</v>
      </c>
      <c r="E689" t="s">
        <v>224</v>
      </c>
      <c r="F689" t="s">
        <v>165</v>
      </c>
      <c r="G689" t="s">
        <v>136</v>
      </c>
      <c r="H689" s="2">
        <v>39742971</v>
      </c>
      <c r="J689">
        <f t="shared" si="281"/>
        <v>0</v>
      </c>
      <c r="K689">
        <f t="shared" si="282"/>
        <v>0</v>
      </c>
      <c r="L689">
        <f t="shared" si="283"/>
        <v>0</v>
      </c>
      <c r="M689">
        <f t="shared" si="284"/>
        <v>0</v>
      </c>
      <c r="N689">
        <f t="shared" si="285"/>
        <v>0</v>
      </c>
      <c r="O689">
        <f t="shared" si="286"/>
        <v>0</v>
      </c>
      <c r="P689">
        <f t="shared" si="287"/>
        <v>0</v>
      </c>
      <c r="Q689">
        <f t="shared" si="288"/>
        <v>0</v>
      </c>
      <c r="R689" s="11">
        <f t="shared" si="289"/>
        <v>0</v>
      </c>
      <c r="S689">
        <f t="shared" si="290"/>
        <v>0</v>
      </c>
      <c r="T689" s="11">
        <f t="shared" si="291"/>
        <v>0</v>
      </c>
      <c r="U689" s="12">
        <f t="shared" si="292"/>
        <v>0</v>
      </c>
      <c r="V689" s="11">
        <f t="shared" si="293"/>
        <v>0</v>
      </c>
      <c r="W689" s="12">
        <f t="shared" si="294"/>
        <v>0</v>
      </c>
      <c r="X689" s="11">
        <f t="shared" si="295"/>
        <v>0</v>
      </c>
      <c r="Y689" s="12">
        <f t="shared" si="296"/>
        <v>0</v>
      </c>
      <c r="Z689" s="11">
        <f t="shared" si="297"/>
        <v>0</v>
      </c>
      <c r="AA689" s="12">
        <f t="shared" si="298"/>
        <v>0</v>
      </c>
      <c r="AB689" s="11">
        <f t="shared" si="299"/>
        <v>0</v>
      </c>
      <c r="AC689" s="12">
        <f t="shared" si="300"/>
        <v>0</v>
      </c>
      <c r="AD689" s="11">
        <f t="shared" si="301"/>
        <v>0</v>
      </c>
      <c r="AE689" s="12">
        <f t="shared" si="302"/>
        <v>0</v>
      </c>
      <c r="AF689" s="11">
        <f t="shared" si="303"/>
        <v>0</v>
      </c>
      <c r="AG689" s="12">
        <f t="shared" si="304"/>
        <v>0</v>
      </c>
      <c r="AH689" s="11">
        <f t="shared" si="305"/>
        <v>0</v>
      </c>
      <c r="AI689" s="12">
        <f t="shared" si="306"/>
        <v>0</v>
      </c>
      <c r="AJ689" s="11">
        <f t="shared" si="307"/>
        <v>0</v>
      </c>
      <c r="AK689" s="12">
        <f t="shared" si="308"/>
        <v>0</v>
      </c>
    </row>
    <row r="690" spans="1:37" x14ac:dyDescent="0.3">
      <c r="A690">
        <v>593484</v>
      </c>
      <c r="C690" s="1">
        <v>43762</v>
      </c>
      <c r="D690">
        <v>8</v>
      </c>
      <c r="E690" t="s">
        <v>224</v>
      </c>
      <c r="F690" t="s">
        <v>174</v>
      </c>
      <c r="G690" t="s">
        <v>137</v>
      </c>
      <c r="H690" s="2">
        <v>39742971</v>
      </c>
      <c r="J690">
        <f t="shared" si="281"/>
        <v>0</v>
      </c>
      <c r="K690">
        <f t="shared" si="282"/>
        <v>0</v>
      </c>
      <c r="L690">
        <f t="shared" si="283"/>
        <v>0</v>
      </c>
      <c r="M690">
        <f t="shared" si="284"/>
        <v>0</v>
      </c>
      <c r="N690">
        <f t="shared" si="285"/>
        <v>0</v>
      </c>
      <c r="O690">
        <f t="shared" si="286"/>
        <v>0</v>
      </c>
      <c r="P690">
        <f t="shared" si="287"/>
        <v>0</v>
      </c>
      <c r="Q690">
        <f t="shared" si="288"/>
        <v>0</v>
      </c>
      <c r="R690" s="11">
        <f t="shared" si="289"/>
        <v>0</v>
      </c>
      <c r="S690">
        <f t="shared" si="290"/>
        <v>0</v>
      </c>
      <c r="T690" s="11">
        <f t="shared" si="291"/>
        <v>0</v>
      </c>
      <c r="U690" s="12">
        <f t="shared" si="292"/>
        <v>0</v>
      </c>
      <c r="V690" s="11">
        <f t="shared" si="293"/>
        <v>0</v>
      </c>
      <c r="W690" s="12">
        <f t="shared" si="294"/>
        <v>0</v>
      </c>
      <c r="X690" s="11">
        <f t="shared" si="295"/>
        <v>0</v>
      </c>
      <c r="Y690" s="12">
        <f t="shared" si="296"/>
        <v>0</v>
      </c>
      <c r="Z690" s="11">
        <f t="shared" si="297"/>
        <v>0</v>
      </c>
      <c r="AA690" s="12">
        <f t="shared" si="298"/>
        <v>0</v>
      </c>
      <c r="AB690" s="11">
        <f t="shared" si="299"/>
        <v>0</v>
      </c>
      <c r="AC690" s="12">
        <f t="shared" si="300"/>
        <v>0</v>
      </c>
      <c r="AD690" s="11">
        <f t="shared" si="301"/>
        <v>0</v>
      </c>
      <c r="AE690" s="12">
        <f t="shared" si="302"/>
        <v>0</v>
      </c>
      <c r="AF690" s="11">
        <f t="shared" si="303"/>
        <v>0</v>
      </c>
      <c r="AG690" s="12">
        <f t="shared" si="304"/>
        <v>0</v>
      </c>
      <c r="AH690" s="11">
        <f t="shared" si="305"/>
        <v>0</v>
      </c>
      <c r="AI690" s="12">
        <f t="shared" si="306"/>
        <v>0</v>
      </c>
      <c r="AJ690" s="11">
        <f t="shared" si="307"/>
        <v>0</v>
      </c>
      <c r="AK690" s="12">
        <f t="shared" si="308"/>
        <v>0</v>
      </c>
    </row>
    <row r="691" spans="1:37" x14ac:dyDescent="0.3">
      <c r="A691">
        <v>593484</v>
      </c>
      <c r="C691" s="1">
        <v>43762</v>
      </c>
      <c r="D691">
        <v>9</v>
      </c>
      <c r="E691" t="s">
        <v>224</v>
      </c>
      <c r="F691" t="s">
        <v>165</v>
      </c>
      <c r="G691" t="s">
        <v>64</v>
      </c>
      <c r="H691" s="2">
        <v>39937500</v>
      </c>
      <c r="J691">
        <f t="shared" si="281"/>
        <v>0</v>
      </c>
      <c r="K691">
        <f t="shared" si="282"/>
        <v>0</v>
      </c>
      <c r="L691">
        <f t="shared" si="283"/>
        <v>0</v>
      </c>
      <c r="M691">
        <f t="shared" si="284"/>
        <v>0</v>
      </c>
      <c r="N691">
        <f t="shared" si="285"/>
        <v>0</v>
      </c>
      <c r="O691">
        <f t="shared" si="286"/>
        <v>0</v>
      </c>
      <c r="P691">
        <f t="shared" si="287"/>
        <v>0</v>
      </c>
      <c r="Q691">
        <f t="shared" si="288"/>
        <v>0</v>
      </c>
      <c r="R691" s="11">
        <f t="shared" si="289"/>
        <v>0</v>
      </c>
      <c r="S691">
        <f t="shared" si="290"/>
        <v>0</v>
      </c>
      <c r="T691" s="11">
        <f t="shared" si="291"/>
        <v>0</v>
      </c>
      <c r="U691" s="12">
        <f t="shared" si="292"/>
        <v>0</v>
      </c>
      <c r="V691" s="11">
        <f t="shared" si="293"/>
        <v>0</v>
      </c>
      <c r="W691" s="12">
        <f t="shared" si="294"/>
        <v>0</v>
      </c>
      <c r="X691" s="11">
        <f t="shared" si="295"/>
        <v>0</v>
      </c>
      <c r="Y691" s="12">
        <f t="shared" si="296"/>
        <v>0</v>
      </c>
      <c r="Z691" s="11">
        <f t="shared" si="297"/>
        <v>0</v>
      </c>
      <c r="AA691" s="12">
        <f t="shared" si="298"/>
        <v>0</v>
      </c>
      <c r="AB691" s="11">
        <f t="shared" si="299"/>
        <v>0</v>
      </c>
      <c r="AC691" s="12">
        <f t="shared" si="300"/>
        <v>0</v>
      </c>
      <c r="AD691" s="11">
        <f t="shared" si="301"/>
        <v>0</v>
      </c>
      <c r="AE691" s="12">
        <f t="shared" si="302"/>
        <v>0</v>
      </c>
      <c r="AF691" s="11">
        <f t="shared" si="303"/>
        <v>0</v>
      </c>
      <c r="AG691" s="12">
        <f t="shared" si="304"/>
        <v>0</v>
      </c>
      <c r="AH691" s="11">
        <f t="shared" si="305"/>
        <v>0</v>
      </c>
      <c r="AI691" s="12">
        <f t="shared" si="306"/>
        <v>0</v>
      </c>
      <c r="AJ691" s="11">
        <f t="shared" si="307"/>
        <v>0</v>
      </c>
      <c r="AK691" s="12">
        <f t="shared" si="308"/>
        <v>0</v>
      </c>
    </row>
    <row r="692" spans="1:37" x14ac:dyDescent="0.3">
      <c r="C692" s="1"/>
      <c r="H692" s="2"/>
      <c r="J692">
        <f t="shared" si="281"/>
        <v>0</v>
      </c>
      <c r="K692">
        <f t="shared" si="282"/>
        <v>0</v>
      </c>
      <c r="L692">
        <f t="shared" si="283"/>
        <v>0</v>
      </c>
      <c r="M692">
        <f t="shared" si="284"/>
        <v>0</v>
      </c>
      <c r="N692">
        <f t="shared" si="285"/>
        <v>0</v>
      </c>
      <c r="O692">
        <f t="shared" si="286"/>
        <v>0</v>
      </c>
      <c r="P692">
        <f t="shared" si="287"/>
        <v>0</v>
      </c>
      <c r="Q692">
        <f t="shared" si="288"/>
        <v>0</v>
      </c>
      <c r="R692" s="11">
        <f t="shared" si="289"/>
        <v>0</v>
      </c>
      <c r="S692">
        <f t="shared" si="290"/>
        <v>0</v>
      </c>
      <c r="T692" s="11">
        <f t="shared" si="291"/>
        <v>0</v>
      </c>
      <c r="U692" s="12">
        <f t="shared" si="292"/>
        <v>0</v>
      </c>
      <c r="V692" s="11">
        <f t="shared" si="293"/>
        <v>0</v>
      </c>
      <c r="W692" s="12">
        <f t="shared" si="294"/>
        <v>0</v>
      </c>
      <c r="X692" s="11">
        <f t="shared" si="295"/>
        <v>0</v>
      </c>
      <c r="Y692" s="12">
        <f t="shared" si="296"/>
        <v>0</v>
      </c>
      <c r="Z692" s="11">
        <f t="shared" si="297"/>
        <v>0</v>
      </c>
      <c r="AA692" s="12">
        <f t="shared" si="298"/>
        <v>0</v>
      </c>
      <c r="AB692" s="11">
        <f t="shared" si="299"/>
        <v>0</v>
      </c>
      <c r="AC692" s="12">
        <f t="shared" si="300"/>
        <v>0</v>
      </c>
      <c r="AD692" s="11">
        <f t="shared" si="301"/>
        <v>0</v>
      </c>
      <c r="AE692" s="12">
        <f t="shared" si="302"/>
        <v>0</v>
      </c>
      <c r="AF692" s="11">
        <f t="shared" si="303"/>
        <v>0</v>
      </c>
      <c r="AG692" s="12">
        <f t="shared" si="304"/>
        <v>0</v>
      </c>
      <c r="AH692" s="11">
        <f t="shared" si="305"/>
        <v>0</v>
      </c>
      <c r="AI692" s="12">
        <f t="shared" si="306"/>
        <v>0</v>
      </c>
      <c r="AJ692" s="11">
        <f t="shared" si="307"/>
        <v>0</v>
      </c>
      <c r="AK692" s="12">
        <f t="shared" si="308"/>
        <v>0</v>
      </c>
    </row>
    <row r="693" spans="1:37" x14ac:dyDescent="0.3">
      <c r="A693">
        <v>592154</v>
      </c>
      <c r="C693" s="1">
        <v>43759</v>
      </c>
      <c r="D693">
        <v>1</v>
      </c>
      <c r="E693" t="s">
        <v>225</v>
      </c>
      <c r="F693" t="s">
        <v>165</v>
      </c>
      <c r="G693" t="s">
        <v>22</v>
      </c>
      <c r="H693" s="2">
        <v>20992932</v>
      </c>
      <c r="J693">
        <f t="shared" si="281"/>
        <v>0</v>
      </c>
      <c r="K693">
        <f t="shared" si="282"/>
        <v>0</v>
      </c>
      <c r="L693">
        <f t="shared" si="283"/>
        <v>0</v>
      </c>
      <c r="M693">
        <f t="shared" si="284"/>
        <v>0</v>
      </c>
      <c r="N693">
        <f t="shared" si="285"/>
        <v>0</v>
      </c>
      <c r="O693">
        <f t="shared" si="286"/>
        <v>0</v>
      </c>
      <c r="P693">
        <f t="shared" si="287"/>
        <v>0</v>
      </c>
      <c r="Q693">
        <f t="shared" si="288"/>
        <v>0</v>
      </c>
      <c r="R693" s="11">
        <f t="shared" si="289"/>
        <v>0</v>
      </c>
      <c r="S693">
        <f t="shared" si="290"/>
        <v>0</v>
      </c>
      <c r="T693" s="11">
        <f t="shared" si="291"/>
        <v>0</v>
      </c>
      <c r="U693" s="12">
        <f t="shared" si="292"/>
        <v>0</v>
      </c>
      <c r="V693" s="11">
        <f t="shared" si="293"/>
        <v>0</v>
      </c>
      <c r="W693" s="12">
        <f t="shared" si="294"/>
        <v>0</v>
      </c>
      <c r="X693" s="11">
        <f t="shared" si="295"/>
        <v>0</v>
      </c>
      <c r="Y693" s="12">
        <f t="shared" si="296"/>
        <v>0</v>
      </c>
      <c r="Z693" s="11">
        <f t="shared" si="297"/>
        <v>0</v>
      </c>
      <c r="AA693" s="12">
        <f t="shared" si="298"/>
        <v>0</v>
      </c>
      <c r="AB693" s="11">
        <f t="shared" si="299"/>
        <v>0</v>
      </c>
      <c r="AC693" s="12">
        <f t="shared" si="300"/>
        <v>0</v>
      </c>
      <c r="AD693" s="11">
        <f t="shared" si="301"/>
        <v>0</v>
      </c>
      <c r="AE693" s="12">
        <f t="shared" si="302"/>
        <v>0</v>
      </c>
      <c r="AF693" s="11">
        <f t="shared" si="303"/>
        <v>0</v>
      </c>
      <c r="AG693" s="12">
        <f t="shared" si="304"/>
        <v>0</v>
      </c>
      <c r="AH693" s="11">
        <f t="shared" si="305"/>
        <v>0</v>
      </c>
      <c r="AI693" s="12">
        <f t="shared" si="306"/>
        <v>0</v>
      </c>
      <c r="AJ693" s="11">
        <f t="shared" si="307"/>
        <v>0</v>
      </c>
      <c r="AK693" s="12">
        <f t="shared" si="308"/>
        <v>0</v>
      </c>
    </row>
    <row r="694" spans="1:37" x14ac:dyDescent="0.3">
      <c r="A694">
        <v>592154</v>
      </c>
      <c r="C694" s="1">
        <v>43759</v>
      </c>
      <c r="D694">
        <v>2</v>
      </c>
      <c r="E694" t="s">
        <v>225</v>
      </c>
      <c r="F694" t="s">
        <v>165</v>
      </c>
      <c r="G694" t="s">
        <v>29</v>
      </c>
      <c r="H694" s="2">
        <v>22848615</v>
      </c>
      <c r="J694">
        <f t="shared" si="281"/>
        <v>0</v>
      </c>
      <c r="K694">
        <f t="shared" si="282"/>
        <v>0</v>
      </c>
      <c r="L694">
        <f t="shared" si="283"/>
        <v>0</v>
      </c>
      <c r="M694">
        <f t="shared" si="284"/>
        <v>0</v>
      </c>
      <c r="N694">
        <f t="shared" si="285"/>
        <v>0</v>
      </c>
      <c r="O694">
        <f t="shared" si="286"/>
        <v>0</v>
      </c>
      <c r="P694">
        <f t="shared" si="287"/>
        <v>0</v>
      </c>
      <c r="Q694">
        <f t="shared" si="288"/>
        <v>0</v>
      </c>
      <c r="R694" s="11">
        <f t="shared" si="289"/>
        <v>0</v>
      </c>
      <c r="S694">
        <f t="shared" si="290"/>
        <v>0</v>
      </c>
      <c r="T694" s="11">
        <f t="shared" si="291"/>
        <v>0</v>
      </c>
      <c r="U694" s="12">
        <f t="shared" si="292"/>
        <v>0</v>
      </c>
      <c r="V694" s="11">
        <f t="shared" si="293"/>
        <v>0</v>
      </c>
      <c r="W694" s="12">
        <f t="shared" si="294"/>
        <v>0</v>
      </c>
      <c r="X694" s="11">
        <f t="shared" si="295"/>
        <v>0</v>
      </c>
      <c r="Y694" s="12">
        <f t="shared" si="296"/>
        <v>0</v>
      </c>
      <c r="Z694" s="11">
        <f t="shared" si="297"/>
        <v>0</v>
      </c>
      <c r="AA694" s="12">
        <f t="shared" si="298"/>
        <v>0</v>
      </c>
      <c r="AB694" s="11">
        <f t="shared" si="299"/>
        <v>0</v>
      </c>
      <c r="AC694" s="12">
        <f t="shared" si="300"/>
        <v>0</v>
      </c>
      <c r="AD694" s="11">
        <f t="shared" si="301"/>
        <v>0</v>
      </c>
      <c r="AE694" s="12">
        <f t="shared" si="302"/>
        <v>0</v>
      </c>
      <c r="AF694" s="11">
        <f t="shared" si="303"/>
        <v>0</v>
      </c>
      <c r="AG694" s="12">
        <f t="shared" si="304"/>
        <v>0</v>
      </c>
      <c r="AH694" s="11">
        <f t="shared" si="305"/>
        <v>0</v>
      </c>
      <c r="AI694" s="12">
        <f t="shared" si="306"/>
        <v>0</v>
      </c>
      <c r="AJ694" s="11">
        <f t="shared" si="307"/>
        <v>1</v>
      </c>
      <c r="AK694" s="12">
        <f t="shared" si="308"/>
        <v>0</v>
      </c>
    </row>
    <row r="695" spans="1:37" x14ac:dyDescent="0.3">
      <c r="A695">
        <v>592154</v>
      </c>
      <c r="C695" s="1">
        <v>43759</v>
      </c>
      <c r="D695">
        <v>3</v>
      </c>
      <c r="E695" t="s">
        <v>225</v>
      </c>
      <c r="F695" t="s">
        <v>165</v>
      </c>
      <c r="G695" t="s">
        <v>156</v>
      </c>
      <c r="H695" s="2">
        <v>23048000</v>
      </c>
      <c r="J695">
        <f t="shared" si="281"/>
        <v>1</v>
      </c>
      <c r="K695">
        <f t="shared" si="282"/>
        <v>0</v>
      </c>
      <c r="L695">
        <f t="shared" si="283"/>
        <v>0</v>
      </c>
      <c r="M695">
        <f t="shared" si="284"/>
        <v>0</v>
      </c>
      <c r="N695">
        <f t="shared" si="285"/>
        <v>0</v>
      </c>
      <c r="O695">
        <f t="shared" si="286"/>
        <v>0</v>
      </c>
      <c r="P695">
        <f t="shared" si="287"/>
        <v>0</v>
      </c>
      <c r="Q695">
        <f t="shared" si="288"/>
        <v>0</v>
      </c>
      <c r="R695" s="11">
        <f t="shared" si="289"/>
        <v>0</v>
      </c>
      <c r="S695">
        <f t="shared" si="290"/>
        <v>0</v>
      </c>
      <c r="T695" s="11">
        <f t="shared" si="291"/>
        <v>0</v>
      </c>
      <c r="U695" s="12">
        <f t="shared" si="292"/>
        <v>0</v>
      </c>
      <c r="V695" s="11">
        <f t="shared" si="293"/>
        <v>0</v>
      </c>
      <c r="W695" s="12">
        <f t="shared" si="294"/>
        <v>0</v>
      </c>
      <c r="X695" s="11">
        <f t="shared" si="295"/>
        <v>0</v>
      </c>
      <c r="Y695" s="12">
        <f t="shared" si="296"/>
        <v>0</v>
      </c>
      <c r="Z695" s="11">
        <f t="shared" si="297"/>
        <v>0</v>
      </c>
      <c r="AA695" s="12">
        <f t="shared" si="298"/>
        <v>0</v>
      </c>
      <c r="AB695" s="11">
        <f t="shared" si="299"/>
        <v>0</v>
      </c>
      <c r="AC695" s="12">
        <f t="shared" si="300"/>
        <v>0</v>
      </c>
      <c r="AD695" s="11">
        <f t="shared" si="301"/>
        <v>0</v>
      </c>
      <c r="AE695" s="12">
        <f t="shared" si="302"/>
        <v>0</v>
      </c>
      <c r="AF695" s="11">
        <f t="shared" si="303"/>
        <v>0</v>
      </c>
      <c r="AG695" s="12">
        <f t="shared" si="304"/>
        <v>0</v>
      </c>
      <c r="AH695" s="11">
        <f t="shared" si="305"/>
        <v>0</v>
      </c>
      <c r="AI695" s="12">
        <f t="shared" si="306"/>
        <v>0</v>
      </c>
      <c r="AJ695" s="11">
        <f t="shared" si="307"/>
        <v>0</v>
      </c>
      <c r="AK695" s="12">
        <f t="shared" si="308"/>
        <v>0</v>
      </c>
    </row>
    <row r="696" spans="1:37" x14ac:dyDescent="0.3">
      <c r="A696">
        <v>592154</v>
      </c>
      <c r="C696" s="1">
        <v>43759</v>
      </c>
      <c r="D696">
        <v>4</v>
      </c>
      <c r="E696" t="s">
        <v>225</v>
      </c>
      <c r="F696" t="s">
        <v>165</v>
      </c>
      <c r="G696" t="s">
        <v>20</v>
      </c>
      <c r="H696" s="2">
        <v>25709597</v>
      </c>
      <c r="J696">
        <f t="shared" si="281"/>
        <v>0</v>
      </c>
      <c r="K696">
        <f t="shared" si="282"/>
        <v>0</v>
      </c>
      <c r="L696">
        <f t="shared" si="283"/>
        <v>0</v>
      </c>
      <c r="M696">
        <f t="shared" si="284"/>
        <v>0</v>
      </c>
      <c r="N696">
        <f t="shared" si="285"/>
        <v>0</v>
      </c>
      <c r="O696">
        <f t="shared" si="286"/>
        <v>0</v>
      </c>
      <c r="P696">
        <f t="shared" si="287"/>
        <v>0</v>
      </c>
      <c r="Q696">
        <f t="shared" si="288"/>
        <v>0</v>
      </c>
      <c r="R696" s="11">
        <f t="shared" si="289"/>
        <v>1</v>
      </c>
      <c r="S696">
        <f t="shared" si="290"/>
        <v>0</v>
      </c>
      <c r="T696" s="11">
        <f t="shared" si="291"/>
        <v>1</v>
      </c>
      <c r="U696" s="12">
        <f t="shared" si="292"/>
        <v>0</v>
      </c>
      <c r="V696" s="11">
        <f t="shared" si="293"/>
        <v>0</v>
      </c>
      <c r="W696" s="12">
        <f t="shared" si="294"/>
        <v>0</v>
      </c>
      <c r="X696" s="11">
        <f t="shared" si="295"/>
        <v>0</v>
      </c>
      <c r="Y696" s="12">
        <f t="shared" si="296"/>
        <v>0</v>
      </c>
      <c r="Z696" s="11">
        <f t="shared" si="297"/>
        <v>0</v>
      </c>
      <c r="AA696" s="12">
        <f t="shared" si="298"/>
        <v>0</v>
      </c>
      <c r="AB696" s="11">
        <f t="shared" si="299"/>
        <v>0</v>
      </c>
      <c r="AC696" s="12">
        <f t="shared" si="300"/>
        <v>0</v>
      </c>
      <c r="AD696" s="11">
        <f t="shared" si="301"/>
        <v>0</v>
      </c>
      <c r="AE696" s="12">
        <f t="shared" si="302"/>
        <v>0</v>
      </c>
      <c r="AF696" s="11">
        <f t="shared" si="303"/>
        <v>0</v>
      </c>
      <c r="AG696" s="12">
        <f t="shared" si="304"/>
        <v>0</v>
      </c>
      <c r="AH696" s="11">
        <f t="shared" si="305"/>
        <v>0</v>
      </c>
      <c r="AI696" s="12">
        <f t="shared" si="306"/>
        <v>0</v>
      </c>
      <c r="AJ696" s="11">
        <f t="shared" si="307"/>
        <v>0</v>
      </c>
      <c r="AK696" s="12">
        <f t="shared" si="308"/>
        <v>0</v>
      </c>
    </row>
    <row r="697" spans="1:37" x14ac:dyDescent="0.3">
      <c r="A697">
        <v>592154</v>
      </c>
      <c r="C697" s="1">
        <v>43759</v>
      </c>
      <c r="D697">
        <v>5</v>
      </c>
      <c r="E697" t="s">
        <v>225</v>
      </c>
      <c r="F697" t="s">
        <v>165</v>
      </c>
      <c r="G697" t="s">
        <v>14</v>
      </c>
      <c r="H697" s="2">
        <v>26480193</v>
      </c>
      <c r="J697">
        <f t="shared" si="281"/>
        <v>0</v>
      </c>
      <c r="K697">
        <f t="shared" si="282"/>
        <v>0</v>
      </c>
      <c r="L697">
        <f t="shared" si="283"/>
        <v>0</v>
      </c>
      <c r="M697">
        <f t="shared" si="284"/>
        <v>0</v>
      </c>
      <c r="N697">
        <f t="shared" si="285"/>
        <v>0</v>
      </c>
      <c r="O697">
        <f t="shared" si="286"/>
        <v>0</v>
      </c>
      <c r="P697">
        <f t="shared" si="287"/>
        <v>0</v>
      </c>
      <c r="Q697">
        <f t="shared" si="288"/>
        <v>0</v>
      </c>
      <c r="R697" s="11">
        <f t="shared" si="289"/>
        <v>0</v>
      </c>
      <c r="S697">
        <f t="shared" si="290"/>
        <v>0</v>
      </c>
      <c r="T697" s="11">
        <f t="shared" si="291"/>
        <v>0</v>
      </c>
      <c r="U697" s="12">
        <f t="shared" si="292"/>
        <v>0</v>
      </c>
      <c r="V697" s="11">
        <f t="shared" si="293"/>
        <v>0</v>
      </c>
      <c r="W697" s="12">
        <f t="shared" si="294"/>
        <v>0</v>
      </c>
      <c r="X697" s="11">
        <f t="shared" si="295"/>
        <v>0</v>
      </c>
      <c r="Y697" s="12">
        <f t="shared" si="296"/>
        <v>0</v>
      </c>
      <c r="Z697" s="11">
        <f t="shared" si="297"/>
        <v>1</v>
      </c>
      <c r="AA697" s="12">
        <f t="shared" si="298"/>
        <v>0</v>
      </c>
      <c r="AB697" s="11">
        <f t="shared" si="299"/>
        <v>0</v>
      </c>
      <c r="AC697" s="12">
        <f t="shared" si="300"/>
        <v>0</v>
      </c>
      <c r="AD697" s="11">
        <f t="shared" si="301"/>
        <v>0</v>
      </c>
      <c r="AE697" s="12">
        <f t="shared" si="302"/>
        <v>0</v>
      </c>
      <c r="AF697" s="11">
        <f t="shared" si="303"/>
        <v>0</v>
      </c>
      <c r="AG697" s="12">
        <f t="shared" si="304"/>
        <v>0</v>
      </c>
      <c r="AH697" s="11">
        <f t="shared" si="305"/>
        <v>0</v>
      </c>
      <c r="AI697" s="12">
        <f t="shared" si="306"/>
        <v>0</v>
      </c>
      <c r="AJ697" s="11">
        <f t="shared" si="307"/>
        <v>0</v>
      </c>
      <c r="AK697" s="12">
        <f t="shared" si="308"/>
        <v>0</v>
      </c>
    </row>
    <row r="698" spans="1:37" x14ac:dyDescent="0.3">
      <c r="A698">
        <v>592154</v>
      </c>
      <c r="C698" s="1">
        <v>43759</v>
      </c>
      <c r="D698">
        <v>6</v>
      </c>
      <c r="E698" t="s">
        <v>225</v>
      </c>
      <c r="F698" t="s">
        <v>165</v>
      </c>
      <c r="G698" t="s">
        <v>25</v>
      </c>
      <c r="H698" s="2">
        <v>27260000</v>
      </c>
      <c r="J698">
        <f t="shared" si="281"/>
        <v>0</v>
      </c>
      <c r="K698">
        <f t="shared" si="282"/>
        <v>0</v>
      </c>
      <c r="L698">
        <f t="shared" si="283"/>
        <v>0</v>
      </c>
      <c r="M698">
        <f t="shared" si="284"/>
        <v>0</v>
      </c>
      <c r="N698">
        <f t="shared" si="285"/>
        <v>0</v>
      </c>
      <c r="O698">
        <f t="shared" si="286"/>
        <v>0</v>
      </c>
      <c r="P698">
        <f t="shared" si="287"/>
        <v>0</v>
      </c>
      <c r="Q698">
        <f t="shared" si="288"/>
        <v>0</v>
      </c>
      <c r="R698" s="11">
        <f t="shared" si="289"/>
        <v>0</v>
      </c>
      <c r="S698">
        <f t="shared" si="290"/>
        <v>0</v>
      </c>
      <c r="T698" s="11">
        <f t="shared" si="291"/>
        <v>0</v>
      </c>
      <c r="U698" s="12">
        <f t="shared" si="292"/>
        <v>0</v>
      </c>
      <c r="V698" s="11">
        <f t="shared" si="293"/>
        <v>0</v>
      </c>
      <c r="W698" s="12">
        <f t="shared" si="294"/>
        <v>0</v>
      </c>
      <c r="X698" s="11">
        <f t="shared" si="295"/>
        <v>0</v>
      </c>
      <c r="Y698" s="12">
        <f t="shared" si="296"/>
        <v>0</v>
      </c>
      <c r="Z698" s="11">
        <f t="shared" si="297"/>
        <v>0</v>
      </c>
      <c r="AA698" s="12">
        <f t="shared" si="298"/>
        <v>0</v>
      </c>
      <c r="AB698" s="11">
        <f t="shared" si="299"/>
        <v>0</v>
      </c>
      <c r="AC698" s="12">
        <f t="shared" si="300"/>
        <v>0</v>
      </c>
      <c r="AD698" s="11">
        <f t="shared" si="301"/>
        <v>0</v>
      </c>
      <c r="AE698" s="12">
        <f t="shared" si="302"/>
        <v>0</v>
      </c>
      <c r="AF698" s="11">
        <f t="shared" si="303"/>
        <v>0</v>
      </c>
      <c r="AG698" s="12">
        <f t="shared" si="304"/>
        <v>0</v>
      </c>
      <c r="AH698" s="11">
        <f t="shared" si="305"/>
        <v>0</v>
      </c>
      <c r="AI698" s="12">
        <f t="shared" si="306"/>
        <v>0</v>
      </c>
      <c r="AJ698" s="11">
        <f t="shared" si="307"/>
        <v>0</v>
      </c>
      <c r="AK698" s="12">
        <f t="shared" si="308"/>
        <v>0</v>
      </c>
    </row>
    <row r="699" spans="1:37" x14ac:dyDescent="0.3">
      <c r="A699">
        <v>592154</v>
      </c>
      <c r="C699" s="1">
        <v>43759</v>
      </c>
      <c r="D699">
        <v>7</v>
      </c>
      <c r="E699" t="s">
        <v>225</v>
      </c>
      <c r="F699" t="s">
        <v>165</v>
      </c>
      <c r="G699" t="s">
        <v>40</v>
      </c>
      <c r="H699" s="2">
        <v>27781795</v>
      </c>
      <c r="J699">
        <f t="shared" si="281"/>
        <v>0</v>
      </c>
      <c r="K699">
        <f t="shared" si="282"/>
        <v>0</v>
      </c>
      <c r="L699">
        <f t="shared" si="283"/>
        <v>0</v>
      </c>
      <c r="M699">
        <f t="shared" si="284"/>
        <v>0</v>
      </c>
      <c r="N699">
        <f t="shared" si="285"/>
        <v>0</v>
      </c>
      <c r="O699">
        <f t="shared" si="286"/>
        <v>0</v>
      </c>
      <c r="P699">
        <f t="shared" si="287"/>
        <v>0</v>
      </c>
      <c r="Q699">
        <f t="shared" si="288"/>
        <v>0</v>
      </c>
      <c r="R699" s="11">
        <f t="shared" si="289"/>
        <v>0</v>
      </c>
      <c r="S699">
        <f t="shared" si="290"/>
        <v>0</v>
      </c>
      <c r="T699" s="11">
        <f t="shared" si="291"/>
        <v>0</v>
      </c>
      <c r="U699" s="12">
        <f t="shared" si="292"/>
        <v>0</v>
      </c>
      <c r="V699" s="11">
        <f t="shared" si="293"/>
        <v>0</v>
      </c>
      <c r="W699" s="12">
        <f t="shared" si="294"/>
        <v>0</v>
      </c>
      <c r="X699" s="11">
        <f t="shared" si="295"/>
        <v>0</v>
      </c>
      <c r="Y699" s="12">
        <f t="shared" si="296"/>
        <v>0</v>
      </c>
      <c r="Z699" s="11">
        <f t="shared" si="297"/>
        <v>0</v>
      </c>
      <c r="AA699" s="12">
        <f t="shared" si="298"/>
        <v>0</v>
      </c>
      <c r="AB699" s="11">
        <f t="shared" si="299"/>
        <v>0</v>
      </c>
      <c r="AC699" s="12">
        <f t="shared" si="300"/>
        <v>0</v>
      </c>
      <c r="AD699" s="11">
        <f t="shared" si="301"/>
        <v>0</v>
      </c>
      <c r="AE699" s="12">
        <f t="shared" si="302"/>
        <v>0</v>
      </c>
      <c r="AF699" s="11">
        <f t="shared" si="303"/>
        <v>0</v>
      </c>
      <c r="AG699" s="12">
        <f t="shared" si="304"/>
        <v>0</v>
      </c>
      <c r="AH699" s="11">
        <f t="shared" si="305"/>
        <v>0</v>
      </c>
      <c r="AI699" s="12">
        <f t="shared" si="306"/>
        <v>0</v>
      </c>
      <c r="AJ699" s="11">
        <f t="shared" si="307"/>
        <v>0</v>
      </c>
      <c r="AK699" s="12">
        <f t="shared" si="308"/>
        <v>0</v>
      </c>
    </row>
    <row r="700" spans="1:37" x14ac:dyDescent="0.3">
      <c r="A700">
        <v>592154</v>
      </c>
      <c r="C700" s="1">
        <v>43759</v>
      </c>
      <c r="D700">
        <v>8</v>
      </c>
      <c r="E700" t="s">
        <v>225</v>
      </c>
      <c r="F700" t="s">
        <v>165</v>
      </c>
      <c r="G700" t="s">
        <v>21</v>
      </c>
      <c r="H700" s="2">
        <v>28631636</v>
      </c>
      <c r="J700">
        <f t="shared" si="281"/>
        <v>0</v>
      </c>
      <c r="K700">
        <f t="shared" si="282"/>
        <v>0</v>
      </c>
      <c r="L700">
        <f t="shared" si="283"/>
        <v>0</v>
      </c>
      <c r="M700">
        <f t="shared" si="284"/>
        <v>0</v>
      </c>
      <c r="N700">
        <f t="shared" si="285"/>
        <v>0</v>
      </c>
      <c r="O700">
        <f t="shared" si="286"/>
        <v>0</v>
      </c>
      <c r="P700">
        <f t="shared" si="287"/>
        <v>0</v>
      </c>
      <c r="Q700">
        <f t="shared" si="288"/>
        <v>0</v>
      </c>
      <c r="R700" s="11">
        <f t="shared" si="289"/>
        <v>0</v>
      </c>
      <c r="S700">
        <f t="shared" si="290"/>
        <v>0</v>
      </c>
      <c r="T700" s="11">
        <f t="shared" si="291"/>
        <v>0</v>
      </c>
      <c r="U700" s="12">
        <f t="shared" si="292"/>
        <v>0</v>
      </c>
      <c r="V700" s="11">
        <f t="shared" si="293"/>
        <v>0</v>
      </c>
      <c r="W700" s="12">
        <f t="shared" si="294"/>
        <v>0</v>
      </c>
      <c r="X700" s="11">
        <f t="shared" si="295"/>
        <v>1</v>
      </c>
      <c r="Y700" s="12">
        <f t="shared" si="296"/>
        <v>0</v>
      </c>
      <c r="Z700" s="11">
        <f t="shared" si="297"/>
        <v>0</v>
      </c>
      <c r="AA700" s="12">
        <f t="shared" si="298"/>
        <v>0</v>
      </c>
      <c r="AB700" s="11">
        <f t="shared" si="299"/>
        <v>0</v>
      </c>
      <c r="AC700" s="12">
        <f t="shared" si="300"/>
        <v>0</v>
      </c>
      <c r="AD700" s="11">
        <f t="shared" si="301"/>
        <v>0</v>
      </c>
      <c r="AE700" s="12">
        <f t="shared" si="302"/>
        <v>0</v>
      </c>
      <c r="AF700" s="11">
        <f t="shared" si="303"/>
        <v>0</v>
      </c>
      <c r="AG700" s="12">
        <f t="shared" si="304"/>
        <v>0</v>
      </c>
      <c r="AH700" s="11">
        <f t="shared" si="305"/>
        <v>0</v>
      </c>
      <c r="AI700" s="12">
        <f t="shared" si="306"/>
        <v>0</v>
      </c>
      <c r="AJ700" s="11">
        <f t="shared" si="307"/>
        <v>0</v>
      </c>
      <c r="AK700" s="12">
        <f t="shared" si="308"/>
        <v>0</v>
      </c>
    </row>
    <row r="701" spans="1:37" x14ac:dyDescent="0.3">
      <c r="A701">
        <v>592154</v>
      </c>
      <c r="C701" s="1">
        <v>43759</v>
      </c>
      <c r="D701">
        <v>9</v>
      </c>
      <c r="E701" t="s">
        <v>225</v>
      </c>
      <c r="F701" t="s">
        <v>165</v>
      </c>
      <c r="G701" t="s">
        <v>18</v>
      </c>
      <c r="H701" s="2">
        <v>28874000</v>
      </c>
      <c r="J701">
        <f t="shared" si="281"/>
        <v>0</v>
      </c>
      <c r="K701">
        <f t="shared" si="282"/>
        <v>0</v>
      </c>
      <c r="L701">
        <f t="shared" si="283"/>
        <v>0</v>
      </c>
      <c r="M701">
        <f t="shared" si="284"/>
        <v>0</v>
      </c>
      <c r="N701">
        <f t="shared" si="285"/>
        <v>0</v>
      </c>
      <c r="O701">
        <f t="shared" si="286"/>
        <v>0</v>
      </c>
      <c r="P701">
        <f t="shared" si="287"/>
        <v>0</v>
      </c>
      <c r="Q701">
        <f t="shared" si="288"/>
        <v>0</v>
      </c>
      <c r="R701" s="11">
        <f t="shared" si="289"/>
        <v>0</v>
      </c>
      <c r="S701">
        <f t="shared" si="290"/>
        <v>0</v>
      </c>
      <c r="T701" s="11">
        <f t="shared" si="291"/>
        <v>0</v>
      </c>
      <c r="U701" s="12">
        <f t="shared" si="292"/>
        <v>0</v>
      </c>
      <c r="V701" s="11">
        <f t="shared" si="293"/>
        <v>0</v>
      </c>
      <c r="W701" s="12">
        <f t="shared" si="294"/>
        <v>0</v>
      </c>
      <c r="X701" s="11">
        <f t="shared" si="295"/>
        <v>0</v>
      </c>
      <c r="Y701" s="12">
        <f t="shared" si="296"/>
        <v>0</v>
      </c>
      <c r="Z701" s="11">
        <f t="shared" si="297"/>
        <v>0</v>
      </c>
      <c r="AA701" s="12">
        <f t="shared" si="298"/>
        <v>0</v>
      </c>
      <c r="AB701" s="11">
        <f t="shared" si="299"/>
        <v>0</v>
      </c>
      <c r="AC701" s="12">
        <f t="shared" si="300"/>
        <v>0</v>
      </c>
      <c r="AD701" s="11">
        <f t="shared" si="301"/>
        <v>1</v>
      </c>
      <c r="AE701" s="12">
        <f t="shared" si="302"/>
        <v>0</v>
      </c>
      <c r="AF701" s="11">
        <f t="shared" si="303"/>
        <v>0</v>
      </c>
      <c r="AG701" s="12">
        <f t="shared" si="304"/>
        <v>0</v>
      </c>
      <c r="AH701" s="11">
        <f t="shared" si="305"/>
        <v>0</v>
      </c>
      <c r="AI701" s="12">
        <f t="shared" si="306"/>
        <v>0</v>
      </c>
      <c r="AJ701" s="11">
        <f t="shared" si="307"/>
        <v>0</v>
      </c>
      <c r="AK701" s="12">
        <f t="shared" si="308"/>
        <v>0</v>
      </c>
    </row>
    <row r="702" spans="1:37" x14ac:dyDescent="0.3">
      <c r="A702">
        <v>592154</v>
      </c>
      <c r="C702" s="1">
        <v>43759</v>
      </c>
      <c r="D702">
        <v>10</v>
      </c>
      <c r="E702" t="s">
        <v>225</v>
      </c>
      <c r="F702" t="s">
        <v>165</v>
      </c>
      <c r="G702" t="s">
        <v>13</v>
      </c>
      <c r="H702" s="2">
        <v>28933652</v>
      </c>
      <c r="J702">
        <f t="shared" si="281"/>
        <v>0</v>
      </c>
      <c r="K702">
        <f t="shared" si="282"/>
        <v>0</v>
      </c>
      <c r="L702">
        <f t="shared" si="283"/>
        <v>0</v>
      </c>
      <c r="M702">
        <f t="shared" si="284"/>
        <v>0</v>
      </c>
      <c r="N702">
        <f t="shared" si="285"/>
        <v>1</v>
      </c>
      <c r="O702">
        <f t="shared" si="286"/>
        <v>0</v>
      </c>
      <c r="P702">
        <f t="shared" si="287"/>
        <v>0</v>
      </c>
      <c r="Q702">
        <f t="shared" si="288"/>
        <v>0</v>
      </c>
      <c r="R702" s="11">
        <f t="shared" si="289"/>
        <v>0</v>
      </c>
      <c r="S702">
        <f t="shared" si="290"/>
        <v>0</v>
      </c>
      <c r="T702" s="11">
        <f t="shared" si="291"/>
        <v>0</v>
      </c>
      <c r="U702" s="12">
        <f t="shared" si="292"/>
        <v>0</v>
      </c>
      <c r="V702" s="11">
        <f t="shared" si="293"/>
        <v>0</v>
      </c>
      <c r="W702" s="12">
        <f t="shared" si="294"/>
        <v>0</v>
      </c>
      <c r="X702" s="11">
        <f t="shared" si="295"/>
        <v>0</v>
      </c>
      <c r="Y702" s="12">
        <f t="shared" si="296"/>
        <v>0</v>
      </c>
      <c r="Z702" s="11">
        <f t="shared" si="297"/>
        <v>0</v>
      </c>
      <c r="AA702" s="12">
        <f t="shared" si="298"/>
        <v>0</v>
      </c>
      <c r="AB702" s="11">
        <f t="shared" si="299"/>
        <v>0</v>
      </c>
      <c r="AC702" s="12">
        <f t="shared" si="300"/>
        <v>0</v>
      </c>
      <c r="AD702" s="11">
        <f t="shared" si="301"/>
        <v>0</v>
      </c>
      <c r="AE702" s="12">
        <f t="shared" si="302"/>
        <v>0</v>
      </c>
      <c r="AF702" s="11">
        <f t="shared" si="303"/>
        <v>0</v>
      </c>
      <c r="AG702" s="12">
        <f t="shared" si="304"/>
        <v>0</v>
      </c>
      <c r="AH702" s="11">
        <f t="shared" si="305"/>
        <v>0</v>
      </c>
      <c r="AI702" s="12">
        <f t="shared" si="306"/>
        <v>0</v>
      </c>
      <c r="AJ702" s="11">
        <f t="shared" si="307"/>
        <v>0</v>
      </c>
      <c r="AK702" s="12">
        <f t="shared" si="308"/>
        <v>0</v>
      </c>
    </row>
    <row r="703" spans="1:37" x14ac:dyDescent="0.3">
      <c r="A703">
        <v>592154</v>
      </c>
      <c r="C703" s="1">
        <v>43759</v>
      </c>
      <c r="D703">
        <v>11</v>
      </c>
      <c r="E703" t="s">
        <v>225</v>
      </c>
      <c r="F703" t="s">
        <v>165</v>
      </c>
      <c r="G703" t="s">
        <v>34</v>
      </c>
      <c r="H703" s="2">
        <v>29850000</v>
      </c>
      <c r="J703">
        <f t="shared" si="281"/>
        <v>0</v>
      </c>
      <c r="K703">
        <f t="shared" si="282"/>
        <v>0</v>
      </c>
      <c r="L703">
        <f t="shared" si="283"/>
        <v>0</v>
      </c>
      <c r="M703">
        <f t="shared" si="284"/>
        <v>0</v>
      </c>
      <c r="N703">
        <f t="shared" si="285"/>
        <v>0</v>
      </c>
      <c r="O703">
        <f t="shared" si="286"/>
        <v>0</v>
      </c>
      <c r="P703">
        <f t="shared" si="287"/>
        <v>0</v>
      </c>
      <c r="Q703">
        <f t="shared" si="288"/>
        <v>0</v>
      </c>
      <c r="R703" s="11">
        <f t="shared" si="289"/>
        <v>0</v>
      </c>
      <c r="S703">
        <f t="shared" si="290"/>
        <v>0</v>
      </c>
      <c r="T703" s="11">
        <f t="shared" si="291"/>
        <v>0</v>
      </c>
      <c r="U703" s="12">
        <f t="shared" si="292"/>
        <v>0</v>
      </c>
      <c r="V703" s="11">
        <f t="shared" si="293"/>
        <v>0</v>
      </c>
      <c r="W703" s="12">
        <f t="shared" si="294"/>
        <v>0</v>
      </c>
      <c r="X703" s="11">
        <f t="shared" si="295"/>
        <v>0</v>
      </c>
      <c r="Y703" s="12">
        <f t="shared" si="296"/>
        <v>0</v>
      </c>
      <c r="Z703" s="11">
        <f t="shared" si="297"/>
        <v>0</v>
      </c>
      <c r="AA703" s="12">
        <f t="shared" si="298"/>
        <v>0</v>
      </c>
      <c r="AB703" s="11">
        <f t="shared" si="299"/>
        <v>0</v>
      </c>
      <c r="AC703" s="12">
        <f t="shared" si="300"/>
        <v>0</v>
      </c>
      <c r="AD703" s="11">
        <f t="shared" si="301"/>
        <v>0</v>
      </c>
      <c r="AE703" s="12">
        <f t="shared" si="302"/>
        <v>0</v>
      </c>
      <c r="AF703" s="11">
        <f t="shared" si="303"/>
        <v>0</v>
      </c>
      <c r="AG703" s="12">
        <f t="shared" si="304"/>
        <v>0</v>
      </c>
      <c r="AH703" s="11">
        <f t="shared" si="305"/>
        <v>0</v>
      </c>
      <c r="AI703" s="12">
        <f t="shared" si="306"/>
        <v>0</v>
      </c>
      <c r="AJ703" s="11">
        <f t="shared" si="307"/>
        <v>0</v>
      </c>
      <c r="AK703" s="12">
        <f t="shared" si="308"/>
        <v>0</v>
      </c>
    </row>
    <row r="704" spans="1:37" x14ac:dyDescent="0.3">
      <c r="A704">
        <v>592154</v>
      </c>
      <c r="C704" s="1">
        <v>43759</v>
      </c>
      <c r="D704">
        <v>12</v>
      </c>
      <c r="E704" t="s">
        <v>225</v>
      </c>
      <c r="F704" t="s">
        <v>165</v>
      </c>
      <c r="G704" t="s">
        <v>46</v>
      </c>
      <c r="H704" s="2">
        <v>30800880</v>
      </c>
      <c r="J704">
        <f t="shared" si="281"/>
        <v>0</v>
      </c>
      <c r="K704">
        <f t="shared" si="282"/>
        <v>0</v>
      </c>
      <c r="L704">
        <f t="shared" si="283"/>
        <v>0</v>
      </c>
      <c r="M704">
        <f t="shared" si="284"/>
        <v>0</v>
      </c>
      <c r="N704">
        <f t="shared" si="285"/>
        <v>0</v>
      </c>
      <c r="O704">
        <f t="shared" si="286"/>
        <v>0</v>
      </c>
      <c r="P704">
        <f t="shared" si="287"/>
        <v>0</v>
      </c>
      <c r="Q704">
        <f t="shared" si="288"/>
        <v>0</v>
      </c>
      <c r="R704" s="11">
        <f t="shared" si="289"/>
        <v>0</v>
      </c>
      <c r="S704">
        <f t="shared" si="290"/>
        <v>0</v>
      </c>
      <c r="T704" s="11">
        <f t="shared" si="291"/>
        <v>0</v>
      </c>
      <c r="U704" s="12">
        <f t="shared" si="292"/>
        <v>0</v>
      </c>
      <c r="V704" s="11">
        <f t="shared" si="293"/>
        <v>0</v>
      </c>
      <c r="W704" s="12">
        <f t="shared" si="294"/>
        <v>0</v>
      </c>
      <c r="X704" s="11">
        <f t="shared" si="295"/>
        <v>0</v>
      </c>
      <c r="Y704" s="12">
        <f t="shared" si="296"/>
        <v>0</v>
      </c>
      <c r="Z704" s="11">
        <f t="shared" si="297"/>
        <v>0</v>
      </c>
      <c r="AA704" s="12">
        <f t="shared" si="298"/>
        <v>0</v>
      </c>
      <c r="AB704" s="11">
        <f t="shared" si="299"/>
        <v>0</v>
      </c>
      <c r="AC704" s="12">
        <f t="shared" si="300"/>
        <v>0</v>
      </c>
      <c r="AD704" s="11">
        <f t="shared" si="301"/>
        <v>0</v>
      </c>
      <c r="AE704" s="12">
        <f t="shared" si="302"/>
        <v>0</v>
      </c>
      <c r="AF704" s="11">
        <f t="shared" si="303"/>
        <v>0</v>
      </c>
      <c r="AG704" s="12">
        <f t="shared" si="304"/>
        <v>0</v>
      </c>
      <c r="AH704" s="11">
        <f t="shared" si="305"/>
        <v>0</v>
      </c>
      <c r="AI704" s="12">
        <f t="shared" si="306"/>
        <v>0</v>
      </c>
      <c r="AJ704" s="11">
        <f t="shared" si="307"/>
        <v>0</v>
      </c>
      <c r="AK704" s="12">
        <f t="shared" si="308"/>
        <v>0</v>
      </c>
    </row>
    <row r="705" spans="1:37" x14ac:dyDescent="0.3">
      <c r="C705" s="1"/>
      <c r="H705" s="2"/>
      <c r="J705">
        <f t="shared" si="281"/>
        <v>0</v>
      </c>
      <c r="K705">
        <f t="shared" si="282"/>
        <v>0</v>
      </c>
      <c r="L705">
        <f t="shared" si="283"/>
        <v>0</v>
      </c>
      <c r="M705">
        <f t="shared" si="284"/>
        <v>0</v>
      </c>
      <c r="N705">
        <f t="shared" si="285"/>
        <v>0</v>
      </c>
      <c r="O705">
        <f t="shared" si="286"/>
        <v>0</v>
      </c>
      <c r="P705">
        <f t="shared" si="287"/>
        <v>0</v>
      </c>
      <c r="Q705">
        <f t="shared" si="288"/>
        <v>0</v>
      </c>
      <c r="R705" s="11">
        <f t="shared" si="289"/>
        <v>0</v>
      </c>
      <c r="S705">
        <f t="shared" si="290"/>
        <v>0</v>
      </c>
      <c r="T705" s="11">
        <f t="shared" si="291"/>
        <v>0</v>
      </c>
      <c r="U705" s="12">
        <f t="shared" si="292"/>
        <v>0</v>
      </c>
      <c r="V705" s="11">
        <f t="shared" si="293"/>
        <v>0</v>
      </c>
      <c r="W705" s="12">
        <f t="shared" si="294"/>
        <v>0</v>
      </c>
      <c r="X705" s="11">
        <f t="shared" si="295"/>
        <v>0</v>
      </c>
      <c r="Y705" s="12">
        <f t="shared" si="296"/>
        <v>0</v>
      </c>
      <c r="Z705" s="11">
        <f t="shared" si="297"/>
        <v>0</v>
      </c>
      <c r="AA705" s="12">
        <f t="shared" si="298"/>
        <v>0</v>
      </c>
      <c r="AB705" s="11">
        <f t="shared" si="299"/>
        <v>0</v>
      </c>
      <c r="AC705" s="12">
        <f t="shared" si="300"/>
        <v>0</v>
      </c>
      <c r="AD705" s="11">
        <f t="shared" si="301"/>
        <v>0</v>
      </c>
      <c r="AE705" s="12">
        <f t="shared" si="302"/>
        <v>0</v>
      </c>
      <c r="AF705" s="11">
        <f t="shared" si="303"/>
        <v>0</v>
      </c>
      <c r="AG705" s="12">
        <f t="shared" si="304"/>
        <v>0</v>
      </c>
      <c r="AH705" s="11">
        <f t="shared" si="305"/>
        <v>0</v>
      </c>
      <c r="AI705" s="12">
        <f t="shared" si="306"/>
        <v>0</v>
      </c>
      <c r="AJ705" s="11">
        <f t="shared" si="307"/>
        <v>0</v>
      </c>
      <c r="AK705" s="12">
        <f t="shared" si="308"/>
        <v>0</v>
      </c>
    </row>
    <row r="706" spans="1:37" x14ac:dyDescent="0.3">
      <c r="A706">
        <v>590925</v>
      </c>
      <c r="C706" s="1">
        <v>43724</v>
      </c>
      <c r="D706">
        <v>17</v>
      </c>
      <c r="E706" t="s">
        <v>226</v>
      </c>
      <c r="F706" t="s">
        <v>199</v>
      </c>
      <c r="G706" t="s">
        <v>17</v>
      </c>
      <c r="H706" s="2">
        <v>13447033</v>
      </c>
      <c r="J706">
        <f t="shared" si="281"/>
        <v>0</v>
      </c>
      <c r="K706">
        <f t="shared" si="282"/>
        <v>0</v>
      </c>
      <c r="L706">
        <f t="shared" si="283"/>
        <v>0</v>
      </c>
      <c r="M706">
        <f t="shared" si="284"/>
        <v>0</v>
      </c>
      <c r="N706">
        <f t="shared" si="285"/>
        <v>0</v>
      </c>
      <c r="O706">
        <f t="shared" si="286"/>
        <v>0</v>
      </c>
      <c r="P706">
        <f t="shared" si="287"/>
        <v>0</v>
      </c>
      <c r="Q706">
        <f t="shared" si="288"/>
        <v>0</v>
      </c>
      <c r="R706" s="11">
        <f t="shared" si="289"/>
        <v>0</v>
      </c>
      <c r="S706">
        <f t="shared" si="290"/>
        <v>0</v>
      </c>
      <c r="T706" s="11">
        <f t="shared" si="291"/>
        <v>0</v>
      </c>
      <c r="U706" s="12">
        <f t="shared" si="292"/>
        <v>0</v>
      </c>
      <c r="V706" s="11">
        <f t="shared" si="293"/>
        <v>0</v>
      </c>
      <c r="W706" s="12">
        <f t="shared" si="294"/>
        <v>0</v>
      </c>
      <c r="X706" s="11">
        <f t="shared" si="295"/>
        <v>0</v>
      </c>
      <c r="Y706" s="12">
        <f t="shared" si="296"/>
        <v>0</v>
      </c>
      <c r="Z706" s="11">
        <f t="shared" si="297"/>
        <v>0</v>
      </c>
      <c r="AA706" s="12">
        <f t="shared" si="298"/>
        <v>0</v>
      </c>
      <c r="AB706" s="11">
        <f t="shared" si="299"/>
        <v>0</v>
      </c>
      <c r="AC706" s="12">
        <f t="shared" si="300"/>
        <v>0</v>
      </c>
      <c r="AD706" s="11">
        <f t="shared" si="301"/>
        <v>0</v>
      </c>
      <c r="AE706" s="12">
        <f t="shared" si="302"/>
        <v>0</v>
      </c>
      <c r="AF706" s="11">
        <f t="shared" si="303"/>
        <v>0</v>
      </c>
      <c r="AG706" s="12">
        <f t="shared" si="304"/>
        <v>0</v>
      </c>
      <c r="AH706" s="11">
        <f t="shared" si="305"/>
        <v>0</v>
      </c>
      <c r="AI706" s="12">
        <f t="shared" si="306"/>
        <v>0</v>
      </c>
      <c r="AJ706" s="11">
        <f t="shared" si="307"/>
        <v>0</v>
      </c>
      <c r="AK706" s="12">
        <f t="shared" si="308"/>
        <v>0</v>
      </c>
    </row>
    <row r="707" spans="1:37" x14ac:dyDescent="0.3">
      <c r="A707">
        <v>590925</v>
      </c>
      <c r="C707" s="1">
        <v>43724</v>
      </c>
      <c r="D707">
        <v>18</v>
      </c>
      <c r="E707" t="s">
        <v>226</v>
      </c>
      <c r="F707" t="s">
        <v>199</v>
      </c>
      <c r="G707" t="s">
        <v>13</v>
      </c>
      <c r="H707" s="2">
        <v>16299347</v>
      </c>
      <c r="J707">
        <f t="shared" si="281"/>
        <v>0</v>
      </c>
      <c r="K707">
        <f t="shared" si="282"/>
        <v>0</v>
      </c>
      <c r="L707">
        <f t="shared" si="283"/>
        <v>0</v>
      </c>
      <c r="M707">
        <f t="shared" si="284"/>
        <v>0</v>
      </c>
      <c r="N707">
        <f t="shared" si="285"/>
        <v>1</v>
      </c>
      <c r="O707">
        <f t="shared" si="286"/>
        <v>0</v>
      </c>
      <c r="P707">
        <f t="shared" si="287"/>
        <v>0</v>
      </c>
      <c r="Q707">
        <f t="shared" si="288"/>
        <v>0</v>
      </c>
      <c r="R707" s="11">
        <f t="shared" si="289"/>
        <v>0</v>
      </c>
      <c r="S707">
        <f t="shared" si="290"/>
        <v>0</v>
      </c>
      <c r="T707" s="11">
        <f t="shared" si="291"/>
        <v>0</v>
      </c>
      <c r="U707" s="12">
        <f t="shared" si="292"/>
        <v>0</v>
      </c>
      <c r="V707" s="11">
        <f t="shared" si="293"/>
        <v>0</v>
      </c>
      <c r="W707" s="12">
        <f t="shared" si="294"/>
        <v>0</v>
      </c>
      <c r="X707" s="11">
        <f t="shared" si="295"/>
        <v>0</v>
      </c>
      <c r="Y707" s="12">
        <f t="shared" si="296"/>
        <v>0</v>
      </c>
      <c r="Z707" s="11">
        <f t="shared" si="297"/>
        <v>0</v>
      </c>
      <c r="AA707" s="12">
        <f t="shared" si="298"/>
        <v>0</v>
      </c>
      <c r="AB707" s="11">
        <f t="shared" si="299"/>
        <v>0</v>
      </c>
      <c r="AC707" s="12">
        <f t="shared" si="300"/>
        <v>0</v>
      </c>
      <c r="AD707" s="11">
        <f t="shared" si="301"/>
        <v>0</v>
      </c>
      <c r="AE707" s="12">
        <f t="shared" si="302"/>
        <v>0</v>
      </c>
      <c r="AF707" s="11">
        <f t="shared" si="303"/>
        <v>0</v>
      </c>
      <c r="AG707" s="12">
        <f t="shared" si="304"/>
        <v>0</v>
      </c>
      <c r="AH707" s="11">
        <f t="shared" si="305"/>
        <v>0</v>
      </c>
      <c r="AI707" s="12">
        <f t="shared" si="306"/>
        <v>0</v>
      </c>
      <c r="AJ707" s="11">
        <f t="shared" si="307"/>
        <v>0</v>
      </c>
      <c r="AK707" s="12">
        <f t="shared" si="308"/>
        <v>0</v>
      </c>
    </row>
    <row r="708" spans="1:37" x14ac:dyDescent="0.3">
      <c r="A708">
        <v>590925</v>
      </c>
      <c r="C708" s="1">
        <v>43724</v>
      </c>
      <c r="D708">
        <v>19</v>
      </c>
      <c r="E708" t="s">
        <v>226</v>
      </c>
      <c r="F708" t="s">
        <v>199</v>
      </c>
      <c r="G708" t="s">
        <v>14</v>
      </c>
      <c r="H708" s="2">
        <v>17126941</v>
      </c>
      <c r="J708">
        <f t="shared" si="281"/>
        <v>0</v>
      </c>
      <c r="K708">
        <f t="shared" si="282"/>
        <v>0</v>
      </c>
      <c r="L708">
        <f t="shared" si="283"/>
        <v>0</v>
      </c>
      <c r="M708">
        <f t="shared" si="284"/>
        <v>0</v>
      </c>
      <c r="N708">
        <f t="shared" si="285"/>
        <v>0</v>
      </c>
      <c r="O708">
        <f t="shared" si="286"/>
        <v>0</v>
      </c>
      <c r="P708">
        <f t="shared" si="287"/>
        <v>0</v>
      </c>
      <c r="Q708">
        <f t="shared" si="288"/>
        <v>0</v>
      </c>
      <c r="R708" s="11">
        <f t="shared" si="289"/>
        <v>0</v>
      </c>
      <c r="S708">
        <f t="shared" si="290"/>
        <v>0</v>
      </c>
      <c r="T708" s="11">
        <f t="shared" si="291"/>
        <v>0</v>
      </c>
      <c r="U708" s="12">
        <f t="shared" si="292"/>
        <v>0</v>
      </c>
      <c r="V708" s="11">
        <f t="shared" si="293"/>
        <v>0</v>
      </c>
      <c r="W708" s="12">
        <f t="shared" si="294"/>
        <v>0</v>
      </c>
      <c r="X708" s="11">
        <f t="shared" si="295"/>
        <v>0</v>
      </c>
      <c r="Y708" s="12">
        <f t="shared" si="296"/>
        <v>0</v>
      </c>
      <c r="Z708" s="11">
        <f t="shared" si="297"/>
        <v>1</v>
      </c>
      <c r="AA708" s="12">
        <f t="shared" si="298"/>
        <v>0</v>
      </c>
      <c r="AB708" s="11">
        <f t="shared" si="299"/>
        <v>0</v>
      </c>
      <c r="AC708" s="12">
        <f t="shared" si="300"/>
        <v>0</v>
      </c>
      <c r="AD708" s="11">
        <f t="shared" si="301"/>
        <v>0</v>
      </c>
      <c r="AE708" s="12">
        <f t="shared" si="302"/>
        <v>0</v>
      </c>
      <c r="AF708" s="11">
        <f t="shared" si="303"/>
        <v>0</v>
      </c>
      <c r="AG708" s="12">
        <f t="shared" si="304"/>
        <v>0</v>
      </c>
      <c r="AH708" s="11">
        <f t="shared" si="305"/>
        <v>0</v>
      </c>
      <c r="AI708" s="12">
        <f t="shared" si="306"/>
        <v>0</v>
      </c>
      <c r="AJ708" s="11">
        <f t="shared" si="307"/>
        <v>0</v>
      </c>
      <c r="AK708" s="12">
        <f t="shared" si="308"/>
        <v>0</v>
      </c>
    </row>
    <row r="709" spans="1:37" x14ac:dyDescent="0.3">
      <c r="A709">
        <v>590925</v>
      </c>
      <c r="C709" s="1">
        <v>43724</v>
      </c>
      <c r="D709">
        <v>20</v>
      </c>
      <c r="E709" t="s">
        <v>226</v>
      </c>
      <c r="F709" t="s">
        <v>199</v>
      </c>
      <c r="G709" t="s">
        <v>156</v>
      </c>
      <c r="H709" s="2">
        <v>17459729</v>
      </c>
      <c r="J709">
        <f t="shared" si="281"/>
        <v>1</v>
      </c>
      <c r="K709">
        <f t="shared" si="282"/>
        <v>0</v>
      </c>
      <c r="L709">
        <f t="shared" si="283"/>
        <v>0</v>
      </c>
      <c r="M709">
        <f t="shared" si="284"/>
        <v>0</v>
      </c>
      <c r="N709">
        <f t="shared" si="285"/>
        <v>0</v>
      </c>
      <c r="O709">
        <f t="shared" si="286"/>
        <v>0</v>
      </c>
      <c r="P709">
        <f t="shared" si="287"/>
        <v>0</v>
      </c>
      <c r="Q709">
        <f t="shared" si="288"/>
        <v>0</v>
      </c>
      <c r="R709" s="11">
        <f t="shared" si="289"/>
        <v>0</v>
      </c>
      <c r="S709">
        <f t="shared" si="290"/>
        <v>0</v>
      </c>
      <c r="T709" s="11">
        <f t="shared" si="291"/>
        <v>0</v>
      </c>
      <c r="U709" s="12">
        <f t="shared" si="292"/>
        <v>0</v>
      </c>
      <c r="V709" s="11">
        <f t="shared" si="293"/>
        <v>0</v>
      </c>
      <c r="W709" s="12">
        <f t="shared" si="294"/>
        <v>0</v>
      </c>
      <c r="X709" s="11">
        <f t="shared" si="295"/>
        <v>0</v>
      </c>
      <c r="Y709" s="12">
        <f t="shared" si="296"/>
        <v>0</v>
      </c>
      <c r="Z709" s="11">
        <f t="shared" si="297"/>
        <v>0</v>
      </c>
      <c r="AA709" s="12">
        <f t="shared" si="298"/>
        <v>0</v>
      </c>
      <c r="AB709" s="11">
        <f t="shared" si="299"/>
        <v>0</v>
      </c>
      <c r="AC709" s="12">
        <f t="shared" si="300"/>
        <v>0</v>
      </c>
      <c r="AD709" s="11">
        <f t="shared" si="301"/>
        <v>0</v>
      </c>
      <c r="AE709" s="12">
        <f t="shared" si="302"/>
        <v>0</v>
      </c>
      <c r="AF709" s="11">
        <f t="shared" si="303"/>
        <v>0</v>
      </c>
      <c r="AG709" s="12">
        <f t="shared" si="304"/>
        <v>0</v>
      </c>
      <c r="AH709" s="11">
        <f t="shared" si="305"/>
        <v>0</v>
      </c>
      <c r="AI709" s="12">
        <f t="shared" si="306"/>
        <v>0</v>
      </c>
      <c r="AJ709" s="11">
        <f t="shared" si="307"/>
        <v>0</v>
      </c>
      <c r="AK709" s="12">
        <f t="shared" si="308"/>
        <v>0</v>
      </c>
    </row>
    <row r="710" spans="1:37" x14ac:dyDescent="0.3">
      <c r="A710">
        <v>590925</v>
      </c>
      <c r="C710" s="1">
        <v>43724</v>
      </c>
      <c r="D710">
        <v>21</v>
      </c>
      <c r="E710" t="s">
        <v>226</v>
      </c>
      <c r="F710" t="s">
        <v>199</v>
      </c>
      <c r="G710" t="s">
        <v>15</v>
      </c>
      <c r="H710" s="2">
        <v>20109879</v>
      </c>
      <c r="J710">
        <f t="shared" si="281"/>
        <v>0</v>
      </c>
      <c r="K710">
        <f t="shared" si="282"/>
        <v>0</v>
      </c>
      <c r="L710">
        <f t="shared" si="283"/>
        <v>0</v>
      </c>
      <c r="M710">
        <f t="shared" si="284"/>
        <v>0</v>
      </c>
      <c r="N710">
        <f t="shared" si="285"/>
        <v>0</v>
      </c>
      <c r="O710">
        <f t="shared" si="286"/>
        <v>0</v>
      </c>
      <c r="P710">
        <f t="shared" si="287"/>
        <v>0</v>
      </c>
      <c r="Q710">
        <f t="shared" si="288"/>
        <v>0</v>
      </c>
      <c r="R710" s="11">
        <f t="shared" si="289"/>
        <v>0</v>
      </c>
      <c r="S710">
        <f t="shared" si="290"/>
        <v>0</v>
      </c>
      <c r="T710" s="11">
        <f t="shared" si="291"/>
        <v>0</v>
      </c>
      <c r="U710" s="12">
        <f t="shared" si="292"/>
        <v>0</v>
      </c>
      <c r="V710" s="11">
        <f t="shared" si="293"/>
        <v>0</v>
      </c>
      <c r="W710" s="12">
        <f t="shared" si="294"/>
        <v>0</v>
      </c>
      <c r="X710" s="11">
        <f t="shared" si="295"/>
        <v>0</v>
      </c>
      <c r="Y710" s="12">
        <f t="shared" si="296"/>
        <v>0</v>
      </c>
      <c r="Z710" s="11">
        <f t="shared" si="297"/>
        <v>0</v>
      </c>
      <c r="AA710" s="12">
        <f t="shared" si="298"/>
        <v>0</v>
      </c>
      <c r="AB710" s="11">
        <f t="shared" si="299"/>
        <v>0</v>
      </c>
      <c r="AC710" s="12">
        <f t="shared" si="300"/>
        <v>0</v>
      </c>
      <c r="AD710" s="11">
        <f t="shared" si="301"/>
        <v>0</v>
      </c>
      <c r="AE710" s="12">
        <f t="shared" si="302"/>
        <v>0</v>
      </c>
      <c r="AF710" s="11">
        <f t="shared" si="303"/>
        <v>1</v>
      </c>
      <c r="AG710" s="12">
        <f t="shared" si="304"/>
        <v>0</v>
      </c>
      <c r="AH710" s="11">
        <f t="shared" si="305"/>
        <v>0</v>
      </c>
      <c r="AI710" s="12">
        <f t="shared" si="306"/>
        <v>0</v>
      </c>
      <c r="AJ710" s="11">
        <f t="shared" si="307"/>
        <v>0</v>
      </c>
      <c r="AK710" s="12">
        <f t="shared" si="308"/>
        <v>0</v>
      </c>
    </row>
    <row r="711" spans="1:37" x14ac:dyDescent="0.3">
      <c r="A711">
        <v>590925</v>
      </c>
      <c r="C711" s="1">
        <v>43724</v>
      </c>
      <c r="D711">
        <v>22</v>
      </c>
      <c r="E711" t="s">
        <v>226</v>
      </c>
      <c r="F711" t="s">
        <v>199</v>
      </c>
      <c r="G711" t="s">
        <v>12</v>
      </c>
      <c r="H711" s="2">
        <v>20376523</v>
      </c>
      <c r="J711">
        <f t="shared" ref="J711:J774" si="309">IF(G711="Perfetto Contracting Co., Inc. ",1,)</f>
        <v>0</v>
      </c>
      <c r="K711">
        <f t="shared" ref="K711:K774" si="310">IF(AND(D711=1,G711="Perfetto Contracting Co., Inc. "),1,)</f>
        <v>0</v>
      </c>
      <c r="L711">
        <f t="shared" ref="L711:L774" si="311">IF(G711="Oliveira Contracting Inc",1,)</f>
        <v>0</v>
      </c>
      <c r="M711">
        <f t="shared" ref="M711:M774" si="312">IF(AND(D711=1,G711="Oliveira Contracting Inc"),1,)</f>
        <v>0</v>
      </c>
      <c r="N711">
        <f t="shared" ref="N711:N774" si="313">IF(G711="Triumph Construction Co.",1,)</f>
        <v>0</v>
      </c>
      <c r="O711">
        <f t="shared" ref="O711:O774" si="314">IF(AND(D711=1,G711="Triumph Construction Co."),1,)</f>
        <v>0</v>
      </c>
      <c r="P711">
        <f t="shared" ref="P711:P774" si="315">IF(G711="John Civetta &amp; Sons, Inc.",1,)</f>
        <v>0</v>
      </c>
      <c r="Q711">
        <f t="shared" ref="Q711:Q774" si="316">IF(AND(D711=1,G711="John Civetta &amp; Sons, Inc."),1,)</f>
        <v>0</v>
      </c>
      <c r="R711" s="11">
        <f t="shared" ref="R711:R774" si="317">IF(G711="Grace Industries LLC",1,)</f>
        <v>0</v>
      </c>
      <c r="S711">
        <f t="shared" ref="S711:S774" si="318">IF(AND(D711=1,G711="Grace Industries LLC "),1,)</f>
        <v>0</v>
      </c>
      <c r="T711" s="11">
        <f t="shared" ref="T711:T774" si="319">IF($G711="Grace Industries LLC",1,)</f>
        <v>0</v>
      </c>
      <c r="U711" s="12">
        <f t="shared" ref="U711:U774" si="320">IF(AND($D711=1,$G711="Perfetto Enterprises Co., Inc."),1,)</f>
        <v>0</v>
      </c>
      <c r="V711" s="11">
        <f t="shared" ref="V711:V774" si="321">IF($G711="JRCRUZ Corp",1,)</f>
        <v>1</v>
      </c>
      <c r="W711" s="12">
        <f t="shared" ref="W711:W774" si="322">IF(AND($D711=1,$G711="JRCRUZ Corp"),1,)</f>
        <v>0</v>
      </c>
      <c r="X711" s="11">
        <f t="shared" ref="X711:X774" si="323">IF($G711="Tully Construction Co.",1,)</f>
        <v>0</v>
      </c>
      <c r="Y711" s="12">
        <f t="shared" ref="Y711:Y774" si="324">IF(AND($D711=1,$G711="Tully Construction Co."),1,)</f>
        <v>0</v>
      </c>
      <c r="Z711" s="11">
        <f t="shared" ref="Z711:Z774" si="325">IF($G711="Restani Construction Corp.",1,)</f>
        <v>0</v>
      </c>
      <c r="AA711" s="12">
        <f t="shared" ref="AA711:AA774" si="326">IF(AND($D711=1,$G711="Restani Construction Corp."),1,)</f>
        <v>0</v>
      </c>
      <c r="AB711" s="11">
        <f t="shared" ref="AB711:AB774" si="327">IF($G711="DiFazio Industries",1,)</f>
        <v>0</v>
      </c>
      <c r="AC711" s="12">
        <f t="shared" ref="AC711:AC774" si="328">IF(AND($D711=1,$G711="DiFazio Industries"),1,)</f>
        <v>0</v>
      </c>
      <c r="AD711" s="11">
        <f t="shared" ref="AD711:AD774" si="329">IF($G711="PJS Group/Paul J. Scariano, Inc.",1,)</f>
        <v>0</v>
      </c>
      <c r="AE711" s="12">
        <f t="shared" ref="AE711:AE774" si="330">IF(AND($D711=1,$G711="PJS Group/Paul J. Scariano, Inc."),1,)</f>
        <v>0</v>
      </c>
      <c r="AF711" s="11">
        <f t="shared" ref="AF711:AF774" si="331">IF($G711="C.A.C. Industries, Inc.",1,)</f>
        <v>0</v>
      </c>
      <c r="AG711" s="12">
        <f t="shared" ref="AG711:AG774" si="332">IF(AND($D711=1,$G711="C.A.C. Industries, Inc."),1,)</f>
        <v>0</v>
      </c>
      <c r="AH711" s="11">
        <f t="shared" ref="AH711:AH774" si="333">IF($G711="MLJ Contracting LLC",1,)</f>
        <v>0</v>
      </c>
      <c r="AI711" s="12">
        <f t="shared" ref="AI711:AI774" si="334">IF(AND($D711=1,$G711="MLJ Contracting LLC"),1,)</f>
        <v>0</v>
      </c>
      <c r="AJ711" s="11">
        <f t="shared" ref="AJ711:AJ774" si="335">IF($G711="El Sol Contracting/ES II Enterprises JV",1,)</f>
        <v>0</v>
      </c>
      <c r="AK711" s="12">
        <f t="shared" ref="AK711:AK774" si="336">IF(AND($D711=1,$G711="El Sol Contracting/ES II Enterprises JV"),1,)</f>
        <v>0</v>
      </c>
    </row>
    <row r="712" spans="1:37" x14ac:dyDescent="0.3">
      <c r="A712">
        <v>590925</v>
      </c>
      <c r="C712" s="1">
        <v>43724</v>
      </c>
      <c r="D712">
        <v>23</v>
      </c>
      <c r="E712" t="s">
        <v>226</v>
      </c>
      <c r="F712" t="s">
        <v>199</v>
      </c>
      <c r="G712" t="s">
        <v>42</v>
      </c>
      <c r="H712" s="2">
        <v>21042368</v>
      </c>
      <c r="J712">
        <f t="shared" si="309"/>
        <v>0</v>
      </c>
      <c r="K712">
        <f t="shared" si="310"/>
        <v>0</v>
      </c>
      <c r="L712">
        <f t="shared" si="311"/>
        <v>0</v>
      </c>
      <c r="M712">
        <f t="shared" si="312"/>
        <v>0</v>
      </c>
      <c r="N712">
        <f t="shared" si="313"/>
        <v>0</v>
      </c>
      <c r="O712">
        <f t="shared" si="314"/>
        <v>0</v>
      </c>
      <c r="P712">
        <f t="shared" si="315"/>
        <v>0</v>
      </c>
      <c r="Q712">
        <f t="shared" si="316"/>
        <v>0</v>
      </c>
      <c r="R712" s="11">
        <f t="shared" si="317"/>
        <v>0</v>
      </c>
      <c r="S712">
        <f t="shared" si="318"/>
        <v>0</v>
      </c>
      <c r="T712" s="11">
        <f t="shared" si="319"/>
        <v>0</v>
      </c>
      <c r="U712" s="12">
        <f t="shared" si="320"/>
        <v>0</v>
      </c>
      <c r="V712" s="11">
        <f t="shared" si="321"/>
        <v>0</v>
      </c>
      <c r="W712" s="12">
        <f t="shared" si="322"/>
        <v>0</v>
      </c>
      <c r="X712" s="11">
        <f t="shared" si="323"/>
        <v>0</v>
      </c>
      <c r="Y712" s="12">
        <f t="shared" si="324"/>
        <v>0</v>
      </c>
      <c r="Z712" s="11">
        <f t="shared" si="325"/>
        <v>0</v>
      </c>
      <c r="AA712" s="12">
        <f t="shared" si="326"/>
        <v>0</v>
      </c>
      <c r="AB712" s="11">
        <f t="shared" si="327"/>
        <v>0</v>
      </c>
      <c r="AC712" s="12">
        <f t="shared" si="328"/>
        <v>0</v>
      </c>
      <c r="AD712" s="11">
        <f t="shared" si="329"/>
        <v>0</v>
      </c>
      <c r="AE712" s="12">
        <f t="shared" si="330"/>
        <v>0</v>
      </c>
      <c r="AF712" s="11">
        <f t="shared" si="331"/>
        <v>0</v>
      </c>
      <c r="AG712" s="12">
        <f t="shared" si="332"/>
        <v>0</v>
      </c>
      <c r="AH712" s="11">
        <f t="shared" si="333"/>
        <v>0</v>
      </c>
      <c r="AI712" s="12">
        <f t="shared" si="334"/>
        <v>0</v>
      </c>
      <c r="AJ712" s="11">
        <f t="shared" si="335"/>
        <v>0</v>
      </c>
      <c r="AK712" s="12">
        <f t="shared" si="336"/>
        <v>0</v>
      </c>
    </row>
    <row r="713" spans="1:37" x14ac:dyDescent="0.3">
      <c r="A713">
        <v>590925</v>
      </c>
      <c r="C713" s="1">
        <v>43724</v>
      </c>
      <c r="D713">
        <v>24</v>
      </c>
      <c r="E713" t="s">
        <v>226</v>
      </c>
      <c r="F713" t="s">
        <v>199</v>
      </c>
      <c r="G713" t="s">
        <v>138</v>
      </c>
      <c r="H713" s="2">
        <v>29945612</v>
      </c>
      <c r="J713">
        <f t="shared" si="309"/>
        <v>0</v>
      </c>
      <c r="K713">
        <f t="shared" si="310"/>
        <v>0</v>
      </c>
      <c r="L713">
        <f t="shared" si="311"/>
        <v>0</v>
      </c>
      <c r="M713">
        <f t="shared" si="312"/>
        <v>0</v>
      </c>
      <c r="N713">
        <f t="shared" si="313"/>
        <v>0</v>
      </c>
      <c r="O713">
        <f t="shared" si="314"/>
        <v>0</v>
      </c>
      <c r="P713">
        <f t="shared" si="315"/>
        <v>0</v>
      </c>
      <c r="Q713">
        <f t="shared" si="316"/>
        <v>0</v>
      </c>
      <c r="R713" s="11">
        <f t="shared" si="317"/>
        <v>0</v>
      </c>
      <c r="S713">
        <f t="shared" si="318"/>
        <v>0</v>
      </c>
      <c r="T713" s="11">
        <f t="shared" si="319"/>
        <v>0</v>
      </c>
      <c r="U713" s="12">
        <f t="shared" si="320"/>
        <v>0</v>
      </c>
      <c r="V713" s="11">
        <f t="shared" si="321"/>
        <v>0</v>
      </c>
      <c r="W713" s="12">
        <f t="shared" si="322"/>
        <v>0</v>
      </c>
      <c r="X713" s="11">
        <f t="shared" si="323"/>
        <v>0</v>
      </c>
      <c r="Y713" s="12">
        <f t="shared" si="324"/>
        <v>0</v>
      </c>
      <c r="Z713" s="11">
        <f t="shared" si="325"/>
        <v>0</v>
      </c>
      <c r="AA713" s="12">
        <f t="shared" si="326"/>
        <v>0</v>
      </c>
      <c r="AB713" s="11">
        <f t="shared" si="327"/>
        <v>0</v>
      </c>
      <c r="AC713" s="12">
        <f t="shared" si="328"/>
        <v>0</v>
      </c>
      <c r="AD713" s="11">
        <f t="shared" si="329"/>
        <v>0</v>
      </c>
      <c r="AE713" s="12">
        <f t="shared" si="330"/>
        <v>0</v>
      </c>
      <c r="AF713" s="11">
        <f t="shared" si="331"/>
        <v>0</v>
      </c>
      <c r="AG713" s="12">
        <f t="shared" si="332"/>
        <v>0</v>
      </c>
      <c r="AH713" s="11">
        <f t="shared" si="333"/>
        <v>0</v>
      </c>
      <c r="AI713" s="12">
        <f t="shared" si="334"/>
        <v>0</v>
      </c>
      <c r="AJ713" s="11">
        <f t="shared" si="335"/>
        <v>0</v>
      </c>
      <c r="AK713" s="12">
        <f t="shared" si="336"/>
        <v>0</v>
      </c>
    </row>
    <row r="714" spans="1:37" x14ac:dyDescent="0.3">
      <c r="C714" s="1"/>
      <c r="H714" s="2"/>
      <c r="J714">
        <f t="shared" si="309"/>
        <v>0</v>
      </c>
      <c r="K714">
        <f t="shared" si="310"/>
        <v>0</v>
      </c>
      <c r="L714">
        <f t="shared" si="311"/>
        <v>0</v>
      </c>
      <c r="M714">
        <f t="shared" si="312"/>
        <v>0</v>
      </c>
      <c r="N714">
        <f t="shared" si="313"/>
        <v>0</v>
      </c>
      <c r="O714">
        <f t="shared" si="314"/>
        <v>0</v>
      </c>
      <c r="P714">
        <f t="shared" si="315"/>
        <v>0</v>
      </c>
      <c r="Q714">
        <f t="shared" si="316"/>
        <v>0</v>
      </c>
      <c r="R714" s="11">
        <f t="shared" si="317"/>
        <v>0</v>
      </c>
      <c r="S714">
        <f t="shared" si="318"/>
        <v>0</v>
      </c>
      <c r="T714" s="11">
        <f t="shared" si="319"/>
        <v>0</v>
      </c>
      <c r="U714" s="12">
        <f t="shared" si="320"/>
        <v>0</v>
      </c>
      <c r="V714" s="11">
        <f t="shared" si="321"/>
        <v>0</v>
      </c>
      <c r="W714" s="12">
        <f t="shared" si="322"/>
        <v>0</v>
      </c>
      <c r="X714" s="11">
        <f t="shared" si="323"/>
        <v>0</v>
      </c>
      <c r="Y714" s="12">
        <f t="shared" si="324"/>
        <v>0</v>
      </c>
      <c r="Z714" s="11">
        <f t="shared" si="325"/>
        <v>0</v>
      </c>
      <c r="AA714" s="12">
        <f t="shared" si="326"/>
        <v>0</v>
      </c>
      <c r="AB714" s="11">
        <f t="shared" si="327"/>
        <v>0</v>
      </c>
      <c r="AC714" s="12">
        <f t="shared" si="328"/>
        <v>0</v>
      </c>
      <c r="AD714" s="11">
        <f t="shared" si="329"/>
        <v>0</v>
      </c>
      <c r="AE714" s="12">
        <f t="shared" si="330"/>
        <v>0</v>
      </c>
      <c r="AF714" s="11">
        <f t="shared" si="331"/>
        <v>0</v>
      </c>
      <c r="AG714" s="12">
        <f t="shared" si="332"/>
        <v>0</v>
      </c>
      <c r="AH714" s="11">
        <f t="shared" si="333"/>
        <v>0</v>
      </c>
      <c r="AI714" s="12">
        <f t="shared" si="334"/>
        <v>0</v>
      </c>
      <c r="AJ714" s="11">
        <f t="shared" si="335"/>
        <v>0</v>
      </c>
      <c r="AK714" s="12">
        <f t="shared" si="336"/>
        <v>0</v>
      </c>
    </row>
    <row r="715" spans="1:37" x14ac:dyDescent="0.3">
      <c r="A715">
        <v>590850</v>
      </c>
      <c r="C715" s="1">
        <v>43721</v>
      </c>
      <c r="D715">
        <v>1</v>
      </c>
      <c r="E715" t="s">
        <v>227</v>
      </c>
      <c r="F715" t="s">
        <v>165</v>
      </c>
      <c r="G715" t="s">
        <v>12</v>
      </c>
      <c r="H715" s="2">
        <v>55939859</v>
      </c>
      <c r="J715">
        <f t="shared" si="309"/>
        <v>0</v>
      </c>
      <c r="K715">
        <f t="shared" si="310"/>
        <v>0</v>
      </c>
      <c r="L715">
        <f t="shared" si="311"/>
        <v>0</v>
      </c>
      <c r="M715">
        <f t="shared" si="312"/>
        <v>0</v>
      </c>
      <c r="N715">
        <f t="shared" si="313"/>
        <v>0</v>
      </c>
      <c r="O715">
        <f t="shared" si="314"/>
        <v>0</v>
      </c>
      <c r="P715">
        <f t="shared" si="315"/>
        <v>0</v>
      </c>
      <c r="Q715">
        <f t="shared" si="316"/>
        <v>0</v>
      </c>
      <c r="R715" s="11">
        <f t="shared" si="317"/>
        <v>0</v>
      </c>
      <c r="S715">
        <f t="shared" si="318"/>
        <v>0</v>
      </c>
      <c r="T715" s="11">
        <f t="shared" si="319"/>
        <v>0</v>
      </c>
      <c r="U715" s="12">
        <f t="shared" si="320"/>
        <v>0</v>
      </c>
      <c r="V715" s="11">
        <f t="shared" si="321"/>
        <v>1</v>
      </c>
      <c r="W715" s="12">
        <f t="shared" si="322"/>
        <v>1</v>
      </c>
      <c r="X715" s="11">
        <f t="shared" si="323"/>
        <v>0</v>
      </c>
      <c r="Y715" s="12">
        <f t="shared" si="324"/>
        <v>0</v>
      </c>
      <c r="Z715" s="11">
        <f t="shared" si="325"/>
        <v>0</v>
      </c>
      <c r="AA715" s="12">
        <f t="shared" si="326"/>
        <v>0</v>
      </c>
      <c r="AB715" s="11">
        <f t="shared" si="327"/>
        <v>0</v>
      </c>
      <c r="AC715" s="12">
        <f t="shared" si="328"/>
        <v>0</v>
      </c>
      <c r="AD715" s="11">
        <f t="shared" si="329"/>
        <v>0</v>
      </c>
      <c r="AE715" s="12">
        <f t="shared" si="330"/>
        <v>0</v>
      </c>
      <c r="AF715" s="11">
        <f t="shared" si="331"/>
        <v>0</v>
      </c>
      <c r="AG715" s="12">
        <f t="shared" si="332"/>
        <v>0</v>
      </c>
      <c r="AH715" s="11">
        <f t="shared" si="333"/>
        <v>0</v>
      </c>
      <c r="AI715" s="12">
        <f t="shared" si="334"/>
        <v>0</v>
      </c>
      <c r="AJ715" s="11">
        <f t="shared" si="335"/>
        <v>0</v>
      </c>
      <c r="AK715" s="12">
        <f t="shared" si="336"/>
        <v>0</v>
      </c>
    </row>
    <row r="716" spans="1:37" x14ac:dyDescent="0.3">
      <c r="A716">
        <v>590850</v>
      </c>
      <c r="C716" s="1">
        <v>43721</v>
      </c>
      <c r="D716">
        <v>2</v>
      </c>
      <c r="E716" t="s">
        <v>227</v>
      </c>
      <c r="F716" t="s">
        <v>165</v>
      </c>
      <c r="G716" t="s">
        <v>46</v>
      </c>
      <c r="H716" s="2">
        <v>58000000</v>
      </c>
      <c r="J716">
        <f t="shared" si="309"/>
        <v>0</v>
      </c>
      <c r="K716">
        <f t="shared" si="310"/>
        <v>0</v>
      </c>
      <c r="L716">
        <f t="shared" si="311"/>
        <v>0</v>
      </c>
      <c r="M716">
        <f t="shared" si="312"/>
        <v>0</v>
      </c>
      <c r="N716">
        <f t="shared" si="313"/>
        <v>0</v>
      </c>
      <c r="O716">
        <f t="shared" si="314"/>
        <v>0</v>
      </c>
      <c r="P716">
        <f t="shared" si="315"/>
        <v>0</v>
      </c>
      <c r="Q716">
        <f t="shared" si="316"/>
        <v>0</v>
      </c>
      <c r="R716" s="11">
        <f t="shared" si="317"/>
        <v>0</v>
      </c>
      <c r="S716">
        <f t="shared" si="318"/>
        <v>0</v>
      </c>
      <c r="T716" s="11">
        <f t="shared" si="319"/>
        <v>0</v>
      </c>
      <c r="U716" s="12">
        <f t="shared" si="320"/>
        <v>0</v>
      </c>
      <c r="V716" s="11">
        <f t="shared" si="321"/>
        <v>0</v>
      </c>
      <c r="W716" s="12">
        <f t="shared" si="322"/>
        <v>0</v>
      </c>
      <c r="X716" s="11">
        <f t="shared" si="323"/>
        <v>0</v>
      </c>
      <c r="Y716" s="12">
        <f t="shared" si="324"/>
        <v>0</v>
      </c>
      <c r="Z716" s="11">
        <f t="shared" si="325"/>
        <v>0</v>
      </c>
      <c r="AA716" s="12">
        <f t="shared" si="326"/>
        <v>0</v>
      </c>
      <c r="AB716" s="11">
        <f t="shared" si="327"/>
        <v>0</v>
      </c>
      <c r="AC716" s="12">
        <f t="shared" si="328"/>
        <v>0</v>
      </c>
      <c r="AD716" s="11">
        <f t="shared" si="329"/>
        <v>0</v>
      </c>
      <c r="AE716" s="12">
        <f t="shared" si="330"/>
        <v>0</v>
      </c>
      <c r="AF716" s="11">
        <f t="shared" si="331"/>
        <v>0</v>
      </c>
      <c r="AG716" s="12">
        <f t="shared" si="332"/>
        <v>0</v>
      </c>
      <c r="AH716" s="11">
        <f t="shared" si="333"/>
        <v>0</v>
      </c>
      <c r="AI716" s="12">
        <f t="shared" si="334"/>
        <v>0</v>
      </c>
      <c r="AJ716" s="11">
        <f t="shared" si="335"/>
        <v>0</v>
      </c>
      <c r="AK716" s="12">
        <f t="shared" si="336"/>
        <v>0</v>
      </c>
    </row>
    <row r="717" spans="1:37" x14ac:dyDescent="0.3">
      <c r="A717">
        <v>590850</v>
      </c>
      <c r="C717" s="1">
        <v>43721</v>
      </c>
      <c r="D717">
        <v>3</v>
      </c>
      <c r="E717" t="s">
        <v>227</v>
      </c>
      <c r="F717" t="s">
        <v>165</v>
      </c>
      <c r="G717" t="s">
        <v>156</v>
      </c>
      <c r="H717" s="2">
        <v>62081000</v>
      </c>
      <c r="J717">
        <f t="shared" si="309"/>
        <v>1</v>
      </c>
      <c r="K717">
        <f t="shared" si="310"/>
        <v>0</v>
      </c>
      <c r="L717">
        <f t="shared" si="311"/>
        <v>0</v>
      </c>
      <c r="M717">
        <f t="shared" si="312"/>
        <v>0</v>
      </c>
      <c r="N717">
        <f t="shared" si="313"/>
        <v>0</v>
      </c>
      <c r="O717">
        <f t="shared" si="314"/>
        <v>0</v>
      </c>
      <c r="P717">
        <f t="shared" si="315"/>
        <v>0</v>
      </c>
      <c r="Q717">
        <f t="shared" si="316"/>
        <v>0</v>
      </c>
      <c r="R717" s="11">
        <f t="shared" si="317"/>
        <v>0</v>
      </c>
      <c r="S717">
        <f t="shared" si="318"/>
        <v>0</v>
      </c>
      <c r="T717" s="11">
        <f t="shared" si="319"/>
        <v>0</v>
      </c>
      <c r="U717" s="12">
        <f t="shared" si="320"/>
        <v>0</v>
      </c>
      <c r="V717" s="11">
        <f t="shared" si="321"/>
        <v>0</v>
      </c>
      <c r="W717" s="12">
        <f t="shared" si="322"/>
        <v>0</v>
      </c>
      <c r="X717" s="11">
        <f t="shared" si="323"/>
        <v>0</v>
      </c>
      <c r="Y717" s="12">
        <f t="shared" si="324"/>
        <v>0</v>
      </c>
      <c r="Z717" s="11">
        <f t="shared" si="325"/>
        <v>0</v>
      </c>
      <c r="AA717" s="12">
        <f t="shared" si="326"/>
        <v>0</v>
      </c>
      <c r="AB717" s="11">
        <f t="shared" si="327"/>
        <v>0</v>
      </c>
      <c r="AC717" s="12">
        <f t="shared" si="328"/>
        <v>0</v>
      </c>
      <c r="AD717" s="11">
        <f t="shared" si="329"/>
        <v>0</v>
      </c>
      <c r="AE717" s="12">
        <f t="shared" si="330"/>
        <v>0</v>
      </c>
      <c r="AF717" s="11">
        <f t="shared" si="331"/>
        <v>0</v>
      </c>
      <c r="AG717" s="12">
        <f t="shared" si="332"/>
        <v>0</v>
      </c>
      <c r="AH717" s="11">
        <f t="shared" si="333"/>
        <v>0</v>
      </c>
      <c r="AI717" s="12">
        <f t="shared" si="334"/>
        <v>0</v>
      </c>
      <c r="AJ717" s="11">
        <f t="shared" si="335"/>
        <v>0</v>
      </c>
      <c r="AK717" s="12">
        <f t="shared" si="336"/>
        <v>0</v>
      </c>
    </row>
    <row r="718" spans="1:37" x14ac:dyDescent="0.3">
      <c r="A718">
        <v>590850</v>
      </c>
      <c r="C718" s="1">
        <v>43721</v>
      </c>
      <c r="D718">
        <v>4</v>
      </c>
      <c r="E718" t="s">
        <v>227</v>
      </c>
      <c r="F718" t="s">
        <v>165</v>
      </c>
      <c r="G718" t="s">
        <v>15</v>
      </c>
      <c r="H718" s="2">
        <v>68321340</v>
      </c>
      <c r="J718">
        <f t="shared" si="309"/>
        <v>0</v>
      </c>
      <c r="K718">
        <f t="shared" si="310"/>
        <v>0</v>
      </c>
      <c r="L718">
        <f t="shared" si="311"/>
        <v>0</v>
      </c>
      <c r="M718">
        <f t="shared" si="312"/>
        <v>0</v>
      </c>
      <c r="N718">
        <f t="shared" si="313"/>
        <v>0</v>
      </c>
      <c r="O718">
        <f t="shared" si="314"/>
        <v>0</v>
      </c>
      <c r="P718">
        <f t="shared" si="315"/>
        <v>0</v>
      </c>
      <c r="Q718">
        <f t="shared" si="316"/>
        <v>0</v>
      </c>
      <c r="R718" s="11">
        <f t="shared" si="317"/>
        <v>0</v>
      </c>
      <c r="S718">
        <f t="shared" si="318"/>
        <v>0</v>
      </c>
      <c r="T718" s="11">
        <f t="shared" si="319"/>
        <v>0</v>
      </c>
      <c r="U718" s="12">
        <f t="shared" si="320"/>
        <v>0</v>
      </c>
      <c r="V718" s="11">
        <f t="shared" si="321"/>
        <v>0</v>
      </c>
      <c r="W718" s="12">
        <f t="shared" si="322"/>
        <v>0</v>
      </c>
      <c r="X718" s="11">
        <f t="shared" si="323"/>
        <v>0</v>
      </c>
      <c r="Y718" s="12">
        <f t="shared" si="324"/>
        <v>0</v>
      </c>
      <c r="Z718" s="11">
        <f t="shared" si="325"/>
        <v>0</v>
      </c>
      <c r="AA718" s="12">
        <f t="shared" si="326"/>
        <v>0</v>
      </c>
      <c r="AB718" s="11">
        <f t="shared" si="327"/>
        <v>0</v>
      </c>
      <c r="AC718" s="12">
        <f t="shared" si="328"/>
        <v>0</v>
      </c>
      <c r="AD718" s="11">
        <f t="shared" si="329"/>
        <v>0</v>
      </c>
      <c r="AE718" s="12">
        <f t="shared" si="330"/>
        <v>0</v>
      </c>
      <c r="AF718" s="11">
        <f t="shared" si="331"/>
        <v>1</v>
      </c>
      <c r="AG718" s="12">
        <f t="shared" si="332"/>
        <v>0</v>
      </c>
      <c r="AH718" s="11">
        <f t="shared" si="333"/>
        <v>0</v>
      </c>
      <c r="AI718" s="12">
        <f t="shared" si="334"/>
        <v>0</v>
      </c>
      <c r="AJ718" s="11">
        <f t="shared" si="335"/>
        <v>0</v>
      </c>
      <c r="AK718" s="12">
        <f t="shared" si="336"/>
        <v>0</v>
      </c>
    </row>
    <row r="719" spans="1:37" x14ac:dyDescent="0.3">
      <c r="A719">
        <v>590850</v>
      </c>
      <c r="C719" s="1">
        <v>43721</v>
      </c>
      <c r="D719">
        <v>5</v>
      </c>
      <c r="E719" t="s">
        <v>227</v>
      </c>
      <c r="F719" t="s">
        <v>165</v>
      </c>
      <c r="G719" t="s">
        <v>19</v>
      </c>
      <c r="H719" s="2">
        <v>69469000</v>
      </c>
      <c r="J719">
        <f t="shared" si="309"/>
        <v>0</v>
      </c>
      <c r="K719">
        <f t="shared" si="310"/>
        <v>0</v>
      </c>
      <c r="L719">
        <f t="shared" si="311"/>
        <v>0</v>
      </c>
      <c r="M719">
        <f t="shared" si="312"/>
        <v>0</v>
      </c>
      <c r="N719">
        <f t="shared" si="313"/>
        <v>0</v>
      </c>
      <c r="O719">
        <f t="shared" si="314"/>
        <v>0</v>
      </c>
      <c r="P719">
        <f t="shared" si="315"/>
        <v>0</v>
      </c>
      <c r="Q719">
        <f t="shared" si="316"/>
        <v>0</v>
      </c>
      <c r="R719" s="11">
        <f t="shared" si="317"/>
        <v>0</v>
      </c>
      <c r="S719">
        <f t="shared" si="318"/>
        <v>0</v>
      </c>
      <c r="T719" s="11">
        <f t="shared" si="319"/>
        <v>0</v>
      </c>
      <c r="U719" s="12">
        <f t="shared" si="320"/>
        <v>0</v>
      </c>
      <c r="V719" s="11">
        <f t="shared" si="321"/>
        <v>0</v>
      </c>
      <c r="W719" s="12">
        <f t="shared" si="322"/>
        <v>0</v>
      </c>
      <c r="X719" s="11">
        <f t="shared" si="323"/>
        <v>0</v>
      </c>
      <c r="Y719" s="12">
        <f t="shared" si="324"/>
        <v>0</v>
      </c>
      <c r="Z719" s="11">
        <f t="shared" si="325"/>
        <v>0</v>
      </c>
      <c r="AA719" s="12">
        <f t="shared" si="326"/>
        <v>0</v>
      </c>
      <c r="AB719" s="11">
        <f t="shared" si="327"/>
        <v>0</v>
      </c>
      <c r="AC719" s="12">
        <f t="shared" si="328"/>
        <v>0</v>
      </c>
      <c r="AD719" s="11">
        <f t="shared" si="329"/>
        <v>0</v>
      </c>
      <c r="AE719" s="12">
        <f t="shared" si="330"/>
        <v>0</v>
      </c>
      <c r="AF719" s="11">
        <f t="shared" si="331"/>
        <v>0</v>
      </c>
      <c r="AG719" s="12">
        <f t="shared" si="332"/>
        <v>0</v>
      </c>
      <c r="AH719" s="11">
        <f t="shared" si="333"/>
        <v>0</v>
      </c>
      <c r="AI719" s="12">
        <f t="shared" si="334"/>
        <v>0</v>
      </c>
      <c r="AJ719" s="11">
        <f t="shared" si="335"/>
        <v>0</v>
      </c>
      <c r="AK719" s="12">
        <f t="shared" si="336"/>
        <v>0</v>
      </c>
    </row>
    <row r="720" spans="1:37" x14ac:dyDescent="0.3">
      <c r="A720">
        <v>590850</v>
      </c>
      <c r="C720" s="1">
        <v>43721</v>
      </c>
      <c r="D720">
        <v>6</v>
      </c>
      <c r="E720" t="s">
        <v>227</v>
      </c>
      <c r="F720" t="s">
        <v>165</v>
      </c>
      <c r="G720" t="s">
        <v>21</v>
      </c>
      <c r="H720" s="2">
        <v>74413665</v>
      </c>
      <c r="J720">
        <f t="shared" si="309"/>
        <v>0</v>
      </c>
      <c r="K720">
        <f t="shared" si="310"/>
        <v>0</v>
      </c>
      <c r="L720">
        <f t="shared" si="311"/>
        <v>0</v>
      </c>
      <c r="M720">
        <f t="shared" si="312"/>
        <v>0</v>
      </c>
      <c r="N720">
        <f t="shared" si="313"/>
        <v>0</v>
      </c>
      <c r="O720">
        <f t="shared" si="314"/>
        <v>0</v>
      </c>
      <c r="P720">
        <f t="shared" si="315"/>
        <v>0</v>
      </c>
      <c r="Q720">
        <f t="shared" si="316"/>
        <v>0</v>
      </c>
      <c r="R720" s="11">
        <f t="shared" si="317"/>
        <v>0</v>
      </c>
      <c r="S720">
        <f t="shared" si="318"/>
        <v>0</v>
      </c>
      <c r="T720" s="11">
        <f t="shared" si="319"/>
        <v>0</v>
      </c>
      <c r="U720" s="12">
        <f t="shared" si="320"/>
        <v>0</v>
      </c>
      <c r="V720" s="11">
        <f t="shared" si="321"/>
        <v>0</v>
      </c>
      <c r="W720" s="12">
        <f t="shared" si="322"/>
        <v>0</v>
      </c>
      <c r="X720" s="11">
        <f t="shared" si="323"/>
        <v>1</v>
      </c>
      <c r="Y720" s="12">
        <f t="shared" si="324"/>
        <v>0</v>
      </c>
      <c r="Z720" s="11">
        <f t="shared" si="325"/>
        <v>0</v>
      </c>
      <c r="AA720" s="12">
        <f t="shared" si="326"/>
        <v>0</v>
      </c>
      <c r="AB720" s="11">
        <f t="shared" si="327"/>
        <v>0</v>
      </c>
      <c r="AC720" s="12">
        <f t="shared" si="328"/>
        <v>0</v>
      </c>
      <c r="AD720" s="11">
        <f t="shared" si="329"/>
        <v>0</v>
      </c>
      <c r="AE720" s="12">
        <f t="shared" si="330"/>
        <v>0</v>
      </c>
      <c r="AF720" s="11">
        <f t="shared" si="331"/>
        <v>0</v>
      </c>
      <c r="AG720" s="12">
        <f t="shared" si="332"/>
        <v>0</v>
      </c>
      <c r="AH720" s="11">
        <f t="shared" si="333"/>
        <v>0</v>
      </c>
      <c r="AI720" s="12">
        <f t="shared" si="334"/>
        <v>0</v>
      </c>
      <c r="AJ720" s="11">
        <f t="shared" si="335"/>
        <v>0</v>
      </c>
      <c r="AK720" s="12">
        <f t="shared" si="336"/>
        <v>0</v>
      </c>
    </row>
    <row r="721" spans="1:37" x14ac:dyDescent="0.3">
      <c r="A721">
        <v>590850</v>
      </c>
      <c r="C721" s="1">
        <v>43721</v>
      </c>
      <c r="D721">
        <v>7</v>
      </c>
      <c r="E721" t="s">
        <v>227</v>
      </c>
      <c r="F721" t="s">
        <v>165</v>
      </c>
      <c r="G721" t="s">
        <v>51</v>
      </c>
      <c r="H721" s="2">
        <v>74528528</v>
      </c>
      <c r="J721">
        <f t="shared" si="309"/>
        <v>0</v>
      </c>
      <c r="K721">
        <f t="shared" si="310"/>
        <v>0</v>
      </c>
      <c r="L721">
        <f t="shared" si="311"/>
        <v>0</v>
      </c>
      <c r="M721">
        <f t="shared" si="312"/>
        <v>0</v>
      </c>
      <c r="N721">
        <f t="shared" si="313"/>
        <v>0</v>
      </c>
      <c r="O721">
        <f t="shared" si="314"/>
        <v>0</v>
      </c>
      <c r="P721">
        <f t="shared" si="315"/>
        <v>0</v>
      </c>
      <c r="Q721">
        <f t="shared" si="316"/>
        <v>0</v>
      </c>
      <c r="R721" s="11">
        <f t="shared" si="317"/>
        <v>0</v>
      </c>
      <c r="S721">
        <f t="shared" si="318"/>
        <v>0</v>
      </c>
      <c r="T721" s="11">
        <f t="shared" si="319"/>
        <v>0</v>
      </c>
      <c r="U721" s="12">
        <f t="shared" si="320"/>
        <v>0</v>
      </c>
      <c r="V721" s="11">
        <f t="shared" si="321"/>
        <v>0</v>
      </c>
      <c r="W721" s="12">
        <f t="shared" si="322"/>
        <v>0</v>
      </c>
      <c r="X721" s="11">
        <f t="shared" si="323"/>
        <v>0</v>
      </c>
      <c r="Y721" s="12">
        <f t="shared" si="324"/>
        <v>0</v>
      </c>
      <c r="Z721" s="11">
        <f t="shared" si="325"/>
        <v>0</v>
      </c>
      <c r="AA721" s="12">
        <f t="shared" si="326"/>
        <v>0</v>
      </c>
      <c r="AB721" s="11">
        <f t="shared" si="327"/>
        <v>0</v>
      </c>
      <c r="AC721" s="12">
        <f t="shared" si="328"/>
        <v>0</v>
      </c>
      <c r="AD721" s="11">
        <f t="shared" si="329"/>
        <v>0</v>
      </c>
      <c r="AE721" s="12">
        <f t="shared" si="330"/>
        <v>0</v>
      </c>
      <c r="AF721" s="11">
        <f t="shared" si="331"/>
        <v>0</v>
      </c>
      <c r="AG721" s="12">
        <f t="shared" si="332"/>
        <v>0</v>
      </c>
      <c r="AH721" s="11">
        <f t="shared" si="333"/>
        <v>0</v>
      </c>
      <c r="AI721" s="12">
        <f t="shared" si="334"/>
        <v>0</v>
      </c>
      <c r="AJ721" s="11">
        <f t="shared" si="335"/>
        <v>0</v>
      </c>
      <c r="AK721" s="12">
        <f t="shared" si="336"/>
        <v>0</v>
      </c>
    </row>
    <row r="722" spans="1:37" x14ac:dyDescent="0.3">
      <c r="A722">
        <v>590850</v>
      </c>
      <c r="C722" s="1">
        <v>43721</v>
      </c>
      <c r="D722">
        <v>8</v>
      </c>
      <c r="E722" t="s">
        <v>227</v>
      </c>
      <c r="F722" t="s">
        <v>165</v>
      </c>
      <c r="G722" t="s">
        <v>73</v>
      </c>
      <c r="H722" s="2">
        <v>118879858</v>
      </c>
      <c r="J722">
        <f t="shared" si="309"/>
        <v>0</v>
      </c>
      <c r="K722">
        <f t="shared" si="310"/>
        <v>0</v>
      </c>
      <c r="L722">
        <f t="shared" si="311"/>
        <v>0</v>
      </c>
      <c r="M722">
        <f t="shared" si="312"/>
        <v>0</v>
      </c>
      <c r="N722">
        <f t="shared" si="313"/>
        <v>0</v>
      </c>
      <c r="O722">
        <f t="shared" si="314"/>
        <v>0</v>
      </c>
      <c r="P722">
        <f t="shared" si="315"/>
        <v>0</v>
      </c>
      <c r="Q722">
        <f t="shared" si="316"/>
        <v>0</v>
      </c>
      <c r="R722" s="11">
        <f t="shared" si="317"/>
        <v>0</v>
      </c>
      <c r="S722">
        <f t="shared" si="318"/>
        <v>0</v>
      </c>
      <c r="T722" s="11">
        <f t="shared" si="319"/>
        <v>0</v>
      </c>
      <c r="U722" s="12">
        <f t="shared" si="320"/>
        <v>0</v>
      </c>
      <c r="V722" s="11">
        <f t="shared" si="321"/>
        <v>0</v>
      </c>
      <c r="W722" s="12">
        <f t="shared" si="322"/>
        <v>0</v>
      </c>
      <c r="X722" s="11">
        <f t="shared" si="323"/>
        <v>0</v>
      </c>
      <c r="Y722" s="12">
        <f t="shared" si="324"/>
        <v>0</v>
      </c>
      <c r="Z722" s="11">
        <f t="shared" si="325"/>
        <v>0</v>
      </c>
      <c r="AA722" s="12">
        <f t="shared" si="326"/>
        <v>0</v>
      </c>
      <c r="AB722" s="11">
        <f t="shared" si="327"/>
        <v>0</v>
      </c>
      <c r="AC722" s="12">
        <f t="shared" si="328"/>
        <v>0</v>
      </c>
      <c r="AD722" s="11">
        <f t="shared" si="329"/>
        <v>0</v>
      </c>
      <c r="AE722" s="12">
        <f t="shared" si="330"/>
        <v>0</v>
      </c>
      <c r="AF722" s="11">
        <f t="shared" si="331"/>
        <v>0</v>
      </c>
      <c r="AG722" s="12">
        <f t="shared" si="332"/>
        <v>0</v>
      </c>
      <c r="AH722" s="11">
        <f t="shared" si="333"/>
        <v>0</v>
      </c>
      <c r="AI722" s="12">
        <f t="shared" si="334"/>
        <v>0</v>
      </c>
      <c r="AJ722" s="11">
        <f t="shared" si="335"/>
        <v>0</v>
      </c>
      <c r="AK722" s="12">
        <f t="shared" si="336"/>
        <v>0</v>
      </c>
    </row>
    <row r="723" spans="1:37" x14ac:dyDescent="0.3">
      <c r="C723" s="1"/>
      <c r="H723" s="2"/>
      <c r="J723">
        <f t="shared" si="309"/>
        <v>0</v>
      </c>
      <c r="K723">
        <f t="shared" si="310"/>
        <v>0</v>
      </c>
      <c r="L723">
        <f t="shared" si="311"/>
        <v>0</v>
      </c>
      <c r="M723">
        <f t="shared" si="312"/>
        <v>0</v>
      </c>
      <c r="N723">
        <f t="shared" si="313"/>
        <v>0</v>
      </c>
      <c r="O723">
        <f t="shared" si="314"/>
        <v>0</v>
      </c>
      <c r="P723">
        <f t="shared" si="315"/>
        <v>0</v>
      </c>
      <c r="Q723">
        <f t="shared" si="316"/>
        <v>0</v>
      </c>
      <c r="R723" s="11">
        <f t="shared" si="317"/>
        <v>0</v>
      </c>
      <c r="S723">
        <f t="shared" si="318"/>
        <v>0</v>
      </c>
      <c r="T723" s="11">
        <f t="shared" si="319"/>
        <v>0</v>
      </c>
      <c r="U723" s="12">
        <f t="shared" si="320"/>
        <v>0</v>
      </c>
      <c r="V723" s="11">
        <f t="shared" si="321"/>
        <v>0</v>
      </c>
      <c r="W723" s="12">
        <f t="shared" si="322"/>
        <v>0</v>
      </c>
      <c r="X723" s="11">
        <f t="shared" si="323"/>
        <v>0</v>
      </c>
      <c r="Y723" s="12">
        <f t="shared" si="324"/>
        <v>0</v>
      </c>
      <c r="Z723" s="11">
        <f t="shared" si="325"/>
        <v>0</v>
      </c>
      <c r="AA723" s="12">
        <f t="shared" si="326"/>
        <v>0</v>
      </c>
      <c r="AB723" s="11">
        <f t="shared" si="327"/>
        <v>0</v>
      </c>
      <c r="AC723" s="12">
        <f t="shared" si="328"/>
        <v>0</v>
      </c>
      <c r="AD723" s="11">
        <f t="shared" si="329"/>
        <v>0</v>
      </c>
      <c r="AE723" s="12">
        <f t="shared" si="330"/>
        <v>0</v>
      </c>
      <c r="AF723" s="11">
        <f t="shared" si="331"/>
        <v>0</v>
      </c>
      <c r="AG723" s="12">
        <f t="shared" si="332"/>
        <v>0</v>
      </c>
      <c r="AH723" s="11">
        <f t="shared" si="333"/>
        <v>0</v>
      </c>
      <c r="AI723" s="12">
        <f t="shared" si="334"/>
        <v>0</v>
      </c>
      <c r="AJ723" s="11">
        <f t="shared" si="335"/>
        <v>0</v>
      </c>
      <c r="AK723" s="12">
        <f t="shared" si="336"/>
        <v>0</v>
      </c>
    </row>
    <row r="724" spans="1:37" x14ac:dyDescent="0.3">
      <c r="A724">
        <v>592021</v>
      </c>
      <c r="C724" s="1">
        <v>43720</v>
      </c>
      <c r="D724">
        <v>1</v>
      </c>
      <c r="E724" t="s">
        <v>228</v>
      </c>
      <c r="F724" t="s">
        <v>165</v>
      </c>
      <c r="G724" t="s">
        <v>26</v>
      </c>
      <c r="H724" s="2">
        <v>14720740</v>
      </c>
      <c r="J724">
        <f t="shared" si="309"/>
        <v>0</v>
      </c>
      <c r="K724">
        <f t="shared" si="310"/>
        <v>0</v>
      </c>
      <c r="L724">
        <f t="shared" si="311"/>
        <v>0</v>
      </c>
      <c r="M724">
        <f t="shared" si="312"/>
        <v>0</v>
      </c>
      <c r="N724">
        <f t="shared" si="313"/>
        <v>0</v>
      </c>
      <c r="O724">
        <f t="shared" si="314"/>
        <v>0</v>
      </c>
      <c r="P724">
        <f t="shared" si="315"/>
        <v>0</v>
      </c>
      <c r="Q724">
        <f t="shared" si="316"/>
        <v>0</v>
      </c>
      <c r="R724" s="11">
        <f t="shared" si="317"/>
        <v>0</v>
      </c>
      <c r="S724">
        <f t="shared" si="318"/>
        <v>0</v>
      </c>
      <c r="T724" s="11">
        <f t="shared" si="319"/>
        <v>0</v>
      </c>
      <c r="U724" s="12">
        <f t="shared" si="320"/>
        <v>0</v>
      </c>
      <c r="V724" s="11">
        <f t="shared" si="321"/>
        <v>0</v>
      </c>
      <c r="W724" s="12">
        <f t="shared" si="322"/>
        <v>0</v>
      </c>
      <c r="X724" s="11">
        <f t="shared" si="323"/>
        <v>0</v>
      </c>
      <c r="Y724" s="12">
        <f t="shared" si="324"/>
        <v>0</v>
      </c>
      <c r="Z724" s="11">
        <f t="shared" si="325"/>
        <v>0</v>
      </c>
      <c r="AA724" s="12">
        <f t="shared" si="326"/>
        <v>0</v>
      </c>
      <c r="AB724" s="11">
        <f t="shared" si="327"/>
        <v>0</v>
      </c>
      <c r="AC724" s="12">
        <f t="shared" si="328"/>
        <v>0</v>
      </c>
      <c r="AD724" s="11">
        <f t="shared" si="329"/>
        <v>0</v>
      </c>
      <c r="AE724" s="12">
        <f t="shared" si="330"/>
        <v>0</v>
      </c>
      <c r="AF724" s="11">
        <f t="shared" si="331"/>
        <v>0</v>
      </c>
      <c r="AG724" s="12">
        <f t="shared" si="332"/>
        <v>0</v>
      </c>
      <c r="AH724" s="11">
        <f t="shared" si="333"/>
        <v>0</v>
      </c>
      <c r="AI724" s="12">
        <f t="shared" si="334"/>
        <v>0</v>
      </c>
      <c r="AJ724" s="11">
        <f t="shared" si="335"/>
        <v>0</v>
      </c>
      <c r="AK724" s="12">
        <f t="shared" si="336"/>
        <v>0</v>
      </c>
    </row>
    <row r="725" spans="1:37" x14ac:dyDescent="0.3">
      <c r="A725">
        <v>592021</v>
      </c>
      <c r="C725" s="1">
        <v>43720</v>
      </c>
      <c r="D725">
        <v>2</v>
      </c>
      <c r="E725" t="s">
        <v>228</v>
      </c>
      <c r="F725" t="s">
        <v>165</v>
      </c>
      <c r="G725" t="s">
        <v>16</v>
      </c>
      <c r="H725" s="2">
        <v>15234410</v>
      </c>
      <c r="J725">
        <f t="shared" si="309"/>
        <v>0</v>
      </c>
      <c r="K725">
        <f t="shared" si="310"/>
        <v>0</v>
      </c>
      <c r="L725">
        <f t="shared" si="311"/>
        <v>0</v>
      </c>
      <c r="M725">
        <f t="shared" si="312"/>
        <v>0</v>
      </c>
      <c r="N725">
        <f t="shared" si="313"/>
        <v>0</v>
      </c>
      <c r="O725">
        <f t="shared" si="314"/>
        <v>0</v>
      </c>
      <c r="P725">
        <f t="shared" si="315"/>
        <v>0</v>
      </c>
      <c r="Q725">
        <f t="shared" si="316"/>
        <v>0</v>
      </c>
      <c r="R725" s="11">
        <f t="shared" si="317"/>
        <v>0</v>
      </c>
      <c r="S725">
        <f t="shared" si="318"/>
        <v>0</v>
      </c>
      <c r="T725" s="11">
        <f t="shared" si="319"/>
        <v>0</v>
      </c>
      <c r="U725" s="12">
        <f t="shared" si="320"/>
        <v>0</v>
      </c>
      <c r="V725" s="11">
        <f t="shared" si="321"/>
        <v>0</v>
      </c>
      <c r="W725" s="12">
        <f t="shared" si="322"/>
        <v>0</v>
      </c>
      <c r="X725" s="11">
        <f t="shared" si="323"/>
        <v>0</v>
      </c>
      <c r="Y725" s="12">
        <f t="shared" si="324"/>
        <v>0</v>
      </c>
      <c r="Z725" s="11">
        <f t="shared" si="325"/>
        <v>0</v>
      </c>
      <c r="AA725" s="12">
        <f t="shared" si="326"/>
        <v>0</v>
      </c>
      <c r="AB725" s="11">
        <f t="shared" si="327"/>
        <v>0</v>
      </c>
      <c r="AC725" s="12">
        <f t="shared" si="328"/>
        <v>0</v>
      </c>
      <c r="AD725" s="11">
        <f t="shared" si="329"/>
        <v>0</v>
      </c>
      <c r="AE725" s="12">
        <f t="shared" si="330"/>
        <v>0</v>
      </c>
      <c r="AF725" s="11">
        <f t="shared" si="331"/>
        <v>0</v>
      </c>
      <c r="AG725" s="12">
        <f t="shared" si="332"/>
        <v>0</v>
      </c>
      <c r="AH725" s="11">
        <f t="shared" si="333"/>
        <v>0</v>
      </c>
      <c r="AI725" s="12">
        <f t="shared" si="334"/>
        <v>0</v>
      </c>
      <c r="AJ725" s="11">
        <f t="shared" si="335"/>
        <v>0</v>
      </c>
      <c r="AK725" s="12">
        <f t="shared" si="336"/>
        <v>0</v>
      </c>
    </row>
    <row r="726" spans="1:37" x14ac:dyDescent="0.3">
      <c r="A726">
        <v>592021</v>
      </c>
      <c r="C726" s="1">
        <v>43720</v>
      </c>
      <c r="D726">
        <v>3</v>
      </c>
      <c r="E726" t="s">
        <v>228</v>
      </c>
      <c r="F726" t="s">
        <v>165</v>
      </c>
      <c r="G726" t="s">
        <v>17</v>
      </c>
      <c r="H726" s="2">
        <v>15555510</v>
      </c>
      <c r="J726">
        <f t="shared" si="309"/>
        <v>0</v>
      </c>
      <c r="K726">
        <f t="shared" si="310"/>
        <v>0</v>
      </c>
      <c r="L726">
        <f t="shared" si="311"/>
        <v>0</v>
      </c>
      <c r="M726">
        <f t="shared" si="312"/>
        <v>0</v>
      </c>
      <c r="N726">
        <f t="shared" si="313"/>
        <v>0</v>
      </c>
      <c r="O726">
        <f t="shared" si="314"/>
        <v>0</v>
      </c>
      <c r="P726">
        <f t="shared" si="315"/>
        <v>0</v>
      </c>
      <c r="Q726">
        <f t="shared" si="316"/>
        <v>0</v>
      </c>
      <c r="R726" s="11">
        <f t="shared" si="317"/>
        <v>0</v>
      </c>
      <c r="S726">
        <f t="shared" si="318"/>
        <v>0</v>
      </c>
      <c r="T726" s="11">
        <f t="shared" si="319"/>
        <v>0</v>
      </c>
      <c r="U726" s="12">
        <f t="shared" si="320"/>
        <v>0</v>
      </c>
      <c r="V726" s="11">
        <f t="shared" si="321"/>
        <v>0</v>
      </c>
      <c r="W726" s="12">
        <f t="shared" si="322"/>
        <v>0</v>
      </c>
      <c r="X726" s="11">
        <f t="shared" si="323"/>
        <v>0</v>
      </c>
      <c r="Y726" s="12">
        <f t="shared" si="324"/>
        <v>0</v>
      </c>
      <c r="Z726" s="11">
        <f t="shared" si="325"/>
        <v>0</v>
      </c>
      <c r="AA726" s="12">
        <f t="shared" si="326"/>
        <v>0</v>
      </c>
      <c r="AB726" s="11">
        <f t="shared" si="327"/>
        <v>0</v>
      </c>
      <c r="AC726" s="12">
        <f t="shared" si="328"/>
        <v>0</v>
      </c>
      <c r="AD726" s="11">
        <f t="shared" si="329"/>
        <v>0</v>
      </c>
      <c r="AE726" s="12">
        <f t="shared" si="330"/>
        <v>0</v>
      </c>
      <c r="AF726" s="11">
        <f t="shared" si="331"/>
        <v>0</v>
      </c>
      <c r="AG726" s="12">
        <f t="shared" si="332"/>
        <v>0</v>
      </c>
      <c r="AH726" s="11">
        <f t="shared" si="333"/>
        <v>0</v>
      </c>
      <c r="AI726" s="12">
        <f t="shared" si="334"/>
        <v>0</v>
      </c>
      <c r="AJ726" s="11">
        <f t="shared" si="335"/>
        <v>0</v>
      </c>
      <c r="AK726" s="12">
        <f t="shared" si="336"/>
        <v>0</v>
      </c>
    </row>
    <row r="727" spans="1:37" x14ac:dyDescent="0.3">
      <c r="A727">
        <v>592021</v>
      </c>
      <c r="C727" s="1">
        <v>43720</v>
      </c>
      <c r="D727">
        <v>4</v>
      </c>
      <c r="E727" t="s">
        <v>228</v>
      </c>
      <c r="F727" t="s">
        <v>165</v>
      </c>
      <c r="G727" t="s">
        <v>12</v>
      </c>
      <c r="H727" s="2">
        <v>16579679</v>
      </c>
      <c r="J727">
        <f t="shared" si="309"/>
        <v>0</v>
      </c>
      <c r="K727">
        <f t="shared" si="310"/>
        <v>0</v>
      </c>
      <c r="L727">
        <f t="shared" si="311"/>
        <v>0</v>
      </c>
      <c r="M727">
        <f t="shared" si="312"/>
        <v>0</v>
      </c>
      <c r="N727">
        <f t="shared" si="313"/>
        <v>0</v>
      </c>
      <c r="O727">
        <f t="shared" si="314"/>
        <v>0</v>
      </c>
      <c r="P727">
        <f t="shared" si="315"/>
        <v>0</v>
      </c>
      <c r="Q727">
        <f t="shared" si="316"/>
        <v>0</v>
      </c>
      <c r="R727" s="11">
        <f t="shared" si="317"/>
        <v>0</v>
      </c>
      <c r="S727">
        <f t="shared" si="318"/>
        <v>0</v>
      </c>
      <c r="T727" s="11">
        <f t="shared" si="319"/>
        <v>0</v>
      </c>
      <c r="U727" s="12">
        <f t="shared" si="320"/>
        <v>0</v>
      </c>
      <c r="V727" s="11">
        <f t="shared" si="321"/>
        <v>1</v>
      </c>
      <c r="W727" s="12">
        <f t="shared" si="322"/>
        <v>0</v>
      </c>
      <c r="X727" s="11">
        <f t="shared" si="323"/>
        <v>0</v>
      </c>
      <c r="Y727" s="12">
        <f t="shared" si="324"/>
        <v>0</v>
      </c>
      <c r="Z727" s="11">
        <f t="shared" si="325"/>
        <v>0</v>
      </c>
      <c r="AA727" s="12">
        <f t="shared" si="326"/>
        <v>0</v>
      </c>
      <c r="AB727" s="11">
        <f t="shared" si="327"/>
        <v>0</v>
      </c>
      <c r="AC727" s="12">
        <f t="shared" si="328"/>
        <v>0</v>
      </c>
      <c r="AD727" s="11">
        <f t="shared" si="329"/>
        <v>0</v>
      </c>
      <c r="AE727" s="12">
        <f t="shared" si="330"/>
        <v>0</v>
      </c>
      <c r="AF727" s="11">
        <f t="shared" si="331"/>
        <v>0</v>
      </c>
      <c r="AG727" s="12">
        <f t="shared" si="332"/>
        <v>0</v>
      </c>
      <c r="AH727" s="11">
        <f t="shared" si="333"/>
        <v>0</v>
      </c>
      <c r="AI727" s="12">
        <f t="shared" si="334"/>
        <v>0</v>
      </c>
      <c r="AJ727" s="11">
        <f t="shared" si="335"/>
        <v>0</v>
      </c>
      <c r="AK727" s="12">
        <f t="shared" si="336"/>
        <v>0</v>
      </c>
    </row>
    <row r="728" spans="1:37" x14ac:dyDescent="0.3">
      <c r="A728">
        <v>592021</v>
      </c>
      <c r="C728" s="1">
        <v>43720</v>
      </c>
      <c r="D728">
        <v>5</v>
      </c>
      <c r="E728" t="s">
        <v>228</v>
      </c>
      <c r="F728" t="s">
        <v>165</v>
      </c>
      <c r="G728" t="s">
        <v>156</v>
      </c>
      <c r="H728" s="2">
        <v>16690080</v>
      </c>
      <c r="J728">
        <f t="shared" si="309"/>
        <v>1</v>
      </c>
      <c r="K728">
        <f t="shared" si="310"/>
        <v>0</v>
      </c>
      <c r="L728">
        <f t="shared" si="311"/>
        <v>0</v>
      </c>
      <c r="M728">
        <f t="shared" si="312"/>
        <v>0</v>
      </c>
      <c r="N728">
        <f t="shared" si="313"/>
        <v>0</v>
      </c>
      <c r="O728">
        <f t="shared" si="314"/>
        <v>0</v>
      </c>
      <c r="P728">
        <f t="shared" si="315"/>
        <v>0</v>
      </c>
      <c r="Q728">
        <f t="shared" si="316"/>
        <v>0</v>
      </c>
      <c r="R728" s="11">
        <f t="shared" si="317"/>
        <v>0</v>
      </c>
      <c r="S728">
        <f t="shared" si="318"/>
        <v>0</v>
      </c>
      <c r="T728" s="11">
        <f t="shared" si="319"/>
        <v>0</v>
      </c>
      <c r="U728" s="12">
        <f t="shared" si="320"/>
        <v>0</v>
      </c>
      <c r="V728" s="11">
        <f t="shared" si="321"/>
        <v>0</v>
      </c>
      <c r="W728" s="12">
        <f t="shared" si="322"/>
        <v>0</v>
      </c>
      <c r="X728" s="11">
        <f t="shared" si="323"/>
        <v>0</v>
      </c>
      <c r="Y728" s="12">
        <f t="shared" si="324"/>
        <v>0</v>
      </c>
      <c r="Z728" s="11">
        <f t="shared" si="325"/>
        <v>0</v>
      </c>
      <c r="AA728" s="12">
        <f t="shared" si="326"/>
        <v>0</v>
      </c>
      <c r="AB728" s="11">
        <f t="shared" si="327"/>
        <v>0</v>
      </c>
      <c r="AC728" s="12">
        <f t="shared" si="328"/>
        <v>0</v>
      </c>
      <c r="AD728" s="11">
        <f t="shared" si="329"/>
        <v>0</v>
      </c>
      <c r="AE728" s="12">
        <f t="shared" si="330"/>
        <v>0</v>
      </c>
      <c r="AF728" s="11">
        <f t="shared" si="331"/>
        <v>0</v>
      </c>
      <c r="AG728" s="12">
        <f t="shared" si="332"/>
        <v>0</v>
      </c>
      <c r="AH728" s="11">
        <f t="shared" si="333"/>
        <v>0</v>
      </c>
      <c r="AI728" s="12">
        <f t="shared" si="334"/>
        <v>0</v>
      </c>
      <c r="AJ728" s="11">
        <f t="shared" si="335"/>
        <v>0</v>
      </c>
      <c r="AK728" s="12">
        <f t="shared" si="336"/>
        <v>0</v>
      </c>
    </row>
    <row r="729" spans="1:37" x14ac:dyDescent="0.3">
      <c r="A729">
        <v>592021</v>
      </c>
      <c r="C729" s="1">
        <v>43720</v>
      </c>
      <c r="D729">
        <v>6</v>
      </c>
      <c r="E729" t="s">
        <v>228</v>
      </c>
      <c r="F729" t="s">
        <v>165</v>
      </c>
      <c r="G729" t="s">
        <v>15</v>
      </c>
      <c r="H729" s="2">
        <v>17761949</v>
      </c>
      <c r="J729">
        <f t="shared" si="309"/>
        <v>0</v>
      </c>
      <c r="K729">
        <f t="shared" si="310"/>
        <v>0</v>
      </c>
      <c r="L729">
        <f t="shared" si="311"/>
        <v>0</v>
      </c>
      <c r="M729">
        <f t="shared" si="312"/>
        <v>0</v>
      </c>
      <c r="N729">
        <f t="shared" si="313"/>
        <v>0</v>
      </c>
      <c r="O729">
        <f t="shared" si="314"/>
        <v>0</v>
      </c>
      <c r="P729">
        <f t="shared" si="315"/>
        <v>0</v>
      </c>
      <c r="Q729">
        <f t="shared" si="316"/>
        <v>0</v>
      </c>
      <c r="R729" s="11">
        <f t="shared" si="317"/>
        <v>0</v>
      </c>
      <c r="S729">
        <f t="shared" si="318"/>
        <v>0</v>
      </c>
      <c r="T729" s="11">
        <f t="shared" si="319"/>
        <v>0</v>
      </c>
      <c r="U729" s="12">
        <f t="shared" si="320"/>
        <v>0</v>
      </c>
      <c r="V729" s="11">
        <f t="shared" si="321"/>
        <v>0</v>
      </c>
      <c r="W729" s="12">
        <f t="shared" si="322"/>
        <v>0</v>
      </c>
      <c r="X729" s="11">
        <f t="shared" si="323"/>
        <v>0</v>
      </c>
      <c r="Y729" s="12">
        <f t="shared" si="324"/>
        <v>0</v>
      </c>
      <c r="Z729" s="11">
        <f t="shared" si="325"/>
        <v>0</v>
      </c>
      <c r="AA729" s="12">
        <f t="shared" si="326"/>
        <v>0</v>
      </c>
      <c r="AB729" s="11">
        <f t="shared" si="327"/>
        <v>0</v>
      </c>
      <c r="AC729" s="12">
        <f t="shared" si="328"/>
        <v>0</v>
      </c>
      <c r="AD729" s="11">
        <f t="shared" si="329"/>
        <v>0</v>
      </c>
      <c r="AE729" s="12">
        <f t="shared" si="330"/>
        <v>0</v>
      </c>
      <c r="AF729" s="11">
        <f t="shared" si="331"/>
        <v>1</v>
      </c>
      <c r="AG729" s="12">
        <f t="shared" si="332"/>
        <v>0</v>
      </c>
      <c r="AH729" s="11">
        <f t="shared" si="333"/>
        <v>0</v>
      </c>
      <c r="AI729" s="12">
        <f t="shared" si="334"/>
        <v>0</v>
      </c>
      <c r="AJ729" s="11">
        <f t="shared" si="335"/>
        <v>0</v>
      </c>
      <c r="AK729" s="12">
        <f t="shared" si="336"/>
        <v>0</v>
      </c>
    </row>
    <row r="730" spans="1:37" x14ac:dyDescent="0.3">
      <c r="A730">
        <v>592021</v>
      </c>
      <c r="C730" s="1">
        <v>43720</v>
      </c>
      <c r="D730">
        <v>7</v>
      </c>
      <c r="E730" t="s">
        <v>228</v>
      </c>
      <c r="F730" t="s">
        <v>165</v>
      </c>
      <c r="G730" t="s">
        <v>36</v>
      </c>
      <c r="H730" s="2">
        <v>17774335</v>
      </c>
      <c r="J730">
        <f t="shared" si="309"/>
        <v>0</v>
      </c>
      <c r="K730">
        <f t="shared" si="310"/>
        <v>0</v>
      </c>
      <c r="L730">
        <f t="shared" si="311"/>
        <v>0</v>
      </c>
      <c r="M730">
        <f t="shared" si="312"/>
        <v>0</v>
      </c>
      <c r="N730">
        <f t="shared" si="313"/>
        <v>0</v>
      </c>
      <c r="O730">
        <f t="shared" si="314"/>
        <v>0</v>
      </c>
      <c r="P730">
        <f t="shared" si="315"/>
        <v>0</v>
      </c>
      <c r="Q730">
        <f t="shared" si="316"/>
        <v>0</v>
      </c>
      <c r="R730" s="11">
        <f t="shared" si="317"/>
        <v>0</v>
      </c>
      <c r="S730">
        <f t="shared" si="318"/>
        <v>0</v>
      </c>
      <c r="T730" s="11">
        <f t="shared" si="319"/>
        <v>0</v>
      </c>
      <c r="U730" s="12">
        <f t="shared" si="320"/>
        <v>0</v>
      </c>
      <c r="V730" s="11">
        <f t="shared" si="321"/>
        <v>0</v>
      </c>
      <c r="W730" s="12">
        <f t="shared" si="322"/>
        <v>0</v>
      </c>
      <c r="X730" s="11">
        <f t="shared" si="323"/>
        <v>0</v>
      </c>
      <c r="Y730" s="12">
        <f t="shared" si="324"/>
        <v>0</v>
      </c>
      <c r="Z730" s="11">
        <f t="shared" si="325"/>
        <v>0</v>
      </c>
      <c r="AA730" s="12">
        <f t="shared" si="326"/>
        <v>0</v>
      </c>
      <c r="AB730" s="11">
        <f t="shared" si="327"/>
        <v>0</v>
      </c>
      <c r="AC730" s="12">
        <f t="shared" si="328"/>
        <v>0</v>
      </c>
      <c r="AD730" s="11">
        <f t="shared" si="329"/>
        <v>0</v>
      </c>
      <c r="AE730" s="12">
        <f t="shared" si="330"/>
        <v>0</v>
      </c>
      <c r="AF730" s="11">
        <f t="shared" si="331"/>
        <v>0</v>
      </c>
      <c r="AG730" s="12">
        <f t="shared" si="332"/>
        <v>0</v>
      </c>
      <c r="AH730" s="11">
        <f t="shared" si="333"/>
        <v>0</v>
      </c>
      <c r="AI730" s="12">
        <f t="shared" si="334"/>
        <v>0</v>
      </c>
      <c r="AJ730" s="11">
        <f t="shared" si="335"/>
        <v>0</v>
      </c>
      <c r="AK730" s="12">
        <f t="shared" si="336"/>
        <v>0</v>
      </c>
    </row>
    <row r="731" spans="1:37" x14ac:dyDescent="0.3">
      <c r="A731">
        <v>592021</v>
      </c>
      <c r="C731" s="1">
        <v>43720</v>
      </c>
      <c r="D731">
        <v>8</v>
      </c>
      <c r="E731" t="s">
        <v>228</v>
      </c>
      <c r="F731" t="s">
        <v>165</v>
      </c>
      <c r="G731" t="s">
        <v>13</v>
      </c>
      <c r="H731" s="2">
        <v>17776554</v>
      </c>
      <c r="J731">
        <f t="shared" si="309"/>
        <v>0</v>
      </c>
      <c r="K731">
        <f t="shared" si="310"/>
        <v>0</v>
      </c>
      <c r="L731">
        <f t="shared" si="311"/>
        <v>0</v>
      </c>
      <c r="M731">
        <f t="shared" si="312"/>
        <v>0</v>
      </c>
      <c r="N731">
        <f t="shared" si="313"/>
        <v>1</v>
      </c>
      <c r="O731">
        <f t="shared" si="314"/>
        <v>0</v>
      </c>
      <c r="P731">
        <f t="shared" si="315"/>
        <v>0</v>
      </c>
      <c r="Q731">
        <f t="shared" si="316"/>
        <v>0</v>
      </c>
      <c r="R731" s="11">
        <f t="shared" si="317"/>
        <v>0</v>
      </c>
      <c r="S731">
        <f t="shared" si="318"/>
        <v>0</v>
      </c>
      <c r="T731" s="11">
        <f t="shared" si="319"/>
        <v>0</v>
      </c>
      <c r="U731" s="12">
        <f t="shared" si="320"/>
        <v>0</v>
      </c>
      <c r="V731" s="11">
        <f t="shared" si="321"/>
        <v>0</v>
      </c>
      <c r="W731" s="12">
        <f t="shared" si="322"/>
        <v>0</v>
      </c>
      <c r="X731" s="11">
        <f t="shared" si="323"/>
        <v>0</v>
      </c>
      <c r="Y731" s="12">
        <f t="shared" si="324"/>
        <v>0</v>
      </c>
      <c r="Z731" s="11">
        <f t="shared" si="325"/>
        <v>0</v>
      </c>
      <c r="AA731" s="12">
        <f t="shared" si="326"/>
        <v>0</v>
      </c>
      <c r="AB731" s="11">
        <f t="shared" si="327"/>
        <v>0</v>
      </c>
      <c r="AC731" s="12">
        <f t="shared" si="328"/>
        <v>0</v>
      </c>
      <c r="AD731" s="11">
        <f t="shared" si="329"/>
        <v>0</v>
      </c>
      <c r="AE731" s="12">
        <f t="shared" si="330"/>
        <v>0</v>
      </c>
      <c r="AF731" s="11">
        <f t="shared" si="331"/>
        <v>0</v>
      </c>
      <c r="AG731" s="12">
        <f t="shared" si="332"/>
        <v>0</v>
      </c>
      <c r="AH731" s="11">
        <f t="shared" si="333"/>
        <v>0</v>
      </c>
      <c r="AI731" s="12">
        <f t="shared" si="334"/>
        <v>0</v>
      </c>
      <c r="AJ731" s="11">
        <f t="shared" si="335"/>
        <v>0</v>
      </c>
      <c r="AK731" s="12">
        <f t="shared" si="336"/>
        <v>0</v>
      </c>
    </row>
    <row r="732" spans="1:37" x14ac:dyDescent="0.3">
      <c r="A732">
        <v>592021</v>
      </c>
      <c r="C732" s="1">
        <v>43720</v>
      </c>
      <c r="D732">
        <v>9</v>
      </c>
      <c r="E732" t="s">
        <v>228</v>
      </c>
      <c r="F732" t="s">
        <v>165</v>
      </c>
      <c r="G732" t="s">
        <v>14</v>
      </c>
      <c r="H732" s="2">
        <v>18483693</v>
      </c>
      <c r="J732">
        <f t="shared" si="309"/>
        <v>0</v>
      </c>
      <c r="K732">
        <f t="shared" si="310"/>
        <v>0</v>
      </c>
      <c r="L732">
        <f t="shared" si="311"/>
        <v>0</v>
      </c>
      <c r="M732">
        <f t="shared" si="312"/>
        <v>0</v>
      </c>
      <c r="N732">
        <f t="shared" si="313"/>
        <v>0</v>
      </c>
      <c r="O732">
        <f t="shared" si="314"/>
        <v>0</v>
      </c>
      <c r="P732">
        <f t="shared" si="315"/>
        <v>0</v>
      </c>
      <c r="Q732">
        <f t="shared" si="316"/>
        <v>0</v>
      </c>
      <c r="R732" s="11">
        <f t="shared" si="317"/>
        <v>0</v>
      </c>
      <c r="S732">
        <f t="shared" si="318"/>
        <v>0</v>
      </c>
      <c r="T732" s="11">
        <f t="shared" si="319"/>
        <v>0</v>
      </c>
      <c r="U732" s="12">
        <f t="shared" si="320"/>
        <v>0</v>
      </c>
      <c r="V732" s="11">
        <f t="shared" si="321"/>
        <v>0</v>
      </c>
      <c r="W732" s="12">
        <f t="shared" si="322"/>
        <v>0</v>
      </c>
      <c r="X732" s="11">
        <f t="shared" si="323"/>
        <v>0</v>
      </c>
      <c r="Y732" s="12">
        <f t="shared" si="324"/>
        <v>0</v>
      </c>
      <c r="Z732" s="11">
        <f t="shared" si="325"/>
        <v>1</v>
      </c>
      <c r="AA732" s="12">
        <f t="shared" si="326"/>
        <v>0</v>
      </c>
      <c r="AB732" s="11">
        <f t="shared" si="327"/>
        <v>0</v>
      </c>
      <c r="AC732" s="12">
        <f t="shared" si="328"/>
        <v>0</v>
      </c>
      <c r="AD732" s="11">
        <f t="shared" si="329"/>
        <v>0</v>
      </c>
      <c r="AE732" s="12">
        <f t="shared" si="330"/>
        <v>0</v>
      </c>
      <c r="AF732" s="11">
        <f t="shared" si="331"/>
        <v>0</v>
      </c>
      <c r="AG732" s="12">
        <f t="shared" si="332"/>
        <v>0</v>
      </c>
      <c r="AH732" s="11">
        <f t="shared" si="333"/>
        <v>0</v>
      </c>
      <c r="AI732" s="12">
        <f t="shared" si="334"/>
        <v>0</v>
      </c>
      <c r="AJ732" s="11">
        <f t="shared" si="335"/>
        <v>0</v>
      </c>
      <c r="AK732" s="12">
        <f t="shared" si="336"/>
        <v>0</v>
      </c>
    </row>
    <row r="733" spans="1:37" x14ac:dyDescent="0.3">
      <c r="A733">
        <v>592021</v>
      </c>
      <c r="C733" s="1">
        <v>43720</v>
      </c>
      <c r="D733">
        <v>10</v>
      </c>
      <c r="E733" t="s">
        <v>228</v>
      </c>
      <c r="F733" t="s">
        <v>165</v>
      </c>
      <c r="G733" t="s">
        <v>19</v>
      </c>
      <c r="H733" s="2">
        <v>19559000</v>
      </c>
      <c r="J733">
        <f t="shared" si="309"/>
        <v>0</v>
      </c>
      <c r="K733">
        <f t="shared" si="310"/>
        <v>0</v>
      </c>
      <c r="L733">
        <f t="shared" si="311"/>
        <v>0</v>
      </c>
      <c r="M733">
        <f t="shared" si="312"/>
        <v>0</v>
      </c>
      <c r="N733">
        <f t="shared" si="313"/>
        <v>0</v>
      </c>
      <c r="O733">
        <f t="shared" si="314"/>
        <v>0</v>
      </c>
      <c r="P733">
        <f t="shared" si="315"/>
        <v>0</v>
      </c>
      <c r="Q733">
        <f t="shared" si="316"/>
        <v>0</v>
      </c>
      <c r="R733" s="11">
        <f t="shared" si="317"/>
        <v>0</v>
      </c>
      <c r="S733">
        <f t="shared" si="318"/>
        <v>0</v>
      </c>
      <c r="T733" s="11">
        <f t="shared" si="319"/>
        <v>0</v>
      </c>
      <c r="U733" s="12">
        <f t="shared" si="320"/>
        <v>0</v>
      </c>
      <c r="V733" s="11">
        <f t="shared" si="321"/>
        <v>0</v>
      </c>
      <c r="W733" s="12">
        <f t="shared" si="322"/>
        <v>0</v>
      </c>
      <c r="X733" s="11">
        <f t="shared" si="323"/>
        <v>0</v>
      </c>
      <c r="Y733" s="12">
        <f t="shared" si="324"/>
        <v>0</v>
      </c>
      <c r="Z733" s="11">
        <f t="shared" si="325"/>
        <v>0</v>
      </c>
      <c r="AA733" s="12">
        <f t="shared" si="326"/>
        <v>0</v>
      </c>
      <c r="AB733" s="11">
        <f t="shared" si="327"/>
        <v>0</v>
      </c>
      <c r="AC733" s="12">
        <f t="shared" si="328"/>
        <v>0</v>
      </c>
      <c r="AD733" s="11">
        <f t="shared" si="329"/>
        <v>0</v>
      </c>
      <c r="AE733" s="12">
        <f t="shared" si="330"/>
        <v>0</v>
      </c>
      <c r="AF733" s="11">
        <f t="shared" si="331"/>
        <v>0</v>
      </c>
      <c r="AG733" s="12">
        <f t="shared" si="332"/>
        <v>0</v>
      </c>
      <c r="AH733" s="11">
        <f t="shared" si="333"/>
        <v>0</v>
      </c>
      <c r="AI733" s="12">
        <f t="shared" si="334"/>
        <v>0</v>
      </c>
      <c r="AJ733" s="11">
        <f t="shared" si="335"/>
        <v>0</v>
      </c>
      <c r="AK733" s="12">
        <f t="shared" si="336"/>
        <v>0</v>
      </c>
    </row>
    <row r="734" spans="1:37" x14ac:dyDescent="0.3">
      <c r="A734">
        <v>592021</v>
      </c>
      <c r="C734" s="1">
        <v>43720</v>
      </c>
      <c r="D734">
        <v>11</v>
      </c>
      <c r="E734" t="s">
        <v>228</v>
      </c>
      <c r="F734" t="s">
        <v>165</v>
      </c>
      <c r="G734" t="s">
        <v>31</v>
      </c>
      <c r="H734" s="2">
        <v>20967000</v>
      </c>
      <c r="J734">
        <f t="shared" si="309"/>
        <v>0</v>
      </c>
      <c r="K734">
        <f t="shared" si="310"/>
        <v>0</v>
      </c>
      <c r="L734">
        <f t="shared" si="311"/>
        <v>0</v>
      </c>
      <c r="M734">
        <f t="shared" si="312"/>
        <v>0</v>
      </c>
      <c r="N734">
        <f t="shared" si="313"/>
        <v>0</v>
      </c>
      <c r="O734">
        <f t="shared" si="314"/>
        <v>0</v>
      </c>
      <c r="P734">
        <f t="shared" si="315"/>
        <v>0</v>
      </c>
      <c r="Q734">
        <f t="shared" si="316"/>
        <v>0</v>
      </c>
      <c r="R734" s="11">
        <f t="shared" si="317"/>
        <v>0</v>
      </c>
      <c r="S734">
        <f t="shared" si="318"/>
        <v>0</v>
      </c>
      <c r="T734" s="11">
        <f t="shared" si="319"/>
        <v>0</v>
      </c>
      <c r="U734" s="12">
        <f t="shared" si="320"/>
        <v>0</v>
      </c>
      <c r="V734" s="11">
        <f t="shared" si="321"/>
        <v>0</v>
      </c>
      <c r="W734" s="12">
        <f t="shared" si="322"/>
        <v>0</v>
      </c>
      <c r="X734" s="11">
        <f t="shared" si="323"/>
        <v>0</v>
      </c>
      <c r="Y734" s="12">
        <f t="shared" si="324"/>
        <v>0</v>
      </c>
      <c r="Z734" s="11">
        <f t="shared" si="325"/>
        <v>0</v>
      </c>
      <c r="AA734" s="12">
        <f t="shared" si="326"/>
        <v>0</v>
      </c>
      <c r="AB734" s="11">
        <f t="shared" si="327"/>
        <v>1</v>
      </c>
      <c r="AC734" s="12">
        <f t="shared" si="328"/>
        <v>0</v>
      </c>
      <c r="AD734" s="11">
        <f t="shared" si="329"/>
        <v>0</v>
      </c>
      <c r="AE734" s="12">
        <f t="shared" si="330"/>
        <v>0</v>
      </c>
      <c r="AF734" s="11">
        <f t="shared" si="331"/>
        <v>0</v>
      </c>
      <c r="AG734" s="12">
        <f t="shared" si="332"/>
        <v>0</v>
      </c>
      <c r="AH734" s="11">
        <f t="shared" si="333"/>
        <v>0</v>
      </c>
      <c r="AI734" s="12">
        <f t="shared" si="334"/>
        <v>0</v>
      </c>
      <c r="AJ734" s="11">
        <f t="shared" si="335"/>
        <v>0</v>
      </c>
      <c r="AK734" s="12">
        <f t="shared" si="336"/>
        <v>0</v>
      </c>
    </row>
    <row r="735" spans="1:37" x14ac:dyDescent="0.3">
      <c r="A735">
        <v>592021</v>
      </c>
      <c r="C735" s="1">
        <v>43720</v>
      </c>
      <c r="D735">
        <v>12</v>
      </c>
      <c r="E735" t="s">
        <v>228</v>
      </c>
      <c r="F735" t="s">
        <v>165</v>
      </c>
      <c r="G735" t="s">
        <v>24</v>
      </c>
      <c r="H735" s="2">
        <v>21140577</v>
      </c>
      <c r="J735">
        <f t="shared" si="309"/>
        <v>0</v>
      </c>
      <c r="K735">
        <f t="shared" si="310"/>
        <v>0</v>
      </c>
      <c r="L735">
        <f t="shared" si="311"/>
        <v>0</v>
      </c>
      <c r="M735">
        <f t="shared" si="312"/>
        <v>0</v>
      </c>
      <c r="N735">
        <f t="shared" si="313"/>
        <v>0</v>
      </c>
      <c r="O735">
        <f t="shared" si="314"/>
        <v>0</v>
      </c>
      <c r="P735">
        <f t="shared" si="315"/>
        <v>0</v>
      </c>
      <c r="Q735">
        <f t="shared" si="316"/>
        <v>0</v>
      </c>
      <c r="R735" s="11">
        <f t="shared" si="317"/>
        <v>0</v>
      </c>
      <c r="S735">
        <f t="shared" si="318"/>
        <v>0</v>
      </c>
      <c r="T735" s="11">
        <f t="shared" si="319"/>
        <v>0</v>
      </c>
      <c r="U735" s="12">
        <f t="shared" si="320"/>
        <v>0</v>
      </c>
      <c r="V735" s="11">
        <f t="shared" si="321"/>
        <v>0</v>
      </c>
      <c r="W735" s="12">
        <f t="shared" si="322"/>
        <v>0</v>
      </c>
      <c r="X735" s="11">
        <f t="shared" si="323"/>
        <v>0</v>
      </c>
      <c r="Y735" s="12">
        <f t="shared" si="324"/>
        <v>0</v>
      </c>
      <c r="Z735" s="11">
        <f t="shared" si="325"/>
        <v>0</v>
      </c>
      <c r="AA735" s="12">
        <f t="shared" si="326"/>
        <v>0</v>
      </c>
      <c r="AB735" s="11">
        <f t="shared" si="327"/>
        <v>0</v>
      </c>
      <c r="AC735" s="12">
        <f t="shared" si="328"/>
        <v>0</v>
      </c>
      <c r="AD735" s="11">
        <f t="shared" si="329"/>
        <v>0</v>
      </c>
      <c r="AE735" s="12">
        <f t="shared" si="330"/>
        <v>0</v>
      </c>
      <c r="AF735" s="11">
        <f t="shared" si="331"/>
        <v>0</v>
      </c>
      <c r="AG735" s="12">
        <f t="shared" si="332"/>
        <v>0</v>
      </c>
      <c r="AH735" s="11">
        <f t="shared" si="333"/>
        <v>0</v>
      </c>
      <c r="AI735" s="12">
        <f t="shared" si="334"/>
        <v>0</v>
      </c>
      <c r="AJ735" s="11">
        <f t="shared" si="335"/>
        <v>0</v>
      </c>
      <c r="AK735" s="12">
        <f t="shared" si="336"/>
        <v>0</v>
      </c>
    </row>
    <row r="736" spans="1:37" x14ac:dyDescent="0.3">
      <c r="C736" s="1"/>
      <c r="H736" s="2"/>
      <c r="J736">
        <f t="shared" si="309"/>
        <v>0</v>
      </c>
      <c r="K736">
        <f t="shared" si="310"/>
        <v>0</v>
      </c>
      <c r="L736">
        <f t="shared" si="311"/>
        <v>0</v>
      </c>
      <c r="M736">
        <f t="shared" si="312"/>
        <v>0</v>
      </c>
      <c r="N736">
        <f t="shared" si="313"/>
        <v>0</v>
      </c>
      <c r="O736">
        <f t="shared" si="314"/>
        <v>0</v>
      </c>
      <c r="P736">
        <f t="shared" si="315"/>
        <v>0</v>
      </c>
      <c r="Q736">
        <f t="shared" si="316"/>
        <v>0</v>
      </c>
      <c r="R736" s="11">
        <f t="shared" si="317"/>
        <v>0</v>
      </c>
      <c r="S736">
        <f t="shared" si="318"/>
        <v>0</v>
      </c>
      <c r="T736" s="11">
        <f t="shared" si="319"/>
        <v>0</v>
      </c>
      <c r="U736" s="12">
        <f t="shared" si="320"/>
        <v>0</v>
      </c>
      <c r="V736" s="11">
        <f t="shared" si="321"/>
        <v>0</v>
      </c>
      <c r="W736" s="12">
        <f t="shared" si="322"/>
        <v>0</v>
      </c>
      <c r="X736" s="11">
        <f t="shared" si="323"/>
        <v>0</v>
      </c>
      <c r="Y736" s="12">
        <f t="shared" si="324"/>
        <v>0</v>
      </c>
      <c r="Z736" s="11">
        <f t="shared" si="325"/>
        <v>0</v>
      </c>
      <c r="AA736" s="12">
        <f t="shared" si="326"/>
        <v>0</v>
      </c>
      <c r="AB736" s="11">
        <f t="shared" si="327"/>
        <v>0</v>
      </c>
      <c r="AC736" s="12">
        <f t="shared" si="328"/>
        <v>0</v>
      </c>
      <c r="AD736" s="11">
        <f t="shared" si="329"/>
        <v>0</v>
      </c>
      <c r="AE736" s="12">
        <f t="shared" si="330"/>
        <v>0</v>
      </c>
      <c r="AF736" s="11">
        <f t="shared" si="331"/>
        <v>0</v>
      </c>
      <c r="AG736" s="12">
        <f t="shared" si="332"/>
        <v>0</v>
      </c>
      <c r="AH736" s="11">
        <f t="shared" si="333"/>
        <v>0</v>
      </c>
      <c r="AI736" s="12">
        <f t="shared" si="334"/>
        <v>0</v>
      </c>
      <c r="AJ736" s="11">
        <f t="shared" si="335"/>
        <v>0</v>
      </c>
      <c r="AK736" s="12">
        <f t="shared" si="336"/>
        <v>0</v>
      </c>
    </row>
    <row r="737" spans="1:37" x14ac:dyDescent="0.3">
      <c r="A737">
        <v>591532</v>
      </c>
      <c r="C737" s="1">
        <v>43720</v>
      </c>
      <c r="D737">
        <v>1</v>
      </c>
      <c r="E737" t="s">
        <v>229</v>
      </c>
      <c r="F737" t="s">
        <v>165</v>
      </c>
      <c r="G737" t="s">
        <v>29</v>
      </c>
      <c r="H737" s="2">
        <v>18687250</v>
      </c>
      <c r="J737">
        <f t="shared" si="309"/>
        <v>0</v>
      </c>
      <c r="K737">
        <f t="shared" si="310"/>
        <v>0</v>
      </c>
      <c r="L737">
        <f t="shared" si="311"/>
        <v>0</v>
      </c>
      <c r="M737">
        <f t="shared" si="312"/>
        <v>0</v>
      </c>
      <c r="N737">
        <f t="shared" si="313"/>
        <v>0</v>
      </c>
      <c r="O737">
        <f t="shared" si="314"/>
        <v>0</v>
      </c>
      <c r="P737">
        <f t="shared" si="315"/>
        <v>0</v>
      </c>
      <c r="Q737">
        <f t="shared" si="316"/>
        <v>0</v>
      </c>
      <c r="R737" s="11">
        <f t="shared" si="317"/>
        <v>0</v>
      </c>
      <c r="S737">
        <f t="shared" si="318"/>
        <v>0</v>
      </c>
      <c r="T737" s="11">
        <f t="shared" si="319"/>
        <v>0</v>
      </c>
      <c r="U737" s="12">
        <f t="shared" si="320"/>
        <v>0</v>
      </c>
      <c r="V737" s="11">
        <f t="shared" si="321"/>
        <v>0</v>
      </c>
      <c r="W737" s="12">
        <f t="shared" si="322"/>
        <v>0</v>
      </c>
      <c r="X737" s="11">
        <f t="shared" si="323"/>
        <v>0</v>
      </c>
      <c r="Y737" s="12">
        <f t="shared" si="324"/>
        <v>0</v>
      </c>
      <c r="Z737" s="11">
        <f t="shared" si="325"/>
        <v>0</v>
      </c>
      <c r="AA737" s="12">
        <f t="shared" si="326"/>
        <v>0</v>
      </c>
      <c r="AB737" s="11">
        <f t="shared" si="327"/>
        <v>0</v>
      </c>
      <c r="AC737" s="12">
        <f t="shared" si="328"/>
        <v>0</v>
      </c>
      <c r="AD737" s="11">
        <f t="shared" si="329"/>
        <v>0</v>
      </c>
      <c r="AE737" s="12">
        <f t="shared" si="330"/>
        <v>0</v>
      </c>
      <c r="AF737" s="11">
        <f t="shared" si="331"/>
        <v>0</v>
      </c>
      <c r="AG737" s="12">
        <f t="shared" si="332"/>
        <v>0</v>
      </c>
      <c r="AH737" s="11">
        <f t="shared" si="333"/>
        <v>0</v>
      </c>
      <c r="AI737" s="12">
        <f t="shared" si="334"/>
        <v>0</v>
      </c>
      <c r="AJ737" s="11">
        <f t="shared" si="335"/>
        <v>1</v>
      </c>
      <c r="AK737" s="12">
        <f t="shared" si="336"/>
        <v>1</v>
      </c>
    </row>
    <row r="738" spans="1:37" x14ac:dyDescent="0.3">
      <c r="A738">
        <v>591532</v>
      </c>
      <c r="C738" s="1">
        <v>43720</v>
      </c>
      <c r="D738">
        <v>2</v>
      </c>
      <c r="E738" t="s">
        <v>229</v>
      </c>
      <c r="F738" t="s">
        <v>165</v>
      </c>
      <c r="G738" t="s">
        <v>22</v>
      </c>
      <c r="H738" s="2">
        <v>18832650</v>
      </c>
      <c r="J738">
        <f t="shared" si="309"/>
        <v>0</v>
      </c>
      <c r="K738">
        <f t="shared" si="310"/>
        <v>0</v>
      </c>
      <c r="L738">
        <f t="shared" si="311"/>
        <v>0</v>
      </c>
      <c r="M738">
        <f t="shared" si="312"/>
        <v>0</v>
      </c>
      <c r="N738">
        <f t="shared" si="313"/>
        <v>0</v>
      </c>
      <c r="O738">
        <f t="shared" si="314"/>
        <v>0</v>
      </c>
      <c r="P738">
        <f t="shared" si="315"/>
        <v>0</v>
      </c>
      <c r="Q738">
        <f t="shared" si="316"/>
        <v>0</v>
      </c>
      <c r="R738" s="11">
        <f t="shared" si="317"/>
        <v>0</v>
      </c>
      <c r="S738">
        <f t="shared" si="318"/>
        <v>0</v>
      </c>
      <c r="T738" s="11">
        <f t="shared" si="319"/>
        <v>0</v>
      </c>
      <c r="U738" s="12">
        <f t="shared" si="320"/>
        <v>0</v>
      </c>
      <c r="V738" s="11">
        <f t="shared" si="321"/>
        <v>0</v>
      </c>
      <c r="W738" s="12">
        <f t="shared" si="322"/>
        <v>0</v>
      </c>
      <c r="X738" s="11">
        <f t="shared" si="323"/>
        <v>0</v>
      </c>
      <c r="Y738" s="12">
        <f t="shared" si="324"/>
        <v>0</v>
      </c>
      <c r="Z738" s="11">
        <f t="shared" si="325"/>
        <v>0</v>
      </c>
      <c r="AA738" s="12">
        <f t="shared" si="326"/>
        <v>0</v>
      </c>
      <c r="AB738" s="11">
        <f t="shared" si="327"/>
        <v>0</v>
      </c>
      <c r="AC738" s="12">
        <f t="shared" si="328"/>
        <v>0</v>
      </c>
      <c r="AD738" s="11">
        <f t="shared" si="329"/>
        <v>0</v>
      </c>
      <c r="AE738" s="12">
        <f t="shared" si="330"/>
        <v>0</v>
      </c>
      <c r="AF738" s="11">
        <f t="shared" si="331"/>
        <v>0</v>
      </c>
      <c r="AG738" s="12">
        <f t="shared" si="332"/>
        <v>0</v>
      </c>
      <c r="AH738" s="11">
        <f t="shared" si="333"/>
        <v>0</v>
      </c>
      <c r="AI738" s="12">
        <f t="shared" si="334"/>
        <v>0</v>
      </c>
      <c r="AJ738" s="11">
        <f t="shared" si="335"/>
        <v>0</v>
      </c>
      <c r="AK738" s="12">
        <f t="shared" si="336"/>
        <v>0</v>
      </c>
    </row>
    <row r="739" spans="1:37" x14ac:dyDescent="0.3">
      <c r="A739">
        <v>591532</v>
      </c>
      <c r="C739" s="1">
        <v>43720</v>
      </c>
      <c r="D739">
        <v>3</v>
      </c>
      <c r="E739" t="s">
        <v>229</v>
      </c>
      <c r="F739" t="s">
        <v>165</v>
      </c>
      <c r="G739" t="s">
        <v>12</v>
      </c>
      <c r="H739" s="2">
        <v>19959628</v>
      </c>
      <c r="J739">
        <f t="shared" si="309"/>
        <v>0</v>
      </c>
      <c r="K739">
        <f t="shared" si="310"/>
        <v>0</v>
      </c>
      <c r="L739">
        <f t="shared" si="311"/>
        <v>0</v>
      </c>
      <c r="M739">
        <f t="shared" si="312"/>
        <v>0</v>
      </c>
      <c r="N739">
        <f t="shared" si="313"/>
        <v>0</v>
      </c>
      <c r="O739">
        <f t="shared" si="314"/>
        <v>0</v>
      </c>
      <c r="P739">
        <f t="shared" si="315"/>
        <v>0</v>
      </c>
      <c r="Q739">
        <f t="shared" si="316"/>
        <v>0</v>
      </c>
      <c r="R739" s="11">
        <f t="shared" si="317"/>
        <v>0</v>
      </c>
      <c r="S739">
        <f t="shared" si="318"/>
        <v>0</v>
      </c>
      <c r="T739" s="11">
        <f t="shared" si="319"/>
        <v>0</v>
      </c>
      <c r="U739" s="12">
        <f t="shared" si="320"/>
        <v>0</v>
      </c>
      <c r="V739" s="11">
        <f t="shared" si="321"/>
        <v>1</v>
      </c>
      <c r="W739" s="12">
        <f t="shared" si="322"/>
        <v>0</v>
      </c>
      <c r="X739" s="11">
        <f t="shared" si="323"/>
        <v>0</v>
      </c>
      <c r="Y739" s="12">
        <f t="shared" si="324"/>
        <v>0</v>
      </c>
      <c r="Z739" s="11">
        <f t="shared" si="325"/>
        <v>0</v>
      </c>
      <c r="AA739" s="12">
        <f t="shared" si="326"/>
        <v>0</v>
      </c>
      <c r="AB739" s="11">
        <f t="shared" si="327"/>
        <v>0</v>
      </c>
      <c r="AC739" s="12">
        <f t="shared" si="328"/>
        <v>0</v>
      </c>
      <c r="AD739" s="11">
        <f t="shared" si="329"/>
        <v>0</v>
      </c>
      <c r="AE739" s="12">
        <f t="shared" si="330"/>
        <v>0</v>
      </c>
      <c r="AF739" s="11">
        <f t="shared" si="331"/>
        <v>0</v>
      </c>
      <c r="AG739" s="12">
        <f t="shared" si="332"/>
        <v>0</v>
      </c>
      <c r="AH739" s="11">
        <f t="shared" si="333"/>
        <v>0</v>
      </c>
      <c r="AI739" s="12">
        <f t="shared" si="334"/>
        <v>0</v>
      </c>
      <c r="AJ739" s="11">
        <f t="shared" si="335"/>
        <v>0</v>
      </c>
      <c r="AK739" s="12">
        <f t="shared" si="336"/>
        <v>0</v>
      </c>
    </row>
    <row r="740" spans="1:37" x14ac:dyDescent="0.3">
      <c r="A740">
        <v>591532</v>
      </c>
      <c r="C740" s="1">
        <v>43720</v>
      </c>
      <c r="D740">
        <v>4</v>
      </c>
      <c r="E740" t="s">
        <v>229</v>
      </c>
      <c r="F740" t="s">
        <v>165</v>
      </c>
      <c r="G740" t="s">
        <v>23</v>
      </c>
      <c r="H740" s="2">
        <v>20228950</v>
      </c>
      <c r="J740">
        <f t="shared" si="309"/>
        <v>0</v>
      </c>
      <c r="K740">
        <f t="shared" si="310"/>
        <v>0</v>
      </c>
      <c r="L740">
        <f t="shared" si="311"/>
        <v>0</v>
      </c>
      <c r="M740">
        <f t="shared" si="312"/>
        <v>0</v>
      </c>
      <c r="N740">
        <f t="shared" si="313"/>
        <v>0</v>
      </c>
      <c r="O740">
        <f t="shared" si="314"/>
        <v>0</v>
      </c>
      <c r="P740">
        <f t="shared" si="315"/>
        <v>0</v>
      </c>
      <c r="Q740">
        <f t="shared" si="316"/>
        <v>0</v>
      </c>
      <c r="R740" s="11">
        <f t="shared" si="317"/>
        <v>0</v>
      </c>
      <c r="S740">
        <f t="shared" si="318"/>
        <v>0</v>
      </c>
      <c r="T740" s="11">
        <f t="shared" si="319"/>
        <v>0</v>
      </c>
      <c r="U740" s="12">
        <f t="shared" si="320"/>
        <v>0</v>
      </c>
      <c r="V740" s="11">
        <f t="shared" si="321"/>
        <v>0</v>
      </c>
      <c r="W740" s="12">
        <f t="shared" si="322"/>
        <v>0</v>
      </c>
      <c r="X740" s="11">
        <f t="shared" si="323"/>
        <v>0</v>
      </c>
      <c r="Y740" s="12">
        <f t="shared" si="324"/>
        <v>0</v>
      </c>
      <c r="Z740" s="11">
        <f t="shared" si="325"/>
        <v>0</v>
      </c>
      <c r="AA740" s="12">
        <f t="shared" si="326"/>
        <v>0</v>
      </c>
      <c r="AB740" s="11">
        <f t="shared" si="327"/>
        <v>0</v>
      </c>
      <c r="AC740" s="12">
        <f t="shared" si="328"/>
        <v>0</v>
      </c>
      <c r="AD740" s="11">
        <f t="shared" si="329"/>
        <v>0</v>
      </c>
      <c r="AE740" s="12">
        <f t="shared" si="330"/>
        <v>0</v>
      </c>
      <c r="AF740" s="11">
        <f t="shared" si="331"/>
        <v>0</v>
      </c>
      <c r="AG740" s="12">
        <f t="shared" si="332"/>
        <v>0</v>
      </c>
      <c r="AH740" s="11">
        <f t="shared" si="333"/>
        <v>0</v>
      </c>
      <c r="AI740" s="12">
        <f t="shared" si="334"/>
        <v>0</v>
      </c>
      <c r="AJ740" s="11">
        <f t="shared" si="335"/>
        <v>0</v>
      </c>
      <c r="AK740" s="12">
        <f t="shared" si="336"/>
        <v>0</v>
      </c>
    </row>
    <row r="741" spans="1:37" x14ac:dyDescent="0.3">
      <c r="A741">
        <v>591532</v>
      </c>
      <c r="C741" s="1">
        <v>43720</v>
      </c>
      <c r="D741">
        <v>5</v>
      </c>
      <c r="E741" t="s">
        <v>229</v>
      </c>
      <c r="F741" t="s">
        <v>165</v>
      </c>
      <c r="G741" t="s">
        <v>25</v>
      </c>
      <c r="H741" s="2">
        <v>20523550</v>
      </c>
      <c r="J741">
        <f t="shared" si="309"/>
        <v>0</v>
      </c>
      <c r="K741">
        <f t="shared" si="310"/>
        <v>0</v>
      </c>
      <c r="L741">
        <f t="shared" si="311"/>
        <v>0</v>
      </c>
      <c r="M741">
        <f t="shared" si="312"/>
        <v>0</v>
      </c>
      <c r="N741">
        <f t="shared" si="313"/>
        <v>0</v>
      </c>
      <c r="O741">
        <f t="shared" si="314"/>
        <v>0</v>
      </c>
      <c r="P741">
        <f t="shared" si="315"/>
        <v>0</v>
      </c>
      <c r="Q741">
        <f t="shared" si="316"/>
        <v>0</v>
      </c>
      <c r="R741" s="11">
        <f t="shared" si="317"/>
        <v>0</v>
      </c>
      <c r="S741">
        <f t="shared" si="318"/>
        <v>0</v>
      </c>
      <c r="T741" s="11">
        <f t="shared" si="319"/>
        <v>0</v>
      </c>
      <c r="U741" s="12">
        <f t="shared" si="320"/>
        <v>0</v>
      </c>
      <c r="V741" s="11">
        <f t="shared" si="321"/>
        <v>0</v>
      </c>
      <c r="W741" s="12">
        <f t="shared" si="322"/>
        <v>0</v>
      </c>
      <c r="X741" s="11">
        <f t="shared" si="323"/>
        <v>0</v>
      </c>
      <c r="Y741" s="12">
        <f t="shared" si="324"/>
        <v>0</v>
      </c>
      <c r="Z741" s="11">
        <f t="shared" si="325"/>
        <v>0</v>
      </c>
      <c r="AA741" s="12">
        <f t="shared" si="326"/>
        <v>0</v>
      </c>
      <c r="AB741" s="11">
        <f t="shared" si="327"/>
        <v>0</v>
      </c>
      <c r="AC741" s="12">
        <f t="shared" si="328"/>
        <v>0</v>
      </c>
      <c r="AD741" s="11">
        <f t="shared" si="329"/>
        <v>0</v>
      </c>
      <c r="AE741" s="12">
        <f t="shared" si="330"/>
        <v>0</v>
      </c>
      <c r="AF741" s="11">
        <f t="shared" si="331"/>
        <v>0</v>
      </c>
      <c r="AG741" s="12">
        <f t="shared" si="332"/>
        <v>0</v>
      </c>
      <c r="AH741" s="11">
        <f t="shared" si="333"/>
        <v>0</v>
      </c>
      <c r="AI741" s="12">
        <f t="shared" si="334"/>
        <v>0</v>
      </c>
      <c r="AJ741" s="11">
        <f t="shared" si="335"/>
        <v>0</v>
      </c>
      <c r="AK741" s="12">
        <f t="shared" si="336"/>
        <v>0</v>
      </c>
    </row>
    <row r="742" spans="1:37" x14ac:dyDescent="0.3">
      <c r="A742">
        <v>591532</v>
      </c>
      <c r="C742" s="1">
        <v>43720</v>
      </c>
      <c r="D742">
        <v>6</v>
      </c>
      <c r="E742" t="s">
        <v>229</v>
      </c>
      <c r="F742" t="s">
        <v>165</v>
      </c>
      <c r="G742" t="s">
        <v>16</v>
      </c>
      <c r="H742" s="2">
        <v>20688950</v>
      </c>
      <c r="J742">
        <f t="shared" si="309"/>
        <v>0</v>
      </c>
      <c r="K742">
        <f t="shared" si="310"/>
        <v>0</v>
      </c>
      <c r="L742">
        <f t="shared" si="311"/>
        <v>0</v>
      </c>
      <c r="M742">
        <f t="shared" si="312"/>
        <v>0</v>
      </c>
      <c r="N742">
        <f t="shared" si="313"/>
        <v>0</v>
      </c>
      <c r="O742">
        <f t="shared" si="314"/>
        <v>0</v>
      </c>
      <c r="P742">
        <f t="shared" si="315"/>
        <v>0</v>
      </c>
      <c r="Q742">
        <f t="shared" si="316"/>
        <v>0</v>
      </c>
      <c r="R742" s="11">
        <f t="shared" si="317"/>
        <v>0</v>
      </c>
      <c r="S742">
        <f t="shared" si="318"/>
        <v>0</v>
      </c>
      <c r="T742" s="11">
        <f t="shared" si="319"/>
        <v>0</v>
      </c>
      <c r="U742" s="12">
        <f t="shared" si="320"/>
        <v>0</v>
      </c>
      <c r="V742" s="11">
        <f t="shared" si="321"/>
        <v>0</v>
      </c>
      <c r="W742" s="12">
        <f t="shared" si="322"/>
        <v>0</v>
      </c>
      <c r="X742" s="11">
        <f t="shared" si="323"/>
        <v>0</v>
      </c>
      <c r="Y742" s="12">
        <f t="shared" si="324"/>
        <v>0</v>
      </c>
      <c r="Z742" s="11">
        <f t="shared" si="325"/>
        <v>0</v>
      </c>
      <c r="AA742" s="12">
        <f t="shared" si="326"/>
        <v>0</v>
      </c>
      <c r="AB742" s="11">
        <f t="shared" si="327"/>
        <v>0</v>
      </c>
      <c r="AC742" s="12">
        <f t="shared" si="328"/>
        <v>0</v>
      </c>
      <c r="AD742" s="11">
        <f t="shared" si="329"/>
        <v>0</v>
      </c>
      <c r="AE742" s="12">
        <f t="shared" si="330"/>
        <v>0</v>
      </c>
      <c r="AF742" s="11">
        <f t="shared" si="331"/>
        <v>0</v>
      </c>
      <c r="AG742" s="12">
        <f t="shared" si="332"/>
        <v>0</v>
      </c>
      <c r="AH742" s="11">
        <f t="shared" si="333"/>
        <v>0</v>
      </c>
      <c r="AI742" s="12">
        <f t="shared" si="334"/>
        <v>0</v>
      </c>
      <c r="AJ742" s="11">
        <f t="shared" si="335"/>
        <v>0</v>
      </c>
      <c r="AK742" s="12">
        <f t="shared" si="336"/>
        <v>0</v>
      </c>
    </row>
    <row r="743" spans="1:37" x14ac:dyDescent="0.3">
      <c r="A743">
        <v>591532</v>
      </c>
      <c r="C743" s="1">
        <v>43720</v>
      </c>
      <c r="D743">
        <v>7</v>
      </c>
      <c r="E743" t="s">
        <v>229</v>
      </c>
      <c r="F743" t="s">
        <v>165</v>
      </c>
      <c r="G743" t="s">
        <v>43</v>
      </c>
      <c r="H743" s="2">
        <v>20708950</v>
      </c>
      <c r="J743">
        <f t="shared" si="309"/>
        <v>0</v>
      </c>
      <c r="K743">
        <f t="shared" si="310"/>
        <v>0</v>
      </c>
      <c r="L743">
        <f t="shared" si="311"/>
        <v>0</v>
      </c>
      <c r="M743">
        <f t="shared" si="312"/>
        <v>0</v>
      </c>
      <c r="N743">
        <f t="shared" si="313"/>
        <v>0</v>
      </c>
      <c r="O743">
        <f t="shared" si="314"/>
        <v>0</v>
      </c>
      <c r="P743">
        <f t="shared" si="315"/>
        <v>0</v>
      </c>
      <c r="Q743">
        <f t="shared" si="316"/>
        <v>0</v>
      </c>
      <c r="R743" s="11">
        <f t="shared" si="317"/>
        <v>0</v>
      </c>
      <c r="S743">
        <f t="shared" si="318"/>
        <v>0</v>
      </c>
      <c r="T743" s="11">
        <f t="shared" si="319"/>
        <v>0</v>
      </c>
      <c r="U743" s="12">
        <f t="shared" si="320"/>
        <v>0</v>
      </c>
      <c r="V743" s="11">
        <f t="shared" si="321"/>
        <v>0</v>
      </c>
      <c r="W743" s="12">
        <f t="shared" si="322"/>
        <v>0</v>
      </c>
      <c r="X743" s="11">
        <f t="shared" si="323"/>
        <v>0</v>
      </c>
      <c r="Y743" s="12">
        <f t="shared" si="324"/>
        <v>0</v>
      </c>
      <c r="Z743" s="11">
        <f t="shared" si="325"/>
        <v>0</v>
      </c>
      <c r="AA743" s="12">
        <f t="shared" si="326"/>
        <v>0</v>
      </c>
      <c r="AB743" s="11">
        <f t="shared" si="327"/>
        <v>0</v>
      </c>
      <c r="AC743" s="12">
        <f t="shared" si="328"/>
        <v>0</v>
      </c>
      <c r="AD743" s="11">
        <f t="shared" si="329"/>
        <v>0</v>
      </c>
      <c r="AE743" s="12">
        <f t="shared" si="330"/>
        <v>0</v>
      </c>
      <c r="AF743" s="11">
        <f t="shared" si="331"/>
        <v>0</v>
      </c>
      <c r="AG743" s="12">
        <f t="shared" si="332"/>
        <v>0</v>
      </c>
      <c r="AH743" s="11">
        <f t="shared" si="333"/>
        <v>0</v>
      </c>
      <c r="AI743" s="12">
        <f t="shared" si="334"/>
        <v>0</v>
      </c>
      <c r="AJ743" s="11">
        <f t="shared" si="335"/>
        <v>0</v>
      </c>
      <c r="AK743" s="12">
        <f t="shared" si="336"/>
        <v>0</v>
      </c>
    </row>
    <row r="744" spans="1:37" x14ac:dyDescent="0.3">
      <c r="A744">
        <v>591532</v>
      </c>
      <c r="C744" s="1">
        <v>43720</v>
      </c>
      <c r="D744">
        <v>8</v>
      </c>
      <c r="E744" t="s">
        <v>229</v>
      </c>
      <c r="F744" t="s">
        <v>165</v>
      </c>
      <c r="G744" t="s">
        <v>13</v>
      </c>
      <c r="H744" s="2">
        <v>20888950</v>
      </c>
      <c r="J744">
        <f t="shared" si="309"/>
        <v>0</v>
      </c>
      <c r="K744">
        <f t="shared" si="310"/>
        <v>0</v>
      </c>
      <c r="L744">
        <f t="shared" si="311"/>
        <v>0</v>
      </c>
      <c r="M744">
        <f t="shared" si="312"/>
        <v>0</v>
      </c>
      <c r="N744">
        <f t="shared" si="313"/>
        <v>1</v>
      </c>
      <c r="O744">
        <f t="shared" si="314"/>
        <v>0</v>
      </c>
      <c r="P744">
        <f t="shared" si="315"/>
        <v>0</v>
      </c>
      <c r="Q744">
        <f t="shared" si="316"/>
        <v>0</v>
      </c>
      <c r="R744" s="11">
        <f t="shared" si="317"/>
        <v>0</v>
      </c>
      <c r="S744">
        <f t="shared" si="318"/>
        <v>0</v>
      </c>
      <c r="T744" s="11">
        <f t="shared" si="319"/>
        <v>0</v>
      </c>
      <c r="U744" s="12">
        <f t="shared" si="320"/>
        <v>0</v>
      </c>
      <c r="V744" s="11">
        <f t="shared" si="321"/>
        <v>0</v>
      </c>
      <c r="W744" s="12">
        <f t="shared" si="322"/>
        <v>0</v>
      </c>
      <c r="X744" s="11">
        <f t="shared" si="323"/>
        <v>0</v>
      </c>
      <c r="Y744" s="12">
        <f t="shared" si="324"/>
        <v>0</v>
      </c>
      <c r="Z744" s="11">
        <f t="shared" si="325"/>
        <v>0</v>
      </c>
      <c r="AA744" s="12">
        <f t="shared" si="326"/>
        <v>0</v>
      </c>
      <c r="AB744" s="11">
        <f t="shared" si="327"/>
        <v>0</v>
      </c>
      <c r="AC744" s="12">
        <f t="shared" si="328"/>
        <v>0</v>
      </c>
      <c r="AD744" s="11">
        <f t="shared" si="329"/>
        <v>0</v>
      </c>
      <c r="AE744" s="12">
        <f t="shared" si="330"/>
        <v>0</v>
      </c>
      <c r="AF744" s="11">
        <f t="shared" si="331"/>
        <v>0</v>
      </c>
      <c r="AG744" s="12">
        <f t="shared" si="332"/>
        <v>0</v>
      </c>
      <c r="AH744" s="11">
        <f t="shared" si="333"/>
        <v>0</v>
      </c>
      <c r="AI744" s="12">
        <f t="shared" si="334"/>
        <v>0</v>
      </c>
      <c r="AJ744" s="11">
        <f t="shared" si="335"/>
        <v>0</v>
      </c>
      <c r="AK744" s="12">
        <f t="shared" si="336"/>
        <v>0</v>
      </c>
    </row>
    <row r="745" spans="1:37" x14ac:dyDescent="0.3">
      <c r="A745">
        <v>591532</v>
      </c>
      <c r="C745" s="1">
        <v>43720</v>
      </c>
      <c r="D745">
        <v>9</v>
      </c>
      <c r="E745" t="s">
        <v>229</v>
      </c>
      <c r="F745" t="s">
        <v>165</v>
      </c>
      <c r="G745" t="s">
        <v>28</v>
      </c>
      <c r="H745" s="2">
        <v>22229220</v>
      </c>
      <c r="J745">
        <f t="shared" si="309"/>
        <v>0</v>
      </c>
      <c r="K745">
        <f t="shared" si="310"/>
        <v>0</v>
      </c>
      <c r="L745">
        <f t="shared" si="311"/>
        <v>0</v>
      </c>
      <c r="M745">
        <f t="shared" si="312"/>
        <v>0</v>
      </c>
      <c r="N745">
        <f t="shared" si="313"/>
        <v>0</v>
      </c>
      <c r="O745">
        <f t="shared" si="314"/>
        <v>0</v>
      </c>
      <c r="P745">
        <f t="shared" si="315"/>
        <v>0</v>
      </c>
      <c r="Q745">
        <f t="shared" si="316"/>
        <v>0</v>
      </c>
      <c r="R745" s="11">
        <f t="shared" si="317"/>
        <v>0</v>
      </c>
      <c r="S745">
        <f t="shared" si="318"/>
        <v>0</v>
      </c>
      <c r="T745" s="11">
        <f t="shared" si="319"/>
        <v>0</v>
      </c>
      <c r="U745" s="12">
        <f t="shared" si="320"/>
        <v>0</v>
      </c>
      <c r="V745" s="11">
        <f t="shared" si="321"/>
        <v>0</v>
      </c>
      <c r="W745" s="12">
        <f t="shared" si="322"/>
        <v>0</v>
      </c>
      <c r="X745" s="11">
        <f t="shared" si="323"/>
        <v>0</v>
      </c>
      <c r="Y745" s="12">
        <f t="shared" si="324"/>
        <v>0</v>
      </c>
      <c r="Z745" s="11">
        <f t="shared" si="325"/>
        <v>0</v>
      </c>
      <c r="AA745" s="12">
        <f t="shared" si="326"/>
        <v>0</v>
      </c>
      <c r="AB745" s="11">
        <f t="shared" si="327"/>
        <v>0</v>
      </c>
      <c r="AC745" s="12">
        <f t="shared" si="328"/>
        <v>0</v>
      </c>
      <c r="AD745" s="11">
        <f t="shared" si="329"/>
        <v>0</v>
      </c>
      <c r="AE745" s="12">
        <f t="shared" si="330"/>
        <v>0</v>
      </c>
      <c r="AF745" s="11">
        <f t="shared" si="331"/>
        <v>0</v>
      </c>
      <c r="AG745" s="12">
        <f t="shared" si="332"/>
        <v>0</v>
      </c>
      <c r="AH745" s="11">
        <f t="shared" si="333"/>
        <v>0</v>
      </c>
      <c r="AI745" s="12">
        <f t="shared" si="334"/>
        <v>0</v>
      </c>
      <c r="AJ745" s="11">
        <f t="shared" si="335"/>
        <v>0</v>
      </c>
      <c r="AK745" s="12">
        <f t="shared" si="336"/>
        <v>0</v>
      </c>
    </row>
    <row r="746" spans="1:37" x14ac:dyDescent="0.3">
      <c r="A746">
        <v>591532</v>
      </c>
      <c r="C746" s="1">
        <v>43720</v>
      </c>
      <c r="D746">
        <v>10</v>
      </c>
      <c r="E746" t="s">
        <v>229</v>
      </c>
      <c r="F746" t="s">
        <v>165</v>
      </c>
      <c r="G746" t="s">
        <v>14</v>
      </c>
      <c r="H746" s="2">
        <v>23049950</v>
      </c>
      <c r="J746">
        <f t="shared" si="309"/>
        <v>0</v>
      </c>
      <c r="K746">
        <f t="shared" si="310"/>
        <v>0</v>
      </c>
      <c r="L746">
        <f t="shared" si="311"/>
        <v>0</v>
      </c>
      <c r="M746">
        <f t="shared" si="312"/>
        <v>0</v>
      </c>
      <c r="N746">
        <f t="shared" si="313"/>
        <v>0</v>
      </c>
      <c r="O746">
        <f t="shared" si="314"/>
        <v>0</v>
      </c>
      <c r="P746">
        <f t="shared" si="315"/>
        <v>0</v>
      </c>
      <c r="Q746">
        <f t="shared" si="316"/>
        <v>0</v>
      </c>
      <c r="R746" s="11">
        <f t="shared" si="317"/>
        <v>0</v>
      </c>
      <c r="S746">
        <f t="shared" si="318"/>
        <v>0</v>
      </c>
      <c r="T746" s="11">
        <f t="shared" si="319"/>
        <v>0</v>
      </c>
      <c r="U746" s="12">
        <f t="shared" si="320"/>
        <v>0</v>
      </c>
      <c r="V746" s="11">
        <f t="shared" si="321"/>
        <v>0</v>
      </c>
      <c r="W746" s="12">
        <f t="shared" si="322"/>
        <v>0</v>
      </c>
      <c r="X746" s="11">
        <f t="shared" si="323"/>
        <v>0</v>
      </c>
      <c r="Y746" s="12">
        <f t="shared" si="324"/>
        <v>0</v>
      </c>
      <c r="Z746" s="11">
        <f t="shared" si="325"/>
        <v>1</v>
      </c>
      <c r="AA746" s="12">
        <f t="shared" si="326"/>
        <v>0</v>
      </c>
      <c r="AB746" s="11">
        <f t="shared" si="327"/>
        <v>0</v>
      </c>
      <c r="AC746" s="12">
        <f t="shared" si="328"/>
        <v>0</v>
      </c>
      <c r="AD746" s="11">
        <f t="shared" si="329"/>
        <v>0</v>
      </c>
      <c r="AE746" s="12">
        <f t="shared" si="330"/>
        <v>0</v>
      </c>
      <c r="AF746" s="11">
        <f t="shared" si="331"/>
        <v>0</v>
      </c>
      <c r="AG746" s="12">
        <f t="shared" si="332"/>
        <v>0</v>
      </c>
      <c r="AH746" s="11">
        <f t="shared" si="333"/>
        <v>0</v>
      </c>
      <c r="AI746" s="12">
        <f t="shared" si="334"/>
        <v>0</v>
      </c>
      <c r="AJ746" s="11">
        <f t="shared" si="335"/>
        <v>0</v>
      </c>
      <c r="AK746" s="12">
        <f t="shared" si="336"/>
        <v>0</v>
      </c>
    </row>
    <row r="747" spans="1:37" x14ac:dyDescent="0.3">
      <c r="A747">
        <v>591532</v>
      </c>
      <c r="C747" s="1">
        <v>43720</v>
      </c>
      <c r="D747">
        <v>11</v>
      </c>
      <c r="E747" t="s">
        <v>229</v>
      </c>
      <c r="F747" t="s">
        <v>165</v>
      </c>
      <c r="G747" t="s">
        <v>20</v>
      </c>
      <c r="H747" s="2">
        <v>23486962</v>
      </c>
      <c r="J747">
        <f t="shared" si="309"/>
        <v>0</v>
      </c>
      <c r="K747">
        <f t="shared" si="310"/>
        <v>0</v>
      </c>
      <c r="L747">
        <f t="shared" si="311"/>
        <v>0</v>
      </c>
      <c r="M747">
        <f t="shared" si="312"/>
        <v>0</v>
      </c>
      <c r="N747">
        <f t="shared" si="313"/>
        <v>0</v>
      </c>
      <c r="O747">
        <f t="shared" si="314"/>
        <v>0</v>
      </c>
      <c r="P747">
        <f t="shared" si="315"/>
        <v>0</v>
      </c>
      <c r="Q747">
        <f t="shared" si="316"/>
        <v>0</v>
      </c>
      <c r="R747" s="11">
        <f t="shared" si="317"/>
        <v>1</v>
      </c>
      <c r="S747">
        <f t="shared" si="318"/>
        <v>0</v>
      </c>
      <c r="T747" s="11">
        <f t="shared" si="319"/>
        <v>1</v>
      </c>
      <c r="U747" s="12">
        <f t="shared" si="320"/>
        <v>0</v>
      </c>
      <c r="V747" s="11">
        <f t="shared" si="321"/>
        <v>0</v>
      </c>
      <c r="W747" s="12">
        <f t="shared" si="322"/>
        <v>0</v>
      </c>
      <c r="X747" s="11">
        <f t="shared" si="323"/>
        <v>0</v>
      </c>
      <c r="Y747" s="12">
        <f t="shared" si="324"/>
        <v>0</v>
      </c>
      <c r="Z747" s="11">
        <f t="shared" si="325"/>
        <v>0</v>
      </c>
      <c r="AA747" s="12">
        <f t="shared" si="326"/>
        <v>0</v>
      </c>
      <c r="AB747" s="11">
        <f t="shared" si="327"/>
        <v>0</v>
      </c>
      <c r="AC747" s="12">
        <f t="shared" si="328"/>
        <v>0</v>
      </c>
      <c r="AD747" s="11">
        <f t="shared" si="329"/>
        <v>0</v>
      </c>
      <c r="AE747" s="12">
        <f t="shared" si="330"/>
        <v>0</v>
      </c>
      <c r="AF747" s="11">
        <f t="shared" si="331"/>
        <v>0</v>
      </c>
      <c r="AG747" s="12">
        <f t="shared" si="332"/>
        <v>0</v>
      </c>
      <c r="AH747" s="11">
        <f t="shared" si="333"/>
        <v>0</v>
      </c>
      <c r="AI747" s="12">
        <f t="shared" si="334"/>
        <v>0</v>
      </c>
      <c r="AJ747" s="11">
        <f t="shared" si="335"/>
        <v>0</v>
      </c>
      <c r="AK747" s="12">
        <f t="shared" si="336"/>
        <v>0</v>
      </c>
    </row>
    <row r="748" spans="1:37" x14ac:dyDescent="0.3">
      <c r="A748">
        <v>591532</v>
      </c>
      <c r="C748" s="1">
        <v>43720</v>
      </c>
      <c r="D748">
        <v>12</v>
      </c>
      <c r="E748" t="s">
        <v>229</v>
      </c>
      <c r="F748" t="s">
        <v>165</v>
      </c>
      <c r="G748" t="s">
        <v>156</v>
      </c>
      <c r="H748" s="2">
        <v>24099000</v>
      </c>
      <c r="J748">
        <f t="shared" si="309"/>
        <v>1</v>
      </c>
      <c r="K748">
        <f t="shared" si="310"/>
        <v>0</v>
      </c>
      <c r="L748">
        <f t="shared" si="311"/>
        <v>0</v>
      </c>
      <c r="M748">
        <f t="shared" si="312"/>
        <v>0</v>
      </c>
      <c r="N748">
        <f t="shared" si="313"/>
        <v>0</v>
      </c>
      <c r="O748">
        <f t="shared" si="314"/>
        <v>0</v>
      </c>
      <c r="P748">
        <f t="shared" si="315"/>
        <v>0</v>
      </c>
      <c r="Q748">
        <f t="shared" si="316"/>
        <v>0</v>
      </c>
      <c r="R748" s="11">
        <f t="shared" si="317"/>
        <v>0</v>
      </c>
      <c r="S748">
        <f t="shared" si="318"/>
        <v>0</v>
      </c>
      <c r="T748" s="11">
        <f t="shared" si="319"/>
        <v>0</v>
      </c>
      <c r="U748" s="12">
        <f t="shared" si="320"/>
        <v>0</v>
      </c>
      <c r="V748" s="11">
        <f t="shared" si="321"/>
        <v>0</v>
      </c>
      <c r="W748" s="12">
        <f t="shared" si="322"/>
        <v>0</v>
      </c>
      <c r="X748" s="11">
        <f t="shared" si="323"/>
        <v>0</v>
      </c>
      <c r="Y748" s="12">
        <f t="shared" si="324"/>
        <v>0</v>
      </c>
      <c r="Z748" s="11">
        <f t="shared" si="325"/>
        <v>0</v>
      </c>
      <c r="AA748" s="12">
        <f t="shared" si="326"/>
        <v>0</v>
      </c>
      <c r="AB748" s="11">
        <f t="shared" si="327"/>
        <v>0</v>
      </c>
      <c r="AC748" s="12">
        <f t="shared" si="328"/>
        <v>0</v>
      </c>
      <c r="AD748" s="11">
        <f t="shared" si="329"/>
        <v>0</v>
      </c>
      <c r="AE748" s="12">
        <f t="shared" si="330"/>
        <v>0</v>
      </c>
      <c r="AF748" s="11">
        <f t="shared" si="331"/>
        <v>0</v>
      </c>
      <c r="AG748" s="12">
        <f t="shared" si="332"/>
        <v>0</v>
      </c>
      <c r="AH748" s="11">
        <f t="shared" si="333"/>
        <v>0</v>
      </c>
      <c r="AI748" s="12">
        <f t="shared" si="334"/>
        <v>0</v>
      </c>
      <c r="AJ748" s="11">
        <f t="shared" si="335"/>
        <v>0</v>
      </c>
      <c r="AK748" s="12">
        <f t="shared" si="336"/>
        <v>0</v>
      </c>
    </row>
    <row r="749" spans="1:37" x14ac:dyDescent="0.3">
      <c r="C749" s="1"/>
      <c r="H749" s="2"/>
      <c r="J749">
        <f t="shared" si="309"/>
        <v>0</v>
      </c>
      <c r="K749">
        <f t="shared" si="310"/>
        <v>0</v>
      </c>
      <c r="L749">
        <f t="shared" si="311"/>
        <v>0</v>
      </c>
      <c r="M749">
        <f t="shared" si="312"/>
        <v>0</v>
      </c>
      <c r="N749">
        <f t="shared" si="313"/>
        <v>0</v>
      </c>
      <c r="O749">
        <f t="shared" si="314"/>
        <v>0</v>
      </c>
      <c r="P749">
        <f t="shared" si="315"/>
        <v>0</v>
      </c>
      <c r="Q749">
        <f t="shared" si="316"/>
        <v>0</v>
      </c>
      <c r="R749" s="11">
        <f t="shared" si="317"/>
        <v>0</v>
      </c>
      <c r="S749">
        <f t="shared" si="318"/>
        <v>0</v>
      </c>
      <c r="T749" s="11">
        <f t="shared" si="319"/>
        <v>0</v>
      </c>
      <c r="U749" s="12">
        <f t="shared" si="320"/>
        <v>0</v>
      </c>
      <c r="V749" s="11">
        <f t="shared" si="321"/>
        <v>0</v>
      </c>
      <c r="W749" s="12">
        <f t="shared" si="322"/>
        <v>0</v>
      </c>
      <c r="X749" s="11">
        <f t="shared" si="323"/>
        <v>0</v>
      </c>
      <c r="Y749" s="12">
        <f t="shared" si="324"/>
        <v>0</v>
      </c>
      <c r="Z749" s="11">
        <f t="shared" si="325"/>
        <v>0</v>
      </c>
      <c r="AA749" s="12">
        <f t="shared" si="326"/>
        <v>0</v>
      </c>
      <c r="AB749" s="11">
        <f t="shared" si="327"/>
        <v>0</v>
      </c>
      <c r="AC749" s="12">
        <f t="shared" si="328"/>
        <v>0</v>
      </c>
      <c r="AD749" s="11">
        <f t="shared" si="329"/>
        <v>0</v>
      </c>
      <c r="AE749" s="12">
        <f t="shared" si="330"/>
        <v>0</v>
      </c>
      <c r="AF749" s="11">
        <f t="shared" si="331"/>
        <v>0</v>
      </c>
      <c r="AG749" s="12">
        <f t="shared" si="332"/>
        <v>0</v>
      </c>
      <c r="AH749" s="11">
        <f t="shared" si="333"/>
        <v>0</v>
      </c>
      <c r="AI749" s="12">
        <f t="shared" si="334"/>
        <v>0</v>
      </c>
      <c r="AJ749" s="11">
        <f t="shared" si="335"/>
        <v>0</v>
      </c>
      <c r="AK749" s="12">
        <f t="shared" si="336"/>
        <v>0</v>
      </c>
    </row>
    <row r="750" spans="1:37" x14ac:dyDescent="0.3">
      <c r="A750">
        <v>590922</v>
      </c>
      <c r="C750" s="1">
        <v>43706</v>
      </c>
      <c r="D750">
        <v>1</v>
      </c>
      <c r="E750" t="s">
        <v>230</v>
      </c>
      <c r="F750" t="s">
        <v>165</v>
      </c>
      <c r="G750" t="s">
        <v>13</v>
      </c>
      <c r="H750" s="2">
        <v>3523631</v>
      </c>
      <c r="J750">
        <f t="shared" si="309"/>
        <v>0</v>
      </c>
      <c r="K750">
        <f t="shared" si="310"/>
        <v>0</v>
      </c>
      <c r="L750">
        <f t="shared" si="311"/>
        <v>0</v>
      </c>
      <c r="M750">
        <f t="shared" si="312"/>
        <v>0</v>
      </c>
      <c r="N750">
        <f t="shared" si="313"/>
        <v>1</v>
      </c>
      <c r="O750">
        <f t="shared" si="314"/>
        <v>1</v>
      </c>
      <c r="P750">
        <f t="shared" si="315"/>
        <v>0</v>
      </c>
      <c r="Q750">
        <f t="shared" si="316"/>
        <v>0</v>
      </c>
      <c r="R750" s="11">
        <f t="shared" si="317"/>
        <v>0</v>
      </c>
      <c r="S750">
        <f t="shared" si="318"/>
        <v>0</v>
      </c>
      <c r="T750" s="11">
        <f t="shared" si="319"/>
        <v>0</v>
      </c>
      <c r="U750" s="12">
        <f t="shared" si="320"/>
        <v>0</v>
      </c>
      <c r="V750" s="11">
        <f t="shared" si="321"/>
        <v>0</v>
      </c>
      <c r="W750" s="12">
        <f t="shared" si="322"/>
        <v>0</v>
      </c>
      <c r="X750" s="11">
        <f t="shared" si="323"/>
        <v>0</v>
      </c>
      <c r="Y750" s="12">
        <f t="shared" si="324"/>
        <v>0</v>
      </c>
      <c r="Z750" s="11">
        <f t="shared" si="325"/>
        <v>0</v>
      </c>
      <c r="AA750" s="12">
        <f t="shared" si="326"/>
        <v>0</v>
      </c>
      <c r="AB750" s="11">
        <f t="shared" si="327"/>
        <v>0</v>
      </c>
      <c r="AC750" s="12">
        <f t="shared" si="328"/>
        <v>0</v>
      </c>
      <c r="AD750" s="11">
        <f t="shared" si="329"/>
        <v>0</v>
      </c>
      <c r="AE750" s="12">
        <f t="shared" si="330"/>
        <v>0</v>
      </c>
      <c r="AF750" s="11">
        <f t="shared" si="331"/>
        <v>0</v>
      </c>
      <c r="AG750" s="12">
        <f t="shared" si="332"/>
        <v>0</v>
      </c>
      <c r="AH750" s="11">
        <f t="shared" si="333"/>
        <v>0</v>
      </c>
      <c r="AI750" s="12">
        <f t="shared" si="334"/>
        <v>0</v>
      </c>
      <c r="AJ750" s="11">
        <f t="shared" si="335"/>
        <v>0</v>
      </c>
      <c r="AK750" s="12">
        <f t="shared" si="336"/>
        <v>0</v>
      </c>
    </row>
    <row r="751" spans="1:37" x14ac:dyDescent="0.3">
      <c r="A751">
        <v>590922</v>
      </c>
      <c r="C751" s="1">
        <v>43706</v>
      </c>
      <c r="D751">
        <v>2</v>
      </c>
      <c r="E751" t="s">
        <v>230</v>
      </c>
      <c r="F751" t="s">
        <v>165</v>
      </c>
      <c r="G751" t="s">
        <v>139</v>
      </c>
      <c r="H751" s="2">
        <v>3738101</v>
      </c>
      <c r="J751">
        <f t="shared" si="309"/>
        <v>0</v>
      </c>
      <c r="K751">
        <f t="shared" si="310"/>
        <v>0</v>
      </c>
      <c r="L751">
        <f t="shared" si="311"/>
        <v>0</v>
      </c>
      <c r="M751">
        <f t="shared" si="312"/>
        <v>0</v>
      </c>
      <c r="N751">
        <f t="shared" si="313"/>
        <v>0</v>
      </c>
      <c r="O751">
        <f t="shared" si="314"/>
        <v>0</v>
      </c>
      <c r="P751">
        <f t="shared" si="315"/>
        <v>0</v>
      </c>
      <c r="Q751">
        <f t="shared" si="316"/>
        <v>0</v>
      </c>
      <c r="R751" s="11">
        <f t="shared" si="317"/>
        <v>0</v>
      </c>
      <c r="S751">
        <f t="shared" si="318"/>
        <v>0</v>
      </c>
      <c r="T751" s="11">
        <f t="shared" si="319"/>
        <v>0</v>
      </c>
      <c r="U751" s="12">
        <f t="shared" si="320"/>
        <v>0</v>
      </c>
      <c r="V751" s="11">
        <f t="shared" si="321"/>
        <v>0</v>
      </c>
      <c r="W751" s="12">
        <f t="shared" si="322"/>
        <v>0</v>
      </c>
      <c r="X751" s="11">
        <f t="shared" si="323"/>
        <v>0</v>
      </c>
      <c r="Y751" s="12">
        <f t="shared" si="324"/>
        <v>0</v>
      </c>
      <c r="Z751" s="11">
        <f t="shared" si="325"/>
        <v>0</v>
      </c>
      <c r="AA751" s="12">
        <f t="shared" si="326"/>
        <v>0</v>
      </c>
      <c r="AB751" s="11">
        <f t="shared" si="327"/>
        <v>0</v>
      </c>
      <c r="AC751" s="12">
        <f t="shared" si="328"/>
        <v>0</v>
      </c>
      <c r="AD751" s="11">
        <f t="shared" si="329"/>
        <v>0</v>
      </c>
      <c r="AE751" s="12">
        <f t="shared" si="330"/>
        <v>0</v>
      </c>
      <c r="AF751" s="11">
        <f t="shared" si="331"/>
        <v>0</v>
      </c>
      <c r="AG751" s="12">
        <f t="shared" si="332"/>
        <v>0</v>
      </c>
      <c r="AH751" s="11">
        <f t="shared" si="333"/>
        <v>0</v>
      </c>
      <c r="AI751" s="12">
        <f t="shared" si="334"/>
        <v>0</v>
      </c>
      <c r="AJ751" s="11">
        <f t="shared" si="335"/>
        <v>0</v>
      </c>
      <c r="AK751" s="12">
        <f t="shared" si="336"/>
        <v>0</v>
      </c>
    </row>
    <row r="752" spans="1:37" x14ac:dyDescent="0.3">
      <c r="A752">
        <v>590922</v>
      </c>
      <c r="C752" s="1">
        <v>43706</v>
      </c>
      <c r="D752">
        <v>3</v>
      </c>
      <c r="E752" t="s">
        <v>230</v>
      </c>
      <c r="F752" t="s">
        <v>165</v>
      </c>
      <c r="G752" t="s">
        <v>156</v>
      </c>
      <c r="H752" s="2">
        <v>4369896</v>
      </c>
      <c r="J752">
        <f t="shared" si="309"/>
        <v>1</v>
      </c>
      <c r="K752">
        <f t="shared" si="310"/>
        <v>0</v>
      </c>
      <c r="L752">
        <f t="shared" si="311"/>
        <v>0</v>
      </c>
      <c r="M752">
        <f t="shared" si="312"/>
        <v>0</v>
      </c>
      <c r="N752">
        <f t="shared" si="313"/>
        <v>0</v>
      </c>
      <c r="O752">
        <f t="shared" si="314"/>
        <v>0</v>
      </c>
      <c r="P752">
        <f t="shared" si="315"/>
        <v>0</v>
      </c>
      <c r="Q752">
        <f t="shared" si="316"/>
        <v>0</v>
      </c>
      <c r="R752" s="11">
        <f t="shared" si="317"/>
        <v>0</v>
      </c>
      <c r="S752">
        <f t="shared" si="318"/>
        <v>0</v>
      </c>
      <c r="T752" s="11">
        <f t="shared" si="319"/>
        <v>0</v>
      </c>
      <c r="U752" s="12">
        <f t="shared" si="320"/>
        <v>0</v>
      </c>
      <c r="V752" s="11">
        <f t="shared" si="321"/>
        <v>0</v>
      </c>
      <c r="W752" s="12">
        <f t="shared" si="322"/>
        <v>0</v>
      </c>
      <c r="X752" s="11">
        <f t="shared" si="323"/>
        <v>0</v>
      </c>
      <c r="Y752" s="12">
        <f t="shared" si="324"/>
        <v>0</v>
      </c>
      <c r="Z752" s="11">
        <f t="shared" si="325"/>
        <v>0</v>
      </c>
      <c r="AA752" s="12">
        <f t="shared" si="326"/>
        <v>0</v>
      </c>
      <c r="AB752" s="11">
        <f t="shared" si="327"/>
        <v>0</v>
      </c>
      <c r="AC752" s="12">
        <f t="shared" si="328"/>
        <v>0</v>
      </c>
      <c r="AD752" s="11">
        <f t="shared" si="329"/>
        <v>0</v>
      </c>
      <c r="AE752" s="12">
        <f t="shared" si="330"/>
        <v>0</v>
      </c>
      <c r="AF752" s="11">
        <f t="shared" si="331"/>
        <v>0</v>
      </c>
      <c r="AG752" s="12">
        <f t="shared" si="332"/>
        <v>0</v>
      </c>
      <c r="AH752" s="11">
        <f t="shared" si="333"/>
        <v>0</v>
      </c>
      <c r="AI752" s="12">
        <f t="shared" si="334"/>
        <v>0</v>
      </c>
      <c r="AJ752" s="11">
        <f t="shared" si="335"/>
        <v>0</v>
      </c>
      <c r="AK752" s="12">
        <f t="shared" si="336"/>
        <v>0</v>
      </c>
    </row>
    <row r="753" spans="1:37" x14ac:dyDescent="0.3">
      <c r="A753">
        <v>590922</v>
      </c>
      <c r="C753" s="1">
        <v>43706</v>
      </c>
      <c r="D753">
        <v>4</v>
      </c>
      <c r="E753" t="s">
        <v>230</v>
      </c>
      <c r="F753" t="s">
        <v>165</v>
      </c>
      <c r="G753" t="s">
        <v>12</v>
      </c>
      <c r="H753" s="2">
        <v>4493410</v>
      </c>
      <c r="J753">
        <f t="shared" si="309"/>
        <v>0</v>
      </c>
      <c r="K753">
        <f t="shared" si="310"/>
        <v>0</v>
      </c>
      <c r="L753">
        <f t="shared" si="311"/>
        <v>0</v>
      </c>
      <c r="M753">
        <f t="shared" si="312"/>
        <v>0</v>
      </c>
      <c r="N753">
        <f t="shared" si="313"/>
        <v>0</v>
      </c>
      <c r="O753">
        <f t="shared" si="314"/>
        <v>0</v>
      </c>
      <c r="P753">
        <f t="shared" si="315"/>
        <v>0</v>
      </c>
      <c r="Q753">
        <f t="shared" si="316"/>
        <v>0</v>
      </c>
      <c r="R753" s="11">
        <f t="shared" si="317"/>
        <v>0</v>
      </c>
      <c r="S753">
        <f t="shared" si="318"/>
        <v>0</v>
      </c>
      <c r="T753" s="11">
        <f t="shared" si="319"/>
        <v>0</v>
      </c>
      <c r="U753" s="12">
        <f t="shared" si="320"/>
        <v>0</v>
      </c>
      <c r="V753" s="11">
        <f t="shared" si="321"/>
        <v>1</v>
      </c>
      <c r="W753" s="12">
        <f t="shared" si="322"/>
        <v>0</v>
      </c>
      <c r="X753" s="11">
        <f t="shared" si="323"/>
        <v>0</v>
      </c>
      <c r="Y753" s="12">
        <f t="shared" si="324"/>
        <v>0</v>
      </c>
      <c r="Z753" s="11">
        <f t="shared" si="325"/>
        <v>0</v>
      </c>
      <c r="AA753" s="12">
        <f t="shared" si="326"/>
        <v>0</v>
      </c>
      <c r="AB753" s="11">
        <f t="shared" si="327"/>
        <v>0</v>
      </c>
      <c r="AC753" s="12">
        <f t="shared" si="328"/>
        <v>0</v>
      </c>
      <c r="AD753" s="11">
        <f t="shared" si="329"/>
        <v>0</v>
      </c>
      <c r="AE753" s="12">
        <f t="shared" si="330"/>
        <v>0</v>
      </c>
      <c r="AF753" s="11">
        <f t="shared" si="331"/>
        <v>0</v>
      </c>
      <c r="AG753" s="12">
        <f t="shared" si="332"/>
        <v>0</v>
      </c>
      <c r="AH753" s="11">
        <f t="shared" si="333"/>
        <v>0</v>
      </c>
      <c r="AI753" s="12">
        <f t="shared" si="334"/>
        <v>0</v>
      </c>
      <c r="AJ753" s="11">
        <f t="shared" si="335"/>
        <v>0</v>
      </c>
      <c r="AK753" s="12">
        <f t="shared" si="336"/>
        <v>0</v>
      </c>
    </row>
    <row r="754" spans="1:37" x14ac:dyDescent="0.3">
      <c r="A754">
        <v>590922</v>
      </c>
      <c r="C754" s="1">
        <v>43706</v>
      </c>
      <c r="D754">
        <v>5</v>
      </c>
      <c r="E754" t="s">
        <v>230</v>
      </c>
      <c r="F754" t="s">
        <v>165</v>
      </c>
      <c r="G754" t="s">
        <v>15</v>
      </c>
      <c r="H754" s="2">
        <v>4923324</v>
      </c>
      <c r="J754">
        <f t="shared" si="309"/>
        <v>0</v>
      </c>
      <c r="K754">
        <f t="shared" si="310"/>
        <v>0</v>
      </c>
      <c r="L754">
        <f t="shared" si="311"/>
        <v>0</v>
      </c>
      <c r="M754">
        <f t="shared" si="312"/>
        <v>0</v>
      </c>
      <c r="N754">
        <f t="shared" si="313"/>
        <v>0</v>
      </c>
      <c r="O754">
        <f t="shared" si="314"/>
        <v>0</v>
      </c>
      <c r="P754">
        <f t="shared" si="315"/>
        <v>0</v>
      </c>
      <c r="Q754">
        <f t="shared" si="316"/>
        <v>0</v>
      </c>
      <c r="R754" s="11">
        <f t="shared" si="317"/>
        <v>0</v>
      </c>
      <c r="S754">
        <f t="shared" si="318"/>
        <v>0</v>
      </c>
      <c r="T754" s="11">
        <f t="shared" si="319"/>
        <v>0</v>
      </c>
      <c r="U754" s="12">
        <f t="shared" si="320"/>
        <v>0</v>
      </c>
      <c r="V754" s="11">
        <f t="shared" si="321"/>
        <v>0</v>
      </c>
      <c r="W754" s="12">
        <f t="shared" si="322"/>
        <v>0</v>
      </c>
      <c r="X754" s="11">
        <f t="shared" si="323"/>
        <v>0</v>
      </c>
      <c r="Y754" s="12">
        <f t="shared" si="324"/>
        <v>0</v>
      </c>
      <c r="Z754" s="11">
        <f t="shared" si="325"/>
        <v>0</v>
      </c>
      <c r="AA754" s="12">
        <f t="shared" si="326"/>
        <v>0</v>
      </c>
      <c r="AB754" s="11">
        <f t="shared" si="327"/>
        <v>0</v>
      </c>
      <c r="AC754" s="12">
        <f t="shared" si="328"/>
        <v>0</v>
      </c>
      <c r="AD754" s="11">
        <f t="shared" si="329"/>
        <v>0</v>
      </c>
      <c r="AE754" s="12">
        <f t="shared" si="330"/>
        <v>0</v>
      </c>
      <c r="AF754" s="11">
        <f t="shared" si="331"/>
        <v>1</v>
      </c>
      <c r="AG754" s="12">
        <f t="shared" si="332"/>
        <v>0</v>
      </c>
      <c r="AH754" s="11">
        <f t="shared" si="333"/>
        <v>0</v>
      </c>
      <c r="AI754" s="12">
        <f t="shared" si="334"/>
        <v>0</v>
      </c>
      <c r="AJ754" s="11">
        <f t="shared" si="335"/>
        <v>0</v>
      </c>
      <c r="AK754" s="12">
        <f t="shared" si="336"/>
        <v>0</v>
      </c>
    </row>
    <row r="755" spans="1:37" x14ac:dyDescent="0.3">
      <c r="A755">
        <v>590922</v>
      </c>
      <c r="C755" s="1">
        <v>43706</v>
      </c>
      <c r="D755">
        <v>6</v>
      </c>
      <c r="E755" t="s">
        <v>230</v>
      </c>
      <c r="F755" t="s">
        <v>165</v>
      </c>
      <c r="G755" t="s">
        <v>17</v>
      </c>
      <c r="H755" s="2">
        <v>4986000</v>
      </c>
      <c r="J755">
        <f t="shared" si="309"/>
        <v>0</v>
      </c>
      <c r="K755">
        <f t="shared" si="310"/>
        <v>0</v>
      </c>
      <c r="L755">
        <f t="shared" si="311"/>
        <v>0</v>
      </c>
      <c r="M755">
        <f t="shared" si="312"/>
        <v>0</v>
      </c>
      <c r="N755">
        <f t="shared" si="313"/>
        <v>0</v>
      </c>
      <c r="O755">
        <f t="shared" si="314"/>
        <v>0</v>
      </c>
      <c r="P755">
        <f t="shared" si="315"/>
        <v>0</v>
      </c>
      <c r="Q755">
        <f t="shared" si="316"/>
        <v>0</v>
      </c>
      <c r="R755" s="11">
        <f t="shared" si="317"/>
        <v>0</v>
      </c>
      <c r="S755">
        <f t="shared" si="318"/>
        <v>0</v>
      </c>
      <c r="T755" s="11">
        <f t="shared" si="319"/>
        <v>0</v>
      </c>
      <c r="U755" s="12">
        <f t="shared" si="320"/>
        <v>0</v>
      </c>
      <c r="V755" s="11">
        <f t="shared" si="321"/>
        <v>0</v>
      </c>
      <c r="W755" s="12">
        <f t="shared" si="322"/>
        <v>0</v>
      </c>
      <c r="X755" s="11">
        <f t="shared" si="323"/>
        <v>0</v>
      </c>
      <c r="Y755" s="12">
        <f t="shared" si="324"/>
        <v>0</v>
      </c>
      <c r="Z755" s="11">
        <f t="shared" si="325"/>
        <v>0</v>
      </c>
      <c r="AA755" s="12">
        <f t="shared" si="326"/>
        <v>0</v>
      </c>
      <c r="AB755" s="11">
        <f t="shared" si="327"/>
        <v>0</v>
      </c>
      <c r="AC755" s="12">
        <f t="shared" si="328"/>
        <v>0</v>
      </c>
      <c r="AD755" s="11">
        <f t="shared" si="329"/>
        <v>0</v>
      </c>
      <c r="AE755" s="12">
        <f t="shared" si="330"/>
        <v>0</v>
      </c>
      <c r="AF755" s="11">
        <f t="shared" si="331"/>
        <v>0</v>
      </c>
      <c r="AG755" s="12">
        <f t="shared" si="332"/>
        <v>0</v>
      </c>
      <c r="AH755" s="11">
        <f t="shared" si="333"/>
        <v>0</v>
      </c>
      <c r="AI755" s="12">
        <f t="shared" si="334"/>
        <v>0</v>
      </c>
      <c r="AJ755" s="11">
        <f t="shared" si="335"/>
        <v>0</v>
      </c>
      <c r="AK755" s="12">
        <f t="shared" si="336"/>
        <v>0</v>
      </c>
    </row>
    <row r="756" spans="1:37" x14ac:dyDescent="0.3">
      <c r="A756">
        <v>590922</v>
      </c>
      <c r="C756" s="1">
        <v>43706</v>
      </c>
      <c r="D756">
        <v>7</v>
      </c>
      <c r="E756" t="s">
        <v>230</v>
      </c>
      <c r="F756" t="s">
        <v>165</v>
      </c>
      <c r="G756" t="s">
        <v>24</v>
      </c>
      <c r="H756" s="2">
        <v>5511477</v>
      </c>
      <c r="J756">
        <f t="shared" si="309"/>
        <v>0</v>
      </c>
      <c r="K756">
        <f t="shared" si="310"/>
        <v>0</v>
      </c>
      <c r="L756">
        <f t="shared" si="311"/>
        <v>0</v>
      </c>
      <c r="M756">
        <f t="shared" si="312"/>
        <v>0</v>
      </c>
      <c r="N756">
        <f t="shared" si="313"/>
        <v>0</v>
      </c>
      <c r="O756">
        <f t="shared" si="314"/>
        <v>0</v>
      </c>
      <c r="P756">
        <f t="shared" si="315"/>
        <v>0</v>
      </c>
      <c r="Q756">
        <f t="shared" si="316"/>
        <v>0</v>
      </c>
      <c r="R756" s="11">
        <f t="shared" si="317"/>
        <v>0</v>
      </c>
      <c r="S756">
        <f t="shared" si="318"/>
        <v>0</v>
      </c>
      <c r="T756" s="11">
        <f t="shared" si="319"/>
        <v>0</v>
      </c>
      <c r="U756" s="12">
        <f t="shared" si="320"/>
        <v>0</v>
      </c>
      <c r="V756" s="11">
        <f t="shared" si="321"/>
        <v>0</v>
      </c>
      <c r="W756" s="12">
        <f t="shared" si="322"/>
        <v>0</v>
      </c>
      <c r="X756" s="11">
        <f t="shared" si="323"/>
        <v>0</v>
      </c>
      <c r="Y756" s="12">
        <f t="shared" si="324"/>
        <v>0</v>
      </c>
      <c r="Z756" s="11">
        <f t="shared" si="325"/>
        <v>0</v>
      </c>
      <c r="AA756" s="12">
        <f t="shared" si="326"/>
        <v>0</v>
      </c>
      <c r="AB756" s="11">
        <f t="shared" si="327"/>
        <v>0</v>
      </c>
      <c r="AC756" s="12">
        <f t="shared" si="328"/>
        <v>0</v>
      </c>
      <c r="AD756" s="11">
        <f t="shared" si="329"/>
        <v>0</v>
      </c>
      <c r="AE756" s="12">
        <f t="shared" si="330"/>
        <v>0</v>
      </c>
      <c r="AF756" s="11">
        <f t="shared" si="331"/>
        <v>0</v>
      </c>
      <c r="AG756" s="12">
        <f t="shared" si="332"/>
        <v>0</v>
      </c>
      <c r="AH756" s="11">
        <f t="shared" si="333"/>
        <v>0</v>
      </c>
      <c r="AI756" s="12">
        <f t="shared" si="334"/>
        <v>0</v>
      </c>
      <c r="AJ756" s="11">
        <f t="shared" si="335"/>
        <v>0</v>
      </c>
      <c r="AK756" s="12">
        <f t="shared" si="336"/>
        <v>0</v>
      </c>
    </row>
    <row r="757" spans="1:37" x14ac:dyDescent="0.3">
      <c r="A757">
        <v>590922</v>
      </c>
      <c r="C757" s="1">
        <v>43706</v>
      </c>
      <c r="D757">
        <v>8</v>
      </c>
      <c r="E757" t="s">
        <v>230</v>
      </c>
      <c r="F757" t="s">
        <v>165</v>
      </c>
      <c r="G757" t="s">
        <v>32</v>
      </c>
      <c r="H757" s="2">
        <v>5819792</v>
      </c>
      <c r="J757">
        <f t="shared" si="309"/>
        <v>0</v>
      </c>
      <c r="K757">
        <f t="shared" si="310"/>
        <v>0</v>
      </c>
      <c r="L757">
        <f t="shared" si="311"/>
        <v>0</v>
      </c>
      <c r="M757">
        <f t="shared" si="312"/>
        <v>0</v>
      </c>
      <c r="N757">
        <f t="shared" si="313"/>
        <v>0</v>
      </c>
      <c r="O757">
        <f t="shared" si="314"/>
        <v>0</v>
      </c>
      <c r="P757">
        <f t="shared" si="315"/>
        <v>0</v>
      </c>
      <c r="Q757">
        <f t="shared" si="316"/>
        <v>0</v>
      </c>
      <c r="R757" s="11">
        <f t="shared" si="317"/>
        <v>0</v>
      </c>
      <c r="S757">
        <f t="shared" si="318"/>
        <v>0</v>
      </c>
      <c r="T757" s="11">
        <f t="shared" si="319"/>
        <v>0</v>
      </c>
      <c r="U757" s="12">
        <f t="shared" si="320"/>
        <v>0</v>
      </c>
      <c r="V757" s="11">
        <f t="shared" si="321"/>
        <v>0</v>
      </c>
      <c r="W757" s="12">
        <f t="shared" si="322"/>
        <v>0</v>
      </c>
      <c r="X757" s="11">
        <f t="shared" si="323"/>
        <v>0</v>
      </c>
      <c r="Y757" s="12">
        <f t="shared" si="324"/>
        <v>0</v>
      </c>
      <c r="Z757" s="11">
        <f t="shared" si="325"/>
        <v>0</v>
      </c>
      <c r="AA757" s="12">
        <f t="shared" si="326"/>
        <v>0</v>
      </c>
      <c r="AB757" s="11">
        <f t="shared" si="327"/>
        <v>0</v>
      </c>
      <c r="AC757" s="12">
        <f t="shared" si="328"/>
        <v>0</v>
      </c>
      <c r="AD757" s="11">
        <f t="shared" si="329"/>
        <v>0</v>
      </c>
      <c r="AE757" s="12">
        <f t="shared" si="330"/>
        <v>0</v>
      </c>
      <c r="AF757" s="11">
        <f t="shared" si="331"/>
        <v>0</v>
      </c>
      <c r="AG757" s="12">
        <f t="shared" si="332"/>
        <v>0</v>
      </c>
      <c r="AH757" s="11">
        <f t="shared" si="333"/>
        <v>0</v>
      </c>
      <c r="AI757" s="12">
        <f t="shared" si="334"/>
        <v>0</v>
      </c>
      <c r="AJ757" s="11">
        <f t="shared" si="335"/>
        <v>0</v>
      </c>
      <c r="AK757" s="12">
        <f t="shared" si="336"/>
        <v>0</v>
      </c>
    </row>
    <row r="758" spans="1:37" x14ac:dyDescent="0.3">
      <c r="A758">
        <v>590922</v>
      </c>
      <c r="C758" s="1">
        <v>43706</v>
      </c>
      <c r="D758">
        <v>9</v>
      </c>
      <c r="E758" t="s">
        <v>230</v>
      </c>
      <c r="F758" t="s">
        <v>165</v>
      </c>
      <c r="G758" t="s">
        <v>19</v>
      </c>
      <c r="H758" s="2">
        <v>5878069</v>
      </c>
      <c r="J758">
        <f t="shared" si="309"/>
        <v>0</v>
      </c>
      <c r="K758">
        <f t="shared" si="310"/>
        <v>0</v>
      </c>
      <c r="L758">
        <f t="shared" si="311"/>
        <v>0</v>
      </c>
      <c r="M758">
        <f t="shared" si="312"/>
        <v>0</v>
      </c>
      <c r="N758">
        <f t="shared" si="313"/>
        <v>0</v>
      </c>
      <c r="O758">
        <f t="shared" si="314"/>
        <v>0</v>
      </c>
      <c r="P758">
        <f t="shared" si="315"/>
        <v>0</v>
      </c>
      <c r="Q758">
        <f t="shared" si="316"/>
        <v>0</v>
      </c>
      <c r="R758" s="11">
        <f t="shared" si="317"/>
        <v>0</v>
      </c>
      <c r="S758">
        <f t="shared" si="318"/>
        <v>0</v>
      </c>
      <c r="T758" s="11">
        <f t="shared" si="319"/>
        <v>0</v>
      </c>
      <c r="U758" s="12">
        <f t="shared" si="320"/>
        <v>0</v>
      </c>
      <c r="V758" s="11">
        <f t="shared" si="321"/>
        <v>0</v>
      </c>
      <c r="W758" s="12">
        <f t="shared" si="322"/>
        <v>0</v>
      </c>
      <c r="X758" s="11">
        <f t="shared" si="323"/>
        <v>0</v>
      </c>
      <c r="Y758" s="12">
        <f t="shared" si="324"/>
        <v>0</v>
      </c>
      <c r="Z758" s="11">
        <f t="shared" si="325"/>
        <v>0</v>
      </c>
      <c r="AA758" s="12">
        <f t="shared" si="326"/>
        <v>0</v>
      </c>
      <c r="AB758" s="11">
        <f t="shared" si="327"/>
        <v>0</v>
      </c>
      <c r="AC758" s="12">
        <f t="shared" si="328"/>
        <v>0</v>
      </c>
      <c r="AD758" s="11">
        <f t="shared" si="329"/>
        <v>0</v>
      </c>
      <c r="AE758" s="12">
        <f t="shared" si="330"/>
        <v>0</v>
      </c>
      <c r="AF758" s="11">
        <f t="shared" si="331"/>
        <v>0</v>
      </c>
      <c r="AG758" s="12">
        <f t="shared" si="332"/>
        <v>0</v>
      </c>
      <c r="AH758" s="11">
        <f t="shared" si="333"/>
        <v>0</v>
      </c>
      <c r="AI758" s="12">
        <f t="shared" si="334"/>
        <v>0</v>
      </c>
      <c r="AJ758" s="11">
        <f t="shared" si="335"/>
        <v>0</v>
      </c>
      <c r="AK758" s="12">
        <f t="shared" si="336"/>
        <v>0</v>
      </c>
    </row>
    <row r="759" spans="1:37" x14ac:dyDescent="0.3">
      <c r="A759">
        <v>590922</v>
      </c>
      <c r="C759" s="1">
        <v>43706</v>
      </c>
      <c r="D759">
        <v>10</v>
      </c>
      <c r="E759" t="s">
        <v>230</v>
      </c>
      <c r="F759" t="s">
        <v>165</v>
      </c>
      <c r="G759" t="s">
        <v>90</v>
      </c>
      <c r="H759" s="2">
        <v>8597000</v>
      </c>
      <c r="J759">
        <f t="shared" si="309"/>
        <v>0</v>
      </c>
      <c r="K759">
        <f t="shared" si="310"/>
        <v>0</v>
      </c>
      <c r="L759">
        <f t="shared" si="311"/>
        <v>0</v>
      </c>
      <c r="M759">
        <f t="shared" si="312"/>
        <v>0</v>
      </c>
      <c r="N759">
        <f t="shared" si="313"/>
        <v>0</v>
      </c>
      <c r="O759">
        <f t="shared" si="314"/>
        <v>0</v>
      </c>
      <c r="P759">
        <f t="shared" si="315"/>
        <v>0</v>
      </c>
      <c r="Q759">
        <f t="shared" si="316"/>
        <v>0</v>
      </c>
      <c r="R759" s="11">
        <f t="shared" si="317"/>
        <v>0</v>
      </c>
      <c r="S759">
        <f t="shared" si="318"/>
        <v>0</v>
      </c>
      <c r="T759" s="11">
        <f t="shared" si="319"/>
        <v>0</v>
      </c>
      <c r="U759" s="12">
        <f t="shared" si="320"/>
        <v>0</v>
      </c>
      <c r="V759" s="11">
        <f t="shared" si="321"/>
        <v>0</v>
      </c>
      <c r="W759" s="12">
        <f t="shared" si="322"/>
        <v>0</v>
      </c>
      <c r="X759" s="11">
        <f t="shared" si="323"/>
        <v>0</v>
      </c>
      <c r="Y759" s="12">
        <f t="shared" si="324"/>
        <v>0</v>
      </c>
      <c r="Z759" s="11">
        <f t="shared" si="325"/>
        <v>0</v>
      </c>
      <c r="AA759" s="12">
        <f t="shared" si="326"/>
        <v>0</v>
      </c>
      <c r="AB759" s="11">
        <f t="shared" si="327"/>
        <v>0</v>
      </c>
      <c r="AC759" s="12">
        <f t="shared" si="328"/>
        <v>0</v>
      </c>
      <c r="AD759" s="11">
        <f t="shared" si="329"/>
        <v>0</v>
      </c>
      <c r="AE759" s="12">
        <f t="shared" si="330"/>
        <v>0</v>
      </c>
      <c r="AF759" s="11">
        <f t="shared" si="331"/>
        <v>0</v>
      </c>
      <c r="AG759" s="12">
        <f t="shared" si="332"/>
        <v>0</v>
      </c>
      <c r="AH759" s="11">
        <f t="shared" si="333"/>
        <v>0</v>
      </c>
      <c r="AI759" s="12">
        <f t="shared" si="334"/>
        <v>0</v>
      </c>
      <c r="AJ759" s="11">
        <f t="shared" si="335"/>
        <v>0</v>
      </c>
      <c r="AK759" s="12">
        <f t="shared" si="336"/>
        <v>0</v>
      </c>
    </row>
    <row r="760" spans="1:37" x14ac:dyDescent="0.3">
      <c r="C760" s="1"/>
      <c r="H760" s="2"/>
      <c r="J760">
        <f t="shared" si="309"/>
        <v>0</v>
      </c>
      <c r="K760">
        <f t="shared" si="310"/>
        <v>0</v>
      </c>
      <c r="L760">
        <f t="shared" si="311"/>
        <v>0</v>
      </c>
      <c r="M760">
        <f t="shared" si="312"/>
        <v>0</v>
      </c>
      <c r="N760">
        <f t="shared" si="313"/>
        <v>0</v>
      </c>
      <c r="O760">
        <f t="shared" si="314"/>
        <v>0</v>
      </c>
      <c r="P760">
        <f t="shared" si="315"/>
        <v>0</v>
      </c>
      <c r="Q760">
        <f t="shared" si="316"/>
        <v>0</v>
      </c>
      <c r="R760" s="11">
        <f t="shared" si="317"/>
        <v>0</v>
      </c>
      <c r="S760">
        <f t="shared" si="318"/>
        <v>0</v>
      </c>
      <c r="T760" s="11">
        <f t="shared" si="319"/>
        <v>0</v>
      </c>
      <c r="U760" s="12">
        <f t="shared" si="320"/>
        <v>0</v>
      </c>
      <c r="V760" s="11">
        <f t="shared" si="321"/>
        <v>0</v>
      </c>
      <c r="W760" s="12">
        <f t="shared" si="322"/>
        <v>0</v>
      </c>
      <c r="X760" s="11">
        <f t="shared" si="323"/>
        <v>0</v>
      </c>
      <c r="Y760" s="12">
        <f t="shared" si="324"/>
        <v>0</v>
      </c>
      <c r="Z760" s="11">
        <f t="shared" si="325"/>
        <v>0</v>
      </c>
      <c r="AA760" s="12">
        <f t="shared" si="326"/>
        <v>0</v>
      </c>
      <c r="AB760" s="11">
        <f t="shared" si="327"/>
        <v>0</v>
      </c>
      <c r="AC760" s="12">
        <f t="shared" si="328"/>
        <v>0</v>
      </c>
      <c r="AD760" s="11">
        <f t="shared" si="329"/>
        <v>0</v>
      </c>
      <c r="AE760" s="12">
        <f t="shared" si="330"/>
        <v>0</v>
      </c>
      <c r="AF760" s="11">
        <f t="shared" si="331"/>
        <v>0</v>
      </c>
      <c r="AG760" s="12">
        <f t="shared" si="332"/>
        <v>0</v>
      </c>
      <c r="AH760" s="11">
        <f t="shared" si="333"/>
        <v>0</v>
      </c>
      <c r="AI760" s="12">
        <f t="shared" si="334"/>
        <v>0</v>
      </c>
      <c r="AJ760" s="11">
        <f t="shared" si="335"/>
        <v>0</v>
      </c>
      <c r="AK760" s="12">
        <f t="shared" si="336"/>
        <v>0</v>
      </c>
    </row>
    <row r="761" spans="1:37" x14ac:dyDescent="0.3">
      <c r="A761">
        <v>589641</v>
      </c>
      <c r="C761" s="1">
        <v>43685</v>
      </c>
      <c r="D761">
        <v>1</v>
      </c>
      <c r="E761" t="s">
        <v>231</v>
      </c>
      <c r="F761" t="s">
        <v>165</v>
      </c>
      <c r="G761" t="s">
        <v>16</v>
      </c>
      <c r="H761" s="2">
        <v>10401284</v>
      </c>
      <c r="J761">
        <f t="shared" si="309"/>
        <v>0</v>
      </c>
      <c r="K761">
        <f t="shared" si="310"/>
        <v>0</v>
      </c>
      <c r="L761">
        <f t="shared" si="311"/>
        <v>0</v>
      </c>
      <c r="M761">
        <f t="shared" si="312"/>
        <v>0</v>
      </c>
      <c r="N761">
        <f t="shared" si="313"/>
        <v>0</v>
      </c>
      <c r="O761">
        <f t="shared" si="314"/>
        <v>0</v>
      </c>
      <c r="P761">
        <f t="shared" si="315"/>
        <v>0</v>
      </c>
      <c r="Q761">
        <f t="shared" si="316"/>
        <v>0</v>
      </c>
      <c r="R761" s="11">
        <f t="shared" si="317"/>
        <v>0</v>
      </c>
      <c r="S761">
        <f t="shared" si="318"/>
        <v>0</v>
      </c>
      <c r="T761" s="11">
        <f t="shared" si="319"/>
        <v>0</v>
      </c>
      <c r="U761" s="12">
        <f t="shared" si="320"/>
        <v>1</v>
      </c>
      <c r="V761" s="11">
        <f t="shared" si="321"/>
        <v>0</v>
      </c>
      <c r="W761" s="12">
        <f t="shared" si="322"/>
        <v>0</v>
      </c>
      <c r="X761" s="11">
        <f t="shared" si="323"/>
        <v>0</v>
      </c>
      <c r="Y761" s="12">
        <f t="shared" si="324"/>
        <v>0</v>
      </c>
      <c r="Z761" s="11">
        <f t="shared" si="325"/>
        <v>0</v>
      </c>
      <c r="AA761" s="12">
        <f t="shared" si="326"/>
        <v>0</v>
      </c>
      <c r="AB761" s="11">
        <f t="shared" si="327"/>
        <v>0</v>
      </c>
      <c r="AC761" s="12">
        <f t="shared" si="328"/>
        <v>0</v>
      </c>
      <c r="AD761" s="11">
        <f t="shared" si="329"/>
        <v>0</v>
      </c>
      <c r="AE761" s="12">
        <f t="shared" si="330"/>
        <v>0</v>
      </c>
      <c r="AF761" s="11">
        <f t="shared" si="331"/>
        <v>0</v>
      </c>
      <c r="AG761" s="12">
        <f t="shared" si="332"/>
        <v>0</v>
      </c>
      <c r="AH761" s="11">
        <f t="shared" si="333"/>
        <v>0</v>
      </c>
      <c r="AI761" s="12">
        <f t="shared" si="334"/>
        <v>0</v>
      </c>
      <c r="AJ761" s="11">
        <f t="shared" si="335"/>
        <v>0</v>
      </c>
      <c r="AK761" s="12">
        <f t="shared" si="336"/>
        <v>0</v>
      </c>
    </row>
    <row r="762" spans="1:37" x14ac:dyDescent="0.3">
      <c r="A762">
        <v>589641</v>
      </c>
      <c r="C762" s="1">
        <v>43685</v>
      </c>
      <c r="D762">
        <v>2</v>
      </c>
      <c r="E762" t="s">
        <v>231</v>
      </c>
      <c r="F762" t="s">
        <v>165</v>
      </c>
      <c r="G762" t="s">
        <v>18</v>
      </c>
      <c r="H762" s="2">
        <v>12833203</v>
      </c>
      <c r="J762">
        <f t="shared" si="309"/>
        <v>0</v>
      </c>
      <c r="K762">
        <f t="shared" si="310"/>
        <v>0</v>
      </c>
      <c r="L762">
        <f t="shared" si="311"/>
        <v>0</v>
      </c>
      <c r="M762">
        <f t="shared" si="312"/>
        <v>0</v>
      </c>
      <c r="N762">
        <f t="shared" si="313"/>
        <v>0</v>
      </c>
      <c r="O762">
        <f t="shared" si="314"/>
        <v>0</v>
      </c>
      <c r="P762">
        <f t="shared" si="315"/>
        <v>0</v>
      </c>
      <c r="Q762">
        <f t="shared" si="316"/>
        <v>0</v>
      </c>
      <c r="R762" s="11">
        <f t="shared" si="317"/>
        <v>0</v>
      </c>
      <c r="S762">
        <f t="shared" si="318"/>
        <v>0</v>
      </c>
      <c r="T762" s="11">
        <f t="shared" si="319"/>
        <v>0</v>
      </c>
      <c r="U762" s="12">
        <f t="shared" si="320"/>
        <v>0</v>
      </c>
      <c r="V762" s="11">
        <f t="shared" si="321"/>
        <v>0</v>
      </c>
      <c r="W762" s="12">
        <f t="shared" si="322"/>
        <v>0</v>
      </c>
      <c r="X762" s="11">
        <f t="shared" si="323"/>
        <v>0</v>
      </c>
      <c r="Y762" s="12">
        <f t="shared" si="324"/>
        <v>0</v>
      </c>
      <c r="Z762" s="11">
        <f t="shared" si="325"/>
        <v>0</v>
      </c>
      <c r="AA762" s="12">
        <f t="shared" si="326"/>
        <v>0</v>
      </c>
      <c r="AB762" s="11">
        <f t="shared" si="327"/>
        <v>0</v>
      </c>
      <c r="AC762" s="12">
        <f t="shared" si="328"/>
        <v>0</v>
      </c>
      <c r="AD762" s="11">
        <f t="shared" si="329"/>
        <v>1</v>
      </c>
      <c r="AE762" s="12">
        <f t="shared" si="330"/>
        <v>0</v>
      </c>
      <c r="AF762" s="11">
        <f t="shared" si="331"/>
        <v>0</v>
      </c>
      <c r="AG762" s="12">
        <f t="shared" si="332"/>
        <v>0</v>
      </c>
      <c r="AH762" s="11">
        <f t="shared" si="333"/>
        <v>0</v>
      </c>
      <c r="AI762" s="12">
        <f t="shared" si="334"/>
        <v>0</v>
      </c>
      <c r="AJ762" s="11">
        <f t="shared" si="335"/>
        <v>0</v>
      </c>
      <c r="AK762" s="12">
        <f t="shared" si="336"/>
        <v>0</v>
      </c>
    </row>
    <row r="763" spans="1:37" x14ac:dyDescent="0.3">
      <c r="A763">
        <v>589641</v>
      </c>
      <c r="C763" s="1">
        <v>43685</v>
      </c>
      <c r="D763">
        <v>3</v>
      </c>
      <c r="E763" t="s">
        <v>231</v>
      </c>
      <c r="F763" t="s">
        <v>165</v>
      </c>
      <c r="G763" t="s">
        <v>28</v>
      </c>
      <c r="H763" s="2">
        <v>13980397</v>
      </c>
      <c r="J763">
        <f t="shared" si="309"/>
        <v>0</v>
      </c>
      <c r="K763">
        <f t="shared" si="310"/>
        <v>0</v>
      </c>
      <c r="L763">
        <f t="shared" si="311"/>
        <v>0</v>
      </c>
      <c r="M763">
        <f t="shared" si="312"/>
        <v>0</v>
      </c>
      <c r="N763">
        <f t="shared" si="313"/>
        <v>0</v>
      </c>
      <c r="O763">
        <f t="shared" si="314"/>
        <v>0</v>
      </c>
      <c r="P763">
        <f t="shared" si="315"/>
        <v>0</v>
      </c>
      <c r="Q763">
        <f t="shared" si="316"/>
        <v>0</v>
      </c>
      <c r="R763" s="11">
        <f t="shared" si="317"/>
        <v>0</v>
      </c>
      <c r="S763">
        <f t="shared" si="318"/>
        <v>0</v>
      </c>
      <c r="T763" s="11">
        <f t="shared" si="319"/>
        <v>0</v>
      </c>
      <c r="U763" s="12">
        <f t="shared" si="320"/>
        <v>0</v>
      </c>
      <c r="V763" s="11">
        <f t="shared" si="321"/>
        <v>0</v>
      </c>
      <c r="W763" s="12">
        <f t="shared" si="322"/>
        <v>0</v>
      </c>
      <c r="X763" s="11">
        <f t="shared" si="323"/>
        <v>0</v>
      </c>
      <c r="Y763" s="12">
        <f t="shared" si="324"/>
        <v>0</v>
      </c>
      <c r="Z763" s="11">
        <f t="shared" si="325"/>
        <v>0</v>
      </c>
      <c r="AA763" s="12">
        <f t="shared" si="326"/>
        <v>0</v>
      </c>
      <c r="AB763" s="11">
        <f t="shared" si="327"/>
        <v>0</v>
      </c>
      <c r="AC763" s="12">
        <f t="shared" si="328"/>
        <v>0</v>
      </c>
      <c r="AD763" s="11">
        <f t="shared" si="329"/>
        <v>0</v>
      </c>
      <c r="AE763" s="12">
        <f t="shared" si="330"/>
        <v>0</v>
      </c>
      <c r="AF763" s="11">
        <f t="shared" si="331"/>
        <v>0</v>
      </c>
      <c r="AG763" s="12">
        <f t="shared" si="332"/>
        <v>0</v>
      </c>
      <c r="AH763" s="11">
        <f t="shared" si="333"/>
        <v>0</v>
      </c>
      <c r="AI763" s="12">
        <f t="shared" si="334"/>
        <v>0</v>
      </c>
      <c r="AJ763" s="11">
        <f t="shared" si="335"/>
        <v>0</v>
      </c>
      <c r="AK763" s="12">
        <f t="shared" si="336"/>
        <v>0</v>
      </c>
    </row>
    <row r="764" spans="1:37" x14ac:dyDescent="0.3">
      <c r="A764">
        <v>589641</v>
      </c>
      <c r="C764" s="1">
        <v>43685</v>
      </c>
      <c r="D764">
        <v>4</v>
      </c>
      <c r="E764" t="s">
        <v>231</v>
      </c>
      <c r="F764" t="s">
        <v>165</v>
      </c>
      <c r="G764" t="s">
        <v>29</v>
      </c>
      <c r="H764" s="2">
        <v>14653985</v>
      </c>
      <c r="J764">
        <f t="shared" si="309"/>
        <v>0</v>
      </c>
      <c r="K764">
        <f t="shared" si="310"/>
        <v>0</v>
      </c>
      <c r="L764">
        <f t="shared" si="311"/>
        <v>0</v>
      </c>
      <c r="M764">
        <f t="shared" si="312"/>
        <v>0</v>
      </c>
      <c r="N764">
        <f t="shared" si="313"/>
        <v>0</v>
      </c>
      <c r="O764">
        <f t="shared" si="314"/>
        <v>0</v>
      </c>
      <c r="P764">
        <f t="shared" si="315"/>
        <v>0</v>
      </c>
      <c r="Q764">
        <f t="shared" si="316"/>
        <v>0</v>
      </c>
      <c r="R764" s="11">
        <f t="shared" si="317"/>
        <v>0</v>
      </c>
      <c r="S764">
        <f t="shared" si="318"/>
        <v>0</v>
      </c>
      <c r="T764" s="11">
        <f t="shared" si="319"/>
        <v>0</v>
      </c>
      <c r="U764" s="12">
        <f t="shared" si="320"/>
        <v>0</v>
      </c>
      <c r="V764" s="11">
        <f t="shared" si="321"/>
        <v>0</v>
      </c>
      <c r="W764" s="12">
        <f t="shared" si="322"/>
        <v>0</v>
      </c>
      <c r="X764" s="11">
        <f t="shared" si="323"/>
        <v>0</v>
      </c>
      <c r="Y764" s="12">
        <f t="shared" si="324"/>
        <v>0</v>
      </c>
      <c r="Z764" s="11">
        <f t="shared" si="325"/>
        <v>0</v>
      </c>
      <c r="AA764" s="12">
        <f t="shared" si="326"/>
        <v>0</v>
      </c>
      <c r="AB764" s="11">
        <f t="shared" si="327"/>
        <v>0</v>
      </c>
      <c r="AC764" s="12">
        <f t="shared" si="328"/>
        <v>0</v>
      </c>
      <c r="AD764" s="11">
        <f t="shared" si="329"/>
        <v>0</v>
      </c>
      <c r="AE764" s="12">
        <f t="shared" si="330"/>
        <v>0</v>
      </c>
      <c r="AF764" s="11">
        <f t="shared" si="331"/>
        <v>0</v>
      </c>
      <c r="AG764" s="12">
        <f t="shared" si="332"/>
        <v>0</v>
      </c>
      <c r="AH764" s="11">
        <f t="shared" si="333"/>
        <v>0</v>
      </c>
      <c r="AI764" s="12">
        <f t="shared" si="334"/>
        <v>0</v>
      </c>
      <c r="AJ764" s="11">
        <f t="shared" si="335"/>
        <v>1</v>
      </c>
      <c r="AK764" s="12">
        <f t="shared" si="336"/>
        <v>0</v>
      </c>
    </row>
    <row r="765" spans="1:37" x14ac:dyDescent="0.3">
      <c r="A765">
        <v>589641</v>
      </c>
      <c r="C765" s="1">
        <v>43685</v>
      </c>
      <c r="D765">
        <v>5</v>
      </c>
      <c r="E765" t="s">
        <v>231</v>
      </c>
      <c r="F765" t="s">
        <v>165</v>
      </c>
      <c r="G765" t="s">
        <v>22</v>
      </c>
      <c r="H765" s="2">
        <v>14946712</v>
      </c>
      <c r="J765">
        <f t="shared" si="309"/>
        <v>0</v>
      </c>
      <c r="K765">
        <f t="shared" si="310"/>
        <v>0</v>
      </c>
      <c r="L765">
        <f t="shared" si="311"/>
        <v>0</v>
      </c>
      <c r="M765">
        <f t="shared" si="312"/>
        <v>0</v>
      </c>
      <c r="N765">
        <f t="shared" si="313"/>
        <v>0</v>
      </c>
      <c r="O765">
        <f t="shared" si="314"/>
        <v>0</v>
      </c>
      <c r="P765">
        <f t="shared" si="315"/>
        <v>0</v>
      </c>
      <c r="Q765">
        <f t="shared" si="316"/>
        <v>0</v>
      </c>
      <c r="R765" s="11">
        <f t="shared" si="317"/>
        <v>0</v>
      </c>
      <c r="S765">
        <f t="shared" si="318"/>
        <v>0</v>
      </c>
      <c r="T765" s="11">
        <f t="shared" si="319"/>
        <v>0</v>
      </c>
      <c r="U765" s="12">
        <f t="shared" si="320"/>
        <v>0</v>
      </c>
      <c r="V765" s="11">
        <f t="shared" si="321"/>
        <v>0</v>
      </c>
      <c r="W765" s="12">
        <f t="shared" si="322"/>
        <v>0</v>
      </c>
      <c r="X765" s="11">
        <f t="shared" si="323"/>
        <v>0</v>
      </c>
      <c r="Y765" s="12">
        <f t="shared" si="324"/>
        <v>0</v>
      </c>
      <c r="Z765" s="11">
        <f t="shared" si="325"/>
        <v>0</v>
      </c>
      <c r="AA765" s="12">
        <f t="shared" si="326"/>
        <v>0</v>
      </c>
      <c r="AB765" s="11">
        <f t="shared" si="327"/>
        <v>0</v>
      </c>
      <c r="AC765" s="12">
        <f t="shared" si="328"/>
        <v>0</v>
      </c>
      <c r="AD765" s="11">
        <f t="shared" si="329"/>
        <v>0</v>
      </c>
      <c r="AE765" s="12">
        <f t="shared" si="330"/>
        <v>0</v>
      </c>
      <c r="AF765" s="11">
        <f t="shared" si="331"/>
        <v>0</v>
      </c>
      <c r="AG765" s="12">
        <f t="shared" si="332"/>
        <v>0</v>
      </c>
      <c r="AH765" s="11">
        <f t="shared" si="333"/>
        <v>0</v>
      </c>
      <c r="AI765" s="12">
        <f t="shared" si="334"/>
        <v>0</v>
      </c>
      <c r="AJ765" s="11">
        <f t="shared" si="335"/>
        <v>0</v>
      </c>
      <c r="AK765" s="12">
        <f t="shared" si="336"/>
        <v>0</v>
      </c>
    </row>
    <row r="766" spans="1:37" x14ac:dyDescent="0.3">
      <c r="A766">
        <v>589641</v>
      </c>
      <c r="C766" s="1">
        <v>43685</v>
      </c>
      <c r="D766">
        <v>6</v>
      </c>
      <c r="E766" t="s">
        <v>231</v>
      </c>
      <c r="F766" t="s">
        <v>165</v>
      </c>
      <c r="G766" t="s">
        <v>40</v>
      </c>
      <c r="H766" s="2">
        <v>16032484</v>
      </c>
      <c r="J766">
        <f t="shared" si="309"/>
        <v>0</v>
      </c>
      <c r="K766">
        <f t="shared" si="310"/>
        <v>0</v>
      </c>
      <c r="L766">
        <f t="shared" si="311"/>
        <v>0</v>
      </c>
      <c r="M766">
        <f t="shared" si="312"/>
        <v>0</v>
      </c>
      <c r="N766">
        <f t="shared" si="313"/>
        <v>0</v>
      </c>
      <c r="O766">
        <f t="shared" si="314"/>
        <v>0</v>
      </c>
      <c r="P766">
        <f t="shared" si="315"/>
        <v>0</v>
      </c>
      <c r="Q766">
        <f t="shared" si="316"/>
        <v>0</v>
      </c>
      <c r="R766" s="11">
        <f t="shared" si="317"/>
        <v>0</v>
      </c>
      <c r="S766">
        <f t="shared" si="318"/>
        <v>0</v>
      </c>
      <c r="T766" s="11">
        <f t="shared" si="319"/>
        <v>0</v>
      </c>
      <c r="U766" s="12">
        <f t="shared" si="320"/>
        <v>0</v>
      </c>
      <c r="V766" s="11">
        <f t="shared" si="321"/>
        <v>0</v>
      </c>
      <c r="W766" s="12">
        <f t="shared" si="322"/>
        <v>0</v>
      </c>
      <c r="X766" s="11">
        <f t="shared" si="323"/>
        <v>0</v>
      </c>
      <c r="Y766" s="12">
        <f t="shared" si="324"/>
        <v>0</v>
      </c>
      <c r="Z766" s="11">
        <f t="shared" si="325"/>
        <v>0</v>
      </c>
      <c r="AA766" s="12">
        <f t="shared" si="326"/>
        <v>0</v>
      </c>
      <c r="AB766" s="11">
        <f t="shared" si="327"/>
        <v>0</v>
      </c>
      <c r="AC766" s="12">
        <f t="shared" si="328"/>
        <v>0</v>
      </c>
      <c r="AD766" s="11">
        <f t="shared" si="329"/>
        <v>0</v>
      </c>
      <c r="AE766" s="12">
        <f t="shared" si="330"/>
        <v>0</v>
      </c>
      <c r="AF766" s="11">
        <f t="shared" si="331"/>
        <v>0</v>
      </c>
      <c r="AG766" s="12">
        <f t="shared" si="332"/>
        <v>0</v>
      </c>
      <c r="AH766" s="11">
        <f t="shared" si="333"/>
        <v>0</v>
      </c>
      <c r="AI766" s="12">
        <f t="shared" si="334"/>
        <v>0</v>
      </c>
      <c r="AJ766" s="11">
        <f t="shared" si="335"/>
        <v>0</v>
      </c>
      <c r="AK766" s="12">
        <f t="shared" si="336"/>
        <v>0</v>
      </c>
    </row>
    <row r="767" spans="1:37" x14ac:dyDescent="0.3">
      <c r="A767">
        <v>589641</v>
      </c>
      <c r="C767" s="1">
        <v>43685</v>
      </c>
      <c r="D767">
        <v>7</v>
      </c>
      <c r="E767" t="s">
        <v>231</v>
      </c>
      <c r="F767" t="s">
        <v>165</v>
      </c>
      <c r="G767" t="s">
        <v>156</v>
      </c>
      <c r="H767" s="2">
        <v>16042000</v>
      </c>
      <c r="J767">
        <f t="shared" si="309"/>
        <v>1</v>
      </c>
      <c r="K767">
        <f t="shared" si="310"/>
        <v>0</v>
      </c>
      <c r="L767">
        <f t="shared" si="311"/>
        <v>0</v>
      </c>
      <c r="M767">
        <f t="shared" si="312"/>
        <v>0</v>
      </c>
      <c r="N767">
        <f t="shared" si="313"/>
        <v>0</v>
      </c>
      <c r="O767">
        <f t="shared" si="314"/>
        <v>0</v>
      </c>
      <c r="P767">
        <f t="shared" si="315"/>
        <v>0</v>
      </c>
      <c r="Q767">
        <f t="shared" si="316"/>
        <v>0</v>
      </c>
      <c r="R767" s="11">
        <f t="shared" si="317"/>
        <v>0</v>
      </c>
      <c r="S767">
        <f t="shared" si="318"/>
        <v>0</v>
      </c>
      <c r="T767" s="11">
        <f t="shared" si="319"/>
        <v>0</v>
      </c>
      <c r="U767" s="12">
        <f t="shared" si="320"/>
        <v>0</v>
      </c>
      <c r="V767" s="11">
        <f t="shared" si="321"/>
        <v>0</v>
      </c>
      <c r="W767" s="12">
        <f t="shared" si="322"/>
        <v>0</v>
      </c>
      <c r="X767" s="11">
        <f t="shared" si="323"/>
        <v>0</v>
      </c>
      <c r="Y767" s="12">
        <f t="shared" si="324"/>
        <v>0</v>
      </c>
      <c r="Z767" s="11">
        <f t="shared" si="325"/>
        <v>0</v>
      </c>
      <c r="AA767" s="12">
        <f t="shared" si="326"/>
        <v>0</v>
      </c>
      <c r="AB767" s="11">
        <f t="shared" si="327"/>
        <v>0</v>
      </c>
      <c r="AC767" s="12">
        <f t="shared" si="328"/>
        <v>0</v>
      </c>
      <c r="AD767" s="11">
        <f t="shared" si="329"/>
        <v>0</v>
      </c>
      <c r="AE767" s="12">
        <f t="shared" si="330"/>
        <v>0</v>
      </c>
      <c r="AF767" s="11">
        <f t="shared" si="331"/>
        <v>0</v>
      </c>
      <c r="AG767" s="12">
        <f t="shared" si="332"/>
        <v>0</v>
      </c>
      <c r="AH767" s="11">
        <f t="shared" si="333"/>
        <v>0</v>
      </c>
      <c r="AI767" s="12">
        <f t="shared" si="334"/>
        <v>0</v>
      </c>
      <c r="AJ767" s="11">
        <f t="shared" si="335"/>
        <v>0</v>
      </c>
      <c r="AK767" s="12">
        <f t="shared" si="336"/>
        <v>0</v>
      </c>
    </row>
    <row r="768" spans="1:37" x14ac:dyDescent="0.3">
      <c r="A768">
        <v>589641</v>
      </c>
      <c r="C768" s="1">
        <v>43685</v>
      </c>
      <c r="D768">
        <v>8</v>
      </c>
      <c r="E768" t="s">
        <v>231</v>
      </c>
      <c r="F768" t="s">
        <v>165</v>
      </c>
      <c r="G768" t="s">
        <v>14</v>
      </c>
      <c r="H768" s="2">
        <v>16124442</v>
      </c>
      <c r="J768">
        <f t="shared" si="309"/>
        <v>0</v>
      </c>
      <c r="K768">
        <f t="shared" si="310"/>
        <v>0</v>
      </c>
      <c r="L768">
        <f t="shared" si="311"/>
        <v>0</v>
      </c>
      <c r="M768">
        <f t="shared" si="312"/>
        <v>0</v>
      </c>
      <c r="N768">
        <f t="shared" si="313"/>
        <v>0</v>
      </c>
      <c r="O768">
        <f t="shared" si="314"/>
        <v>0</v>
      </c>
      <c r="P768">
        <f t="shared" si="315"/>
        <v>0</v>
      </c>
      <c r="Q768">
        <f t="shared" si="316"/>
        <v>0</v>
      </c>
      <c r="R768" s="11">
        <f t="shared" si="317"/>
        <v>0</v>
      </c>
      <c r="S768">
        <f t="shared" si="318"/>
        <v>0</v>
      </c>
      <c r="T768" s="11">
        <f t="shared" si="319"/>
        <v>0</v>
      </c>
      <c r="U768" s="12">
        <f t="shared" si="320"/>
        <v>0</v>
      </c>
      <c r="V768" s="11">
        <f t="shared" si="321"/>
        <v>0</v>
      </c>
      <c r="W768" s="12">
        <f t="shared" si="322"/>
        <v>0</v>
      </c>
      <c r="X768" s="11">
        <f t="shared" si="323"/>
        <v>0</v>
      </c>
      <c r="Y768" s="12">
        <f t="shared" si="324"/>
        <v>0</v>
      </c>
      <c r="Z768" s="11">
        <f t="shared" si="325"/>
        <v>1</v>
      </c>
      <c r="AA768" s="12">
        <f t="shared" si="326"/>
        <v>0</v>
      </c>
      <c r="AB768" s="11">
        <f t="shared" si="327"/>
        <v>0</v>
      </c>
      <c r="AC768" s="12">
        <f t="shared" si="328"/>
        <v>0</v>
      </c>
      <c r="AD768" s="11">
        <f t="shared" si="329"/>
        <v>0</v>
      </c>
      <c r="AE768" s="12">
        <f t="shared" si="330"/>
        <v>0</v>
      </c>
      <c r="AF768" s="11">
        <f t="shared" si="331"/>
        <v>0</v>
      </c>
      <c r="AG768" s="12">
        <f t="shared" si="332"/>
        <v>0</v>
      </c>
      <c r="AH768" s="11">
        <f t="shared" si="333"/>
        <v>0</v>
      </c>
      <c r="AI768" s="12">
        <f t="shared" si="334"/>
        <v>0</v>
      </c>
      <c r="AJ768" s="11">
        <f t="shared" si="335"/>
        <v>0</v>
      </c>
      <c r="AK768" s="12">
        <f t="shared" si="336"/>
        <v>0</v>
      </c>
    </row>
    <row r="769" spans="1:37" x14ac:dyDescent="0.3">
      <c r="A769">
        <v>589641</v>
      </c>
      <c r="C769" s="1">
        <v>43685</v>
      </c>
      <c r="D769">
        <v>9</v>
      </c>
      <c r="E769" t="s">
        <v>231</v>
      </c>
      <c r="F769" t="s">
        <v>165</v>
      </c>
      <c r="G769" t="s">
        <v>25</v>
      </c>
      <c r="H769" s="2">
        <v>16726420</v>
      </c>
      <c r="J769">
        <f t="shared" si="309"/>
        <v>0</v>
      </c>
      <c r="K769">
        <f t="shared" si="310"/>
        <v>0</v>
      </c>
      <c r="L769">
        <f t="shared" si="311"/>
        <v>0</v>
      </c>
      <c r="M769">
        <f t="shared" si="312"/>
        <v>0</v>
      </c>
      <c r="N769">
        <f t="shared" si="313"/>
        <v>0</v>
      </c>
      <c r="O769">
        <f t="shared" si="314"/>
        <v>0</v>
      </c>
      <c r="P769">
        <f t="shared" si="315"/>
        <v>0</v>
      </c>
      <c r="Q769">
        <f t="shared" si="316"/>
        <v>0</v>
      </c>
      <c r="R769" s="11">
        <f t="shared" si="317"/>
        <v>0</v>
      </c>
      <c r="S769">
        <f t="shared" si="318"/>
        <v>0</v>
      </c>
      <c r="T769" s="11">
        <f t="shared" si="319"/>
        <v>0</v>
      </c>
      <c r="U769" s="12">
        <f t="shared" si="320"/>
        <v>0</v>
      </c>
      <c r="V769" s="11">
        <f t="shared" si="321"/>
        <v>0</v>
      </c>
      <c r="W769" s="12">
        <f t="shared" si="322"/>
        <v>0</v>
      </c>
      <c r="X769" s="11">
        <f t="shared" si="323"/>
        <v>0</v>
      </c>
      <c r="Y769" s="12">
        <f t="shared" si="324"/>
        <v>0</v>
      </c>
      <c r="Z769" s="11">
        <f t="shared" si="325"/>
        <v>0</v>
      </c>
      <c r="AA769" s="12">
        <f t="shared" si="326"/>
        <v>0</v>
      </c>
      <c r="AB769" s="11">
        <f t="shared" si="327"/>
        <v>0</v>
      </c>
      <c r="AC769" s="12">
        <f t="shared" si="328"/>
        <v>0</v>
      </c>
      <c r="AD769" s="11">
        <f t="shared" si="329"/>
        <v>0</v>
      </c>
      <c r="AE769" s="12">
        <f t="shared" si="330"/>
        <v>0</v>
      </c>
      <c r="AF769" s="11">
        <f t="shared" si="331"/>
        <v>0</v>
      </c>
      <c r="AG769" s="12">
        <f t="shared" si="332"/>
        <v>0</v>
      </c>
      <c r="AH769" s="11">
        <f t="shared" si="333"/>
        <v>0</v>
      </c>
      <c r="AI769" s="12">
        <f t="shared" si="334"/>
        <v>0</v>
      </c>
      <c r="AJ769" s="11">
        <f t="shared" si="335"/>
        <v>0</v>
      </c>
      <c r="AK769" s="12">
        <f t="shared" si="336"/>
        <v>0</v>
      </c>
    </row>
    <row r="770" spans="1:37" x14ac:dyDescent="0.3">
      <c r="A770">
        <v>589641</v>
      </c>
      <c r="C770" s="1">
        <v>43685</v>
      </c>
      <c r="D770">
        <v>10</v>
      </c>
      <c r="E770" t="s">
        <v>231</v>
      </c>
      <c r="F770" t="s">
        <v>165</v>
      </c>
      <c r="G770" t="s">
        <v>43</v>
      </c>
      <c r="H770" s="2">
        <v>17300000</v>
      </c>
      <c r="J770">
        <f t="shared" si="309"/>
        <v>0</v>
      </c>
      <c r="K770">
        <f t="shared" si="310"/>
        <v>0</v>
      </c>
      <c r="L770">
        <f t="shared" si="311"/>
        <v>0</v>
      </c>
      <c r="M770">
        <f t="shared" si="312"/>
        <v>0</v>
      </c>
      <c r="N770">
        <f t="shared" si="313"/>
        <v>0</v>
      </c>
      <c r="O770">
        <f t="shared" si="314"/>
        <v>0</v>
      </c>
      <c r="P770">
        <f t="shared" si="315"/>
        <v>0</v>
      </c>
      <c r="Q770">
        <f t="shared" si="316"/>
        <v>0</v>
      </c>
      <c r="R770" s="11">
        <f t="shared" si="317"/>
        <v>0</v>
      </c>
      <c r="S770">
        <f t="shared" si="318"/>
        <v>0</v>
      </c>
      <c r="T770" s="11">
        <f t="shared" si="319"/>
        <v>0</v>
      </c>
      <c r="U770" s="12">
        <f t="shared" si="320"/>
        <v>0</v>
      </c>
      <c r="V770" s="11">
        <f t="shared" si="321"/>
        <v>0</v>
      </c>
      <c r="W770" s="12">
        <f t="shared" si="322"/>
        <v>0</v>
      </c>
      <c r="X770" s="11">
        <f t="shared" si="323"/>
        <v>0</v>
      </c>
      <c r="Y770" s="12">
        <f t="shared" si="324"/>
        <v>0</v>
      </c>
      <c r="Z770" s="11">
        <f t="shared" si="325"/>
        <v>0</v>
      </c>
      <c r="AA770" s="12">
        <f t="shared" si="326"/>
        <v>0</v>
      </c>
      <c r="AB770" s="11">
        <f t="shared" si="327"/>
        <v>0</v>
      </c>
      <c r="AC770" s="12">
        <f t="shared" si="328"/>
        <v>0</v>
      </c>
      <c r="AD770" s="11">
        <f t="shared" si="329"/>
        <v>0</v>
      </c>
      <c r="AE770" s="12">
        <f t="shared" si="330"/>
        <v>0</v>
      </c>
      <c r="AF770" s="11">
        <f t="shared" si="331"/>
        <v>0</v>
      </c>
      <c r="AG770" s="12">
        <f t="shared" si="332"/>
        <v>0</v>
      </c>
      <c r="AH770" s="11">
        <f t="shared" si="333"/>
        <v>0</v>
      </c>
      <c r="AI770" s="12">
        <f t="shared" si="334"/>
        <v>0</v>
      </c>
      <c r="AJ770" s="11">
        <f t="shared" si="335"/>
        <v>0</v>
      </c>
      <c r="AK770" s="12">
        <f t="shared" si="336"/>
        <v>0</v>
      </c>
    </row>
    <row r="771" spans="1:37" x14ac:dyDescent="0.3">
      <c r="A771">
        <v>589641</v>
      </c>
      <c r="C771" s="1">
        <v>43685</v>
      </c>
      <c r="D771">
        <v>11</v>
      </c>
      <c r="E771" t="s">
        <v>231</v>
      </c>
      <c r="F771" t="s">
        <v>165</v>
      </c>
      <c r="G771" t="s">
        <v>34</v>
      </c>
      <c r="H771" s="2">
        <v>17890000</v>
      </c>
      <c r="J771">
        <f t="shared" si="309"/>
        <v>0</v>
      </c>
      <c r="K771">
        <f t="shared" si="310"/>
        <v>0</v>
      </c>
      <c r="L771">
        <f t="shared" si="311"/>
        <v>0</v>
      </c>
      <c r="M771">
        <f t="shared" si="312"/>
        <v>0</v>
      </c>
      <c r="N771">
        <f t="shared" si="313"/>
        <v>0</v>
      </c>
      <c r="O771">
        <f t="shared" si="314"/>
        <v>0</v>
      </c>
      <c r="P771">
        <f t="shared" si="315"/>
        <v>0</v>
      </c>
      <c r="Q771">
        <f t="shared" si="316"/>
        <v>0</v>
      </c>
      <c r="R771" s="11">
        <f t="shared" si="317"/>
        <v>0</v>
      </c>
      <c r="S771">
        <f t="shared" si="318"/>
        <v>0</v>
      </c>
      <c r="T771" s="11">
        <f t="shared" si="319"/>
        <v>0</v>
      </c>
      <c r="U771" s="12">
        <f t="shared" si="320"/>
        <v>0</v>
      </c>
      <c r="V771" s="11">
        <f t="shared" si="321"/>
        <v>0</v>
      </c>
      <c r="W771" s="12">
        <f t="shared" si="322"/>
        <v>0</v>
      </c>
      <c r="X771" s="11">
        <f t="shared" si="323"/>
        <v>0</v>
      </c>
      <c r="Y771" s="12">
        <f t="shared" si="324"/>
        <v>0</v>
      </c>
      <c r="Z771" s="11">
        <f t="shared" si="325"/>
        <v>0</v>
      </c>
      <c r="AA771" s="12">
        <f t="shared" si="326"/>
        <v>0</v>
      </c>
      <c r="AB771" s="11">
        <f t="shared" si="327"/>
        <v>0</v>
      </c>
      <c r="AC771" s="12">
        <f t="shared" si="328"/>
        <v>0</v>
      </c>
      <c r="AD771" s="11">
        <f t="shared" si="329"/>
        <v>0</v>
      </c>
      <c r="AE771" s="12">
        <f t="shared" si="330"/>
        <v>0</v>
      </c>
      <c r="AF771" s="11">
        <f t="shared" si="331"/>
        <v>0</v>
      </c>
      <c r="AG771" s="12">
        <f t="shared" si="332"/>
        <v>0</v>
      </c>
      <c r="AH771" s="11">
        <f t="shared" si="333"/>
        <v>0</v>
      </c>
      <c r="AI771" s="12">
        <f t="shared" si="334"/>
        <v>0</v>
      </c>
      <c r="AJ771" s="11">
        <f t="shared" si="335"/>
        <v>0</v>
      </c>
      <c r="AK771" s="12">
        <f t="shared" si="336"/>
        <v>0</v>
      </c>
    </row>
    <row r="772" spans="1:37" x14ac:dyDescent="0.3">
      <c r="A772">
        <v>589641</v>
      </c>
      <c r="C772" s="1">
        <v>43685</v>
      </c>
      <c r="D772">
        <v>12</v>
      </c>
      <c r="E772" t="s">
        <v>231</v>
      </c>
      <c r="F772" t="s">
        <v>165</v>
      </c>
      <c r="G772" t="s">
        <v>12</v>
      </c>
      <c r="H772" s="2">
        <v>22683694</v>
      </c>
      <c r="J772">
        <f t="shared" si="309"/>
        <v>0</v>
      </c>
      <c r="K772">
        <f t="shared" si="310"/>
        <v>0</v>
      </c>
      <c r="L772">
        <f t="shared" si="311"/>
        <v>0</v>
      </c>
      <c r="M772">
        <f t="shared" si="312"/>
        <v>0</v>
      </c>
      <c r="N772">
        <f t="shared" si="313"/>
        <v>0</v>
      </c>
      <c r="O772">
        <f t="shared" si="314"/>
        <v>0</v>
      </c>
      <c r="P772">
        <f t="shared" si="315"/>
        <v>0</v>
      </c>
      <c r="Q772">
        <f t="shared" si="316"/>
        <v>0</v>
      </c>
      <c r="R772" s="11">
        <f t="shared" si="317"/>
        <v>0</v>
      </c>
      <c r="S772">
        <f t="shared" si="318"/>
        <v>0</v>
      </c>
      <c r="T772" s="11">
        <f t="shared" si="319"/>
        <v>0</v>
      </c>
      <c r="U772" s="12">
        <f t="shared" si="320"/>
        <v>0</v>
      </c>
      <c r="V772" s="11">
        <f t="shared" si="321"/>
        <v>1</v>
      </c>
      <c r="W772" s="12">
        <f t="shared" si="322"/>
        <v>0</v>
      </c>
      <c r="X772" s="11">
        <f t="shared" si="323"/>
        <v>0</v>
      </c>
      <c r="Y772" s="12">
        <f t="shared" si="324"/>
        <v>0</v>
      </c>
      <c r="Z772" s="11">
        <f t="shared" si="325"/>
        <v>0</v>
      </c>
      <c r="AA772" s="12">
        <f t="shared" si="326"/>
        <v>0</v>
      </c>
      <c r="AB772" s="11">
        <f t="shared" si="327"/>
        <v>0</v>
      </c>
      <c r="AC772" s="12">
        <f t="shared" si="328"/>
        <v>0</v>
      </c>
      <c r="AD772" s="11">
        <f t="shared" si="329"/>
        <v>0</v>
      </c>
      <c r="AE772" s="12">
        <f t="shared" si="330"/>
        <v>0</v>
      </c>
      <c r="AF772" s="11">
        <f t="shared" si="331"/>
        <v>0</v>
      </c>
      <c r="AG772" s="12">
        <f t="shared" si="332"/>
        <v>0</v>
      </c>
      <c r="AH772" s="11">
        <f t="shared" si="333"/>
        <v>0</v>
      </c>
      <c r="AI772" s="12">
        <f t="shared" si="334"/>
        <v>0</v>
      </c>
      <c r="AJ772" s="11">
        <f t="shared" si="335"/>
        <v>0</v>
      </c>
      <c r="AK772" s="12">
        <f t="shared" si="336"/>
        <v>0</v>
      </c>
    </row>
    <row r="773" spans="1:37" x14ac:dyDescent="0.3">
      <c r="C773" s="1"/>
      <c r="H773" s="2"/>
      <c r="J773">
        <f t="shared" si="309"/>
        <v>0</v>
      </c>
      <c r="K773">
        <f t="shared" si="310"/>
        <v>0</v>
      </c>
      <c r="L773">
        <f t="shared" si="311"/>
        <v>0</v>
      </c>
      <c r="M773">
        <f t="shared" si="312"/>
        <v>0</v>
      </c>
      <c r="N773">
        <f t="shared" si="313"/>
        <v>0</v>
      </c>
      <c r="O773">
        <f t="shared" si="314"/>
        <v>0</v>
      </c>
      <c r="P773">
        <f t="shared" si="315"/>
        <v>0</v>
      </c>
      <c r="Q773">
        <f t="shared" si="316"/>
        <v>0</v>
      </c>
      <c r="R773" s="11">
        <f t="shared" si="317"/>
        <v>0</v>
      </c>
      <c r="S773">
        <f t="shared" si="318"/>
        <v>0</v>
      </c>
      <c r="T773" s="11">
        <f t="shared" si="319"/>
        <v>0</v>
      </c>
      <c r="U773" s="12">
        <f t="shared" si="320"/>
        <v>0</v>
      </c>
      <c r="V773" s="11">
        <f t="shared" si="321"/>
        <v>0</v>
      </c>
      <c r="W773" s="12">
        <f t="shared" si="322"/>
        <v>0</v>
      </c>
      <c r="X773" s="11">
        <f t="shared" si="323"/>
        <v>0</v>
      </c>
      <c r="Y773" s="12">
        <f t="shared" si="324"/>
        <v>0</v>
      </c>
      <c r="Z773" s="11">
        <f t="shared" si="325"/>
        <v>0</v>
      </c>
      <c r="AA773" s="12">
        <f t="shared" si="326"/>
        <v>0</v>
      </c>
      <c r="AB773" s="11">
        <f t="shared" si="327"/>
        <v>0</v>
      </c>
      <c r="AC773" s="12">
        <f t="shared" si="328"/>
        <v>0</v>
      </c>
      <c r="AD773" s="11">
        <f t="shared" si="329"/>
        <v>0</v>
      </c>
      <c r="AE773" s="12">
        <f t="shared" si="330"/>
        <v>0</v>
      </c>
      <c r="AF773" s="11">
        <f t="shared" si="331"/>
        <v>0</v>
      </c>
      <c r="AG773" s="12">
        <f t="shared" si="332"/>
        <v>0</v>
      </c>
      <c r="AH773" s="11">
        <f t="shared" si="333"/>
        <v>0</v>
      </c>
      <c r="AI773" s="12">
        <f t="shared" si="334"/>
        <v>0</v>
      </c>
      <c r="AJ773" s="11">
        <f t="shared" si="335"/>
        <v>0</v>
      </c>
      <c r="AK773" s="12">
        <f t="shared" si="336"/>
        <v>0</v>
      </c>
    </row>
    <row r="774" spans="1:37" x14ac:dyDescent="0.3">
      <c r="A774">
        <v>588729</v>
      </c>
      <c r="C774" s="1">
        <v>43676</v>
      </c>
      <c r="D774">
        <v>1</v>
      </c>
      <c r="E774" t="s">
        <v>232</v>
      </c>
      <c r="F774" t="s">
        <v>165</v>
      </c>
      <c r="G774" t="s">
        <v>27</v>
      </c>
      <c r="H774" s="2">
        <v>34777000</v>
      </c>
      <c r="J774">
        <f t="shared" si="309"/>
        <v>0</v>
      </c>
      <c r="K774">
        <f t="shared" si="310"/>
        <v>0</v>
      </c>
      <c r="L774">
        <f t="shared" si="311"/>
        <v>0</v>
      </c>
      <c r="M774">
        <f t="shared" si="312"/>
        <v>0</v>
      </c>
      <c r="N774">
        <f t="shared" si="313"/>
        <v>0</v>
      </c>
      <c r="O774">
        <f t="shared" si="314"/>
        <v>0</v>
      </c>
      <c r="P774">
        <f t="shared" si="315"/>
        <v>0</v>
      </c>
      <c r="Q774">
        <f t="shared" si="316"/>
        <v>0</v>
      </c>
      <c r="R774" s="11">
        <f t="shared" si="317"/>
        <v>0</v>
      </c>
      <c r="S774">
        <f t="shared" si="318"/>
        <v>0</v>
      </c>
      <c r="T774" s="11">
        <f t="shared" si="319"/>
        <v>0</v>
      </c>
      <c r="U774" s="12">
        <f t="shared" si="320"/>
        <v>0</v>
      </c>
      <c r="V774" s="11">
        <f t="shared" si="321"/>
        <v>0</v>
      </c>
      <c r="W774" s="12">
        <f t="shared" si="322"/>
        <v>0</v>
      </c>
      <c r="X774" s="11">
        <f t="shared" si="323"/>
        <v>0</v>
      </c>
      <c r="Y774" s="12">
        <f t="shared" si="324"/>
        <v>0</v>
      </c>
      <c r="Z774" s="11">
        <f t="shared" si="325"/>
        <v>0</v>
      </c>
      <c r="AA774" s="12">
        <f t="shared" si="326"/>
        <v>0</v>
      </c>
      <c r="AB774" s="11">
        <f t="shared" si="327"/>
        <v>0</v>
      </c>
      <c r="AC774" s="12">
        <f t="shared" si="328"/>
        <v>0</v>
      </c>
      <c r="AD774" s="11">
        <f t="shared" si="329"/>
        <v>0</v>
      </c>
      <c r="AE774" s="12">
        <f t="shared" si="330"/>
        <v>0</v>
      </c>
      <c r="AF774" s="11">
        <f t="shared" si="331"/>
        <v>0</v>
      </c>
      <c r="AG774" s="12">
        <f t="shared" si="332"/>
        <v>0</v>
      </c>
      <c r="AH774" s="11">
        <f t="shared" si="333"/>
        <v>0</v>
      </c>
      <c r="AI774" s="12">
        <f t="shared" si="334"/>
        <v>0</v>
      </c>
      <c r="AJ774" s="11">
        <f t="shared" si="335"/>
        <v>0</v>
      </c>
      <c r="AK774" s="12">
        <f t="shared" si="336"/>
        <v>0</v>
      </c>
    </row>
    <row r="775" spans="1:37" x14ac:dyDescent="0.3">
      <c r="A775">
        <v>588729</v>
      </c>
      <c r="C775" s="1">
        <v>43676</v>
      </c>
      <c r="D775">
        <v>2</v>
      </c>
      <c r="E775" t="s">
        <v>232</v>
      </c>
      <c r="F775" t="s">
        <v>165</v>
      </c>
      <c r="G775" t="s">
        <v>17</v>
      </c>
      <c r="H775" s="2">
        <v>36500000</v>
      </c>
      <c r="J775">
        <f t="shared" ref="J775:J838" si="337">IF(G775="Perfetto Contracting Co., Inc. ",1,)</f>
        <v>0</v>
      </c>
      <c r="K775">
        <f t="shared" ref="K775:K838" si="338">IF(AND(D775=1,G775="Perfetto Contracting Co., Inc. "),1,)</f>
        <v>0</v>
      </c>
      <c r="L775">
        <f t="shared" ref="L775:L838" si="339">IF(G775="Oliveira Contracting Inc",1,)</f>
        <v>0</v>
      </c>
      <c r="M775">
        <f t="shared" ref="M775:M838" si="340">IF(AND(D775=1,G775="Oliveira Contracting Inc"),1,)</f>
        <v>0</v>
      </c>
      <c r="N775">
        <f t="shared" ref="N775:N838" si="341">IF(G775="Triumph Construction Co.",1,)</f>
        <v>0</v>
      </c>
      <c r="O775">
        <f t="shared" ref="O775:O838" si="342">IF(AND(D775=1,G775="Triumph Construction Co."),1,)</f>
        <v>0</v>
      </c>
      <c r="P775">
        <f t="shared" ref="P775:P838" si="343">IF(G775="John Civetta &amp; Sons, Inc.",1,)</f>
        <v>0</v>
      </c>
      <c r="Q775">
        <f t="shared" ref="Q775:Q838" si="344">IF(AND(D775=1,G775="John Civetta &amp; Sons, Inc."),1,)</f>
        <v>0</v>
      </c>
      <c r="R775" s="11">
        <f t="shared" ref="R775:R838" si="345">IF(G775="Grace Industries LLC",1,)</f>
        <v>0</v>
      </c>
      <c r="S775">
        <f t="shared" ref="S775:S838" si="346">IF(AND(D775=1,G775="Grace Industries LLC "),1,)</f>
        <v>0</v>
      </c>
      <c r="T775" s="11">
        <f t="shared" ref="T775:T838" si="347">IF($G775="Grace Industries LLC",1,)</f>
        <v>0</v>
      </c>
      <c r="U775" s="12">
        <f t="shared" ref="U775:U838" si="348">IF(AND($D775=1,$G775="Perfetto Enterprises Co., Inc."),1,)</f>
        <v>0</v>
      </c>
      <c r="V775" s="11">
        <f t="shared" ref="V775:V838" si="349">IF($G775="JRCRUZ Corp",1,)</f>
        <v>0</v>
      </c>
      <c r="W775" s="12">
        <f t="shared" ref="W775:W838" si="350">IF(AND($D775=1,$G775="JRCRUZ Corp"),1,)</f>
        <v>0</v>
      </c>
      <c r="X775" s="11">
        <f t="shared" ref="X775:X838" si="351">IF($G775="Tully Construction Co.",1,)</f>
        <v>0</v>
      </c>
      <c r="Y775" s="12">
        <f t="shared" ref="Y775:Y838" si="352">IF(AND($D775=1,$G775="Tully Construction Co."),1,)</f>
        <v>0</v>
      </c>
      <c r="Z775" s="11">
        <f t="shared" ref="Z775:Z838" si="353">IF($G775="Restani Construction Corp.",1,)</f>
        <v>0</v>
      </c>
      <c r="AA775" s="12">
        <f t="shared" ref="AA775:AA838" si="354">IF(AND($D775=1,$G775="Restani Construction Corp."),1,)</f>
        <v>0</v>
      </c>
      <c r="AB775" s="11">
        <f t="shared" ref="AB775:AB838" si="355">IF($G775="DiFazio Industries",1,)</f>
        <v>0</v>
      </c>
      <c r="AC775" s="12">
        <f t="shared" ref="AC775:AC838" si="356">IF(AND($D775=1,$G775="DiFazio Industries"),1,)</f>
        <v>0</v>
      </c>
      <c r="AD775" s="11">
        <f t="shared" ref="AD775:AD838" si="357">IF($G775="PJS Group/Paul J. Scariano, Inc.",1,)</f>
        <v>0</v>
      </c>
      <c r="AE775" s="12">
        <f t="shared" ref="AE775:AE838" si="358">IF(AND($D775=1,$G775="PJS Group/Paul J. Scariano, Inc."),1,)</f>
        <v>0</v>
      </c>
      <c r="AF775" s="11">
        <f t="shared" ref="AF775:AF838" si="359">IF($G775="C.A.C. Industries, Inc.",1,)</f>
        <v>0</v>
      </c>
      <c r="AG775" s="12">
        <f t="shared" ref="AG775:AG838" si="360">IF(AND($D775=1,$G775="C.A.C. Industries, Inc."),1,)</f>
        <v>0</v>
      </c>
      <c r="AH775" s="11">
        <f t="shared" ref="AH775:AH838" si="361">IF($G775="MLJ Contracting LLC",1,)</f>
        <v>0</v>
      </c>
      <c r="AI775" s="12">
        <f t="shared" ref="AI775:AI838" si="362">IF(AND($D775=1,$G775="MLJ Contracting LLC"),1,)</f>
        <v>0</v>
      </c>
      <c r="AJ775" s="11">
        <f t="shared" ref="AJ775:AJ838" si="363">IF($G775="El Sol Contracting/ES II Enterprises JV",1,)</f>
        <v>0</v>
      </c>
      <c r="AK775" s="12">
        <f t="shared" ref="AK775:AK838" si="364">IF(AND($D775=1,$G775="El Sol Contracting/ES II Enterprises JV"),1,)</f>
        <v>0</v>
      </c>
    </row>
    <row r="776" spans="1:37" x14ac:dyDescent="0.3">
      <c r="A776">
        <v>588729</v>
      </c>
      <c r="C776" s="1">
        <v>43676</v>
      </c>
      <c r="D776">
        <v>3</v>
      </c>
      <c r="E776" t="s">
        <v>232</v>
      </c>
      <c r="F776" t="s">
        <v>165</v>
      </c>
      <c r="G776" t="s">
        <v>16</v>
      </c>
      <c r="H776" s="2">
        <v>40080142</v>
      </c>
      <c r="J776">
        <f t="shared" si="337"/>
        <v>0</v>
      </c>
      <c r="K776">
        <f t="shared" si="338"/>
        <v>0</v>
      </c>
      <c r="L776">
        <f t="shared" si="339"/>
        <v>0</v>
      </c>
      <c r="M776">
        <f t="shared" si="340"/>
        <v>0</v>
      </c>
      <c r="N776">
        <f t="shared" si="341"/>
        <v>0</v>
      </c>
      <c r="O776">
        <f t="shared" si="342"/>
        <v>0</v>
      </c>
      <c r="P776">
        <f t="shared" si="343"/>
        <v>0</v>
      </c>
      <c r="Q776">
        <f t="shared" si="344"/>
        <v>0</v>
      </c>
      <c r="R776" s="11">
        <f t="shared" si="345"/>
        <v>0</v>
      </c>
      <c r="S776">
        <f t="shared" si="346"/>
        <v>0</v>
      </c>
      <c r="T776" s="11">
        <f t="shared" si="347"/>
        <v>0</v>
      </c>
      <c r="U776" s="12">
        <f t="shared" si="348"/>
        <v>0</v>
      </c>
      <c r="V776" s="11">
        <f t="shared" si="349"/>
        <v>0</v>
      </c>
      <c r="W776" s="12">
        <f t="shared" si="350"/>
        <v>0</v>
      </c>
      <c r="X776" s="11">
        <f t="shared" si="351"/>
        <v>0</v>
      </c>
      <c r="Y776" s="12">
        <f t="shared" si="352"/>
        <v>0</v>
      </c>
      <c r="Z776" s="11">
        <f t="shared" si="353"/>
        <v>0</v>
      </c>
      <c r="AA776" s="12">
        <f t="shared" si="354"/>
        <v>0</v>
      </c>
      <c r="AB776" s="11">
        <f t="shared" si="355"/>
        <v>0</v>
      </c>
      <c r="AC776" s="12">
        <f t="shared" si="356"/>
        <v>0</v>
      </c>
      <c r="AD776" s="11">
        <f t="shared" si="357"/>
        <v>0</v>
      </c>
      <c r="AE776" s="12">
        <f t="shared" si="358"/>
        <v>0</v>
      </c>
      <c r="AF776" s="11">
        <f t="shared" si="359"/>
        <v>0</v>
      </c>
      <c r="AG776" s="12">
        <f t="shared" si="360"/>
        <v>0</v>
      </c>
      <c r="AH776" s="11">
        <f t="shared" si="361"/>
        <v>0</v>
      </c>
      <c r="AI776" s="12">
        <f t="shared" si="362"/>
        <v>0</v>
      </c>
      <c r="AJ776" s="11">
        <f t="shared" si="363"/>
        <v>0</v>
      </c>
      <c r="AK776" s="12">
        <f t="shared" si="364"/>
        <v>0</v>
      </c>
    </row>
    <row r="777" spans="1:37" x14ac:dyDescent="0.3">
      <c r="A777">
        <v>588729</v>
      </c>
      <c r="C777" s="1">
        <v>43676</v>
      </c>
      <c r="D777">
        <v>4</v>
      </c>
      <c r="E777" t="s">
        <v>232</v>
      </c>
      <c r="F777" t="s">
        <v>165</v>
      </c>
      <c r="G777" t="s">
        <v>156</v>
      </c>
      <c r="H777" s="2">
        <v>41735000</v>
      </c>
      <c r="J777">
        <f t="shared" si="337"/>
        <v>1</v>
      </c>
      <c r="K777">
        <f t="shared" si="338"/>
        <v>0</v>
      </c>
      <c r="L777">
        <f t="shared" si="339"/>
        <v>0</v>
      </c>
      <c r="M777">
        <f t="shared" si="340"/>
        <v>0</v>
      </c>
      <c r="N777">
        <f t="shared" si="341"/>
        <v>0</v>
      </c>
      <c r="O777">
        <f t="shared" si="342"/>
        <v>0</v>
      </c>
      <c r="P777">
        <f t="shared" si="343"/>
        <v>0</v>
      </c>
      <c r="Q777">
        <f t="shared" si="344"/>
        <v>0</v>
      </c>
      <c r="R777" s="11">
        <f t="shared" si="345"/>
        <v>0</v>
      </c>
      <c r="S777">
        <f t="shared" si="346"/>
        <v>0</v>
      </c>
      <c r="T777" s="11">
        <f t="shared" si="347"/>
        <v>0</v>
      </c>
      <c r="U777" s="12">
        <f t="shared" si="348"/>
        <v>0</v>
      </c>
      <c r="V777" s="11">
        <f t="shared" si="349"/>
        <v>0</v>
      </c>
      <c r="W777" s="12">
        <f t="shared" si="350"/>
        <v>0</v>
      </c>
      <c r="X777" s="11">
        <f t="shared" si="351"/>
        <v>0</v>
      </c>
      <c r="Y777" s="12">
        <f t="shared" si="352"/>
        <v>0</v>
      </c>
      <c r="Z777" s="11">
        <f t="shared" si="353"/>
        <v>0</v>
      </c>
      <c r="AA777" s="12">
        <f t="shared" si="354"/>
        <v>0</v>
      </c>
      <c r="AB777" s="11">
        <f t="shared" si="355"/>
        <v>0</v>
      </c>
      <c r="AC777" s="12">
        <f t="shared" si="356"/>
        <v>0</v>
      </c>
      <c r="AD777" s="11">
        <f t="shared" si="357"/>
        <v>0</v>
      </c>
      <c r="AE777" s="12">
        <f t="shared" si="358"/>
        <v>0</v>
      </c>
      <c r="AF777" s="11">
        <f t="shared" si="359"/>
        <v>0</v>
      </c>
      <c r="AG777" s="12">
        <f t="shared" si="360"/>
        <v>0</v>
      </c>
      <c r="AH777" s="11">
        <f t="shared" si="361"/>
        <v>0</v>
      </c>
      <c r="AI777" s="12">
        <f t="shared" si="362"/>
        <v>0</v>
      </c>
      <c r="AJ777" s="11">
        <f t="shared" si="363"/>
        <v>0</v>
      </c>
      <c r="AK777" s="12">
        <f t="shared" si="364"/>
        <v>0</v>
      </c>
    </row>
    <row r="778" spans="1:37" x14ac:dyDescent="0.3">
      <c r="A778">
        <v>588729</v>
      </c>
      <c r="C778" s="1">
        <v>43676</v>
      </c>
      <c r="D778">
        <v>5</v>
      </c>
      <c r="E778" t="s">
        <v>232</v>
      </c>
      <c r="F778" t="s">
        <v>165</v>
      </c>
      <c r="G778" t="s">
        <v>12</v>
      </c>
      <c r="H778" s="2">
        <v>41834851</v>
      </c>
      <c r="J778">
        <f t="shared" si="337"/>
        <v>0</v>
      </c>
      <c r="K778">
        <f t="shared" si="338"/>
        <v>0</v>
      </c>
      <c r="L778">
        <f t="shared" si="339"/>
        <v>0</v>
      </c>
      <c r="M778">
        <f t="shared" si="340"/>
        <v>0</v>
      </c>
      <c r="N778">
        <f t="shared" si="341"/>
        <v>0</v>
      </c>
      <c r="O778">
        <f t="shared" si="342"/>
        <v>0</v>
      </c>
      <c r="P778">
        <f t="shared" si="343"/>
        <v>0</v>
      </c>
      <c r="Q778">
        <f t="shared" si="344"/>
        <v>0</v>
      </c>
      <c r="R778" s="11">
        <f t="shared" si="345"/>
        <v>0</v>
      </c>
      <c r="S778">
        <f t="shared" si="346"/>
        <v>0</v>
      </c>
      <c r="T778" s="11">
        <f t="shared" si="347"/>
        <v>0</v>
      </c>
      <c r="U778" s="12">
        <f t="shared" si="348"/>
        <v>0</v>
      </c>
      <c r="V778" s="11">
        <f t="shared" si="349"/>
        <v>1</v>
      </c>
      <c r="W778" s="12">
        <f t="shared" si="350"/>
        <v>0</v>
      </c>
      <c r="X778" s="11">
        <f t="shared" si="351"/>
        <v>0</v>
      </c>
      <c r="Y778" s="12">
        <f t="shared" si="352"/>
        <v>0</v>
      </c>
      <c r="Z778" s="11">
        <f t="shared" si="353"/>
        <v>0</v>
      </c>
      <c r="AA778" s="12">
        <f t="shared" si="354"/>
        <v>0</v>
      </c>
      <c r="AB778" s="11">
        <f t="shared" si="355"/>
        <v>0</v>
      </c>
      <c r="AC778" s="12">
        <f t="shared" si="356"/>
        <v>0</v>
      </c>
      <c r="AD778" s="11">
        <f t="shared" si="357"/>
        <v>0</v>
      </c>
      <c r="AE778" s="12">
        <f t="shared" si="358"/>
        <v>0</v>
      </c>
      <c r="AF778" s="11">
        <f t="shared" si="359"/>
        <v>0</v>
      </c>
      <c r="AG778" s="12">
        <f t="shared" si="360"/>
        <v>0</v>
      </c>
      <c r="AH778" s="11">
        <f t="shared" si="361"/>
        <v>0</v>
      </c>
      <c r="AI778" s="12">
        <f t="shared" si="362"/>
        <v>0</v>
      </c>
      <c r="AJ778" s="11">
        <f t="shared" si="363"/>
        <v>0</v>
      </c>
      <c r="AK778" s="12">
        <f t="shared" si="364"/>
        <v>0</v>
      </c>
    </row>
    <row r="779" spans="1:37" x14ac:dyDescent="0.3">
      <c r="A779">
        <v>588729</v>
      </c>
      <c r="C779" s="1">
        <v>43676</v>
      </c>
      <c r="D779">
        <v>6</v>
      </c>
      <c r="E779" t="s">
        <v>232</v>
      </c>
      <c r="F779" t="s">
        <v>165</v>
      </c>
      <c r="G779" t="s">
        <v>19</v>
      </c>
      <c r="H779" s="2">
        <v>46669000</v>
      </c>
      <c r="J779">
        <f t="shared" si="337"/>
        <v>0</v>
      </c>
      <c r="K779">
        <f t="shared" si="338"/>
        <v>0</v>
      </c>
      <c r="L779">
        <f t="shared" si="339"/>
        <v>0</v>
      </c>
      <c r="M779">
        <f t="shared" si="340"/>
        <v>0</v>
      </c>
      <c r="N779">
        <f t="shared" si="341"/>
        <v>0</v>
      </c>
      <c r="O779">
        <f t="shared" si="342"/>
        <v>0</v>
      </c>
      <c r="P779">
        <f t="shared" si="343"/>
        <v>0</v>
      </c>
      <c r="Q779">
        <f t="shared" si="344"/>
        <v>0</v>
      </c>
      <c r="R779" s="11">
        <f t="shared" si="345"/>
        <v>0</v>
      </c>
      <c r="S779">
        <f t="shared" si="346"/>
        <v>0</v>
      </c>
      <c r="T779" s="11">
        <f t="shared" si="347"/>
        <v>0</v>
      </c>
      <c r="U779" s="12">
        <f t="shared" si="348"/>
        <v>0</v>
      </c>
      <c r="V779" s="11">
        <f t="shared" si="349"/>
        <v>0</v>
      </c>
      <c r="W779" s="12">
        <f t="shared" si="350"/>
        <v>0</v>
      </c>
      <c r="X779" s="11">
        <f t="shared" si="351"/>
        <v>0</v>
      </c>
      <c r="Y779" s="12">
        <f t="shared" si="352"/>
        <v>0</v>
      </c>
      <c r="Z779" s="11">
        <f t="shared" si="353"/>
        <v>0</v>
      </c>
      <c r="AA779" s="12">
        <f t="shared" si="354"/>
        <v>0</v>
      </c>
      <c r="AB779" s="11">
        <f t="shared" si="355"/>
        <v>0</v>
      </c>
      <c r="AC779" s="12">
        <f t="shared" si="356"/>
        <v>0</v>
      </c>
      <c r="AD779" s="11">
        <f t="shared" si="357"/>
        <v>0</v>
      </c>
      <c r="AE779" s="12">
        <f t="shared" si="358"/>
        <v>0</v>
      </c>
      <c r="AF779" s="11">
        <f t="shared" si="359"/>
        <v>0</v>
      </c>
      <c r="AG779" s="12">
        <f t="shared" si="360"/>
        <v>0</v>
      </c>
      <c r="AH779" s="11">
        <f t="shared" si="361"/>
        <v>0</v>
      </c>
      <c r="AI779" s="12">
        <f t="shared" si="362"/>
        <v>0</v>
      </c>
      <c r="AJ779" s="11">
        <f t="shared" si="363"/>
        <v>0</v>
      </c>
      <c r="AK779" s="12">
        <f t="shared" si="364"/>
        <v>0</v>
      </c>
    </row>
    <row r="780" spans="1:37" x14ac:dyDescent="0.3">
      <c r="A780">
        <v>588729</v>
      </c>
      <c r="C780" s="1">
        <v>43676</v>
      </c>
      <c r="D780">
        <v>7</v>
      </c>
      <c r="E780" t="s">
        <v>232</v>
      </c>
      <c r="F780" t="s">
        <v>165</v>
      </c>
      <c r="G780" t="s">
        <v>31</v>
      </c>
      <c r="H780" s="2">
        <v>47447447</v>
      </c>
      <c r="J780">
        <f t="shared" si="337"/>
        <v>0</v>
      </c>
      <c r="K780">
        <f t="shared" si="338"/>
        <v>0</v>
      </c>
      <c r="L780">
        <f t="shared" si="339"/>
        <v>0</v>
      </c>
      <c r="M780">
        <f t="shared" si="340"/>
        <v>0</v>
      </c>
      <c r="N780">
        <f t="shared" si="341"/>
        <v>0</v>
      </c>
      <c r="O780">
        <f t="shared" si="342"/>
        <v>0</v>
      </c>
      <c r="P780">
        <f t="shared" si="343"/>
        <v>0</v>
      </c>
      <c r="Q780">
        <f t="shared" si="344"/>
        <v>0</v>
      </c>
      <c r="R780" s="11">
        <f t="shared" si="345"/>
        <v>0</v>
      </c>
      <c r="S780">
        <f t="shared" si="346"/>
        <v>0</v>
      </c>
      <c r="T780" s="11">
        <f t="shared" si="347"/>
        <v>0</v>
      </c>
      <c r="U780" s="12">
        <f t="shared" si="348"/>
        <v>0</v>
      </c>
      <c r="V780" s="11">
        <f t="shared" si="349"/>
        <v>0</v>
      </c>
      <c r="W780" s="12">
        <f t="shared" si="350"/>
        <v>0</v>
      </c>
      <c r="X780" s="11">
        <f t="shared" si="351"/>
        <v>0</v>
      </c>
      <c r="Y780" s="12">
        <f t="shared" si="352"/>
        <v>0</v>
      </c>
      <c r="Z780" s="11">
        <f t="shared" si="353"/>
        <v>0</v>
      </c>
      <c r="AA780" s="12">
        <f t="shared" si="354"/>
        <v>0</v>
      </c>
      <c r="AB780" s="11">
        <f t="shared" si="355"/>
        <v>1</v>
      </c>
      <c r="AC780" s="12">
        <f t="shared" si="356"/>
        <v>0</v>
      </c>
      <c r="AD780" s="11">
        <f t="shared" si="357"/>
        <v>0</v>
      </c>
      <c r="AE780" s="12">
        <f t="shared" si="358"/>
        <v>0</v>
      </c>
      <c r="AF780" s="11">
        <f t="shared" si="359"/>
        <v>0</v>
      </c>
      <c r="AG780" s="12">
        <f t="shared" si="360"/>
        <v>0</v>
      </c>
      <c r="AH780" s="11">
        <f t="shared" si="361"/>
        <v>0</v>
      </c>
      <c r="AI780" s="12">
        <f t="shared" si="362"/>
        <v>0</v>
      </c>
      <c r="AJ780" s="11">
        <f t="shared" si="363"/>
        <v>0</v>
      </c>
      <c r="AK780" s="12">
        <f t="shared" si="364"/>
        <v>0</v>
      </c>
    </row>
    <row r="781" spans="1:37" x14ac:dyDescent="0.3">
      <c r="A781">
        <v>588729</v>
      </c>
      <c r="C781" s="1">
        <v>43676</v>
      </c>
      <c r="D781">
        <v>8</v>
      </c>
      <c r="E781" t="s">
        <v>232</v>
      </c>
      <c r="F781" t="s">
        <v>165</v>
      </c>
      <c r="G781" t="s">
        <v>24</v>
      </c>
      <c r="H781" s="2">
        <v>49715432</v>
      </c>
      <c r="J781">
        <f t="shared" si="337"/>
        <v>0</v>
      </c>
      <c r="K781">
        <f t="shared" si="338"/>
        <v>0</v>
      </c>
      <c r="L781">
        <f t="shared" si="339"/>
        <v>0</v>
      </c>
      <c r="M781">
        <f t="shared" si="340"/>
        <v>0</v>
      </c>
      <c r="N781">
        <f t="shared" si="341"/>
        <v>0</v>
      </c>
      <c r="O781">
        <f t="shared" si="342"/>
        <v>0</v>
      </c>
      <c r="P781">
        <f t="shared" si="343"/>
        <v>0</v>
      </c>
      <c r="Q781">
        <f t="shared" si="344"/>
        <v>0</v>
      </c>
      <c r="R781" s="11">
        <f t="shared" si="345"/>
        <v>0</v>
      </c>
      <c r="S781">
        <f t="shared" si="346"/>
        <v>0</v>
      </c>
      <c r="T781" s="11">
        <f t="shared" si="347"/>
        <v>0</v>
      </c>
      <c r="U781" s="12">
        <f t="shared" si="348"/>
        <v>0</v>
      </c>
      <c r="V781" s="11">
        <f t="shared" si="349"/>
        <v>0</v>
      </c>
      <c r="W781" s="12">
        <f t="shared" si="350"/>
        <v>0</v>
      </c>
      <c r="X781" s="11">
        <f t="shared" si="351"/>
        <v>0</v>
      </c>
      <c r="Y781" s="12">
        <f t="shared" si="352"/>
        <v>0</v>
      </c>
      <c r="Z781" s="11">
        <f t="shared" si="353"/>
        <v>0</v>
      </c>
      <c r="AA781" s="12">
        <f t="shared" si="354"/>
        <v>0</v>
      </c>
      <c r="AB781" s="11">
        <f t="shared" si="355"/>
        <v>0</v>
      </c>
      <c r="AC781" s="12">
        <f t="shared" si="356"/>
        <v>0</v>
      </c>
      <c r="AD781" s="11">
        <f t="shared" si="357"/>
        <v>0</v>
      </c>
      <c r="AE781" s="12">
        <f t="shared" si="358"/>
        <v>0</v>
      </c>
      <c r="AF781" s="11">
        <f t="shared" si="359"/>
        <v>0</v>
      </c>
      <c r="AG781" s="12">
        <f t="shared" si="360"/>
        <v>0</v>
      </c>
      <c r="AH781" s="11">
        <f t="shared" si="361"/>
        <v>0</v>
      </c>
      <c r="AI781" s="12">
        <f t="shared" si="362"/>
        <v>0</v>
      </c>
      <c r="AJ781" s="11">
        <f t="shared" si="363"/>
        <v>0</v>
      </c>
      <c r="AK781" s="12">
        <f t="shared" si="364"/>
        <v>0</v>
      </c>
    </row>
    <row r="782" spans="1:37" x14ac:dyDescent="0.3">
      <c r="C782" s="1"/>
      <c r="H782" s="2"/>
      <c r="J782">
        <f t="shared" si="337"/>
        <v>0</v>
      </c>
      <c r="K782">
        <f t="shared" si="338"/>
        <v>0</v>
      </c>
      <c r="L782">
        <f t="shared" si="339"/>
        <v>0</v>
      </c>
      <c r="M782">
        <f t="shared" si="340"/>
        <v>0</v>
      </c>
      <c r="N782">
        <f t="shared" si="341"/>
        <v>0</v>
      </c>
      <c r="O782">
        <f t="shared" si="342"/>
        <v>0</v>
      </c>
      <c r="P782">
        <f t="shared" si="343"/>
        <v>0</v>
      </c>
      <c r="Q782">
        <f t="shared" si="344"/>
        <v>0</v>
      </c>
      <c r="R782" s="11">
        <f t="shared" si="345"/>
        <v>0</v>
      </c>
      <c r="S782">
        <f t="shared" si="346"/>
        <v>0</v>
      </c>
      <c r="T782" s="11">
        <f t="shared" si="347"/>
        <v>0</v>
      </c>
      <c r="U782" s="12">
        <f t="shared" si="348"/>
        <v>0</v>
      </c>
      <c r="V782" s="11">
        <f t="shared" si="349"/>
        <v>0</v>
      </c>
      <c r="W782" s="12">
        <f t="shared" si="350"/>
        <v>0</v>
      </c>
      <c r="X782" s="11">
        <f t="shared" si="351"/>
        <v>0</v>
      </c>
      <c r="Y782" s="12">
        <f t="shared" si="352"/>
        <v>0</v>
      </c>
      <c r="Z782" s="11">
        <f t="shared" si="353"/>
        <v>0</v>
      </c>
      <c r="AA782" s="12">
        <f t="shared" si="354"/>
        <v>0</v>
      </c>
      <c r="AB782" s="11">
        <f t="shared" si="355"/>
        <v>0</v>
      </c>
      <c r="AC782" s="12">
        <f t="shared" si="356"/>
        <v>0</v>
      </c>
      <c r="AD782" s="11">
        <f t="shared" si="357"/>
        <v>0</v>
      </c>
      <c r="AE782" s="12">
        <f t="shared" si="358"/>
        <v>0</v>
      </c>
      <c r="AF782" s="11">
        <f t="shared" si="359"/>
        <v>0</v>
      </c>
      <c r="AG782" s="12">
        <f t="shared" si="360"/>
        <v>0</v>
      </c>
      <c r="AH782" s="11">
        <f t="shared" si="361"/>
        <v>0</v>
      </c>
      <c r="AI782" s="12">
        <f t="shared" si="362"/>
        <v>0</v>
      </c>
      <c r="AJ782" s="11">
        <f t="shared" si="363"/>
        <v>0</v>
      </c>
      <c r="AK782" s="12">
        <f t="shared" si="364"/>
        <v>0</v>
      </c>
    </row>
    <row r="783" spans="1:37" x14ac:dyDescent="0.3">
      <c r="A783">
        <v>587869</v>
      </c>
      <c r="C783" s="1">
        <v>43663</v>
      </c>
      <c r="D783">
        <v>1</v>
      </c>
      <c r="E783" t="s">
        <v>233</v>
      </c>
      <c r="F783" t="s">
        <v>165</v>
      </c>
      <c r="G783" t="s">
        <v>61</v>
      </c>
      <c r="H783" s="2">
        <v>18199512</v>
      </c>
      <c r="J783">
        <f t="shared" si="337"/>
        <v>0</v>
      </c>
      <c r="K783">
        <f t="shared" si="338"/>
        <v>0</v>
      </c>
      <c r="L783">
        <f t="shared" si="339"/>
        <v>0</v>
      </c>
      <c r="M783">
        <f t="shared" si="340"/>
        <v>0</v>
      </c>
      <c r="N783">
        <f t="shared" si="341"/>
        <v>0</v>
      </c>
      <c r="O783">
        <f t="shared" si="342"/>
        <v>0</v>
      </c>
      <c r="P783">
        <f t="shared" si="343"/>
        <v>0</v>
      </c>
      <c r="Q783">
        <f t="shared" si="344"/>
        <v>0</v>
      </c>
      <c r="R783" s="11">
        <f t="shared" si="345"/>
        <v>0</v>
      </c>
      <c r="S783">
        <f t="shared" si="346"/>
        <v>0</v>
      </c>
      <c r="T783" s="11">
        <f t="shared" si="347"/>
        <v>0</v>
      </c>
      <c r="U783" s="12">
        <f t="shared" si="348"/>
        <v>0</v>
      </c>
      <c r="V783" s="11">
        <f t="shared" si="349"/>
        <v>0</v>
      </c>
      <c r="W783" s="12">
        <f t="shared" si="350"/>
        <v>0</v>
      </c>
      <c r="X783" s="11">
        <f t="shared" si="351"/>
        <v>0</v>
      </c>
      <c r="Y783" s="12">
        <f t="shared" si="352"/>
        <v>0</v>
      </c>
      <c r="Z783" s="11">
        <f t="shared" si="353"/>
        <v>0</v>
      </c>
      <c r="AA783" s="12">
        <f t="shared" si="354"/>
        <v>0</v>
      </c>
      <c r="AB783" s="11">
        <f t="shared" si="355"/>
        <v>0</v>
      </c>
      <c r="AC783" s="12">
        <f t="shared" si="356"/>
        <v>0</v>
      </c>
      <c r="AD783" s="11">
        <f t="shared" si="357"/>
        <v>0</v>
      </c>
      <c r="AE783" s="12">
        <f t="shared" si="358"/>
        <v>0</v>
      </c>
      <c r="AF783" s="11">
        <f t="shared" si="359"/>
        <v>0</v>
      </c>
      <c r="AG783" s="12">
        <f t="shared" si="360"/>
        <v>0</v>
      </c>
      <c r="AH783" s="11">
        <f t="shared" si="361"/>
        <v>0</v>
      </c>
      <c r="AI783" s="12">
        <f t="shared" si="362"/>
        <v>0</v>
      </c>
      <c r="AJ783" s="11">
        <f t="shared" si="363"/>
        <v>0</v>
      </c>
      <c r="AK783" s="12">
        <f t="shared" si="364"/>
        <v>0</v>
      </c>
    </row>
    <row r="784" spans="1:37" x14ac:dyDescent="0.3">
      <c r="A784">
        <v>587869</v>
      </c>
      <c r="C784" s="1">
        <v>43663</v>
      </c>
      <c r="D784">
        <v>2</v>
      </c>
      <c r="E784" t="s">
        <v>233</v>
      </c>
      <c r="F784" t="s">
        <v>165</v>
      </c>
      <c r="G784" t="s">
        <v>17</v>
      </c>
      <c r="H784" s="2">
        <v>18880000</v>
      </c>
      <c r="J784">
        <f t="shared" si="337"/>
        <v>0</v>
      </c>
      <c r="K784">
        <f t="shared" si="338"/>
        <v>0</v>
      </c>
      <c r="L784">
        <f t="shared" si="339"/>
        <v>0</v>
      </c>
      <c r="M784">
        <f t="shared" si="340"/>
        <v>0</v>
      </c>
      <c r="N784">
        <f t="shared" si="341"/>
        <v>0</v>
      </c>
      <c r="O784">
        <f t="shared" si="342"/>
        <v>0</v>
      </c>
      <c r="P784">
        <f t="shared" si="343"/>
        <v>0</v>
      </c>
      <c r="Q784">
        <f t="shared" si="344"/>
        <v>0</v>
      </c>
      <c r="R784" s="11">
        <f t="shared" si="345"/>
        <v>0</v>
      </c>
      <c r="S784">
        <f t="shared" si="346"/>
        <v>0</v>
      </c>
      <c r="T784" s="11">
        <f t="shared" si="347"/>
        <v>0</v>
      </c>
      <c r="U784" s="12">
        <f t="shared" si="348"/>
        <v>0</v>
      </c>
      <c r="V784" s="11">
        <f t="shared" si="349"/>
        <v>0</v>
      </c>
      <c r="W784" s="12">
        <f t="shared" si="350"/>
        <v>0</v>
      </c>
      <c r="X784" s="11">
        <f t="shared" si="351"/>
        <v>0</v>
      </c>
      <c r="Y784" s="12">
        <f t="shared" si="352"/>
        <v>0</v>
      </c>
      <c r="Z784" s="11">
        <f t="shared" si="353"/>
        <v>0</v>
      </c>
      <c r="AA784" s="12">
        <f t="shared" si="354"/>
        <v>0</v>
      </c>
      <c r="AB784" s="11">
        <f t="shared" si="355"/>
        <v>0</v>
      </c>
      <c r="AC784" s="12">
        <f t="shared" si="356"/>
        <v>0</v>
      </c>
      <c r="AD784" s="11">
        <f t="shared" si="357"/>
        <v>0</v>
      </c>
      <c r="AE784" s="12">
        <f t="shared" si="358"/>
        <v>0</v>
      </c>
      <c r="AF784" s="11">
        <f t="shared" si="359"/>
        <v>0</v>
      </c>
      <c r="AG784" s="12">
        <f t="shared" si="360"/>
        <v>0</v>
      </c>
      <c r="AH784" s="11">
        <f t="shared" si="361"/>
        <v>0</v>
      </c>
      <c r="AI784" s="12">
        <f t="shared" si="362"/>
        <v>0</v>
      </c>
      <c r="AJ784" s="11">
        <f t="shared" si="363"/>
        <v>0</v>
      </c>
      <c r="AK784" s="12">
        <f t="shared" si="364"/>
        <v>0</v>
      </c>
    </row>
    <row r="785" spans="1:37" x14ac:dyDescent="0.3">
      <c r="A785">
        <v>587869</v>
      </c>
      <c r="C785" s="1">
        <v>43663</v>
      </c>
      <c r="D785">
        <v>3</v>
      </c>
      <c r="E785" t="s">
        <v>233</v>
      </c>
      <c r="F785" t="s">
        <v>165</v>
      </c>
      <c r="G785" t="s">
        <v>30</v>
      </c>
      <c r="H785" s="2">
        <v>19941207</v>
      </c>
      <c r="J785">
        <f t="shared" si="337"/>
        <v>0</v>
      </c>
      <c r="K785">
        <f t="shared" si="338"/>
        <v>0</v>
      </c>
      <c r="L785">
        <f t="shared" si="339"/>
        <v>0</v>
      </c>
      <c r="M785">
        <f t="shared" si="340"/>
        <v>0</v>
      </c>
      <c r="N785">
        <f t="shared" si="341"/>
        <v>0</v>
      </c>
      <c r="O785">
        <f t="shared" si="342"/>
        <v>0</v>
      </c>
      <c r="P785">
        <f t="shared" si="343"/>
        <v>0</v>
      </c>
      <c r="Q785">
        <f t="shared" si="344"/>
        <v>0</v>
      </c>
      <c r="R785" s="11">
        <f t="shared" si="345"/>
        <v>0</v>
      </c>
      <c r="S785">
        <f t="shared" si="346"/>
        <v>0</v>
      </c>
      <c r="T785" s="11">
        <f t="shared" si="347"/>
        <v>0</v>
      </c>
      <c r="U785" s="12">
        <f t="shared" si="348"/>
        <v>0</v>
      </c>
      <c r="V785" s="11">
        <f t="shared" si="349"/>
        <v>0</v>
      </c>
      <c r="W785" s="12">
        <f t="shared" si="350"/>
        <v>0</v>
      </c>
      <c r="X785" s="11">
        <f t="shared" si="351"/>
        <v>0</v>
      </c>
      <c r="Y785" s="12">
        <f t="shared" si="352"/>
        <v>0</v>
      </c>
      <c r="Z785" s="11">
        <f t="shared" si="353"/>
        <v>0</v>
      </c>
      <c r="AA785" s="12">
        <f t="shared" si="354"/>
        <v>0</v>
      </c>
      <c r="AB785" s="11">
        <f t="shared" si="355"/>
        <v>0</v>
      </c>
      <c r="AC785" s="12">
        <f t="shared" si="356"/>
        <v>0</v>
      </c>
      <c r="AD785" s="11">
        <f t="shared" si="357"/>
        <v>0</v>
      </c>
      <c r="AE785" s="12">
        <f t="shared" si="358"/>
        <v>0</v>
      </c>
      <c r="AF785" s="11">
        <f t="shared" si="359"/>
        <v>0</v>
      </c>
      <c r="AG785" s="12">
        <f t="shared" si="360"/>
        <v>0</v>
      </c>
      <c r="AH785" s="11">
        <f t="shared" si="361"/>
        <v>0</v>
      </c>
      <c r="AI785" s="12">
        <f t="shared" si="362"/>
        <v>0</v>
      </c>
      <c r="AJ785" s="11">
        <f t="shared" si="363"/>
        <v>0</v>
      </c>
      <c r="AK785" s="12">
        <f t="shared" si="364"/>
        <v>0</v>
      </c>
    </row>
    <row r="786" spans="1:37" x14ac:dyDescent="0.3">
      <c r="A786">
        <v>587869</v>
      </c>
      <c r="C786" s="1">
        <v>43663</v>
      </c>
      <c r="D786">
        <v>4</v>
      </c>
      <c r="E786" t="s">
        <v>233</v>
      </c>
      <c r="F786" t="s">
        <v>165</v>
      </c>
      <c r="G786" t="s">
        <v>18</v>
      </c>
      <c r="H786" s="2">
        <v>19957000</v>
      </c>
      <c r="J786">
        <f t="shared" si="337"/>
        <v>0</v>
      </c>
      <c r="K786">
        <f t="shared" si="338"/>
        <v>0</v>
      </c>
      <c r="L786">
        <f t="shared" si="339"/>
        <v>0</v>
      </c>
      <c r="M786">
        <f t="shared" si="340"/>
        <v>0</v>
      </c>
      <c r="N786">
        <f t="shared" si="341"/>
        <v>0</v>
      </c>
      <c r="O786">
        <f t="shared" si="342"/>
        <v>0</v>
      </c>
      <c r="P786">
        <f t="shared" si="343"/>
        <v>0</v>
      </c>
      <c r="Q786">
        <f t="shared" si="344"/>
        <v>0</v>
      </c>
      <c r="R786" s="11">
        <f t="shared" si="345"/>
        <v>0</v>
      </c>
      <c r="S786">
        <f t="shared" si="346"/>
        <v>0</v>
      </c>
      <c r="T786" s="11">
        <f t="shared" si="347"/>
        <v>0</v>
      </c>
      <c r="U786" s="12">
        <f t="shared" si="348"/>
        <v>0</v>
      </c>
      <c r="V786" s="11">
        <f t="shared" si="349"/>
        <v>0</v>
      </c>
      <c r="W786" s="12">
        <f t="shared" si="350"/>
        <v>0</v>
      </c>
      <c r="X786" s="11">
        <f t="shared" si="351"/>
        <v>0</v>
      </c>
      <c r="Y786" s="12">
        <f t="shared" si="352"/>
        <v>0</v>
      </c>
      <c r="Z786" s="11">
        <f t="shared" si="353"/>
        <v>0</v>
      </c>
      <c r="AA786" s="12">
        <f t="shared" si="354"/>
        <v>0</v>
      </c>
      <c r="AB786" s="11">
        <f t="shared" si="355"/>
        <v>0</v>
      </c>
      <c r="AC786" s="12">
        <f t="shared" si="356"/>
        <v>0</v>
      </c>
      <c r="AD786" s="11">
        <f t="shared" si="357"/>
        <v>1</v>
      </c>
      <c r="AE786" s="12">
        <f t="shared" si="358"/>
        <v>0</v>
      </c>
      <c r="AF786" s="11">
        <f t="shared" si="359"/>
        <v>0</v>
      </c>
      <c r="AG786" s="12">
        <f t="shared" si="360"/>
        <v>0</v>
      </c>
      <c r="AH786" s="11">
        <f t="shared" si="361"/>
        <v>0</v>
      </c>
      <c r="AI786" s="12">
        <f t="shared" si="362"/>
        <v>0</v>
      </c>
      <c r="AJ786" s="11">
        <f t="shared" si="363"/>
        <v>0</v>
      </c>
      <c r="AK786" s="12">
        <f t="shared" si="364"/>
        <v>0</v>
      </c>
    </row>
    <row r="787" spans="1:37" x14ac:dyDescent="0.3">
      <c r="A787">
        <v>587869</v>
      </c>
      <c r="C787" s="1">
        <v>43663</v>
      </c>
      <c r="D787">
        <v>5</v>
      </c>
      <c r="E787" t="s">
        <v>233</v>
      </c>
      <c r="F787" t="s">
        <v>165</v>
      </c>
      <c r="G787" t="s">
        <v>24</v>
      </c>
      <c r="H787" s="2">
        <v>20846105</v>
      </c>
      <c r="J787">
        <f t="shared" si="337"/>
        <v>0</v>
      </c>
      <c r="K787">
        <f t="shared" si="338"/>
        <v>0</v>
      </c>
      <c r="L787">
        <f t="shared" si="339"/>
        <v>0</v>
      </c>
      <c r="M787">
        <f t="shared" si="340"/>
        <v>0</v>
      </c>
      <c r="N787">
        <f t="shared" si="341"/>
        <v>0</v>
      </c>
      <c r="O787">
        <f t="shared" si="342"/>
        <v>0</v>
      </c>
      <c r="P787">
        <f t="shared" si="343"/>
        <v>0</v>
      </c>
      <c r="Q787">
        <f t="shared" si="344"/>
        <v>0</v>
      </c>
      <c r="R787" s="11">
        <f t="shared" si="345"/>
        <v>0</v>
      </c>
      <c r="S787">
        <f t="shared" si="346"/>
        <v>0</v>
      </c>
      <c r="T787" s="11">
        <f t="shared" si="347"/>
        <v>0</v>
      </c>
      <c r="U787" s="12">
        <f t="shared" si="348"/>
        <v>0</v>
      </c>
      <c r="V787" s="11">
        <f t="shared" si="349"/>
        <v>0</v>
      </c>
      <c r="W787" s="12">
        <f t="shared" si="350"/>
        <v>0</v>
      </c>
      <c r="X787" s="11">
        <f t="shared" si="351"/>
        <v>0</v>
      </c>
      <c r="Y787" s="12">
        <f t="shared" si="352"/>
        <v>0</v>
      </c>
      <c r="Z787" s="11">
        <f t="shared" si="353"/>
        <v>0</v>
      </c>
      <c r="AA787" s="12">
        <f t="shared" si="354"/>
        <v>0</v>
      </c>
      <c r="AB787" s="11">
        <f t="shared" si="355"/>
        <v>0</v>
      </c>
      <c r="AC787" s="12">
        <f t="shared" si="356"/>
        <v>0</v>
      </c>
      <c r="AD787" s="11">
        <f t="shared" si="357"/>
        <v>0</v>
      </c>
      <c r="AE787" s="12">
        <f t="shared" si="358"/>
        <v>0</v>
      </c>
      <c r="AF787" s="11">
        <f t="shared" si="359"/>
        <v>0</v>
      </c>
      <c r="AG787" s="12">
        <f t="shared" si="360"/>
        <v>0</v>
      </c>
      <c r="AH787" s="11">
        <f t="shared" si="361"/>
        <v>0</v>
      </c>
      <c r="AI787" s="12">
        <f t="shared" si="362"/>
        <v>0</v>
      </c>
      <c r="AJ787" s="11">
        <f t="shared" si="363"/>
        <v>0</v>
      </c>
      <c r="AK787" s="12">
        <f t="shared" si="364"/>
        <v>0</v>
      </c>
    </row>
    <row r="788" spans="1:37" x14ac:dyDescent="0.3">
      <c r="A788">
        <v>587869</v>
      </c>
      <c r="C788" s="1">
        <v>43663</v>
      </c>
      <c r="D788">
        <v>6</v>
      </c>
      <c r="E788" t="s">
        <v>233</v>
      </c>
      <c r="F788" t="s">
        <v>165</v>
      </c>
      <c r="G788" t="s">
        <v>16</v>
      </c>
      <c r="H788" s="2">
        <v>21769474</v>
      </c>
      <c r="J788">
        <f t="shared" si="337"/>
        <v>0</v>
      </c>
      <c r="K788">
        <f t="shared" si="338"/>
        <v>0</v>
      </c>
      <c r="L788">
        <f t="shared" si="339"/>
        <v>0</v>
      </c>
      <c r="M788">
        <f t="shared" si="340"/>
        <v>0</v>
      </c>
      <c r="N788">
        <f t="shared" si="341"/>
        <v>0</v>
      </c>
      <c r="O788">
        <f t="shared" si="342"/>
        <v>0</v>
      </c>
      <c r="P788">
        <f t="shared" si="343"/>
        <v>0</v>
      </c>
      <c r="Q788">
        <f t="shared" si="344"/>
        <v>0</v>
      </c>
      <c r="R788" s="11">
        <f t="shared" si="345"/>
        <v>0</v>
      </c>
      <c r="S788">
        <f t="shared" si="346"/>
        <v>0</v>
      </c>
      <c r="T788" s="11">
        <f t="shared" si="347"/>
        <v>0</v>
      </c>
      <c r="U788" s="12">
        <f t="shared" si="348"/>
        <v>0</v>
      </c>
      <c r="V788" s="11">
        <f t="shared" si="349"/>
        <v>0</v>
      </c>
      <c r="W788" s="12">
        <f t="shared" si="350"/>
        <v>0</v>
      </c>
      <c r="X788" s="11">
        <f t="shared" si="351"/>
        <v>0</v>
      </c>
      <c r="Y788" s="12">
        <f t="shared" si="352"/>
        <v>0</v>
      </c>
      <c r="Z788" s="11">
        <f t="shared" si="353"/>
        <v>0</v>
      </c>
      <c r="AA788" s="12">
        <f t="shared" si="354"/>
        <v>0</v>
      </c>
      <c r="AB788" s="11">
        <f t="shared" si="355"/>
        <v>0</v>
      </c>
      <c r="AC788" s="12">
        <f t="shared" si="356"/>
        <v>0</v>
      </c>
      <c r="AD788" s="11">
        <f t="shared" si="357"/>
        <v>0</v>
      </c>
      <c r="AE788" s="12">
        <f t="shared" si="358"/>
        <v>0</v>
      </c>
      <c r="AF788" s="11">
        <f t="shared" si="359"/>
        <v>0</v>
      </c>
      <c r="AG788" s="12">
        <f t="shared" si="360"/>
        <v>0</v>
      </c>
      <c r="AH788" s="11">
        <f t="shared" si="361"/>
        <v>0</v>
      </c>
      <c r="AI788" s="12">
        <f t="shared" si="362"/>
        <v>0</v>
      </c>
      <c r="AJ788" s="11">
        <f t="shared" si="363"/>
        <v>0</v>
      </c>
      <c r="AK788" s="12">
        <f t="shared" si="364"/>
        <v>0</v>
      </c>
    </row>
    <row r="789" spans="1:37" x14ac:dyDescent="0.3">
      <c r="A789">
        <v>587869</v>
      </c>
      <c r="C789" s="1">
        <v>43663</v>
      </c>
      <c r="D789">
        <v>7</v>
      </c>
      <c r="E789" t="s">
        <v>233</v>
      </c>
      <c r="F789" t="s">
        <v>165</v>
      </c>
      <c r="G789" t="s">
        <v>13</v>
      </c>
      <c r="H789" s="2">
        <v>22280339</v>
      </c>
      <c r="J789">
        <f t="shared" si="337"/>
        <v>0</v>
      </c>
      <c r="K789">
        <f t="shared" si="338"/>
        <v>0</v>
      </c>
      <c r="L789">
        <f t="shared" si="339"/>
        <v>0</v>
      </c>
      <c r="M789">
        <f t="shared" si="340"/>
        <v>0</v>
      </c>
      <c r="N789">
        <f t="shared" si="341"/>
        <v>1</v>
      </c>
      <c r="O789">
        <f t="shared" si="342"/>
        <v>0</v>
      </c>
      <c r="P789">
        <f t="shared" si="343"/>
        <v>0</v>
      </c>
      <c r="Q789">
        <f t="shared" si="344"/>
        <v>0</v>
      </c>
      <c r="R789" s="11">
        <f t="shared" si="345"/>
        <v>0</v>
      </c>
      <c r="S789">
        <f t="shared" si="346"/>
        <v>0</v>
      </c>
      <c r="T789" s="11">
        <f t="shared" si="347"/>
        <v>0</v>
      </c>
      <c r="U789" s="12">
        <f t="shared" si="348"/>
        <v>0</v>
      </c>
      <c r="V789" s="11">
        <f t="shared" si="349"/>
        <v>0</v>
      </c>
      <c r="W789" s="12">
        <f t="shared" si="350"/>
        <v>0</v>
      </c>
      <c r="X789" s="11">
        <f t="shared" si="351"/>
        <v>0</v>
      </c>
      <c r="Y789" s="12">
        <f t="shared" si="352"/>
        <v>0</v>
      </c>
      <c r="Z789" s="11">
        <f t="shared" si="353"/>
        <v>0</v>
      </c>
      <c r="AA789" s="12">
        <f t="shared" si="354"/>
        <v>0</v>
      </c>
      <c r="AB789" s="11">
        <f t="shared" si="355"/>
        <v>0</v>
      </c>
      <c r="AC789" s="12">
        <f t="shared" si="356"/>
        <v>0</v>
      </c>
      <c r="AD789" s="11">
        <f t="shared" si="357"/>
        <v>0</v>
      </c>
      <c r="AE789" s="12">
        <f t="shared" si="358"/>
        <v>0</v>
      </c>
      <c r="AF789" s="11">
        <f t="shared" si="359"/>
        <v>0</v>
      </c>
      <c r="AG789" s="12">
        <f t="shared" si="360"/>
        <v>0</v>
      </c>
      <c r="AH789" s="11">
        <f t="shared" si="361"/>
        <v>0</v>
      </c>
      <c r="AI789" s="12">
        <f t="shared" si="362"/>
        <v>0</v>
      </c>
      <c r="AJ789" s="11">
        <f t="shared" si="363"/>
        <v>0</v>
      </c>
      <c r="AK789" s="12">
        <f t="shared" si="364"/>
        <v>0</v>
      </c>
    </row>
    <row r="790" spans="1:37" x14ac:dyDescent="0.3">
      <c r="A790">
        <v>587869</v>
      </c>
      <c r="C790" s="1">
        <v>43663</v>
      </c>
      <c r="D790">
        <v>8</v>
      </c>
      <c r="E790" t="s">
        <v>233</v>
      </c>
      <c r="F790" t="s">
        <v>165</v>
      </c>
      <c r="G790" t="s">
        <v>27</v>
      </c>
      <c r="H790" s="2">
        <v>22787000</v>
      </c>
      <c r="J790">
        <f t="shared" si="337"/>
        <v>0</v>
      </c>
      <c r="K790">
        <f t="shared" si="338"/>
        <v>0</v>
      </c>
      <c r="L790">
        <f t="shared" si="339"/>
        <v>0</v>
      </c>
      <c r="M790">
        <f t="shared" si="340"/>
        <v>0</v>
      </c>
      <c r="N790">
        <f t="shared" si="341"/>
        <v>0</v>
      </c>
      <c r="O790">
        <f t="shared" si="342"/>
        <v>0</v>
      </c>
      <c r="P790">
        <f t="shared" si="343"/>
        <v>0</v>
      </c>
      <c r="Q790">
        <f t="shared" si="344"/>
        <v>0</v>
      </c>
      <c r="R790" s="11">
        <f t="shared" si="345"/>
        <v>0</v>
      </c>
      <c r="S790">
        <f t="shared" si="346"/>
        <v>0</v>
      </c>
      <c r="T790" s="11">
        <f t="shared" si="347"/>
        <v>0</v>
      </c>
      <c r="U790" s="12">
        <f t="shared" si="348"/>
        <v>0</v>
      </c>
      <c r="V790" s="11">
        <f t="shared" si="349"/>
        <v>0</v>
      </c>
      <c r="W790" s="12">
        <f t="shared" si="350"/>
        <v>0</v>
      </c>
      <c r="X790" s="11">
        <f t="shared" si="351"/>
        <v>0</v>
      </c>
      <c r="Y790" s="12">
        <f t="shared" si="352"/>
        <v>0</v>
      </c>
      <c r="Z790" s="11">
        <f t="shared" si="353"/>
        <v>0</v>
      </c>
      <c r="AA790" s="12">
        <f t="shared" si="354"/>
        <v>0</v>
      </c>
      <c r="AB790" s="11">
        <f t="shared" si="355"/>
        <v>0</v>
      </c>
      <c r="AC790" s="12">
        <f t="shared" si="356"/>
        <v>0</v>
      </c>
      <c r="AD790" s="11">
        <f t="shared" si="357"/>
        <v>0</v>
      </c>
      <c r="AE790" s="12">
        <f t="shared" si="358"/>
        <v>0</v>
      </c>
      <c r="AF790" s="11">
        <f t="shared" si="359"/>
        <v>0</v>
      </c>
      <c r="AG790" s="12">
        <f t="shared" si="360"/>
        <v>0</v>
      </c>
      <c r="AH790" s="11">
        <f t="shared" si="361"/>
        <v>0</v>
      </c>
      <c r="AI790" s="12">
        <f t="shared" si="362"/>
        <v>0</v>
      </c>
      <c r="AJ790" s="11">
        <f t="shared" si="363"/>
        <v>0</v>
      </c>
      <c r="AK790" s="12">
        <f t="shared" si="364"/>
        <v>0</v>
      </c>
    </row>
    <row r="791" spans="1:37" x14ac:dyDescent="0.3">
      <c r="A791">
        <v>587869</v>
      </c>
      <c r="C791" s="1">
        <v>43663</v>
      </c>
      <c r="D791">
        <v>9</v>
      </c>
      <c r="E791" t="s">
        <v>233</v>
      </c>
      <c r="F791" t="s">
        <v>165</v>
      </c>
      <c r="G791" t="s">
        <v>156</v>
      </c>
      <c r="H791" s="2">
        <v>22970000</v>
      </c>
      <c r="J791">
        <f t="shared" si="337"/>
        <v>1</v>
      </c>
      <c r="K791">
        <f t="shared" si="338"/>
        <v>0</v>
      </c>
      <c r="L791">
        <f t="shared" si="339"/>
        <v>0</v>
      </c>
      <c r="M791">
        <f t="shared" si="340"/>
        <v>0</v>
      </c>
      <c r="N791">
        <f t="shared" si="341"/>
        <v>0</v>
      </c>
      <c r="O791">
        <f t="shared" si="342"/>
        <v>0</v>
      </c>
      <c r="P791">
        <f t="shared" si="343"/>
        <v>0</v>
      </c>
      <c r="Q791">
        <f t="shared" si="344"/>
        <v>0</v>
      </c>
      <c r="R791" s="11">
        <f t="shared" si="345"/>
        <v>0</v>
      </c>
      <c r="S791">
        <f t="shared" si="346"/>
        <v>0</v>
      </c>
      <c r="T791" s="11">
        <f t="shared" si="347"/>
        <v>0</v>
      </c>
      <c r="U791" s="12">
        <f t="shared" si="348"/>
        <v>0</v>
      </c>
      <c r="V791" s="11">
        <f t="shared" si="349"/>
        <v>0</v>
      </c>
      <c r="W791" s="12">
        <f t="shared" si="350"/>
        <v>0</v>
      </c>
      <c r="X791" s="11">
        <f t="shared" si="351"/>
        <v>0</v>
      </c>
      <c r="Y791" s="12">
        <f t="shared" si="352"/>
        <v>0</v>
      </c>
      <c r="Z791" s="11">
        <f t="shared" si="353"/>
        <v>0</v>
      </c>
      <c r="AA791" s="12">
        <f t="shared" si="354"/>
        <v>0</v>
      </c>
      <c r="AB791" s="11">
        <f t="shared" si="355"/>
        <v>0</v>
      </c>
      <c r="AC791" s="12">
        <f t="shared" si="356"/>
        <v>0</v>
      </c>
      <c r="AD791" s="11">
        <f t="shared" si="357"/>
        <v>0</v>
      </c>
      <c r="AE791" s="12">
        <f t="shared" si="358"/>
        <v>0</v>
      </c>
      <c r="AF791" s="11">
        <f t="shared" si="359"/>
        <v>0</v>
      </c>
      <c r="AG791" s="12">
        <f t="shared" si="360"/>
        <v>0</v>
      </c>
      <c r="AH791" s="11">
        <f t="shared" si="361"/>
        <v>0</v>
      </c>
      <c r="AI791" s="12">
        <f t="shared" si="362"/>
        <v>0</v>
      </c>
      <c r="AJ791" s="11">
        <f t="shared" si="363"/>
        <v>0</v>
      </c>
      <c r="AK791" s="12">
        <f t="shared" si="364"/>
        <v>0</v>
      </c>
    </row>
    <row r="792" spans="1:37" x14ac:dyDescent="0.3">
      <c r="A792">
        <v>587869</v>
      </c>
      <c r="C792" s="1">
        <v>43663</v>
      </c>
      <c r="D792">
        <v>10</v>
      </c>
      <c r="E792" t="s">
        <v>233</v>
      </c>
      <c r="F792" t="s">
        <v>165</v>
      </c>
      <c r="G792" t="s">
        <v>59</v>
      </c>
      <c r="H792" s="2">
        <v>25559000</v>
      </c>
      <c r="J792">
        <f t="shared" si="337"/>
        <v>0</v>
      </c>
      <c r="K792">
        <f t="shared" si="338"/>
        <v>0</v>
      </c>
      <c r="L792">
        <f t="shared" si="339"/>
        <v>0</v>
      </c>
      <c r="M792">
        <f t="shared" si="340"/>
        <v>0</v>
      </c>
      <c r="N792">
        <f t="shared" si="341"/>
        <v>0</v>
      </c>
      <c r="O792">
        <f t="shared" si="342"/>
        <v>0</v>
      </c>
      <c r="P792">
        <f t="shared" si="343"/>
        <v>0</v>
      </c>
      <c r="Q792">
        <f t="shared" si="344"/>
        <v>0</v>
      </c>
      <c r="R792" s="11">
        <f t="shared" si="345"/>
        <v>0</v>
      </c>
      <c r="S792">
        <f t="shared" si="346"/>
        <v>0</v>
      </c>
      <c r="T792" s="11">
        <f t="shared" si="347"/>
        <v>0</v>
      </c>
      <c r="U792" s="12">
        <f t="shared" si="348"/>
        <v>0</v>
      </c>
      <c r="V792" s="11">
        <f t="shared" si="349"/>
        <v>0</v>
      </c>
      <c r="W792" s="12">
        <f t="shared" si="350"/>
        <v>0</v>
      </c>
      <c r="X792" s="11">
        <f t="shared" si="351"/>
        <v>0</v>
      </c>
      <c r="Y792" s="12">
        <f t="shared" si="352"/>
        <v>0</v>
      </c>
      <c r="Z792" s="11">
        <f t="shared" si="353"/>
        <v>0</v>
      </c>
      <c r="AA792" s="12">
        <f t="shared" si="354"/>
        <v>0</v>
      </c>
      <c r="AB792" s="11">
        <f t="shared" si="355"/>
        <v>0</v>
      </c>
      <c r="AC792" s="12">
        <f t="shared" si="356"/>
        <v>0</v>
      </c>
      <c r="AD792" s="11">
        <f t="shared" si="357"/>
        <v>0</v>
      </c>
      <c r="AE792" s="12">
        <f t="shared" si="358"/>
        <v>0</v>
      </c>
      <c r="AF792" s="11">
        <f t="shared" si="359"/>
        <v>0</v>
      </c>
      <c r="AG792" s="12">
        <f t="shared" si="360"/>
        <v>0</v>
      </c>
      <c r="AH792" s="11">
        <f t="shared" si="361"/>
        <v>0</v>
      </c>
      <c r="AI792" s="12">
        <f t="shared" si="362"/>
        <v>0</v>
      </c>
      <c r="AJ792" s="11">
        <f t="shared" si="363"/>
        <v>0</v>
      </c>
      <c r="AK792" s="12">
        <f t="shared" si="364"/>
        <v>0</v>
      </c>
    </row>
    <row r="793" spans="1:37" x14ac:dyDescent="0.3">
      <c r="A793">
        <v>587869</v>
      </c>
      <c r="C793" s="1">
        <v>43663</v>
      </c>
      <c r="D793">
        <v>11</v>
      </c>
      <c r="E793" t="s">
        <v>233</v>
      </c>
      <c r="F793" t="s">
        <v>165</v>
      </c>
      <c r="G793" t="s">
        <v>15</v>
      </c>
      <c r="H793" s="2">
        <v>25729853</v>
      </c>
      <c r="J793">
        <f t="shared" si="337"/>
        <v>0</v>
      </c>
      <c r="K793">
        <f t="shared" si="338"/>
        <v>0</v>
      </c>
      <c r="L793">
        <f t="shared" si="339"/>
        <v>0</v>
      </c>
      <c r="M793">
        <f t="shared" si="340"/>
        <v>0</v>
      </c>
      <c r="N793">
        <f t="shared" si="341"/>
        <v>0</v>
      </c>
      <c r="O793">
        <f t="shared" si="342"/>
        <v>0</v>
      </c>
      <c r="P793">
        <f t="shared" si="343"/>
        <v>0</v>
      </c>
      <c r="Q793">
        <f t="shared" si="344"/>
        <v>0</v>
      </c>
      <c r="R793" s="11">
        <f t="shared" si="345"/>
        <v>0</v>
      </c>
      <c r="S793">
        <f t="shared" si="346"/>
        <v>0</v>
      </c>
      <c r="T793" s="11">
        <f t="shared" si="347"/>
        <v>0</v>
      </c>
      <c r="U793" s="12">
        <f t="shared" si="348"/>
        <v>0</v>
      </c>
      <c r="V793" s="11">
        <f t="shared" si="349"/>
        <v>0</v>
      </c>
      <c r="W793" s="12">
        <f t="shared" si="350"/>
        <v>0</v>
      </c>
      <c r="X793" s="11">
        <f t="shared" si="351"/>
        <v>0</v>
      </c>
      <c r="Y793" s="12">
        <f t="shared" si="352"/>
        <v>0</v>
      </c>
      <c r="Z793" s="11">
        <f t="shared" si="353"/>
        <v>0</v>
      </c>
      <c r="AA793" s="12">
        <f t="shared" si="354"/>
        <v>0</v>
      </c>
      <c r="AB793" s="11">
        <f t="shared" si="355"/>
        <v>0</v>
      </c>
      <c r="AC793" s="12">
        <f t="shared" si="356"/>
        <v>0</v>
      </c>
      <c r="AD793" s="11">
        <f t="shared" si="357"/>
        <v>0</v>
      </c>
      <c r="AE793" s="12">
        <f t="shared" si="358"/>
        <v>0</v>
      </c>
      <c r="AF793" s="11">
        <f t="shared" si="359"/>
        <v>1</v>
      </c>
      <c r="AG793" s="12">
        <f t="shared" si="360"/>
        <v>0</v>
      </c>
      <c r="AH793" s="11">
        <f t="shared" si="361"/>
        <v>0</v>
      </c>
      <c r="AI793" s="12">
        <f t="shared" si="362"/>
        <v>0</v>
      </c>
      <c r="AJ793" s="11">
        <f t="shared" si="363"/>
        <v>0</v>
      </c>
      <c r="AK793" s="12">
        <f t="shared" si="364"/>
        <v>0</v>
      </c>
    </row>
    <row r="794" spans="1:37" x14ac:dyDescent="0.3">
      <c r="A794">
        <v>587869</v>
      </c>
      <c r="C794" s="1">
        <v>43663</v>
      </c>
      <c r="D794">
        <v>12</v>
      </c>
      <c r="E794" t="s">
        <v>233</v>
      </c>
      <c r="F794" t="s">
        <v>165</v>
      </c>
      <c r="G794" t="s">
        <v>12</v>
      </c>
      <c r="H794" s="2">
        <v>25972912</v>
      </c>
      <c r="J794">
        <f t="shared" si="337"/>
        <v>0</v>
      </c>
      <c r="K794">
        <f t="shared" si="338"/>
        <v>0</v>
      </c>
      <c r="L794">
        <f t="shared" si="339"/>
        <v>0</v>
      </c>
      <c r="M794">
        <f t="shared" si="340"/>
        <v>0</v>
      </c>
      <c r="N794">
        <f t="shared" si="341"/>
        <v>0</v>
      </c>
      <c r="O794">
        <f t="shared" si="342"/>
        <v>0</v>
      </c>
      <c r="P794">
        <f t="shared" si="343"/>
        <v>0</v>
      </c>
      <c r="Q794">
        <f t="shared" si="344"/>
        <v>0</v>
      </c>
      <c r="R794" s="11">
        <f t="shared" si="345"/>
        <v>0</v>
      </c>
      <c r="S794">
        <f t="shared" si="346"/>
        <v>0</v>
      </c>
      <c r="T794" s="11">
        <f t="shared" si="347"/>
        <v>0</v>
      </c>
      <c r="U794" s="12">
        <f t="shared" si="348"/>
        <v>0</v>
      </c>
      <c r="V794" s="11">
        <f t="shared" si="349"/>
        <v>1</v>
      </c>
      <c r="W794" s="12">
        <f t="shared" si="350"/>
        <v>0</v>
      </c>
      <c r="X794" s="11">
        <f t="shared" si="351"/>
        <v>0</v>
      </c>
      <c r="Y794" s="12">
        <f t="shared" si="352"/>
        <v>0</v>
      </c>
      <c r="Z794" s="11">
        <f t="shared" si="353"/>
        <v>0</v>
      </c>
      <c r="AA794" s="12">
        <f t="shared" si="354"/>
        <v>0</v>
      </c>
      <c r="AB794" s="11">
        <f t="shared" si="355"/>
        <v>0</v>
      </c>
      <c r="AC794" s="12">
        <f t="shared" si="356"/>
        <v>0</v>
      </c>
      <c r="AD794" s="11">
        <f t="shared" si="357"/>
        <v>0</v>
      </c>
      <c r="AE794" s="12">
        <f t="shared" si="358"/>
        <v>0</v>
      </c>
      <c r="AF794" s="11">
        <f t="shared" si="359"/>
        <v>0</v>
      </c>
      <c r="AG794" s="12">
        <f t="shared" si="360"/>
        <v>0</v>
      </c>
      <c r="AH794" s="11">
        <f t="shared" si="361"/>
        <v>0</v>
      </c>
      <c r="AI794" s="12">
        <f t="shared" si="362"/>
        <v>0</v>
      </c>
      <c r="AJ794" s="11">
        <f t="shared" si="363"/>
        <v>0</v>
      </c>
      <c r="AK794" s="12">
        <f t="shared" si="364"/>
        <v>0</v>
      </c>
    </row>
    <row r="795" spans="1:37" x14ac:dyDescent="0.3">
      <c r="A795">
        <v>587869</v>
      </c>
      <c r="C795" s="1">
        <v>43663</v>
      </c>
      <c r="D795">
        <v>13</v>
      </c>
      <c r="E795" t="s">
        <v>233</v>
      </c>
      <c r="F795" t="s">
        <v>165</v>
      </c>
      <c r="G795" t="s">
        <v>19</v>
      </c>
      <c r="H795" s="2">
        <v>26741235</v>
      </c>
      <c r="J795">
        <f t="shared" si="337"/>
        <v>0</v>
      </c>
      <c r="K795">
        <f t="shared" si="338"/>
        <v>0</v>
      </c>
      <c r="L795">
        <f t="shared" si="339"/>
        <v>0</v>
      </c>
      <c r="M795">
        <f t="shared" si="340"/>
        <v>0</v>
      </c>
      <c r="N795">
        <f t="shared" si="341"/>
        <v>0</v>
      </c>
      <c r="O795">
        <f t="shared" si="342"/>
        <v>0</v>
      </c>
      <c r="P795">
        <f t="shared" si="343"/>
        <v>0</v>
      </c>
      <c r="Q795">
        <f t="shared" si="344"/>
        <v>0</v>
      </c>
      <c r="R795" s="11">
        <f t="shared" si="345"/>
        <v>0</v>
      </c>
      <c r="S795">
        <f t="shared" si="346"/>
        <v>0</v>
      </c>
      <c r="T795" s="11">
        <f t="shared" si="347"/>
        <v>0</v>
      </c>
      <c r="U795" s="12">
        <f t="shared" si="348"/>
        <v>0</v>
      </c>
      <c r="V795" s="11">
        <f t="shared" si="349"/>
        <v>0</v>
      </c>
      <c r="W795" s="12">
        <f t="shared" si="350"/>
        <v>0</v>
      </c>
      <c r="X795" s="11">
        <f t="shared" si="351"/>
        <v>0</v>
      </c>
      <c r="Y795" s="12">
        <f t="shared" si="352"/>
        <v>0</v>
      </c>
      <c r="Z795" s="11">
        <f t="shared" si="353"/>
        <v>0</v>
      </c>
      <c r="AA795" s="12">
        <f t="shared" si="354"/>
        <v>0</v>
      </c>
      <c r="AB795" s="11">
        <f t="shared" si="355"/>
        <v>0</v>
      </c>
      <c r="AC795" s="12">
        <f t="shared" si="356"/>
        <v>0</v>
      </c>
      <c r="AD795" s="11">
        <f t="shared" si="357"/>
        <v>0</v>
      </c>
      <c r="AE795" s="12">
        <f t="shared" si="358"/>
        <v>0</v>
      </c>
      <c r="AF795" s="11">
        <f t="shared" si="359"/>
        <v>0</v>
      </c>
      <c r="AG795" s="12">
        <f t="shared" si="360"/>
        <v>0</v>
      </c>
      <c r="AH795" s="11">
        <f t="shared" si="361"/>
        <v>0</v>
      </c>
      <c r="AI795" s="12">
        <f t="shared" si="362"/>
        <v>0</v>
      </c>
      <c r="AJ795" s="11">
        <f t="shared" si="363"/>
        <v>0</v>
      </c>
      <c r="AK795" s="12">
        <f t="shared" si="364"/>
        <v>0</v>
      </c>
    </row>
    <row r="796" spans="1:37" x14ac:dyDescent="0.3">
      <c r="A796">
        <v>587869</v>
      </c>
      <c r="C796" s="1">
        <v>43663</v>
      </c>
      <c r="D796">
        <v>14</v>
      </c>
      <c r="E796" t="s">
        <v>233</v>
      </c>
      <c r="F796" t="s">
        <v>165</v>
      </c>
      <c r="G796" t="s">
        <v>21</v>
      </c>
      <c r="H796" s="2">
        <v>32482323</v>
      </c>
      <c r="J796">
        <f t="shared" si="337"/>
        <v>0</v>
      </c>
      <c r="K796">
        <f t="shared" si="338"/>
        <v>0</v>
      </c>
      <c r="L796">
        <f t="shared" si="339"/>
        <v>0</v>
      </c>
      <c r="M796">
        <f t="shared" si="340"/>
        <v>0</v>
      </c>
      <c r="N796">
        <f t="shared" si="341"/>
        <v>0</v>
      </c>
      <c r="O796">
        <f t="shared" si="342"/>
        <v>0</v>
      </c>
      <c r="P796">
        <f t="shared" si="343"/>
        <v>0</v>
      </c>
      <c r="Q796">
        <f t="shared" si="344"/>
        <v>0</v>
      </c>
      <c r="R796" s="11">
        <f t="shared" si="345"/>
        <v>0</v>
      </c>
      <c r="S796">
        <f t="shared" si="346"/>
        <v>0</v>
      </c>
      <c r="T796" s="11">
        <f t="shared" si="347"/>
        <v>0</v>
      </c>
      <c r="U796" s="12">
        <f t="shared" si="348"/>
        <v>0</v>
      </c>
      <c r="V796" s="11">
        <f t="shared" si="349"/>
        <v>0</v>
      </c>
      <c r="W796" s="12">
        <f t="shared" si="350"/>
        <v>0</v>
      </c>
      <c r="X796" s="11">
        <f t="shared" si="351"/>
        <v>1</v>
      </c>
      <c r="Y796" s="12">
        <f t="shared" si="352"/>
        <v>0</v>
      </c>
      <c r="Z796" s="11">
        <f t="shared" si="353"/>
        <v>0</v>
      </c>
      <c r="AA796" s="12">
        <f t="shared" si="354"/>
        <v>0</v>
      </c>
      <c r="AB796" s="11">
        <f t="shared" si="355"/>
        <v>0</v>
      </c>
      <c r="AC796" s="12">
        <f t="shared" si="356"/>
        <v>0</v>
      </c>
      <c r="AD796" s="11">
        <f t="shared" si="357"/>
        <v>0</v>
      </c>
      <c r="AE796" s="12">
        <f t="shared" si="358"/>
        <v>0</v>
      </c>
      <c r="AF796" s="11">
        <f t="shared" si="359"/>
        <v>0</v>
      </c>
      <c r="AG796" s="12">
        <f t="shared" si="360"/>
        <v>0</v>
      </c>
      <c r="AH796" s="11">
        <f t="shared" si="361"/>
        <v>0</v>
      </c>
      <c r="AI796" s="12">
        <f t="shared" si="362"/>
        <v>0</v>
      </c>
      <c r="AJ796" s="11">
        <f t="shared" si="363"/>
        <v>0</v>
      </c>
      <c r="AK796" s="12">
        <f t="shared" si="364"/>
        <v>0</v>
      </c>
    </row>
    <row r="797" spans="1:37" x14ac:dyDescent="0.3">
      <c r="C797" s="1"/>
      <c r="H797" s="2"/>
      <c r="J797">
        <f t="shared" si="337"/>
        <v>0</v>
      </c>
      <c r="K797">
        <f t="shared" si="338"/>
        <v>0</v>
      </c>
      <c r="L797">
        <f t="shared" si="339"/>
        <v>0</v>
      </c>
      <c r="M797">
        <f t="shared" si="340"/>
        <v>0</v>
      </c>
      <c r="N797">
        <f t="shared" si="341"/>
        <v>0</v>
      </c>
      <c r="O797">
        <f t="shared" si="342"/>
        <v>0</v>
      </c>
      <c r="P797">
        <f t="shared" si="343"/>
        <v>0</v>
      </c>
      <c r="Q797">
        <f t="shared" si="344"/>
        <v>0</v>
      </c>
      <c r="R797" s="11">
        <f t="shared" si="345"/>
        <v>0</v>
      </c>
      <c r="S797">
        <f t="shared" si="346"/>
        <v>0</v>
      </c>
      <c r="T797" s="11">
        <f t="shared" si="347"/>
        <v>0</v>
      </c>
      <c r="U797" s="12">
        <f t="shared" si="348"/>
        <v>0</v>
      </c>
      <c r="V797" s="11">
        <f t="shared" si="349"/>
        <v>0</v>
      </c>
      <c r="W797" s="12">
        <f t="shared" si="350"/>
        <v>0</v>
      </c>
      <c r="X797" s="11">
        <f t="shared" si="351"/>
        <v>0</v>
      </c>
      <c r="Y797" s="12">
        <f t="shared" si="352"/>
        <v>0</v>
      </c>
      <c r="Z797" s="11">
        <f t="shared" si="353"/>
        <v>0</v>
      </c>
      <c r="AA797" s="12">
        <f t="shared" si="354"/>
        <v>0</v>
      </c>
      <c r="AB797" s="11">
        <f t="shared" si="355"/>
        <v>0</v>
      </c>
      <c r="AC797" s="12">
        <f t="shared" si="356"/>
        <v>0</v>
      </c>
      <c r="AD797" s="11">
        <f t="shared" si="357"/>
        <v>0</v>
      </c>
      <c r="AE797" s="12">
        <f t="shared" si="358"/>
        <v>0</v>
      </c>
      <c r="AF797" s="11">
        <f t="shared" si="359"/>
        <v>0</v>
      </c>
      <c r="AG797" s="12">
        <f t="shared" si="360"/>
        <v>0</v>
      </c>
      <c r="AH797" s="11">
        <f t="shared" si="361"/>
        <v>0</v>
      </c>
      <c r="AI797" s="12">
        <f t="shared" si="362"/>
        <v>0</v>
      </c>
      <c r="AJ797" s="11">
        <f t="shared" si="363"/>
        <v>0</v>
      </c>
      <c r="AK797" s="12">
        <f t="shared" si="364"/>
        <v>0</v>
      </c>
    </row>
    <row r="798" spans="1:37" x14ac:dyDescent="0.3">
      <c r="A798">
        <v>588012</v>
      </c>
      <c r="C798" s="1">
        <v>43655</v>
      </c>
      <c r="D798">
        <v>1</v>
      </c>
      <c r="E798" t="s">
        <v>234</v>
      </c>
      <c r="F798" t="s">
        <v>165</v>
      </c>
      <c r="G798" t="s">
        <v>50</v>
      </c>
      <c r="H798" s="2">
        <v>6495328</v>
      </c>
      <c r="J798">
        <f t="shared" si="337"/>
        <v>0</v>
      </c>
      <c r="K798">
        <f t="shared" si="338"/>
        <v>0</v>
      </c>
      <c r="L798">
        <f t="shared" si="339"/>
        <v>0</v>
      </c>
      <c r="M798">
        <f t="shared" si="340"/>
        <v>0</v>
      </c>
      <c r="N798">
        <f t="shared" si="341"/>
        <v>0</v>
      </c>
      <c r="O798">
        <f t="shared" si="342"/>
        <v>0</v>
      </c>
      <c r="P798">
        <f t="shared" si="343"/>
        <v>0</v>
      </c>
      <c r="Q798">
        <f t="shared" si="344"/>
        <v>0</v>
      </c>
      <c r="R798" s="11">
        <f t="shared" si="345"/>
        <v>0</v>
      </c>
      <c r="S798">
        <f t="shared" si="346"/>
        <v>0</v>
      </c>
      <c r="T798" s="11">
        <f t="shared" si="347"/>
        <v>0</v>
      </c>
      <c r="U798" s="12">
        <f t="shared" si="348"/>
        <v>0</v>
      </c>
      <c r="V798" s="11">
        <f t="shared" si="349"/>
        <v>0</v>
      </c>
      <c r="W798" s="12">
        <f t="shared" si="350"/>
        <v>0</v>
      </c>
      <c r="X798" s="11">
        <f t="shared" si="351"/>
        <v>0</v>
      </c>
      <c r="Y798" s="12">
        <f t="shared" si="352"/>
        <v>0</v>
      </c>
      <c r="Z798" s="11">
        <f t="shared" si="353"/>
        <v>0</v>
      </c>
      <c r="AA798" s="12">
        <f t="shared" si="354"/>
        <v>0</v>
      </c>
      <c r="AB798" s="11">
        <f t="shared" si="355"/>
        <v>0</v>
      </c>
      <c r="AC798" s="12">
        <f t="shared" si="356"/>
        <v>0</v>
      </c>
      <c r="AD798" s="11">
        <f t="shared" si="357"/>
        <v>0</v>
      </c>
      <c r="AE798" s="12">
        <f t="shared" si="358"/>
        <v>0</v>
      </c>
      <c r="AF798" s="11">
        <f t="shared" si="359"/>
        <v>0</v>
      </c>
      <c r="AG798" s="12">
        <f t="shared" si="360"/>
        <v>0</v>
      </c>
      <c r="AH798" s="11">
        <f t="shared" si="361"/>
        <v>0</v>
      </c>
      <c r="AI798" s="12">
        <f t="shared" si="362"/>
        <v>0</v>
      </c>
      <c r="AJ798" s="11">
        <f t="shared" si="363"/>
        <v>0</v>
      </c>
      <c r="AK798" s="12">
        <f t="shared" si="364"/>
        <v>0</v>
      </c>
    </row>
    <row r="799" spans="1:37" x14ac:dyDescent="0.3">
      <c r="A799">
        <v>588012</v>
      </c>
      <c r="C799" s="1">
        <v>43655</v>
      </c>
      <c r="D799">
        <v>2</v>
      </c>
      <c r="E799" t="s">
        <v>234</v>
      </c>
      <c r="F799" t="s">
        <v>165</v>
      </c>
      <c r="G799" t="s">
        <v>16</v>
      </c>
      <c r="H799" s="2">
        <v>6808422</v>
      </c>
      <c r="J799">
        <f t="shared" si="337"/>
        <v>0</v>
      </c>
      <c r="K799">
        <f t="shared" si="338"/>
        <v>0</v>
      </c>
      <c r="L799">
        <f t="shared" si="339"/>
        <v>0</v>
      </c>
      <c r="M799">
        <f t="shared" si="340"/>
        <v>0</v>
      </c>
      <c r="N799">
        <f t="shared" si="341"/>
        <v>0</v>
      </c>
      <c r="O799">
        <f t="shared" si="342"/>
        <v>0</v>
      </c>
      <c r="P799">
        <f t="shared" si="343"/>
        <v>0</v>
      </c>
      <c r="Q799">
        <f t="shared" si="344"/>
        <v>0</v>
      </c>
      <c r="R799" s="11">
        <f t="shared" si="345"/>
        <v>0</v>
      </c>
      <c r="S799">
        <f t="shared" si="346"/>
        <v>0</v>
      </c>
      <c r="T799" s="11">
        <f t="shared" si="347"/>
        <v>0</v>
      </c>
      <c r="U799" s="12">
        <f t="shared" si="348"/>
        <v>0</v>
      </c>
      <c r="V799" s="11">
        <f t="shared" si="349"/>
        <v>0</v>
      </c>
      <c r="W799" s="12">
        <f t="shared" si="350"/>
        <v>0</v>
      </c>
      <c r="X799" s="11">
        <f t="shared" si="351"/>
        <v>0</v>
      </c>
      <c r="Y799" s="12">
        <f t="shared" si="352"/>
        <v>0</v>
      </c>
      <c r="Z799" s="11">
        <f t="shared" si="353"/>
        <v>0</v>
      </c>
      <c r="AA799" s="12">
        <f t="shared" si="354"/>
        <v>0</v>
      </c>
      <c r="AB799" s="11">
        <f t="shared" si="355"/>
        <v>0</v>
      </c>
      <c r="AC799" s="12">
        <f t="shared" si="356"/>
        <v>0</v>
      </c>
      <c r="AD799" s="11">
        <f t="shared" si="357"/>
        <v>0</v>
      </c>
      <c r="AE799" s="12">
        <f t="shared" si="358"/>
        <v>0</v>
      </c>
      <c r="AF799" s="11">
        <f t="shared" si="359"/>
        <v>0</v>
      </c>
      <c r="AG799" s="12">
        <f t="shared" si="360"/>
        <v>0</v>
      </c>
      <c r="AH799" s="11">
        <f t="shared" si="361"/>
        <v>0</v>
      </c>
      <c r="AI799" s="12">
        <f t="shared" si="362"/>
        <v>0</v>
      </c>
      <c r="AJ799" s="11">
        <f t="shared" si="363"/>
        <v>0</v>
      </c>
      <c r="AK799" s="12">
        <f t="shared" si="364"/>
        <v>0</v>
      </c>
    </row>
    <row r="800" spans="1:37" x14ac:dyDescent="0.3">
      <c r="A800">
        <v>588012</v>
      </c>
      <c r="C800" s="1">
        <v>43655</v>
      </c>
      <c r="D800">
        <v>3</v>
      </c>
      <c r="E800" t="s">
        <v>234</v>
      </c>
      <c r="F800" t="s">
        <v>165</v>
      </c>
      <c r="G800" t="s">
        <v>31</v>
      </c>
      <c r="H800" s="2">
        <v>6900000</v>
      </c>
      <c r="J800">
        <f t="shared" si="337"/>
        <v>0</v>
      </c>
      <c r="K800">
        <f t="shared" si="338"/>
        <v>0</v>
      </c>
      <c r="L800">
        <f t="shared" si="339"/>
        <v>0</v>
      </c>
      <c r="M800">
        <f t="shared" si="340"/>
        <v>0</v>
      </c>
      <c r="N800">
        <f t="shared" si="341"/>
        <v>0</v>
      </c>
      <c r="O800">
        <f t="shared" si="342"/>
        <v>0</v>
      </c>
      <c r="P800">
        <f t="shared" si="343"/>
        <v>0</v>
      </c>
      <c r="Q800">
        <f t="shared" si="344"/>
        <v>0</v>
      </c>
      <c r="R800" s="11">
        <f t="shared" si="345"/>
        <v>0</v>
      </c>
      <c r="S800">
        <f t="shared" si="346"/>
        <v>0</v>
      </c>
      <c r="T800" s="11">
        <f t="shared" si="347"/>
        <v>0</v>
      </c>
      <c r="U800" s="12">
        <f t="shared" si="348"/>
        <v>0</v>
      </c>
      <c r="V800" s="11">
        <f t="shared" si="349"/>
        <v>0</v>
      </c>
      <c r="W800" s="12">
        <f t="shared" si="350"/>
        <v>0</v>
      </c>
      <c r="X800" s="11">
        <f t="shared" si="351"/>
        <v>0</v>
      </c>
      <c r="Y800" s="12">
        <f t="shared" si="352"/>
        <v>0</v>
      </c>
      <c r="Z800" s="11">
        <f t="shared" si="353"/>
        <v>0</v>
      </c>
      <c r="AA800" s="12">
        <f t="shared" si="354"/>
        <v>0</v>
      </c>
      <c r="AB800" s="11">
        <f t="shared" si="355"/>
        <v>1</v>
      </c>
      <c r="AC800" s="12">
        <f t="shared" si="356"/>
        <v>0</v>
      </c>
      <c r="AD800" s="11">
        <f t="shared" si="357"/>
        <v>0</v>
      </c>
      <c r="AE800" s="12">
        <f t="shared" si="358"/>
        <v>0</v>
      </c>
      <c r="AF800" s="11">
        <f t="shared" si="359"/>
        <v>0</v>
      </c>
      <c r="AG800" s="12">
        <f t="shared" si="360"/>
        <v>0</v>
      </c>
      <c r="AH800" s="11">
        <f t="shared" si="361"/>
        <v>0</v>
      </c>
      <c r="AI800" s="12">
        <f t="shared" si="362"/>
        <v>0</v>
      </c>
      <c r="AJ800" s="11">
        <f t="shared" si="363"/>
        <v>0</v>
      </c>
      <c r="AK800" s="12">
        <f t="shared" si="364"/>
        <v>0</v>
      </c>
    </row>
    <row r="801" spans="1:37" x14ac:dyDescent="0.3">
      <c r="A801">
        <v>588012</v>
      </c>
      <c r="C801" s="1">
        <v>43655</v>
      </c>
      <c r="D801">
        <v>4</v>
      </c>
      <c r="E801" t="s">
        <v>234</v>
      </c>
      <c r="F801" t="s">
        <v>165</v>
      </c>
      <c r="G801" t="s">
        <v>24</v>
      </c>
      <c r="H801" s="2">
        <v>7808652</v>
      </c>
      <c r="J801">
        <f t="shared" si="337"/>
        <v>0</v>
      </c>
      <c r="K801">
        <f t="shared" si="338"/>
        <v>0</v>
      </c>
      <c r="L801">
        <f t="shared" si="339"/>
        <v>0</v>
      </c>
      <c r="M801">
        <f t="shared" si="340"/>
        <v>0</v>
      </c>
      <c r="N801">
        <f t="shared" si="341"/>
        <v>0</v>
      </c>
      <c r="O801">
        <f t="shared" si="342"/>
        <v>0</v>
      </c>
      <c r="P801">
        <f t="shared" si="343"/>
        <v>0</v>
      </c>
      <c r="Q801">
        <f t="shared" si="344"/>
        <v>0</v>
      </c>
      <c r="R801" s="11">
        <f t="shared" si="345"/>
        <v>0</v>
      </c>
      <c r="S801">
        <f t="shared" si="346"/>
        <v>0</v>
      </c>
      <c r="T801" s="11">
        <f t="shared" si="347"/>
        <v>0</v>
      </c>
      <c r="U801" s="12">
        <f t="shared" si="348"/>
        <v>0</v>
      </c>
      <c r="V801" s="11">
        <f t="shared" si="349"/>
        <v>0</v>
      </c>
      <c r="W801" s="12">
        <f t="shared" si="350"/>
        <v>0</v>
      </c>
      <c r="X801" s="11">
        <f t="shared" si="351"/>
        <v>0</v>
      </c>
      <c r="Y801" s="12">
        <f t="shared" si="352"/>
        <v>0</v>
      </c>
      <c r="Z801" s="11">
        <f t="shared" si="353"/>
        <v>0</v>
      </c>
      <c r="AA801" s="12">
        <f t="shared" si="354"/>
        <v>0</v>
      </c>
      <c r="AB801" s="11">
        <f t="shared" si="355"/>
        <v>0</v>
      </c>
      <c r="AC801" s="12">
        <f t="shared" si="356"/>
        <v>0</v>
      </c>
      <c r="AD801" s="11">
        <f t="shared" si="357"/>
        <v>0</v>
      </c>
      <c r="AE801" s="12">
        <f t="shared" si="358"/>
        <v>0</v>
      </c>
      <c r="AF801" s="11">
        <f t="shared" si="359"/>
        <v>0</v>
      </c>
      <c r="AG801" s="12">
        <f t="shared" si="360"/>
        <v>0</v>
      </c>
      <c r="AH801" s="11">
        <f t="shared" si="361"/>
        <v>0</v>
      </c>
      <c r="AI801" s="12">
        <f t="shared" si="362"/>
        <v>0</v>
      </c>
      <c r="AJ801" s="11">
        <f t="shared" si="363"/>
        <v>0</v>
      </c>
      <c r="AK801" s="12">
        <f t="shared" si="364"/>
        <v>0</v>
      </c>
    </row>
    <row r="802" spans="1:37" x14ac:dyDescent="0.3">
      <c r="A802">
        <v>588012</v>
      </c>
      <c r="C802" s="1">
        <v>43655</v>
      </c>
      <c r="D802">
        <v>5</v>
      </c>
      <c r="E802" t="s">
        <v>234</v>
      </c>
      <c r="F802" t="s">
        <v>165</v>
      </c>
      <c r="G802" t="s">
        <v>89</v>
      </c>
      <c r="H802" s="2">
        <v>8311920</v>
      </c>
      <c r="J802">
        <f t="shared" si="337"/>
        <v>0</v>
      </c>
      <c r="K802">
        <f t="shared" si="338"/>
        <v>0</v>
      </c>
      <c r="L802">
        <f t="shared" si="339"/>
        <v>0</v>
      </c>
      <c r="M802">
        <f t="shared" si="340"/>
        <v>0</v>
      </c>
      <c r="N802">
        <f t="shared" si="341"/>
        <v>0</v>
      </c>
      <c r="O802">
        <f t="shared" si="342"/>
        <v>0</v>
      </c>
      <c r="P802">
        <f t="shared" si="343"/>
        <v>0</v>
      </c>
      <c r="Q802">
        <f t="shared" si="344"/>
        <v>0</v>
      </c>
      <c r="R802" s="11">
        <f t="shared" si="345"/>
        <v>0</v>
      </c>
      <c r="S802">
        <f t="shared" si="346"/>
        <v>0</v>
      </c>
      <c r="T802" s="11">
        <f t="shared" si="347"/>
        <v>0</v>
      </c>
      <c r="U802" s="12">
        <f t="shared" si="348"/>
        <v>0</v>
      </c>
      <c r="V802" s="11">
        <f t="shared" si="349"/>
        <v>0</v>
      </c>
      <c r="W802" s="12">
        <f t="shared" si="350"/>
        <v>0</v>
      </c>
      <c r="X802" s="11">
        <f t="shared" si="351"/>
        <v>0</v>
      </c>
      <c r="Y802" s="12">
        <f t="shared" si="352"/>
        <v>0</v>
      </c>
      <c r="Z802" s="11">
        <f t="shared" si="353"/>
        <v>0</v>
      </c>
      <c r="AA802" s="12">
        <f t="shared" si="354"/>
        <v>0</v>
      </c>
      <c r="AB802" s="11">
        <f t="shared" si="355"/>
        <v>0</v>
      </c>
      <c r="AC802" s="12">
        <f t="shared" si="356"/>
        <v>0</v>
      </c>
      <c r="AD802" s="11">
        <f t="shared" si="357"/>
        <v>0</v>
      </c>
      <c r="AE802" s="12">
        <f t="shared" si="358"/>
        <v>0</v>
      </c>
      <c r="AF802" s="11">
        <f t="shared" si="359"/>
        <v>0</v>
      </c>
      <c r="AG802" s="12">
        <f t="shared" si="360"/>
        <v>0</v>
      </c>
      <c r="AH802" s="11">
        <f t="shared" si="361"/>
        <v>0</v>
      </c>
      <c r="AI802" s="12">
        <f t="shared" si="362"/>
        <v>0</v>
      </c>
      <c r="AJ802" s="11">
        <f t="shared" si="363"/>
        <v>0</v>
      </c>
      <c r="AK802" s="12">
        <f t="shared" si="364"/>
        <v>0</v>
      </c>
    </row>
    <row r="803" spans="1:37" x14ac:dyDescent="0.3">
      <c r="A803">
        <v>588012</v>
      </c>
      <c r="C803" s="1">
        <v>43655</v>
      </c>
      <c r="D803">
        <v>6</v>
      </c>
      <c r="E803" t="s">
        <v>234</v>
      </c>
      <c r="F803" t="s">
        <v>165</v>
      </c>
      <c r="G803" t="s">
        <v>17</v>
      </c>
      <c r="H803" s="2">
        <v>8405404</v>
      </c>
      <c r="J803">
        <f t="shared" si="337"/>
        <v>0</v>
      </c>
      <c r="K803">
        <f t="shared" si="338"/>
        <v>0</v>
      </c>
      <c r="L803">
        <f t="shared" si="339"/>
        <v>0</v>
      </c>
      <c r="M803">
        <f t="shared" si="340"/>
        <v>0</v>
      </c>
      <c r="N803">
        <f t="shared" si="341"/>
        <v>0</v>
      </c>
      <c r="O803">
        <f t="shared" si="342"/>
        <v>0</v>
      </c>
      <c r="P803">
        <f t="shared" si="343"/>
        <v>0</v>
      </c>
      <c r="Q803">
        <f t="shared" si="344"/>
        <v>0</v>
      </c>
      <c r="R803" s="11">
        <f t="shared" si="345"/>
        <v>0</v>
      </c>
      <c r="S803">
        <f t="shared" si="346"/>
        <v>0</v>
      </c>
      <c r="T803" s="11">
        <f t="shared" si="347"/>
        <v>0</v>
      </c>
      <c r="U803" s="12">
        <f t="shared" si="348"/>
        <v>0</v>
      </c>
      <c r="V803" s="11">
        <f t="shared" si="349"/>
        <v>0</v>
      </c>
      <c r="W803" s="12">
        <f t="shared" si="350"/>
        <v>0</v>
      </c>
      <c r="X803" s="11">
        <f t="shared" si="351"/>
        <v>0</v>
      </c>
      <c r="Y803" s="12">
        <f t="shared" si="352"/>
        <v>0</v>
      </c>
      <c r="Z803" s="11">
        <f t="shared" si="353"/>
        <v>0</v>
      </c>
      <c r="AA803" s="12">
        <f t="shared" si="354"/>
        <v>0</v>
      </c>
      <c r="AB803" s="11">
        <f t="shared" si="355"/>
        <v>0</v>
      </c>
      <c r="AC803" s="12">
        <f t="shared" si="356"/>
        <v>0</v>
      </c>
      <c r="AD803" s="11">
        <f t="shared" si="357"/>
        <v>0</v>
      </c>
      <c r="AE803" s="12">
        <f t="shared" si="358"/>
        <v>0</v>
      </c>
      <c r="AF803" s="11">
        <f t="shared" si="359"/>
        <v>0</v>
      </c>
      <c r="AG803" s="12">
        <f t="shared" si="360"/>
        <v>0</v>
      </c>
      <c r="AH803" s="11">
        <f t="shared" si="361"/>
        <v>0</v>
      </c>
      <c r="AI803" s="12">
        <f t="shared" si="362"/>
        <v>0</v>
      </c>
      <c r="AJ803" s="11">
        <f t="shared" si="363"/>
        <v>0</v>
      </c>
      <c r="AK803" s="12">
        <f t="shared" si="364"/>
        <v>0</v>
      </c>
    </row>
    <row r="804" spans="1:37" x14ac:dyDescent="0.3">
      <c r="A804">
        <v>588012</v>
      </c>
      <c r="C804" s="1">
        <v>43655</v>
      </c>
      <c r="D804">
        <v>7</v>
      </c>
      <c r="E804" t="s">
        <v>234</v>
      </c>
      <c r="F804" t="s">
        <v>165</v>
      </c>
      <c r="G804" t="s">
        <v>12</v>
      </c>
      <c r="H804" s="2">
        <v>8947684</v>
      </c>
      <c r="J804">
        <f t="shared" si="337"/>
        <v>0</v>
      </c>
      <c r="K804">
        <f t="shared" si="338"/>
        <v>0</v>
      </c>
      <c r="L804">
        <f t="shared" si="339"/>
        <v>0</v>
      </c>
      <c r="M804">
        <f t="shared" si="340"/>
        <v>0</v>
      </c>
      <c r="N804">
        <f t="shared" si="341"/>
        <v>0</v>
      </c>
      <c r="O804">
        <f t="shared" si="342"/>
        <v>0</v>
      </c>
      <c r="P804">
        <f t="shared" si="343"/>
        <v>0</v>
      </c>
      <c r="Q804">
        <f t="shared" si="344"/>
        <v>0</v>
      </c>
      <c r="R804" s="11">
        <f t="shared" si="345"/>
        <v>0</v>
      </c>
      <c r="S804">
        <f t="shared" si="346"/>
        <v>0</v>
      </c>
      <c r="T804" s="11">
        <f t="shared" si="347"/>
        <v>0</v>
      </c>
      <c r="U804" s="12">
        <f t="shared" si="348"/>
        <v>0</v>
      </c>
      <c r="V804" s="11">
        <f t="shared" si="349"/>
        <v>1</v>
      </c>
      <c r="W804" s="12">
        <f t="shared" si="350"/>
        <v>0</v>
      </c>
      <c r="X804" s="11">
        <f t="shared" si="351"/>
        <v>0</v>
      </c>
      <c r="Y804" s="12">
        <f t="shared" si="352"/>
        <v>0</v>
      </c>
      <c r="Z804" s="11">
        <f t="shared" si="353"/>
        <v>0</v>
      </c>
      <c r="AA804" s="12">
        <f t="shared" si="354"/>
        <v>0</v>
      </c>
      <c r="AB804" s="11">
        <f t="shared" si="355"/>
        <v>0</v>
      </c>
      <c r="AC804" s="12">
        <f t="shared" si="356"/>
        <v>0</v>
      </c>
      <c r="AD804" s="11">
        <f t="shared" si="357"/>
        <v>0</v>
      </c>
      <c r="AE804" s="12">
        <f t="shared" si="358"/>
        <v>0</v>
      </c>
      <c r="AF804" s="11">
        <f t="shared" si="359"/>
        <v>0</v>
      </c>
      <c r="AG804" s="12">
        <f t="shared" si="360"/>
        <v>0</v>
      </c>
      <c r="AH804" s="11">
        <f t="shared" si="361"/>
        <v>0</v>
      </c>
      <c r="AI804" s="12">
        <f t="shared" si="362"/>
        <v>0</v>
      </c>
      <c r="AJ804" s="11">
        <f t="shared" si="363"/>
        <v>0</v>
      </c>
      <c r="AK804" s="12">
        <f t="shared" si="364"/>
        <v>0</v>
      </c>
    </row>
    <row r="805" spans="1:37" x14ac:dyDescent="0.3">
      <c r="A805">
        <v>588012</v>
      </c>
      <c r="C805" s="1">
        <v>43655</v>
      </c>
      <c r="D805">
        <v>8</v>
      </c>
      <c r="E805" t="s">
        <v>234</v>
      </c>
      <c r="F805" t="s">
        <v>165</v>
      </c>
      <c r="G805" t="s">
        <v>156</v>
      </c>
      <c r="H805" s="2">
        <v>9377757</v>
      </c>
      <c r="J805">
        <f t="shared" si="337"/>
        <v>1</v>
      </c>
      <c r="K805">
        <f t="shared" si="338"/>
        <v>0</v>
      </c>
      <c r="L805">
        <f t="shared" si="339"/>
        <v>0</v>
      </c>
      <c r="M805">
        <f t="shared" si="340"/>
        <v>0</v>
      </c>
      <c r="N805">
        <f t="shared" si="341"/>
        <v>0</v>
      </c>
      <c r="O805">
        <f t="shared" si="342"/>
        <v>0</v>
      </c>
      <c r="P805">
        <f t="shared" si="343"/>
        <v>0</v>
      </c>
      <c r="Q805">
        <f t="shared" si="344"/>
        <v>0</v>
      </c>
      <c r="R805" s="11">
        <f t="shared" si="345"/>
        <v>0</v>
      </c>
      <c r="S805">
        <f t="shared" si="346"/>
        <v>0</v>
      </c>
      <c r="T805" s="11">
        <f t="shared" si="347"/>
        <v>0</v>
      </c>
      <c r="U805" s="12">
        <f t="shared" si="348"/>
        <v>0</v>
      </c>
      <c r="V805" s="11">
        <f t="shared" si="349"/>
        <v>0</v>
      </c>
      <c r="W805" s="12">
        <f t="shared" si="350"/>
        <v>0</v>
      </c>
      <c r="X805" s="11">
        <f t="shared" si="351"/>
        <v>0</v>
      </c>
      <c r="Y805" s="12">
        <f t="shared" si="352"/>
        <v>0</v>
      </c>
      <c r="Z805" s="11">
        <f t="shared" si="353"/>
        <v>0</v>
      </c>
      <c r="AA805" s="12">
        <f t="shared" si="354"/>
        <v>0</v>
      </c>
      <c r="AB805" s="11">
        <f t="shared" si="355"/>
        <v>0</v>
      </c>
      <c r="AC805" s="12">
        <f t="shared" si="356"/>
        <v>0</v>
      </c>
      <c r="AD805" s="11">
        <f t="shared" si="357"/>
        <v>0</v>
      </c>
      <c r="AE805" s="12">
        <f t="shared" si="358"/>
        <v>0</v>
      </c>
      <c r="AF805" s="11">
        <f t="shared" si="359"/>
        <v>0</v>
      </c>
      <c r="AG805" s="12">
        <f t="shared" si="360"/>
        <v>0</v>
      </c>
      <c r="AH805" s="11">
        <f t="shared" si="361"/>
        <v>0</v>
      </c>
      <c r="AI805" s="12">
        <f t="shared" si="362"/>
        <v>0</v>
      </c>
      <c r="AJ805" s="11">
        <f t="shared" si="363"/>
        <v>0</v>
      </c>
      <c r="AK805" s="12">
        <f t="shared" si="364"/>
        <v>0</v>
      </c>
    </row>
    <row r="806" spans="1:37" x14ac:dyDescent="0.3">
      <c r="A806">
        <v>588012</v>
      </c>
      <c r="C806" s="1">
        <v>43655</v>
      </c>
      <c r="D806">
        <v>9</v>
      </c>
      <c r="E806" t="s">
        <v>234</v>
      </c>
      <c r="F806" t="s">
        <v>165</v>
      </c>
      <c r="G806" t="s">
        <v>14</v>
      </c>
      <c r="H806" s="2">
        <v>11150907</v>
      </c>
      <c r="J806">
        <f t="shared" si="337"/>
        <v>0</v>
      </c>
      <c r="K806">
        <f t="shared" si="338"/>
        <v>0</v>
      </c>
      <c r="L806">
        <f t="shared" si="339"/>
        <v>0</v>
      </c>
      <c r="M806">
        <f t="shared" si="340"/>
        <v>0</v>
      </c>
      <c r="N806">
        <f t="shared" si="341"/>
        <v>0</v>
      </c>
      <c r="O806">
        <f t="shared" si="342"/>
        <v>0</v>
      </c>
      <c r="P806">
        <f t="shared" si="343"/>
        <v>0</v>
      </c>
      <c r="Q806">
        <f t="shared" si="344"/>
        <v>0</v>
      </c>
      <c r="R806" s="11">
        <f t="shared" si="345"/>
        <v>0</v>
      </c>
      <c r="S806">
        <f t="shared" si="346"/>
        <v>0</v>
      </c>
      <c r="T806" s="11">
        <f t="shared" si="347"/>
        <v>0</v>
      </c>
      <c r="U806" s="12">
        <f t="shared" si="348"/>
        <v>0</v>
      </c>
      <c r="V806" s="11">
        <f t="shared" si="349"/>
        <v>0</v>
      </c>
      <c r="W806" s="12">
        <f t="shared" si="350"/>
        <v>0</v>
      </c>
      <c r="X806" s="11">
        <f t="shared" si="351"/>
        <v>0</v>
      </c>
      <c r="Y806" s="12">
        <f t="shared" si="352"/>
        <v>0</v>
      </c>
      <c r="Z806" s="11">
        <f t="shared" si="353"/>
        <v>1</v>
      </c>
      <c r="AA806" s="12">
        <f t="shared" si="354"/>
        <v>0</v>
      </c>
      <c r="AB806" s="11">
        <f t="shared" si="355"/>
        <v>0</v>
      </c>
      <c r="AC806" s="12">
        <f t="shared" si="356"/>
        <v>0</v>
      </c>
      <c r="AD806" s="11">
        <f t="shared" si="357"/>
        <v>0</v>
      </c>
      <c r="AE806" s="12">
        <f t="shared" si="358"/>
        <v>0</v>
      </c>
      <c r="AF806" s="11">
        <f t="shared" si="359"/>
        <v>0</v>
      </c>
      <c r="AG806" s="12">
        <f t="shared" si="360"/>
        <v>0</v>
      </c>
      <c r="AH806" s="11">
        <f t="shared" si="361"/>
        <v>0</v>
      </c>
      <c r="AI806" s="12">
        <f t="shared" si="362"/>
        <v>0</v>
      </c>
      <c r="AJ806" s="11">
        <f t="shared" si="363"/>
        <v>0</v>
      </c>
      <c r="AK806" s="12">
        <f t="shared" si="364"/>
        <v>0</v>
      </c>
    </row>
    <row r="807" spans="1:37" x14ac:dyDescent="0.3">
      <c r="C807" s="1"/>
      <c r="H807" s="2"/>
      <c r="J807">
        <f t="shared" si="337"/>
        <v>0</v>
      </c>
      <c r="K807">
        <f t="shared" si="338"/>
        <v>0</v>
      </c>
      <c r="L807">
        <f t="shared" si="339"/>
        <v>0</v>
      </c>
      <c r="M807">
        <f t="shared" si="340"/>
        <v>0</v>
      </c>
      <c r="N807">
        <f t="shared" si="341"/>
        <v>0</v>
      </c>
      <c r="O807">
        <f t="shared" si="342"/>
        <v>0</v>
      </c>
      <c r="P807">
        <f t="shared" si="343"/>
        <v>0</v>
      </c>
      <c r="Q807">
        <f t="shared" si="344"/>
        <v>0</v>
      </c>
      <c r="R807" s="11">
        <f t="shared" si="345"/>
        <v>0</v>
      </c>
      <c r="S807">
        <f t="shared" si="346"/>
        <v>0</v>
      </c>
      <c r="T807" s="11">
        <f t="shared" si="347"/>
        <v>0</v>
      </c>
      <c r="U807" s="12">
        <f t="shared" si="348"/>
        <v>0</v>
      </c>
      <c r="V807" s="11">
        <f t="shared" si="349"/>
        <v>0</v>
      </c>
      <c r="W807" s="12">
        <f t="shared" si="350"/>
        <v>0</v>
      </c>
      <c r="X807" s="11">
        <f t="shared" si="351"/>
        <v>0</v>
      </c>
      <c r="Y807" s="12">
        <f t="shared" si="352"/>
        <v>0</v>
      </c>
      <c r="Z807" s="11">
        <f t="shared" si="353"/>
        <v>0</v>
      </c>
      <c r="AA807" s="12">
        <f t="shared" si="354"/>
        <v>0</v>
      </c>
      <c r="AB807" s="11">
        <f t="shared" si="355"/>
        <v>0</v>
      </c>
      <c r="AC807" s="12">
        <f t="shared" si="356"/>
        <v>0</v>
      </c>
      <c r="AD807" s="11">
        <f t="shared" si="357"/>
        <v>0</v>
      </c>
      <c r="AE807" s="12">
        <f t="shared" si="358"/>
        <v>0</v>
      </c>
      <c r="AF807" s="11">
        <f t="shared" si="359"/>
        <v>0</v>
      </c>
      <c r="AG807" s="12">
        <f t="shared" si="360"/>
        <v>0</v>
      </c>
      <c r="AH807" s="11">
        <f t="shared" si="361"/>
        <v>0</v>
      </c>
      <c r="AI807" s="12">
        <f t="shared" si="362"/>
        <v>0</v>
      </c>
      <c r="AJ807" s="11">
        <f t="shared" si="363"/>
        <v>0</v>
      </c>
      <c r="AK807" s="12">
        <f t="shared" si="364"/>
        <v>0</v>
      </c>
    </row>
    <row r="808" spans="1:37" x14ac:dyDescent="0.3">
      <c r="A808">
        <v>585575</v>
      </c>
      <c r="C808" s="1">
        <v>43641</v>
      </c>
      <c r="D808">
        <v>1</v>
      </c>
      <c r="E808" t="s">
        <v>235</v>
      </c>
      <c r="F808" t="s">
        <v>178</v>
      </c>
      <c r="G808" t="s">
        <v>140</v>
      </c>
      <c r="H808" s="2">
        <v>5097757</v>
      </c>
      <c r="J808">
        <f t="shared" si="337"/>
        <v>0</v>
      </c>
      <c r="K808">
        <f t="shared" si="338"/>
        <v>0</v>
      </c>
      <c r="L808">
        <f t="shared" si="339"/>
        <v>0</v>
      </c>
      <c r="M808">
        <f t="shared" si="340"/>
        <v>0</v>
      </c>
      <c r="N808">
        <f t="shared" si="341"/>
        <v>0</v>
      </c>
      <c r="O808">
        <f t="shared" si="342"/>
        <v>0</v>
      </c>
      <c r="P808">
        <f t="shared" si="343"/>
        <v>0</v>
      </c>
      <c r="Q808">
        <f t="shared" si="344"/>
        <v>0</v>
      </c>
      <c r="R808" s="11">
        <f t="shared" si="345"/>
        <v>0</v>
      </c>
      <c r="S808">
        <f t="shared" si="346"/>
        <v>0</v>
      </c>
      <c r="T808" s="11">
        <f t="shared" si="347"/>
        <v>0</v>
      </c>
      <c r="U808" s="12">
        <f t="shared" si="348"/>
        <v>0</v>
      </c>
      <c r="V808" s="11">
        <f t="shared" si="349"/>
        <v>0</v>
      </c>
      <c r="W808" s="12">
        <f t="shared" si="350"/>
        <v>0</v>
      </c>
      <c r="X808" s="11">
        <f t="shared" si="351"/>
        <v>0</v>
      </c>
      <c r="Y808" s="12">
        <f t="shared" si="352"/>
        <v>0</v>
      </c>
      <c r="Z808" s="11">
        <f t="shared" si="353"/>
        <v>0</v>
      </c>
      <c r="AA808" s="12">
        <f t="shared" si="354"/>
        <v>0</v>
      </c>
      <c r="AB808" s="11">
        <f t="shared" si="355"/>
        <v>0</v>
      </c>
      <c r="AC808" s="12">
        <f t="shared" si="356"/>
        <v>0</v>
      </c>
      <c r="AD808" s="11">
        <f t="shared" si="357"/>
        <v>0</v>
      </c>
      <c r="AE808" s="12">
        <f t="shared" si="358"/>
        <v>0</v>
      </c>
      <c r="AF808" s="11">
        <f t="shared" si="359"/>
        <v>0</v>
      </c>
      <c r="AG808" s="12">
        <f t="shared" si="360"/>
        <v>0</v>
      </c>
      <c r="AH808" s="11">
        <f t="shared" si="361"/>
        <v>0</v>
      </c>
      <c r="AI808" s="12">
        <f t="shared" si="362"/>
        <v>0</v>
      </c>
      <c r="AJ808" s="11">
        <f t="shared" si="363"/>
        <v>0</v>
      </c>
      <c r="AK808" s="12">
        <f t="shared" si="364"/>
        <v>0</v>
      </c>
    </row>
    <row r="809" spans="1:37" x14ac:dyDescent="0.3">
      <c r="A809">
        <v>585575</v>
      </c>
      <c r="C809" s="1">
        <v>43641</v>
      </c>
      <c r="D809">
        <v>2</v>
      </c>
      <c r="E809" t="s">
        <v>235</v>
      </c>
      <c r="F809" t="s">
        <v>178</v>
      </c>
      <c r="G809" t="s">
        <v>141</v>
      </c>
      <c r="H809" s="2">
        <v>5154000</v>
      </c>
      <c r="J809">
        <f t="shared" si="337"/>
        <v>0</v>
      </c>
      <c r="K809">
        <f t="shared" si="338"/>
        <v>0</v>
      </c>
      <c r="L809">
        <f t="shared" si="339"/>
        <v>0</v>
      </c>
      <c r="M809">
        <f t="shared" si="340"/>
        <v>0</v>
      </c>
      <c r="N809">
        <f t="shared" si="341"/>
        <v>0</v>
      </c>
      <c r="O809">
        <f t="shared" si="342"/>
        <v>0</v>
      </c>
      <c r="P809">
        <f t="shared" si="343"/>
        <v>0</v>
      </c>
      <c r="Q809">
        <f t="shared" si="344"/>
        <v>0</v>
      </c>
      <c r="R809" s="11">
        <f t="shared" si="345"/>
        <v>0</v>
      </c>
      <c r="S809">
        <f t="shared" si="346"/>
        <v>0</v>
      </c>
      <c r="T809" s="11">
        <f t="shared" si="347"/>
        <v>0</v>
      </c>
      <c r="U809" s="12">
        <f t="shared" si="348"/>
        <v>0</v>
      </c>
      <c r="V809" s="11">
        <f t="shared" si="349"/>
        <v>0</v>
      </c>
      <c r="W809" s="12">
        <f t="shared" si="350"/>
        <v>0</v>
      </c>
      <c r="X809" s="11">
        <f t="shared" si="351"/>
        <v>0</v>
      </c>
      <c r="Y809" s="12">
        <f t="shared" si="352"/>
        <v>0</v>
      </c>
      <c r="Z809" s="11">
        <f t="shared" si="353"/>
        <v>0</v>
      </c>
      <c r="AA809" s="12">
        <f t="shared" si="354"/>
        <v>0</v>
      </c>
      <c r="AB809" s="11">
        <f t="shared" si="355"/>
        <v>0</v>
      </c>
      <c r="AC809" s="12">
        <f t="shared" si="356"/>
        <v>0</v>
      </c>
      <c r="AD809" s="11">
        <f t="shared" si="357"/>
        <v>0</v>
      </c>
      <c r="AE809" s="12">
        <f t="shared" si="358"/>
        <v>0</v>
      </c>
      <c r="AF809" s="11">
        <f t="shared" si="359"/>
        <v>0</v>
      </c>
      <c r="AG809" s="12">
        <f t="shared" si="360"/>
        <v>0</v>
      </c>
      <c r="AH809" s="11">
        <f t="shared" si="361"/>
        <v>0</v>
      </c>
      <c r="AI809" s="12">
        <f t="shared" si="362"/>
        <v>0</v>
      </c>
      <c r="AJ809" s="11">
        <f t="shared" si="363"/>
        <v>0</v>
      </c>
      <c r="AK809" s="12">
        <f t="shared" si="364"/>
        <v>0</v>
      </c>
    </row>
    <row r="810" spans="1:37" x14ac:dyDescent="0.3">
      <c r="A810">
        <v>585575</v>
      </c>
      <c r="C810" s="1">
        <v>43641</v>
      </c>
      <c r="D810">
        <v>3</v>
      </c>
      <c r="E810" t="s">
        <v>235</v>
      </c>
      <c r="F810" t="s">
        <v>178</v>
      </c>
      <c r="G810" t="s">
        <v>142</v>
      </c>
      <c r="H810" s="2">
        <v>5272201</v>
      </c>
      <c r="J810">
        <f t="shared" si="337"/>
        <v>0</v>
      </c>
      <c r="K810">
        <f t="shared" si="338"/>
        <v>0</v>
      </c>
      <c r="L810">
        <f t="shared" si="339"/>
        <v>0</v>
      </c>
      <c r="M810">
        <f t="shared" si="340"/>
        <v>0</v>
      </c>
      <c r="N810">
        <f t="shared" si="341"/>
        <v>0</v>
      </c>
      <c r="O810">
        <f t="shared" si="342"/>
        <v>0</v>
      </c>
      <c r="P810">
        <f t="shared" si="343"/>
        <v>0</v>
      </c>
      <c r="Q810">
        <f t="shared" si="344"/>
        <v>0</v>
      </c>
      <c r="R810" s="11">
        <f t="shared" si="345"/>
        <v>0</v>
      </c>
      <c r="S810">
        <f t="shared" si="346"/>
        <v>0</v>
      </c>
      <c r="T810" s="11">
        <f t="shared" si="347"/>
        <v>0</v>
      </c>
      <c r="U810" s="12">
        <f t="shared" si="348"/>
        <v>0</v>
      </c>
      <c r="V810" s="11">
        <f t="shared" si="349"/>
        <v>0</v>
      </c>
      <c r="W810" s="12">
        <f t="shared" si="350"/>
        <v>0</v>
      </c>
      <c r="X810" s="11">
        <f t="shared" si="351"/>
        <v>0</v>
      </c>
      <c r="Y810" s="12">
        <f t="shared" si="352"/>
        <v>0</v>
      </c>
      <c r="Z810" s="11">
        <f t="shared" si="353"/>
        <v>0</v>
      </c>
      <c r="AA810" s="12">
        <f t="shared" si="354"/>
        <v>0</v>
      </c>
      <c r="AB810" s="11">
        <f t="shared" si="355"/>
        <v>0</v>
      </c>
      <c r="AC810" s="12">
        <f t="shared" si="356"/>
        <v>0</v>
      </c>
      <c r="AD810" s="11">
        <f t="shared" si="357"/>
        <v>0</v>
      </c>
      <c r="AE810" s="12">
        <f t="shared" si="358"/>
        <v>0</v>
      </c>
      <c r="AF810" s="11">
        <f t="shared" si="359"/>
        <v>0</v>
      </c>
      <c r="AG810" s="12">
        <f t="shared" si="360"/>
        <v>0</v>
      </c>
      <c r="AH810" s="11">
        <f t="shared" si="361"/>
        <v>0</v>
      </c>
      <c r="AI810" s="12">
        <f t="shared" si="362"/>
        <v>0</v>
      </c>
      <c r="AJ810" s="11">
        <f t="shared" si="363"/>
        <v>0</v>
      </c>
      <c r="AK810" s="12">
        <f t="shared" si="364"/>
        <v>0</v>
      </c>
    </row>
    <row r="811" spans="1:37" x14ac:dyDescent="0.3">
      <c r="A811">
        <v>585575</v>
      </c>
      <c r="C811" s="1">
        <v>43641</v>
      </c>
      <c r="D811">
        <v>4</v>
      </c>
      <c r="E811" t="s">
        <v>235</v>
      </c>
      <c r="F811" t="s">
        <v>178</v>
      </c>
      <c r="G811" t="s">
        <v>27</v>
      </c>
      <c r="H811" s="2">
        <v>5697000</v>
      </c>
      <c r="J811">
        <f t="shared" si="337"/>
        <v>0</v>
      </c>
      <c r="K811">
        <f t="shared" si="338"/>
        <v>0</v>
      </c>
      <c r="L811">
        <f t="shared" si="339"/>
        <v>0</v>
      </c>
      <c r="M811">
        <f t="shared" si="340"/>
        <v>0</v>
      </c>
      <c r="N811">
        <f t="shared" si="341"/>
        <v>0</v>
      </c>
      <c r="O811">
        <f t="shared" si="342"/>
        <v>0</v>
      </c>
      <c r="P811">
        <f t="shared" si="343"/>
        <v>0</v>
      </c>
      <c r="Q811">
        <f t="shared" si="344"/>
        <v>0</v>
      </c>
      <c r="R811" s="11">
        <f t="shared" si="345"/>
        <v>0</v>
      </c>
      <c r="S811">
        <f t="shared" si="346"/>
        <v>0</v>
      </c>
      <c r="T811" s="11">
        <f t="shared" si="347"/>
        <v>0</v>
      </c>
      <c r="U811" s="12">
        <f t="shared" si="348"/>
        <v>0</v>
      </c>
      <c r="V811" s="11">
        <f t="shared" si="349"/>
        <v>0</v>
      </c>
      <c r="W811" s="12">
        <f t="shared" si="350"/>
        <v>0</v>
      </c>
      <c r="X811" s="11">
        <f t="shared" si="351"/>
        <v>0</v>
      </c>
      <c r="Y811" s="12">
        <f t="shared" si="352"/>
        <v>0</v>
      </c>
      <c r="Z811" s="11">
        <f t="shared" si="353"/>
        <v>0</v>
      </c>
      <c r="AA811" s="12">
        <f t="shared" si="354"/>
        <v>0</v>
      </c>
      <c r="AB811" s="11">
        <f t="shared" si="355"/>
        <v>0</v>
      </c>
      <c r="AC811" s="12">
        <f t="shared" si="356"/>
        <v>0</v>
      </c>
      <c r="AD811" s="11">
        <f t="shared" si="357"/>
        <v>0</v>
      </c>
      <c r="AE811" s="12">
        <f t="shared" si="358"/>
        <v>0</v>
      </c>
      <c r="AF811" s="11">
        <f t="shared" si="359"/>
        <v>0</v>
      </c>
      <c r="AG811" s="12">
        <f t="shared" si="360"/>
        <v>0</v>
      </c>
      <c r="AH811" s="11">
        <f t="shared" si="361"/>
        <v>0</v>
      </c>
      <c r="AI811" s="12">
        <f t="shared" si="362"/>
        <v>0</v>
      </c>
      <c r="AJ811" s="11">
        <f t="shared" si="363"/>
        <v>0</v>
      </c>
      <c r="AK811" s="12">
        <f t="shared" si="364"/>
        <v>0</v>
      </c>
    </row>
    <row r="812" spans="1:37" x14ac:dyDescent="0.3">
      <c r="A812">
        <v>585575</v>
      </c>
      <c r="C812" s="1">
        <v>43641</v>
      </c>
      <c r="D812">
        <v>5</v>
      </c>
      <c r="E812" t="s">
        <v>235</v>
      </c>
      <c r="F812" t="s">
        <v>178</v>
      </c>
      <c r="G812" t="s">
        <v>62</v>
      </c>
      <c r="H812" s="2">
        <v>5782275</v>
      </c>
      <c r="J812">
        <f t="shared" si="337"/>
        <v>0</v>
      </c>
      <c r="K812">
        <f t="shared" si="338"/>
        <v>0</v>
      </c>
      <c r="L812">
        <f t="shared" si="339"/>
        <v>0</v>
      </c>
      <c r="M812">
        <f t="shared" si="340"/>
        <v>0</v>
      </c>
      <c r="N812">
        <f t="shared" si="341"/>
        <v>0</v>
      </c>
      <c r="O812">
        <f t="shared" si="342"/>
        <v>0</v>
      </c>
      <c r="P812">
        <f t="shared" si="343"/>
        <v>0</v>
      </c>
      <c r="Q812">
        <f t="shared" si="344"/>
        <v>0</v>
      </c>
      <c r="R812" s="11">
        <f t="shared" si="345"/>
        <v>0</v>
      </c>
      <c r="S812">
        <f t="shared" si="346"/>
        <v>0</v>
      </c>
      <c r="T812" s="11">
        <f t="shared" si="347"/>
        <v>0</v>
      </c>
      <c r="U812" s="12">
        <f t="shared" si="348"/>
        <v>0</v>
      </c>
      <c r="V812" s="11">
        <f t="shared" si="349"/>
        <v>0</v>
      </c>
      <c r="W812" s="12">
        <f t="shared" si="350"/>
        <v>0</v>
      </c>
      <c r="X812" s="11">
        <f t="shared" si="351"/>
        <v>0</v>
      </c>
      <c r="Y812" s="12">
        <f t="shared" si="352"/>
        <v>0</v>
      </c>
      <c r="Z812" s="11">
        <f t="shared" si="353"/>
        <v>0</v>
      </c>
      <c r="AA812" s="12">
        <f t="shared" si="354"/>
        <v>0</v>
      </c>
      <c r="AB812" s="11">
        <f t="shared" si="355"/>
        <v>0</v>
      </c>
      <c r="AC812" s="12">
        <f t="shared" si="356"/>
        <v>0</v>
      </c>
      <c r="AD812" s="11">
        <f t="shared" si="357"/>
        <v>0</v>
      </c>
      <c r="AE812" s="12">
        <f t="shared" si="358"/>
        <v>0</v>
      </c>
      <c r="AF812" s="11">
        <f t="shared" si="359"/>
        <v>0</v>
      </c>
      <c r="AG812" s="12">
        <f t="shared" si="360"/>
        <v>0</v>
      </c>
      <c r="AH812" s="11">
        <f t="shared" si="361"/>
        <v>0</v>
      </c>
      <c r="AI812" s="12">
        <f t="shared" si="362"/>
        <v>0</v>
      </c>
      <c r="AJ812" s="11">
        <f t="shared" si="363"/>
        <v>0</v>
      </c>
      <c r="AK812" s="12">
        <f t="shared" si="364"/>
        <v>0</v>
      </c>
    </row>
    <row r="813" spans="1:37" x14ac:dyDescent="0.3">
      <c r="A813">
        <v>585575</v>
      </c>
      <c r="C813" s="1">
        <v>43641</v>
      </c>
      <c r="D813">
        <v>6</v>
      </c>
      <c r="E813" t="s">
        <v>235</v>
      </c>
      <c r="F813" t="s">
        <v>178</v>
      </c>
      <c r="G813" t="s">
        <v>143</v>
      </c>
      <c r="H813" s="2">
        <v>5946125</v>
      </c>
      <c r="J813">
        <f t="shared" si="337"/>
        <v>0</v>
      </c>
      <c r="K813">
        <f t="shared" si="338"/>
        <v>0</v>
      </c>
      <c r="L813">
        <f t="shared" si="339"/>
        <v>0</v>
      </c>
      <c r="M813">
        <f t="shared" si="340"/>
        <v>0</v>
      </c>
      <c r="N813">
        <f t="shared" si="341"/>
        <v>0</v>
      </c>
      <c r="O813">
        <f t="shared" si="342"/>
        <v>0</v>
      </c>
      <c r="P813">
        <f t="shared" si="343"/>
        <v>0</v>
      </c>
      <c r="Q813">
        <f t="shared" si="344"/>
        <v>0</v>
      </c>
      <c r="R813" s="11">
        <f t="shared" si="345"/>
        <v>0</v>
      </c>
      <c r="S813">
        <f t="shared" si="346"/>
        <v>0</v>
      </c>
      <c r="T813" s="11">
        <f t="shared" si="347"/>
        <v>0</v>
      </c>
      <c r="U813" s="12">
        <f t="shared" si="348"/>
        <v>0</v>
      </c>
      <c r="V813" s="11">
        <f t="shared" si="349"/>
        <v>0</v>
      </c>
      <c r="W813" s="12">
        <f t="shared" si="350"/>
        <v>0</v>
      </c>
      <c r="X813" s="11">
        <f t="shared" si="351"/>
        <v>0</v>
      </c>
      <c r="Y813" s="12">
        <f t="shared" si="352"/>
        <v>0</v>
      </c>
      <c r="Z813" s="11">
        <f t="shared" si="353"/>
        <v>0</v>
      </c>
      <c r="AA813" s="12">
        <f t="shared" si="354"/>
        <v>0</v>
      </c>
      <c r="AB813" s="11">
        <f t="shared" si="355"/>
        <v>0</v>
      </c>
      <c r="AC813" s="12">
        <f t="shared" si="356"/>
        <v>0</v>
      </c>
      <c r="AD813" s="11">
        <f t="shared" si="357"/>
        <v>0</v>
      </c>
      <c r="AE813" s="12">
        <f t="shared" si="358"/>
        <v>0</v>
      </c>
      <c r="AF813" s="11">
        <f t="shared" si="359"/>
        <v>0</v>
      </c>
      <c r="AG813" s="12">
        <f t="shared" si="360"/>
        <v>0</v>
      </c>
      <c r="AH813" s="11">
        <f t="shared" si="361"/>
        <v>0</v>
      </c>
      <c r="AI813" s="12">
        <f t="shared" si="362"/>
        <v>0</v>
      </c>
      <c r="AJ813" s="11">
        <f t="shared" si="363"/>
        <v>0</v>
      </c>
      <c r="AK813" s="12">
        <f t="shared" si="364"/>
        <v>0</v>
      </c>
    </row>
    <row r="814" spans="1:37" x14ac:dyDescent="0.3">
      <c r="A814">
        <v>585575</v>
      </c>
      <c r="C814" s="1">
        <v>43641</v>
      </c>
      <c r="D814">
        <v>7</v>
      </c>
      <c r="E814" t="s">
        <v>235</v>
      </c>
      <c r="F814" t="s">
        <v>178</v>
      </c>
      <c r="G814" t="s">
        <v>144</v>
      </c>
      <c r="H814" s="2">
        <v>5965587</v>
      </c>
      <c r="J814">
        <f t="shared" si="337"/>
        <v>0</v>
      </c>
      <c r="K814">
        <f t="shared" si="338"/>
        <v>0</v>
      </c>
      <c r="L814">
        <f t="shared" si="339"/>
        <v>0</v>
      </c>
      <c r="M814">
        <f t="shared" si="340"/>
        <v>0</v>
      </c>
      <c r="N814">
        <f t="shared" si="341"/>
        <v>0</v>
      </c>
      <c r="O814">
        <f t="shared" si="342"/>
        <v>0</v>
      </c>
      <c r="P814">
        <f t="shared" si="343"/>
        <v>0</v>
      </c>
      <c r="Q814">
        <f t="shared" si="344"/>
        <v>0</v>
      </c>
      <c r="R814" s="11">
        <f t="shared" si="345"/>
        <v>0</v>
      </c>
      <c r="S814">
        <f t="shared" si="346"/>
        <v>0</v>
      </c>
      <c r="T814" s="11">
        <f t="shared" si="347"/>
        <v>0</v>
      </c>
      <c r="U814" s="12">
        <f t="shared" si="348"/>
        <v>0</v>
      </c>
      <c r="V814" s="11">
        <f t="shared" si="349"/>
        <v>0</v>
      </c>
      <c r="W814" s="12">
        <f t="shared" si="350"/>
        <v>0</v>
      </c>
      <c r="X814" s="11">
        <f t="shared" si="351"/>
        <v>0</v>
      </c>
      <c r="Y814" s="12">
        <f t="shared" si="352"/>
        <v>0</v>
      </c>
      <c r="Z814" s="11">
        <f t="shared" si="353"/>
        <v>0</v>
      </c>
      <c r="AA814" s="12">
        <f t="shared" si="354"/>
        <v>0</v>
      </c>
      <c r="AB814" s="11">
        <f t="shared" si="355"/>
        <v>0</v>
      </c>
      <c r="AC814" s="12">
        <f t="shared" si="356"/>
        <v>0</v>
      </c>
      <c r="AD814" s="11">
        <f t="shared" si="357"/>
        <v>0</v>
      </c>
      <c r="AE814" s="12">
        <f t="shared" si="358"/>
        <v>0</v>
      </c>
      <c r="AF814" s="11">
        <f t="shared" si="359"/>
        <v>0</v>
      </c>
      <c r="AG814" s="12">
        <f t="shared" si="360"/>
        <v>0</v>
      </c>
      <c r="AH814" s="11">
        <f t="shared" si="361"/>
        <v>0</v>
      </c>
      <c r="AI814" s="12">
        <f t="shared" si="362"/>
        <v>0</v>
      </c>
      <c r="AJ814" s="11">
        <f t="shared" si="363"/>
        <v>0</v>
      </c>
      <c r="AK814" s="12">
        <f t="shared" si="364"/>
        <v>0</v>
      </c>
    </row>
    <row r="815" spans="1:37" x14ac:dyDescent="0.3">
      <c r="A815">
        <v>585575</v>
      </c>
      <c r="C815" s="1">
        <v>43641</v>
      </c>
      <c r="D815">
        <v>8</v>
      </c>
      <c r="E815" t="s">
        <v>235</v>
      </c>
      <c r="F815" t="s">
        <v>178</v>
      </c>
      <c r="G815" t="s">
        <v>13</v>
      </c>
      <c r="H815" s="2">
        <v>6108790</v>
      </c>
      <c r="J815">
        <f t="shared" si="337"/>
        <v>0</v>
      </c>
      <c r="K815">
        <f t="shared" si="338"/>
        <v>0</v>
      </c>
      <c r="L815">
        <f t="shared" si="339"/>
        <v>0</v>
      </c>
      <c r="M815">
        <f t="shared" si="340"/>
        <v>0</v>
      </c>
      <c r="N815">
        <f t="shared" si="341"/>
        <v>1</v>
      </c>
      <c r="O815">
        <f t="shared" si="342"/>
        <v>0</v>
      </c>
      <c r="P815">
        <f t="shared" si="343"/>
        <v>0</v>
      </c>
      <c r="Q815">
        <f t="shared" si="344"/>
        <v>0</v>
      </c>
      <c r="R815" s="11">
        <f t="shared" si="345"/>
        <v>0</v>
      </c>
      <c r="S815">
        <f t="shared" si="346"/>
        <v>0</v>
      </c>
      <c r="T815" s="11">
        <f t="shared" si="347"/>
        <v>0</v>
      </c>
      <c r="U815" s="12">
        <f t="shared" si="348"/>
        <v>0</v>
      </c>
      <c r="V815" s="11">
        <f t="shared" si="349"/>
        <v>0</v>
      </c>
      <c r="W815" s="12">
        <f t="shared" si="350"/>
        <v>0</v>
      </c>
      <c r="X815" s="11">
        <f t="shared" si="351"/>
        <v>0</v>
      </c>
      <c r="Y815" s="12">
        <f t="shared" si="352"/>
        <v>0</v>
      </c>
      <c r="Z815" s="11">
        <f t="shared" si="353"/>
        <v>0</v>
      </c>
      <c r="AA815" s="12">
        <f t="shared" si="354"/>
        <v>0</v>
      </c>
      <c r="AB815" s="11">
        <f t="shared" si="355"/>
        <v>0</v>
      </c>
      <c r="AC815" s="12">
        <f t="shared" si="356"/>
        <v>0</v>
      </c>
      <c r="AD815" s="11">
        <f t="shared" si="357"/>
        <v>0</v>
      </c>
      <c r="AE815" s="12">
        <f t="shared" si="358"/>
        <v>0</v>
      </c>
      <c r="AF815" s="11">
        <f t="shared" si="359"/>
        <v>0</v>
      </c>
      <c r="AG815" s="12">
        <f t="shared" si="360"/>
        <v>0</v>
      </c>
      <c r="AH815" s="11">
        <f t="shared" si="361"/>
        <v>0</v>
      </c>
      <c r="AI815" s="12">
        <f t="shared" si="362"/>
        <v>0</v>
      </c>
      <c r="AJ815" s="11">
        <f t="shared" si="363"/>
        <v>0</v>
      </c>
      <c r="AK815" s="12">
        <f t="shared" si="364"/>
        <v>0</v>
      </c>
    </row>
    <row r="816" spans="1:37" x14ac:dyDescent="0.3">
      <c r="A816">
        <v>585575</v>
      </c>
      <c r="C816" s="1">
        <v>43641</v>
      </c>
      <c r="D816">
        <v>9</v>
      </c>
      <c r="E816" t="s">
        <v>235</v>
      </c>
      <c r="F816" t="s">
        <v>178</v>
      </c>
      <c r="G816" t="s">
        <v>145</v>
      </c>
      <c r="H816" s="2">
        <v>6488510</v>
      </c>
      <c r="J816">
        <f t="shared" si="337"/>
        <v>0</v>
      </c>
      <c r="K816">
        <f t="shared" si="338"/>
        <v>0</v>
      </c>
      <c r="L816">
        <f t="shared" si="339"/>
        <v>0</v>
      </c>
      <c r="M816">
        <f t="shared" si="340"/>
        <v>0</v>
      </c>
      <c r="N816">
        <f t="shared" si="341"/>
        <v>0</v>
      </c>
      <c r="O816">
        <f t="shared" si="342"/>
        <v>0</v>
      </c>
      <c r="P816">
        <f t="shared" si="343"/>
        <v>0</v>
      </c>
      <c r="Q816">
        <f t="shared" si="344"/>
        <v>0</v>
      </c>
      <c r="R816" s="11">
        <f t="shared" si="345"/>
        <v>0</v>
      </c>
      <c r="S816">
        <f t="shared" si="346"/>
        <v>0</v>
      </c>
      <c r="T816" s="11">
        <f t="shared" si="347"/>
        <v>0</v>
      </c>
      <c r="U816" s="12">
        <f t="shared" si="348"/>
        <v>0</v>
      </c>
      <c r="V816" s="11">
        <f t="shared" si="349"/>
        <v>0</v>
      </c>
      <c r="W816" s="12">
        <f t="shared" si="350"/>
        <v>0</v>
      </c>
      <c r="X816" s="11">
        <f t="shared" si="351"/>
        <v>0</v>
      </c>
      <c r="Y816" s="12">
        <f t="shared" si="352"/>
        <v>0</v>
      </c>
      <c r="Z816" s="11">
        <f t="shared" si="353"/>
        <v>0</v>
      </c>
      <c r="AA816" s="12">
        <f t="shared" si="354"/>
        <v>0</v>
      </c>
      <c r="AB816" s="11">
        <f t="shared" si="355"/>
        <v>0</v>
      </c>
      <c r="AC816" s="12">
        <f t="shared" si="356"/>
        <v>0</v>
      </c>
      <c r="AD816" s="11">
        <f t="shared" si="357"/>
        <v>0</v>
      </c>
      <c r="AE816" s="12">
        <f t="shared" si="358"/>
        <v>0</v>
      </c>
      <c r="AF816" s="11">
        <f t="shared" si="359"/>
        <v>0</v>
      </c>
      <c r="AG816" s="12">
        <f t="shared" si="360"/>
        <v>0</v>
      </c>
      <c r="AH816" s="11">
        <f t="shared" si="361"/>
        <v>0</v>
      </c>
      <c r="AI816" s="12">
        <f t="shared" si="362"/>
        <v>0</v>
      </c>
      <c r="AJ816" s="11">
        <f t="shared" si="363"/>
        <v>0</v>
      </c>
      <c r="AK816" s="12">
        <f t="shared" si="364"/>
        <v>0</v>
      </c>
    </row>
    <row r="817" spans="1:37" x14ac:dyDescent="0.3">
      <c r="A817">
        <v>585575</v>
      </c>
      <c r="C817" s="1">
        <v>43641</v>
      </c>
      <c r="D817">
        <v>10</v>
      </c>
      <c r="E817" t="s">
        <v>235</v>
      </c>
      <c r="F817" t="s">
        <v>178</v>
      </c>
      <c r="G817" t="s">
        <v>73</v>
      </c>
      <c r="H817" s="2">
        <v>6865365</v>
      </c>
      <c r="J817">
        <f t="shared" si="337"/>
        <v>0</v>
      </c>
      <c r="K817">
        <f t="shared" si="338"/>
        <v>0</v>
      </c>
      <c r="L817">
        <f t="shared" si="339"/>
        <v>0</v>
      </c>
      <c r="M817">
        <f t="shared" si="340"/>
        <v>0</v>
      </c>
      <c r="N817">
        <f t="shared" si="341"/>
        <v>0</v>
      </c>
      <c r="O817">
        <f t="shared" si="342"/>
        <v>0</v>
      </c>
      <c r="P817">
        <f t="shared" si="343"/>
        <v>0</v>
      </c>
      <c r="Q817">
        <f t="shared" si="344"/>
        <v>0</v>
      </c>
      <c r="R817" s="11">
        <f t="shared" si="345"/>
        <v>0</v>
      </c>
      <c r="S817">
        <f t="shared" si="346"/>
        <v>0</v>
      </c>
      <c r="T817" s="11">
        <f t="shared" si="347"/>
        <v>0</v>
      </c>
      <c r="U817" s="12">
        <f t="shared" si="348"/>
        <v>0</v>
      </c>
      <c r="V817" s="11">
        <f t="shared" si="349"/>
        <v>0</v>
      </c>
      <c r="W817" s="12">
        <f t="shared" si="350"/>
        <v>0</v>
      </c>
      <c r="X817" s="11">
        <f t="shared" si="351"/>
        <v>0</v>
      </c>
      <c r="Y817" s="12">
        <f t="shared" si="352"/>
        <v>0</v>
      </c>
      <c r="Z817" s="11">
        <f t="shared" si="353"/>
        <v>0</v>
      </c>
      <c r="AA817" s="12">
        <f t="shared" si="354"/>
        <v>0</v>
      </c>
      <c r="AB817" s="11">
        <f t="shared" si="355"/>
        <v>0</v>
      </c>
      <c r="AC817" s="12">
        <f t="shared" si="356"/>
        <v>0</v>
      </c>
      <c r="AD817" s="11">
        <f t="shared" si="357"/>
        <v>0</v>
      </c>
      <c r="AE817" s="12">
        <f t="shared" si="358"/>
        <v>0</v>
      </c>
      <c r="AF817" s="11">
        <f t="shared" si="359"/>
        <v>0</v>
      </c>
      <c r="AG817" s="12">
        <f t="shared" si="360"/>
        <v>0</v>
      </c>
      <c r="AH817" s="11">
        <f t="shared" si="361"/>
        <v>0</v>
      </c>
      <c r="AI817" s="12">
        <f t="shared" si="362"/>
        <v>0</v>
      </c>
      <c r="AJ817" s="11">
        <f t="shared" si="363"/>
        <v>0</v>
      </c>
      <c r="AK817" s="12">
        <f t="shared" si="364"/>
        <v>0</v>
      </c>
    </row>
    <row r="818" spans="1:37" x14ac:dyDescent="0.3">
      <c r="A818">
        <v>585575</v>
      </c>
      <c r="C818" s="1">
        <v>43641</v>
      </c>
      <c r="D818">
        <v>11</v>
      </c>
      <c r="E818" t="s">
        <v>235</v>
      </c>
      <c r="F818" t="s">
        <v>178</v>
      </c>
      <c r="G818" t="s">
        <v>87</v>
      </c>
      <c r="H818" s="2">
        <v>8138820</v>
      </c>
      <c r="J818">
        <f t="shared" si="337"/>
        <v>0</v>
      </c>
      <c r="K818">
        <f t="shared" si="338"/>
        <v>0</v>
      </c>
      <c r="L818">
        <f t="shared" si="339"/>
        <v>0</v>
      </c>
      <c r="M818">
        <f t="shared" si="340"/>
        <v>0</v>
      </c>
      <c r="N818">
        <f t="shared" si="341"/>
        <v>0</v>
      </c>
      <c r="O818">
        <f t="shared" si="342"/>
        <v>0</v>
      </c>
      <c r="P818">
        <f t="shared" si="343"/>
        <v>0</v>
      </c>
      <c r="Q818">
        <f t="shared" si="344"/>
        <v>0</v>
      </c>
      <c r="R818" s="11">
        <f t="shared" si="345"/>
        <v>0</v>
      </c>
      <c r="S818">
        <f t="shared" si="346"/>
        <v>0</v>
      </c>
      <c r="T818" s="11">
        <f t="shared" si="347"/>
        <v>0</v>
      </c>
      <c r="U818" s="12">
        <f t="shared" si="348"/>
        <v>0</v>
      </c>
      <c r="V818" s="11">
        <f t="shared" si="349"/>
        <v>0</v>
      </c>
      <c r="W818" s="12">
        <f t="shared" si="350"/>
        <v>0</v>
      </c>
      <c r="X818" s="11">
        <f t="shared" si="351"/>
        <v>0</v>
      </c>
      <c r="Y818" s="12">
        <f t="shared" si="352"/>
        <v>0</v>
      </c>
      <c r="Z818" s="11">
        <f t="shared" si="353"/>
        <v>0</v>
      </c>
      <c r="AA818" s="12">
        <f t="shared" si="354"/>
        <v>0</v>
      </c>
      <c r="AB818" s="11">
        <f t="shared" si="355"/>
        <v>0</v>
      </c>
      <c r="AC818" s="12">
        <f t="shared" si="356"/>
        <v>0</v>
      </c>
      <c r="AD818" s="11">
        <f t="shared" si="357"/>
        <v>0</v>
      </c>
      <c r="AE818" s="12">
        <f t="shared" si="358"/>
        <v>0</v>
      </c>
      <c r="AF818" s="11">
        <f t="shared" si="359"/>
        <v>0</v>
      </c>
      <c r="AG818" s="12">
        <f t="shared" si="360"/>
        <v>0</v>
      </c>
      <c r="AH818" s="11">
        <f t="shared" si="361"/>
        <v>0</v>
      </c>
      <c r="AI818" s="12">
        <f t="shared" si="362"/>
        <v>0</v>
      </c>
      <c r="AJ818" s="11">
        <f t="shared" si="363"/>
        <v>0</v>
      </c>
      <c r="AK818" s="12">
        <f t="shared" si="364"/>
        <v>0</v>
      </c>
    </row>
    <row r="819" spans="1:37" x14ac:dyDescent="0.3">
      <c r="A819">
        <v>585575</v>
      </c>
      <c r="C819" s="1">
        <v>43641</v>
      </c>
      <c r="D819">
        <v>12</v>
      </c>
      <c r="E819" t="s">
        <v>235</v>
      </c>
      <c r="F819" t="s">
        <v>178</v>
      </c>
      <c r="G819" t="s">
        <v>146</v>
      </c>
      <c r="H819" s="2">
        <v>8439525</v>
      </c>
      <c r="J819">
        <f t="shared" si="337"/>
        <v>0</v>
      </c>
      <c r="K819">
        <f t="shared" si="338"/>
        <v>0</v>
      </c>
      <c r="L819">
        <f t="shared" si="339"/>
        <v>0</v>
      </c>
      <c r="M819">
        <f t="shared" si="340"/>
        <v>0</v>
      </c>
      <c r="N819">
        <f t="shared" si="341"/>
        <v>0</v>
      </c>
      <c r="O819">
        <f t="shared" si="342"/>
        <v>0</v>
      </c>
      <c r="P819">
        <f t="shared" si="343"/>
        <v>0</v>
      </c>
      <c r="Q819">
        <f t="shared" si="344"/>
        <v>0</v>
      </c>
      <c r="R819" s="11">
        <f t="shared" si="345"/>
        <v>0</v>
      </c>
      <c r="S819">
        <f t="shared" si="346"/>
        <v>0</v>
      </c>
      <c r="T819" s="11">
        <f t="shared" si="347"/>
        <v>0</v>
      </c>
      <c r="U819" s="12">
        <f t="shared" si="348"/>
        <v>0</v>
      </c>
      <c r="V819" s="11">
        <f t="shared" si="349"/>
        <v>0</v>
      </c>
      <c r="W819" s="12">
        <f t="shared" si="350"/>
        <v>0</v>
      </c>
      <c r="X819" s="11">
        <f t="shared" si="351"/>
        <v>0</v>
      </c>
      <c r="Y819" s="12">
        <f t="shared" si="352"/>
        <v>0</v>
      </c>
      <c r="Z819" s="11">
        <f t="shared" si="353"/>
        <v>0</v>
      </c>
      <c r="AA819" s="12">
        <f t="shared" si="354"/>
        <v>0</v>
      </c>
      <c r="AB819" s="11">
        <f t="shared" si="355"/>
        <v>0</v>
      </c>
      <c r="AC819" s="12">
        <f t="shared" si="356"/>
        <v>0</v>
      </c>
      <c r="AD819" s="11">
        <f t="shared" si="357"/>
        <v>0</v>
      </c>
      <c r="AE819" s="12">
        <f t="shared" si="358"/>
        <v>0</v>
      </c>
      <c r="AF819" s="11">
        <f t="shared" si="359"/>
        <v>0</v>
      </c>
      <c r="AG819" s="12">
        <f t="shared" si="360"/>
        <v>0</v>
      </c>
      <c r="AH819" s="11">
        <f t="shared" si="361"/>
        <v>0</v>
      </c>
      <c r="AI819" s="12">
        <f t="shared" si="362"/>
        <v>0</v>
      </c>
      <c r="AJ819" s="11">
        <f t="shared" si="363"/>
        <v>0</v>
      </c>
      <c r="AK819" s="12">
        <f t="shared" si="364"/>
        <v>0</v>
      </c>
    </row>
    <row r="820" spans="1:37" x14ac:dyDescent="0.3">
      <c r="A820">
        <v>585575</v>
      </c>
      <c r="C820" s="1">
        <v>43641</v>
      </c>
      <c r="D820">
        <v>13</v>
      </c>
      <c r="E820" t="s">
        <v>235</v>
      </c>
      <c r="F820" t="s">
        <v>178</v>
      </c>
      <c r="G820" t="s">
        <v>156</v>
      </c>
      <c r="H820" s="2">
        <v>8698000</v>
      </c>
      <c r="J820">
        <f t="shared" si="337"/>
        <v>1</v>
      </c>
      <c r="K820">
        <f t="shared" si="338"/>
        <v>0</v>
      </c>
      <c r="L820">
        <f t="shared" si="339"/>
        <v>0</v>
      </c>
      <c r="M820">
        <f t="shared" si="340"/>
        <v>0</v>
      </c>
      <c r="N820">
        <f t="shared" si="341"/>
        <v>0</v>
      </c>
      <c r="O820">
        <f t="shared" si="342"/>
        <v>0</v>
      </c>
      <c r="P820">
        <f t="shared" si="343"/>
        <v>0</v>
      </c>
      <c r="Q820">
        <f t="shared" si="344"/>
        <v>0</v>
      </c>
      <c r="R820" s="11">
        <f t="shared" si="345"/>
        <v>0</v>
      </c>
      <c r="S820">
        <f t="shared" si="346"/>
        <v>0</v>
      </c>
      <c r="T820" s="11">
        <f t="shared" si="347"/>
        <v>0</v>
      </c>
      <c r="U820" s="12">
        <f t="shared" si="348"/>
        <v>0</v>
      </c>
      <c r="V820" s="11">
        <f t="shared" si="349"/>
        <v>0</v>
      </c>
      <c r="W820" s="12">
        <f t="shared" si="350"/>
        <v>0</v>
      </c>
      <c r="X820" s="11">
        <f t="shared" si="351"/>
        <v>0</v>
      </c>
      <c r="Y820" s="12">
        <f t="shared" si="352"/>
        <v>0</v>
      </c>
      <c r="Z820" s="11">
        <f t="shared" si="353"/>
        <v>0</v>
      </c>
      <c r="AA820" s="12">
        <f t="shared" si="354"/>
        <v>0</v>
      </c>
      <c r="AB820" s="11">
        <f t="shared" si="355"/>
        <v>0</v>
      </c>
      <c r="AC820" s="12">
        <f t="shared" si="356"/>
        <v>0</v>
      </c>
      <c r="AD820" s="11">
        <f t="shared" si="357"/>
        <v>0</v>
      </c>
      <c r="AE820" s="12">
        <f t="shared" si="358"/>
        <v>0</v>
      </c>
      <c r="AF820" s="11">
        <f t="shared" si="359"/>
        <v>0</v>
      </c>
      <c r="AG820" s="12">
        <f t="shared" si="360"/>
        <v>0</v>
      </c>
      <c r="AH820" s="11">
        <f t="shared" si="361"/>
        <v>0</v>
      </c>
      <c r="AI820" s="12">
        <f t="shared" si="362"/>
        <v>0</v>
      </c>
      <c r="AJ820" s="11">
        <f t="shared" si="363"/>
        <v>0</v>
      </c>
      <c r="AK820" s="12">
        <f t="shared" si="364"/>
        <v>0</v>
      </c>
    </row>
    <row r="821" spans="1:37" x14ac:dyDescent="0.3">
      <c r="A821">
        <v>585575</v>
      </c>
      <c r="C821" s="1">
        <v>43641</v>
      </c>
      <c r="D821">
        <v>14</v>
      </c>
      <c r="E821" t="s">
        <v>235</v>
      </c>
      <c r="F821" t="s">
        <v>178</v>
      </c>
      <c r="G821" t="s">
        <v>42</v>
      </c>
      <c r="H821" s="2">
        <v>15810749</v>
      </c>
      <c r="J821">
        <f t="shared" si="337"/>
        <v>0</v>
      </c>
      <c r="K821">
        <f t="shared" si="338"/>
        <v>0</v>
      </c>
      <c r="L821">
        <f t="shared" si="339"/>
        <v>0</v>
      </c>
      <c r="M821">
        <f t="shared" si="340"/>
        <v>0</v>
      </c>
      <c r="N821">
        <f t="shared" si="341"/>
        <v>0</v>
      </c>
      <c r="O821">
        <f t="shared" si="342"/>
        <v>0</v>
      </c>
      <c r="P821">
        <f t="shared" si="343"/>
        <v>0</v>
      </c>
      <c r="Q821">
        <f t="shared" si="344"/>
        <v>0</v>
      </c>
      <c r="R821" s="11">
        <f t="shared" si="345"/>
        <v>0</v>
      </c>
      <c r="S821">
        <f t="shared" si="346"/>
        <v>0</v>
      </c>
      <c r="T821" s="11">
        <f t="shared" si="347"/>
        <v>0</v>
      </c>
      <c r="U821" s="12">
        <f t="shared" si="348"/>
        <v>0</v>
      </c>
      <c r="V821" s="11">
        <f t="shared" si="349"/>
        <v>0</v>
      </c>
      <c r="W821" s="12">
        <f t="shared" si="350"/>
        <v>0</v>
      </c>
      <c r="X821" s="11">
        <f t="shared" si="351"/>
        <v>0</v>
      </c>
      <c r="Y821" s="12">
        <f t="shared" si="352"/>
        <v>0</v>
      </c>
      <c r="Z821" s="11">
        <f t="shared" si="353"/>
        <v>0</v>
      </c>
      <c r="AA821" s="12">
        <f t="shared" si="354"/>
        <v>0</v>
      </c>
      <c r="AB821" s="11">
        <f t="shared" si="355"/>
        <v>0</v>
      </c>
      <c r="AC821" s="12">
        <f t="shared" si="356"/>
        <v>0</v>
      </c>
      <c r="AD821" s="11">
        <f t="shared" si="357"/>
        <v>0</v>
      </c>
      <c r="AE821" s="12">
        <f t="shared" si="358"/>
        <v>0</v>
      </c>
      <c r="AF821" s="11">
        <f t="shared" si="359"/>
        <v>0</v>
      </c>
      <c r="AG821" s="12">
        <f t="shared" si="360"/>
        <v>0</v>
      </c>
      <c r="AH821" s="11">
        <f t="shared" si="361"/>
        <v>0</v>
      </c>
      <c r="AI821" s="12">
        <f t="shared" si="362"/>
        <v>0</v>
      </c>
      <c r="AJ821" s="11">
        <f t="shared" si="363"/>
        <v>0</v>
      </c>
      <c r="AK821" s="12">
        <f t="shared" si="364"/>
        <v>0</v>
      </c>
    </row>
    <row r="822" spans="1:37" x14ac:dyDescent="0.3">
      <c r="C822" s="1"/>
      <c r="H822" s="2"/>
      <c r="J822">
        <f t="shared" si="337"/>
        <v>0</v>
      </c>
      <c r="K822">
        <f t="shared" si="338"/>
        <v>0</v>
      </c>
      <c r="L822">
        <f t="shared" si="339"/>
        <v>0</v>
      </c>
      <c r="M822">
        <f t="shared" si="340"/>
        <v>0</v>
      </c>
      <c r="N822">
        <f t="shared" si="341"/>
        <v>0</v>
      </c>
      <c r="O822">
        <f t="shared" si="342"/>
        <v>0</v>
      </c>
      <c r="P822">
        <f t="shared" si="343"/>
        <v>0</v>
      </c>
      <c r="Q822">
        <f t="shared" si="344"/>
        <v>0</v>
      </c>
      <c r="R822" s="11">
        <f t="shared" si="345"/>
        <v>0</v>
      </c>
      <c r="S822">
        <f t="shared" si="346"/>
        <v>0</v>
      </c>
      <c r="T822" s="11">
        <f t="shared" si="347"/>
        <v>0</v>
      </c>
      <c r="U822" s="12">
        <f t="shared" si="348"/>
        <v>0</v>
      </c>
      <c r="V822" s="11">
        <f t="shared" si="349"/>
        <v>0</v>
      </c>
      <c r="W822" s="12">
        <f t="shared" si="350"/>
        <v>0</v>
      </c>
      <c r="X822" s="11">
        <f t="shared" si="351"/>
        <v>0</v>
      </c>
      <c r="Y822" s="12">
        <f t="shared" si="352"/>
        <v>0</v>
      </c>
      <c r="Z822" s="11">
        <f t="shared" si="353"/>
        <v>0</v>
      </c>
      <c r="AA822" s="12">
        <f t="shared" si="354"/>
        <v>0</v>
      </c>
      <c r="AB822" s="11">
        <f t="shared" si="355"/>
        <v>0</v>
      </c>
      <c r="AC822" s="12">
        <f t="shared" si="356"/>
        <v>0</v>
      </c>
      <c r="AD822" s="11">
        <f t="shared" si="357"/>
        <v>0</v>
      </c>
      <c r="AE822" s="12">
        <f t="shared" si="358"/>
        <v>0</v>
      </c>
      <c r="AF822" s="11">
        <f t="shared" si="359"/>
        <v>0</v>
      </c>
      <c r="AG822" s="12">
        <f t="shared" si="360"/>
        <v>0</v>
      </c>
      <c r="AH822" s="11">
        <f t="shared" si="361"/>
        <v>0</v>
      </c>
      <c r="AI822" s="12">
        <f t="shared" si="362"/>
        <v>0</v>
      </c>
      <c r="AJ822" s="11">
        <f t="shared" si="363"/>
        <v>0</v>
      </c>
      <c r="AK822" s="12">
        <f t="shared" si="364"/>
        <v>0</v>
      </c>
    </row>
    <row r="823" spans="1:37" x14ac:dyDescent="0.3">
      <c r="A823">
        <v>586774</v>
      </c>
      <c r="C823" s="1">
        <v>43636</v>
      </c>
      <c r="D823">
        <v>1</v>
      </c>
      <c r="E823" t="s">
        <v>236</v>
      </c>
      <c r="F823" t="s">
        <v>165</v>
      </c>
      <c r="G823" t="s">
        <v>156</v>
      </c>
      <c r="H823" s="2">
        <v>10141000</v>
      </c>
      <c r="J823">
        <f t="shared" si="337"/>
        <v>1</v>
      </c>
      <c r="K823">
        <f t="shared" si="338"/>
        <v>1</v>
      </c>
      <c r="L823">
        <f t="shared" si="339"/>
        <v>0</v>
      </c>
      <c r="M823">
        <f t="shared" si="340"/>
        <v>0</v>
      </c>
      <c r="N823">
        <f t="shared" si="341"/>
        <v>0</v>
      </c>
      <c r="O823">
        <f t="shared" si="342"/>
        <v>0</v>
      </c>
      <c r="P823">
        <f t="shared" si="343"/>
        <v>0</v>
      </c>
      <c r="Q823">
        <f t="shared" si="344"/>
        <v>0</v>
      </c>
      <c r="R823" s="11">
        <f t="shared" si="345"/>
        <v>0</v>
      </c>
      <c r="S823">
        <f t="shared" si="346"/>
        <v>0</v>
      </c>
      <c r="T823" s="11">
        <f t="shared" si="347"/>
        <v>0</v>
      </c>
      <c r="U823" s="12">
        <f t="shared" si="348"/>
        <v>0</v>
      </c>
      <c r="V823" s="11">
        <f t="shared" si="349"/>
        <v>0</v>
      </c>
      <c r="W823" s="12">
        <f t="shared" si="350"/>
        <v>0</v>
      </c>
      <c r="X823" s="11">
        <f t="shared" si="351"/>
        <v>0</v>
      </c>
      <c r="Y823" s="12">
        <f t="shared" si="352"/>
        <v>0</v>
      </c>
      <c r="Z823" s="11">
        <f t="shared" si="353"/>
        <v>0</v>
      </c>
      <c r="AA823" s="12">
        <f t="shared" si="354"/>
        <v>0</v>
      </c>
      <c r="AB823" s="11">
        <f t="shared" si="355"/>
        <v>0</v>
      </c>
      <c r="AC823" s="12">
        <f t="shared" si="356"/>
        <v>0</v>
      </c>
      <c r="AD823" s="11">
        <f t="shared" si="357"/>
        <v>0</v>
      </c>
      <c r="AE823" s="12">
        <f t="shared" si="358"/>
        <v>0</v>
      </c>
      <c r="AF823" s="11">
        <f t="shared" si="359"/>
        <v>0</v>
      </c>
      <c r="AG823" s="12">
        <f t="shared" si="360"/>
        <v>0</v>
      </c>
      <c r="AH823" s="11">
        <f t="shared" si="361"/>
        <v>0</v>
      </c>
      <c r="AI823" s="12">
        <f t="shared" si="362"/>
        <v>0</v>
      </c>
      <c r="AJ823" s="11">
        <f t="shared" si="363"/>
        <v>0</v>
      </c>
      <c r="AK823" s="12">
        <f t="shared" si="364"/>
        <v>0</v>
      </c>
    </row>
    <row r="824" spans="1:37" x14ac:dyDescent="0.3">
      <c r="A824">
        <v>586774</v>
      </c>
      <c r="C824" s="1">
        <v>43636</v>
      </c>
      <c r="D824">
        <v>2</v>
      </c>
      <c r="E824" t="s">
        <v>236</v>
      </c>
      <c r="F824" t="s">
        <v>165</v>
      </c>
      <c r="G824" t="s">
        <v>21</v>
      </c>
      <c r="H824" s="2">
        <v>11152704</v>
      </c>
      <c r="J824">
        <f t="shared" si="337"/>
        <v>0</v>
      </c>
      <c r="K824">
        <f t="shared" si="338"/>
        <v>0</v>
      </c>
      <c r="L824">
        <f t="shared" si="339"/>
        <v>0</v>
      </c>
      <c r="M824">
        <f t="shared" si="340"/>
        <v>0</v>
      </c>
      <c r="N824">
        <f t="shared" si="341"/>
        <v>0</v>
      </c>
      <c r="O824">
        <f t="shared" si="342"/>
        <v>0</v>
      </c>
      <c r="P824">
        <f t="shared" si="343"/>
        <v>0</v>
      </c>
      <c r="Q824">
        <f t="shared" si="344"/>
        <v>0</v>
      </c>
      <c r="R824" s="11">
        <f t="shared" si="345"/>
        <v>0</v>
      </c>
      <c r="S824">
        <f t="shared" si="346"/>
        <v>0</v>
      </c>
      <c r="T824" s="11">
        <f t="shared" si="347"/>
        <v>0</v>
      </c>
      <c r="U824" s="12">
        <f t="shared" si="348"/>
        <v>0</v>
      </c>
      <c r="V824" s="11">
        <f t="shared" si="349"/>
        <v>0</v>
      </c>
      <c r="W824" s="12">
        <f t="shared" si="350"/>
        <v>0</v>
      </c>
      <c r="X824" s="11">
        <f t="shared" si="351"/>
        <v>1</v>
      </c>
      <c r="Y824" s="12">
        <f t="shared" si="352"/>
        <v>0</v>
      </c>
      <c r="Z824" s="11">
        <f t="shared" si="353"/>
        <v>0</v>
      </c>
      <c r="AA824" s="12">
        <f t="shared" si="354"/>
        <v>0</v>
      </c>
      <c r="AB824" s="11">
        <f t="shared" si="355"/>
        <v>0</v>
      </c>
      <c r="AC824" s="12">
        <f t="shared" si="356"/>
        <v>0</v>
      </c>
      <c r="AD824" s="11">
        <f t="shared" si="357"/>
        <v>0</v>
      </c>
      <c r="AE824" s="12">
        <f t="shared" si="358"/>
        <v>0</v>
      </c>
      <c r="AF824" s="11">
        <f t="shared" si="359"/>
        <v>0</v>
      </c>
      <c r="AG824" s="12">
        <f t="shared" si="360"/>
        <v>0</v>
      </c>
      <c r="AH824" s="11">
        <f t="shared" si="361"/>
        <v>0</v>
      </c>
      <c r="AI824" s="12">
        <f t="shared" si="362"/>
        <v>0</v>
      </c>
      <c r="AJ824" s="11">
        <f t="shared" si="363"/>
        <v>0</v>
      </c>
      <c r="AK824" s="12">
        <f t="shared" si="364"/>
        <v>0</v>
      </c>
    </row>
    <row r="825" spans="1:37" x14ac:dyDescent="0.3">
      <c r="A825">
        <v>586774</v>
      </c>
      <c r="C825" s="1">
        <v>43636</v>
      </c>
      <c r="D825">
        <v>3</v>
      </c>
      <c r="E825" t="s">
        <v>236</v>
      </c>
      <c r="F825" t="s">
        <v>165</v>
      </c>
      <c r="G825" t="s">
        <v>25</v>
      </c>
      <c r="H825" s="2">
        <v>11292885</v>
      </c>
      <c r="J825">
        <f t="shared" si="337"/>
        <v>0</v>
      </c>
      <c r="K825">
        <f t="shared" si="338"/>
        <v>0</v>
      </c>
      <c r="L825">
        <f t="shared" si="339"/>
        <v>0</v>
      </c>
      <c r="M825">
        <f t="shared" si="340"/>
        <v>0</v>
      </c>
      <c r="N825">
        <f t="shared" si="341"/>
        <v>0</v>
      </c>
      <c r="O825">
        <f t="shared" si="342"/>
        <v>0</v>
      </c>
      <c r="P825">
        <f t="shared" si="343"/>
        <v>0</v>
      </c>
      <c r="Q825">
        <f t="shared" si="344"/>
        <v>0</v>
      </c>
      <c r="R825" s="11">
        <f t="shared" si="345"/>
        <v>0</v>
      </c>
      <c r="S825">
        <f t="shared" si="346"/>
        <v>0</v>
      </c>
      <c r="T825" s="11">
        <f t="shared" si="347"/>
        <v>0</v>
      </c>
      <c r="U825" s="12">
        <f t="shared" si="348"/>
        <v>0</v>
      </c>
      <c r="V825" s="11">
        <f t="shared" si="349"/>
        <v>0</v>
      </c>
      <c r="W825" s="12">
        <f t="shared" si="350"/>
        <v>0</v>
      </c>
      <c r="X825" s="11">
        <f t="shared" si="351"/>
        <v>0</v>
      </c>
      <c r="Y825" s="12">
        <f t="shared" si="352"/>
        <v>0</v>
      </c>
      <c r="Z825" s="11">
        <f t="shared" si="353"/>
        <v>0</v>
      </c>
      <c r="AA825" s="12">
        <f t="shared" si="354"/>
        <v>0</v>
      </c>
      <c r="AB825" s="11">
        <f t="shared" si="355"/>
        <v>0</v>
      </c>
      <c r="AC825" s="12">
        <f t="shared" si="356"/>
        <v>0</v>
      </c>
      <c r="AD825" s="11">
        <f t="shared" si="357"/>
        <v>0</v>
      </c>
      <c r="AE825" s="12">
        <f t="shared" si="358"/>
        <v>0</v>
      </c>
      <c r="AF825" s="11">
        <f t="shared" si="359"/>
        <v>0</v>
      </c>
      <c r="AG825" s="12">
        <f t="shared" si="360"/>
        <v>0</v>
      </c>
      <c r="AH825" s="11">
        <f t="shared" si="361"/>
        <v>0</v>
      </c>
      <c r="AI825" s="12">
        <f t="shared" si="362"/>
        <v>0</v>
      </c>
      <c r="AJ825" s="11">
        <f t="shared" si="363"/>
        <v>0</v>
      </c>
      <c r="AK825" s="12">
        <f t="shared" si="364"/>
        <v>0</v>
      </c>
    </row>
    <row r="826" spans="1:37" x14ac:dyDescent="0.3">
      <c r="A826">
        <v>586774</v>
      </c>
      <c r="C826" s="1">
        <v>43636</v>
      </c>
      <c r="D826">
        <v>4</v>
      </c>
      <c r="E826" t="s">
        <v>236</v>
      </c>
      <c r="F826" t="s">
        <v>165</v>
      </c>
      <c r="G826" t="s">
        <v>29</v>
      </c>
      <c r="H826" s="2">
        <v>11445471</v>
      </c>
      <c r="J826">
        <f t="shared" si="337"/>
        <v>0</v>
      </c>
      <c r="K826">
        <f t="shared" si="338"/>
        <v>0</v>
      </c>
      <c r="L826">
        <f t="shared" si="339"/>
        <v>0</v>
      </c>
      <c r="M826">
        <f t="shared" si="340"/>
        <v>0</v>
      </c>
      <c r="N826">
        <f t="shared" si="341"/>
        <v>0</v>
      </c>
      <c r="O826">
        <f t="shared" si="342"/>
        <v>0</v>
      </c>
      <c r="P826">
        <f t="shared" si="343"/>
        <v>0</v>
      </c>
      <c r="Q826">
        <f t="shared" si="344"/>
        <v>0</v>
      </c>
      <c r="R826" s="11">
        <f t="shared" si="345"/>
        <v>0</v>
      </c>
      <c r="S826">
        <f t="shared" si="346"/>
        <v>0</v>
      </c>
      <c r="T826" s="11">
        <f t="shared" si="347"/>
        <v>0</v>
      </c>
      <c r="U826" s="12">
        <f t="shared" si="348"/>
        <v>0</v>
      </c>
      <c r="V826" s="11">
        <f t="shared" si="349"/>
        <v>0</v>
      </c>
      <c r="W826" s="12">
        <f t="shared" si="350"/>
        <v>0</v>
      </c>
      <c r="X826" s="11">
        <f t="shared" si="351"/>
        <v>0</v>
      </c>
      <c r="Y826" s="12">
        <f t="shared" si="352"/>
        <v>0</v>
      </c>
      <c r="Z826" s="11">
        <f t="shared" si="353"/>
        <v>0</v>
      </c>
      <c r="AA826" s="12">
        <f t="shared" si="354"/>
        <v>0</v>
      </c>
      <c r="AB826" s="11">
        <f t="shared" si="355"/>
        <v>0</v>
      </c>
      <c r="AC826" s="12">
        <f t="shared" si="356"/>
        <v>0</v>
      </c>
      <c r="AD826" s="11">
        <f t="shared" si="357"/>
        <v>0</v>
      </c>
      <c r="AE826" s="12">
        <f t="shared" si="358"/>
        <v>0</v>
      </c>
      <c r="AF826" s="11">
        <f t="shared" si="359"/>
        <v>0</v>
      </c>
      <c r="AG826" s="12">
        <f t="shared" si="360"/>
        <v>0</v>
      </c>
      <c r="AH826" s="11">
        <f t="shared" si="361"/>
        <v>0</v>
      </c>
      <c r="AI826" s="12">
        <f t="shared" si="362"/>
        <v>0</v>
      </c>
      <c r="AJ826" s="11">
        <f t="shared" si="363"/>
        <v>1</v>
      </c>
      <c r="AK826" s="12">
        <f t="shared" si="364"/>
        <v>0</v>
      </c>
    </row>
    <row r="827" spans="1:37" x14ac:dyDescent="0.3">
      <c r="A827">
        <v>586774</v>
      </c>
      <c r="C827" s="1">
        <v>43636</v>
      </c>
      <c r="D827">
        <v>5</v>
      </c>
      <c r="E827" t="s">
        <v>236</v>
      </c>
      <c r="F827" t="s">
        <v>165</v>
      </c>
      <c r="G827" t="s">
        <v>14</v>
      </c>
      <c r="H827" s="2">
        <v>11935970</v>
      </c>
      <c r="J827">
        <f t="shared" si="337"/>
        <v>0</v>
      </c>
      <c r="K827">
        <f t="shared" si="338"/>
        <v>0</v>
      </c>
      <c r="L827">
        <f t="shared" si="339"/>
        <v>0</v>
      </c>
      <c r="M827">
        <f t="shared" si="340"/>
        <v>0</v>
      </c>
      <c r="N827">
        <f t="shared" si="341"/>
        <v>0</v>
      </c>
      <c r="O827">
        <f t="shared" si="342"/>
        <v>0</v>
      </c>
      <c r="P827">
        <f t="shared" si="343"/>
        <v>0</v>
      </c>
      <c r="Q827">
        <f t="shared" si="344"/>
        <v>0</v>
      </c>
      <c r="R827" s="11">
        <f t="shared" si="345"/>
        <v>0</v>
      </c>
      <c r="S827">
        <f t="shared" si="346"/>
        <v>0</v>
      </c>
      <c r="T827" s="11">
        <f t="shared" si="347"/>
        <v>0</v>
      </c>
      <c r="U827" s="12">
        <f t="shared" si="348"/>
        <v>0</v>
      </c>
      <c r="V827" s="11">
        <f t="shared" si="349"/>
        <v>0</v>
      </c>
      <c r="W827" s="12">
        <f t="shared" si="350"/>
        <v>0</v>
      </c>
      <c r="X827" s="11">
        <f t="shared" si="351"/>
        <v>0</v>
      </c>
      <c r="Y827" s="12">
        <f t="shared" si="352"/>
        <v>0</v>
      </c>
      <c r="Z827" s="11">
        <f t="shared" si="353"/>
        <v>1</v>
      </c>
      <c r="AA827" s="12">
        <f t="shared" si="354"/>
        <v>0</v>
      </c>
      <c r="AB827" s="11">
        <f t="shared" si="355"/>
        <v>0</v>
      </c>
      <c r="AC827" s="12">
        <f t="shared" si="356"/>
        <v>0</v>
      </c>
      <c r="AD827" s="11">
        <f t="shared" si="357"/>
        <v>0</v>
      </c>
      <c r="AE827" s="12">
        <f t="shared" si="358"/>
        <v>0</v>
      </c>
      <c r="AF827" s="11">
        <f t="shared" si="359"/>
        <v>0</v>
      </c>
      <c r="AG827" s="12">
        <f t="shared" si="360"/>
        <v>0</v>
      </c>
      <c r="AH827" s="11">
        <f t="shared" si="361"/>
        <v>0</v>
      </c>
      <c r="AI827" s="12">
        <f t="shared" si="362"/>
        <v>0</v>
      </c>
      <c r="AJ827" s="11">
        <f t="shared" si="363"/>
        <v>0</v>
      </c>
      <c r="AK827" s="12">
        <f t="shared" si="364"/>
        <v>0</v>
      </c>
    </row>
    <row r="828" spans="1:37" x14ac:dyDescent="0.3">
      <c r="A828">
        <v>586774</v>
      </c>
      <c r="C828" s="1">
        <v>43636</v>
      </c>
      <c r="D828">
        <v>6</v>
      </c>
      <c r="E828" t="s">
        <v>236</v>
      </c>
      <c r="F828" t="s">
        <v>165</v>
      </c>
      <c r="G828" t="s">
        <v>53</v>
      </c>
      <c r="H828" s="2">
        <v>11940345</v>
      </c>
      <c r="J828">
        <f t="shared" si="337"/>
        <v>0</v>
      </c>
      <c r="K828">
        <f t="shared" si="338"/>
        <v>0</v>
      </c>
      <c r="L828">
        <f t="shared" si="339"/>
        <v>0</v>
      </c>
      <c r="M828">
        <f t="shared" si="340"/>
        <v>0</v>
      </c>
      <c r="N828">
        <f t="shared" si="341"/>
        <v>0</v>
      </c>
      <c r="O828">
        <f t="shared" si="342"/>
        <v>0</v>
      </c>
      <c r="P828">
        <f t="shared" si="343"/>
        <v>0</v>
      </c>
      <c r="Q828">
        <f t="shared" si="344"/>
        <v>0</v>
      </c>
      <c r="R828" s="11">
        <f t="shared" si="345"/>
        <v>0</v>
      </c>
      <c r="S828">
        <f t="shared" si="346"/>
        <v>0</v>
      </c>
      <c r="T828" s="11">
        <f t="shared" si="347"/>
        <v>0</v>
      </c>
      <c r="U828" s="12">
        <f t="shared" si="348"/>
        <v>0</v>
      </c>
      <c r="V828" s="11">
        <f t="shared" si="349"/>
        <v>0</v>
      </c>
      <c r="W828" s="12">
        <f t="shared" si="350"/>
        <v>0</v>
      </c>
      <c r="X828" s="11">
        <f t="shared" si="351"/>
        <v>0</v>
      </c>
      <c r="Y828" s="12">
        <f t="shared" si="352"/>
        <v>0</v>
      </c>
      <c r="Z828" s="11">
        <f t="shared" si="353"/>
        <v>0</v>
      </c>
      <c r="AA828" s="12">
        <f t="shared" si="354"/>
        <v>0</v>
      </c>
      <c r="AB828" s="11">
        <f t="shared" si="355"/>
        <v>0</v>
      </c>
      <c r="AC828" s="12">
        <f t="shared" si="356"/>
        <v>0</v>
      </c>
      <c r="AD828" s="11">
        <f t="shared" si="357"/>
        <v>0</v>
      </c>
      <c r="AE828" s="12">
        <f t="shared" si="358"/>
        <v>0</v>
      </c>
      <c r="AF828" s="11">
        <f t="shared" si="359"/>
        <v>0</v>
      </c>
      <c r="AG828" s="12">
        <f t="shared" si="360"/>
        <v>0</v>
      </c>
      <c r="AH828" s="11">
        <f t="shared" si="361"/>
        <v>0</v>
      </c>
      <c r="AI828" s="12">
        <f t="shared" si="362"/>
        <v>0</v>
      </c>
      <c r="AJ828" s="11">
        <f t="shared" si="363"/>
        <v>0</v>
      </c>
      <c r="AK828" s="12">
        <f t="shared" si="364"/>
        <v>0</v>
      </c>
    </row>
    <row r="829" spans="1:37" x14ac:dyDescent="0.3">
      <c r="A829">
        <v>586774</v>
      </c>
      <c r="C829" s="1">
        <v>43636</v>
      </c>
      <c r="D829">
        <v>7</v>
      </c>
      <c r="E829" t="s">
        <v>236</v>
      </c>
      <c r="F829" t="s">
        <v>165</v>
      </c>
      <c r="G829" t="s">
        <v>20</v>
      </c>
      <c r="H829" s="2">
        <v>13881037</v>
      </c>
      <c r="J829">
        <f t="shared" si="337"/>
        <v>0</v>
      </c>
      <c r="K829">
        <f t="shared" si="338"/>
        <v>0</v>
      </c>
      <c r="L829">
        <f t="shared" si="339"/>
        <v>0</v>
      </c>
      <c r="M829">
        <f t="shared" si="340"/>
        <v>0</v>
      </c>
      <c r="N829">
        <f t="shared" si="341"/>
        <v>0</v>
      </c>
      <c r="O829">
        <f t="shared" si="342"/>
        <v>0</v>
      </c>
      <c r="P829">
        <f t="shared" si="343"/>
        <v>0</v>
      </c>
      <c r="Q829">
        <f t="shared" si="344"/>
        <v>0</v>
      </c>
      <c r="R829" s="11">
        <f t="shared" si="345"/>
        <v>1</v>
      </c>
      <c r="S829">
        <f t="shared" si="346"/>
        <v>0</v>
      </c>
      <c r="T829" s="11">
        <f t="shared" si="347"/>
        <v>1</v>
      </c>
      <c r="U829" s="12">
        <f t="shared" si="348"/>
        <v>0</v>
      </c>
      <c r="V829" s="11">
        <f t="shared" si="349"/>
        <v>0</v>
      </c>
      <c r="W829" s="12">
        <f t="shared" si="350"/>
        <v>0</v>
      </c>
      <c r="X829" s="11">
        <f t="shared" si="351"/>
        <v>0</v>
      </c>
      <c r="Y829" s="12">
        <f t="shared" si="352"/>
        <v>0</v>
      </c>
      <c r="Z829" s="11">
        <f t="shared" si="353"/>
        <v>0</v>
      </c>
      <c r="AA829" s="12">
        <f t="shared" si="354"/>
        <v>0</v>
      </c>
      <c r="AB829" s="11">
        <f t="shared" si="355"/>
        <v>0</v>
      </c>
      <c r="AC829" s="12">
        <f t="shared" si="356"/>
        <v>0</v>
      </c>
      <c r="AD829" s="11">
        <f t="shared" si="357"/>
        <v>0</v>
      </c>
      <c r="AE829" s="12">
        <f t="shared" si="358"/>
        <v>0</v>
      </c>
      <c r="AF829" s="11">
        <f t="shared" si="359"/>
        <v>0</v>
      </c>
      <c r="AG829" s="12">
        <f t="shared" si="360"/>
        <v>0</v>
      </c>
      <c r="AH829" s="11">
        <f t="shared" si="361"/>
        <v>0</v>
      </c>
      <c r="AI829" s="12">
        <f t="shared" si="362"/>
        <v>0</v>
      </c>
      <c r="AJ829" s="11">
        <f t="shared" si="363"/>
        <v>0</v>
      </c>
      <c r="AK829" s="12">
        <f t="shared" si="364"/>
        <v>0</v>
      </c>
    </row>
    <row r="830" spans="1:37" x14ac:dyDescent="0.3">
      <c r="A830">
        <v>586774</v>
      </c>
      <c r="C830" s="1">
        <v>43636</v>
      </c>
      <c r="D830">
        <v>8</v>
      </c>
      <c r="E830" t="s">
        <v>236</v>
      </c>
      <c r="F830" t="s">
        <v>165</v>
      </c>
      <c r="G830" t="s">
        <v>43</v>
      </c>
      <c r="H830" s="2">
        <v>14980000</v>
      </c>
      <c r="J830">
        <f t="shared" si="337"/>
        <v>0</v>
      </c>
      <c r="K830">
        <f t="shared" si="338"/>
        <v>0</v>
      </c>
      <c r="L830">
        <f t="shared" si="339"/>
        <v>0</v>
      </c>
      <c r="M830">
        <f t="shared" si="340"/>
        <v>0</v>
      </c>
      <c r="N830">
        <f t="shared" si="341"/>
        <v>0</v>
      </c>
      <c r="O830">
        <f t="shared" si="342"/>
        <v>0</v>
      </c>
      <c r="P830">
        <f t="shared" si="343"/>
        <v>0</v>
      </c>
      <c r="Q830">
        <f t="shared" si="344"/>
        <v>0</v>
      </c>
      <c r="R830" s="11">
        <f t="shared" si="345"/>
        <v>0</v>
      </c>
      <c r="S830">
        <f t="shared" si="346"/>
        <v>0</v>
      </c>
      <c r="T830" s="11">
        <f t="shared" si="347"/>
        <v>0</v>
      </c>
      <c r="U830" s="12">
        <f t="shared" si="348"/>
        <v>0</v>
      </c>
      <c r="V830" s="11">
        <f t="shared" si="349"/>
        <v>0</v>
      </c>
      <c r="W830" s="12">
        <f t="shared" si="350"/>
        <v>0</v>
      </c>
      <c r="X830" s="11">
        <f t="shared" si="351"/>
        <v>0</v>
      </c>
      <c r="Y830" s="12">
        <f t="shared" si="352"/>
        <v>0</v>
      </c>
      <c r="Z830" s="11">
        <f t="shared" si="353"/>
        <v>0</v>
      </c>
      <c r="AA830" s="12">
        <f t="shared" si="354"/>
        <v>0</v>
      </c>
      <c r="AB830" s="11">
        <f t="shared" si="355"/>
        <v>0</v>
      </c>
      <c r="AC830" s="12">
        <f t="shared" si="356"/>
        <v>0</v>
      </c>
      <c r="AD830" s="11">
        <f t="shared" si="357"/>
        <v>0</v>
      </c>
      <c r="AE830" s="12">
        <f t="shared" si="358"/>
        <v>0</v>
      </c>
      <c r="AF830" s="11">
        <f t="shared" si="359"/>
        <v>0</v>
      </c>
      <c r="AG830" s="12">
        <f t="shared" si="360"/>
        <v>0</v>
      </c>
      <c r="AH830" s="11">
        <f t="shared" si="361"/>
        <v>0</v>
      </c>
      <c r="AI830" s="12">
        <f t="shared" si="362"/>
        <v>0</v>
      </c>
      <c r="AJ830" s="11">
        <f t="shared" si="363"/>
        <v>0</v>
      </c>
      <c r="AK830" s="12">
        <f t="shared" si="364"/>
        <v>0</v>
      </c>
    </row>
    <row r="831" spans="1:37" x14ac:dyDescent="0.3">
      <c r="A831">
        <v>586774</v>
      </c>
      <c r="C831" s="1">
        <v>43636</v>
      </c>
      <c r="D831">
        <v>9</v>
      </c>
      <c r="E831" t="s">
        <v>236</v>
      </c>
      <c r="F831" t="s">
        <v>165</v>
      </c>
      <c r="G831" t="s">
        <v>22</v>
      </c>
      <c r="H831" s="2">
        <v>15258411</v>
      </c>
      <c r="J831">
        <f t="shared" si="337"/>
        <v>0</v>
      </c>
      <c r="K831">
        <f t="shared" si="338"/>
        <v>0</v>
      </c>
      <c r="L831">
        <f t="shared" si="339"/>
        <v>0</v>
      </c>
      <c r="M831">
        <f t="shared" si="340"/>
        <v>0</v>
      </c>
      <c r="N831">
        <f t="shared" si="341"/>
        <v>0</v>
      </c>
      <c r="O831">
        <f t="shared" si="342"/>
        <v>0</v>
      </c>
      <c r="P831">
        <f t="shared" si="343"/>
        <v>0</v>
      </c>
      <c r="Q831">
        <f t="shared" si="344"/>
        <v>0</v>
      </c>
      <c r="R831" s="11">
        <f t="shared" si="345"/>
        <v>0</v>
      </c>
      <c r="S831">
        <f t="shared" si="346"/>
        <v>0</v>
      </c>
      <c r="T831" s="11">
        <f t="shared" si="347"/>
        <v>0</v>
      </c>
      <c r="U831" s="12">
        <f t="shared" si="348"/>
        <v>0</v>
      </c>
      <c r="V831" s="11">
        <f t="shared" si="349"/>
        <v>0</v>
      </c>
      <c r="W831" s="12">
        <f t="shared" si="350"/>
        <v>0</v>
      </c>
      <c r="X831" s="11">
        <f t="shared" si="351"/>
        <v>0</v>
      </c>
      <c r="Y831" s="12">
        <f t="shared" si="352"/>
        <v>0</v>
      </c>
      <c r="Z831" s="11">
        <f t="shared" si="353"/>
        <v>0</v>
      </c>
      <c r="AA831" s="12">
        <f t="shared" si="354"/>
        <v>0</v>
      </c>
      <c r="AB831" s="11">
        <f t="shared" si="355"/>
        <v>0</v>
      </c>
      <c r="AC831" s="12">
        <f t="shared" si="356"/>
        <v>0</v>
      </c>
      <c r="AD831" s="11">
        <f t="shared" si="357"/>
        <v>0</v>
      </c>
      <c r="AE831" s="12">
        <f t="shared" si="358"/>
        <v>0</v>
      </c>
      <c r="AF831" s="11">
        <f t="shared" si="359"/>
        <v>0</v>
      </c>
      <c r="AG831" s="12">
        <f t="shared" si="360"/>
        <v>0</v>
      </c>
      <c r="AH831" s="11">
        <f t="shared" si="361"/>
        <v>0</v>
      </c>
      <c r="AI831" s="12">
        <f t="shared" si="362"/>
        <v>0</v>
      </c>
      <c r="AJ831" s="11">
        <f t="shared" si="363"/>
        <v>0</v>
      </c>
      <c r="AK831" s="12">
        <f t="shared" si="364"/>
        <v>0</v>
      </c>
    </row>
    <row r="832" spans="1:37" x14ac:dyDescent="0.3">
      <c r="A832">
        <v>586774</v>
      </c>
      <c r="C832" s="1">
        <v>43636</v>
      </c>
      <c r="D832">
        <v>10</v>
      </c>
      <c r="E832" t="s">
        <v>236</v>
      </c>
      <c r="F832" t="s">
        <v>165</v>
      </c>
      <c r="G832" t="s">
        <v>40</v>
      </c>
      <c r="H832" s="2">
        <v>16203677</v>
      </c>
      <c r="J832">
        <f t="shared" si="337"/>
        <v>0</v>
      </c>
      <c r="K832">
        <f t="shared" si="338"/>
        <v>0</v>
      </c>
      <c r="L832">
        <f t="shared" si="339"/>
        <v>0</v>
      </c>
      <c r="M832">
        <f t="shared" si="340"/>
        <v>0</v>
      </c>
      <c r="N832">
        <f t="shared" si="341"/>
        <v>0</v>
      </c>
      <c r="O832">
        <f t="shared" si="342"/>
        <v>0</v>
      </c>
      <c r="P832">
        <f t="shared" si="343"/>
        <v>0</v>
      </c>
      <c r="Q832">
        <f t="shared" si="344"/>
        <v>0</v>
      </c>
      <c r="R832" s="11">
        <f t="shared" si="345"/>
        <v>0</v>
      </c>
      <c r="S832">
        <f t="shared" si="346"/>
        <v>0</v>
      </c>
      <c r="T832" s="11">
        <f t="shared" si="347"/>
        <v>0</v>
      </c>
      <c r="U832" s="12">
        <f t="shared" si="348"/>
        <v>0</v>
      </c>
      <c r="V832" s="11">
        <f t="shared" si="349"/>
        <v>0</v>
      </c>
      <c r="W832" s="12">
        <f t="shared" si="350"/>
        <v>0</v>
      </c>
      <c r="X832" s="11">
        <f t="shared" si="351"/>
        <v>0</v>
      </c>
      <c r="Y832" s="12">
        <f t="shared" si="352"/>
        <v>0</v>
      </c>
      <c r="Z832" s="11">
        <f t="shared" si="353"/>
        <v>0</v>
      </c>
      <c r="AA832" s="12">
        <f t="shared" si="354"/>
        <v>0</v>
      </c>
      <c r="AB832" s="11">
        <f t="shared" si="355"/>
        <v>0</v>
      </c>
      <c r="AC832" s="12">
        <f t="shared" si="356"/>
        <v>0</v>
      </c>
      <c r="AD832" s="11">
        <f t="shared" si="357"/>
        <v>0</v>
      </c>
      <c r="AE832" s="12">
        <f t="shared" si="358"/>
        <v>0</v>
      </c>
      <c r="AF832" s="11">
        <f t="shared" si="359"/>
        <v>0</v>
      </c>
      <c r="AG832" s="12">
        <f t="shared" si="360"/>
        <v>0</v>
      </c>
      <c r="AH832" s="11">
        <f t="shared" si="361"/>
        <v>0</v>
      </c>
      <c r="AI832" s="12">
        <f t="shared" si="362"/>
        <v>0</v>
      </c>
      <c r="AJ832" s="11">
        <f t="shared" si="363"/>
        <v>0</v>
      </c>
      <c r="AK832" s="12">
        <f t="shared" si="364"/>
        <v>0</v>
      </c>
    </row>
    <row r="833" spans="1:37" x14ac:dyDescent="0.3">
      <c r="A833">
        <v>586774</v>
      </c>
      <c r="C833" s="1">
        <v>43636</v>
      </c>
      <c r="D833">
        <v>11</v>
      </c>
      <c r="E833" t="s">
        <v>236</v>
      </c>
      <c r="F833" t="s">
        <v>165</v>
      </c>
      <c r="G833" t="s">
        <v>15</v>
      </c>
      <c r="H833" s="2">
        <v>16889670</v>
      </c>
      <c r="J833">
        <f t="shared" si="337"/>
        <v>0</v>
      </c>
      <c r="K833">
        <f t="shared" si="338"/>
        <v>0</v>
      </c>
      <c r="L833">
        <f t="shared" si="339"/>
        <v>0</v>
      </c>
      <c r="M833">
        <f t="shared" si="340"/>
        <v>0</v>
      </c>
      <c r="N833">
        <f t="shared" si="341"/>
        <v>0</v>
      </c>
      <c r="O833">
        <f t="shared" si="342"/>
        <v>0</v>
      </c>
      <c r="P833">
        <f t="shared" si="343"/>
        <v>0</v>
      </c>
      <c r="Q833">
        <f t="shared" si="344"/>
        <v>0</v>
      </c>
      <c r="R833" s="11">
        <f t="shared" si="345"/>
        <v>0</v>
      </c>
      <c r="S833">
        <f t="shared" si="346"/>
        <v>0</v>
      </c>
      <c r="T833" s="11">
        <f t="shared" si="347"/>
        <v>0</v>
      </c>
      <c r="U833" s="12">
        <f t="shared" si="348"/>
        <v>0</v>
      </c>
      <c r="V833" s="11">
        <f t="shared" si="349"/>
        <v>0</v>
      </c>
      <c r="W833" s="12">
        <f t="shared" si="350"/>
        <v>0</v>
      </c>
      <c r="X833" s="11">
        <f t="shared" si="351"/>
        <v>0</v>
      </c>
      <c r="Y833" s="12">
        <f t="shared" si="352"/>
        <v>0</v>
      </c>
      <c r="Z833" s="11">
        <f t="shared" si="353"/>
        <v>0</v>
      </c>
      <c r="AA833" s="12">
        <f t="shared" si="354"/>
        <v>0</v>
      </c>
      <c r="AB833" s="11">
        <f t="shared" si="355"/>
        <v>0</v>
      </c>
      <c r="AC833" s="12">
        <f t="shared" si="356"/>
        <v>0</v>
      </c>
      <c r="AD833" s="11">
        <f t="shared" si="357"/>
        <v>0</v>
      </c>
      <c r="AE833" s="12">
        <f t="shared" si="358"/>
        <v>0</v>
      </c>
      <c r="AF833" s="11">
        <f t="shared" si="359"/>
        <v>1</v>
      </c>
      <c r="AG833" s="12">
        <f t="shared" si="360"/>
        <v>0</v>
      </c>
      <c r="AH833" s="11">
        <f t="shared" si="361"/>
        <v>0</v>
      </c>
      <c r="AI833" s="12">
        <f t="shared" si="362"/>
        <v>0</v>
      </c>
      <c r="AJ833" s="11">
        <f t="shared" si="363"/>
        <v>0</v>
      </c>
      <c r="AK833" s="12">
        <f t="shared" si="364"/>
        <v>0</v>
      </c>
    </row>
    <row r="834" spans="1:37" x14ac:dyDescent="0.3">
      <c r="A834">
        <v>586774</v>
      </c>
      <c r="C834" s="1">
        <v>43636</v>
      </c>
      <c r="D834">
        <v>12</v>
      </c>
      <c r="E834" t="s">
        <v>236</v>
      </c>
      <c r="F834" t="s">
        <v>165</v>
      </c>
      <c r="G834" t="s">
        <v>18</v>
      </c>
      <c r="H834" s="2">
        <v>18591000</v>
      </c>
      <c r="J834">
        <f t="shared" si="337"/>
        <v>0</v>
      </c>
      <c r="K834">
        <f t="shared" si="338"/>
        <v>0</v>
      </c>
      <c r="L834">
        <f t="shared" si="339"/>
        <v>0</v>
      </c>
      <c r="M834">
        <f t="shared" si="340"/>
        <v>0</v>
      </c>
      <c r="N834">
        <f t="shared" si="341"/>
        <v>0</v>
      </c>
      <c r="O834">
        <f t="shared" si="342"/>
        <v>0</v>
      </c>
      <c r="P834">
        <f t="shared" si="343"/>
        <v>0</v>
      </c>
      <c r="Q834">
        <f t="shared" si="344"/>
        <v>0</v>
      </c>
      <c r="R834" s="11">
        <f t="shared" si="345"/>
        <v>0</v>
      </c>
      <c r="S834">
        <f t="shared" si="346"/>
        <v>0</v>
      </c>
      <c r="T834" s="11">
        <f t="shared" si="347"/>
        <v>0</v>
      </c>
      <c r="U834" s="12">
        <f t="shared" si="348"/>
        <v>0</v>
      </c>
      <c r="V834" s="11">
        <f t="shared" si="349"/>
        <v>0</v>
      </c>
      <c r="W834" s="12">
        <f t="shared" si="350"/>
        <v>0</v>
      </c>
      <c r="X834" s="11">
        <f t="shared" si="351"/>
        <v>0</v>
      </c>
      <c r="Y834" s="12">
        <f t="shared" si="352"/>
        <v>0</v>
      </c>
      <c r="Z834" s="11">
        <f t="shared" si="353"/>
        <v>0</v>
      </c>
      <c r="AA834" s="12">
        <f t="shared" si="354"/>
        <v>0</v>
      </c>
      <c r="AB834" s="11">
        <f t="shared" si="355"/>
        <v>0</v>
      </c>
      <c r="AC834" s="12">
        <f t="shared" si="356"/>
        <v>0</v>
      </c>
      <c r="AD834" s="11">
        <f t="shared" si="357"/>
        <v>1</v>
      </c>
      <c r="AE834" s="12">
        <f t="shared" si="358"/>
        <v>0</v>
      </c>
      <c r="AF834" s="11">
        <f t="shared" si="359"/>
        <v>0</v>
      </c>
      <c r="AG834" s="12">
        <f t="shared" si="360"/>
        <v>0</v>
      </c>
      <c r="AH834" s="11">
        <f t="shared" si="361"/>
        <v>0</v>
      </c>
      <c r="AI834" s="12">
        <f t="shared" si="362"/>
        <v>0</v>
      </c>
      <c r="AJ834" s="11">
        <f t="shared" si="363"/>
        <v>0</v>
      </c>
      <c r="AK834" s="12">
        <f t="shared" si="364"/>
        <v>0</v>
      </c>
    </row>
    <row r="835" spans="1:37" x14ac:dyDescent="0.3">
      <c r="A835">
        <v>586774</v>
      </c>
      <c r="C835" s="1">
        <v>43636</v>
      </c>
      <c r="D835">
        <v>13</v>
      </c>
      <c r="E835" t="s">
        <v>236</v>
      </c>
      <c r="F835" t="s">
        <v>165</v>
      </c>
      <c r="G835" t="s">
        <v>13</v>
      </c>
      <c r="H835" s="2">
        <v>19714702</v>
      </c>
      <c r="J835">
        <f t="shared" si="337"/>
        <v>0</v>
      </c>
      <c r="K835">
        <f t="shared" si="338"/>
        <v>0</v>
      </c>
      <c r="L835">
        <f t="shared" si="339"/>
        <v>0</v>
      </c>
      <c r="M835">
        <f t="shared" si="340"/>
        <v>0</v>
      </c>
      <c r="N835">
        <f t="shared" si="341"/>
        <v>1</v>
      </c>
      <c r="O835">
        <f t="shared" si="342"/>
        <v>0</v>
      </c>
      <c r="P835">
        <f t="shared" si="343"/>
        <v>0</v>
      </c>
      <c r="Q835">
        <f t="shared" si="344"/>
        <v>0</v>
      </c>
      <c r="R835" s="11">
        <f t="shared" si="345"/>
        <v>0</v>
      </c>
      <c r="S835">
        <f t="shared" si="346"/>
        <v>0</v>
      </c>
      <c r="T835" s="11">
        <f t="shared" si="347"/>
        <v>0</v>
      </c>
      <c r="U835" s="12">
        <f t="shared" si="348"/>
        <v>0</v>
      </c>
      <c r="V835" s="11">
        <f t="shared" si="349"/>
        <v>0</v>
      </c>
      <c r="W835" s="12">
        <f t="shared" si="350"/>
        <v>0</v>
      </c>
      <c r="X835" s="11">
        <f t="shared" si="351"/>
        <v>0</v>
      </c>
      <c r="Y835" s="12">
        <f t="shared" si="352"/>
        <v>0</v>
      </c>
      <c r="Z835" s="11">
        <f t="shared" si="353"/>
        <v>0</v>
      </c>
      <c r="AA835" s="12">
        <f t="shared" si="354"/>
        <v>0</v>
      </c>
      <c r="AB835" s="11">
        <f t="shared" si="355"/>
        <v>0</v>
      </c>
      <c r="AC835" s="12">
        <f t="shared" si="356"/>
        <v>0</v>
      </c>
      <c r="AD835" s="11">
        <f t="shared" si="357"/>
        <v>0</v>
      </c>
      <c r="AE835" s="12">
        <f t="shared" si="358"/>
        <v>0</v>
      </c>
      <c r="AF835" s="11">
        <f t="shared" si="359"/>
        <v>0</v>
      </c>
      <c r="AG835" s="12">
        <f t="shared" si="360"/>
        <v>0</v>
      </c>
      <c r="AH835" s="11">
        <f t="shared" si="361"/>
        <v>0</v>
      </c>
      <c r="AI835" s="12">
        <f t="shared" si="362"/>
        <v>0</v>
      </c>
      <c r="AJ835" s="11">
        <f t="shared" si="363"/>
        <v>0</v>
      </c>
      <c r="AK835" s="12">
        <f t="shared" si="364"/>
        <v>0</v>
      </c>
    </row>
    <row r="836" spans="1:37" x14ac:dyDescent="0.3">
      <c r="C836" s="1"/>
      <c r="H836" s="2"/>
      <c r="J836">
        <f t="shared" si="337"/>
        <v>0</v>
      </c>
      <c r="K836">
        <f t="shared" si="338"/>
        <v>0</v>
      </c>
      <c r="L836">
        <f t="shared" si="339"/>
        <v>0</v>
      </c>
      <c r="M836">
        <f t="shared" si="340"/>
        <v>0</v>
      </c>
      <c r="N836">
        <f t="shared" si="341"/>
        <v>0</v>
      </c>
      <c r="O836">
        <f t="shared" si="342"/>
        <v>0</v>
      </c>
      <c r="P836">
        <f t="shared" si="343"/>
        <v>0</v>
      </c>
      <c r="Q836">
        <f t="shared" si="344"/>
        <v>0</v>
      </c>
      <c r="R836" s="11">
        <f t="shared" si="345"/>
        <v>0</v>
      </c>
      <c r="S836">
        <f t="shared" si="346"/>
        <v>0</v>
      </c>
      <c r="T836" s="11">
        <f t="shared" si="347"/>
        <v>0</v>
      </c>
      <c r="U836" s="12">
        <f t="shared" si="348"/>
        <v>0</v>
      </c>
      <c r="V836" s="11">
        <f t="shared" si="349"/>
        <v>0</v>
      </c>
      <c r="W836" s="12">
        <f t="shared" si="350"/>
        <v>0</v>
      </c>
      <c r="X836" s="11">
        <f t="shared" si="351"/>
        <v>0</v>
      </c>
      <c r="Y836" s="12">
        <f t="shared" si="352"/>
        <v>0</v>
      </c>
      <c r="Z836" s="11">
        <f t="shared" si="353"/>
        <v>0</v>
      </c>
      <c r="AA836" s="12">
        <f t="shared" si="354"/>
        <v>0</v>
      </c>
      <c r="AB836" s="11">
        <f t="shared" si="355"/>
        <v>0</v>
      </c>
      <c r="AC836" s="12">
        <f t="shared" si="356"/>
        <v>0</v>
      </c>
      <c r="AD836" s="11">
        <f t="shared" si="357"/>
        <v>0</v>
      </c>
      <c r="AE836" s="12">
        <f t="shared" si="358"/>
        <v>0</v>
      </c>
      <c r="AF836" s="11">
        <f t="shared" si="359"/>
        <v>0</v>
      </c>
      <c r="AG836" s="12">
        <f t="shared" si="360"/>
        <v>0</v>
      </c>
      <c r="AH836" s="11">
        <f t="shared" si="361"/>
        <v>0</v>
      </c>
      <c r="AI836" s="12">
        <f t="shared" si="362"/>
        <v>0</v>
      </c>
      <c r="AJ836" s="11">
        <f t="shared" si="363"/>
        <v>0</v>
      </c>
      <c r="AK836" s="12">
        <f t="shared" si="364"/>
        <v>0</v>
      </c>
    </row>
    <row r="837" spans="1:37" x14ac:dyDescent="0.3">
      <c r="A837">
        <v>586851</v>
      </c>
      <c r="C837" s="1">
        <v>43629</v>
      </c>
      <c r="D837">
        <v>1</v>
      </c>
      <c r="E837" t="s">
        <v>237</v>
      </c>
      <c r="F837" t="s">
        <v>165</v>
      </c>
      <c r="G837" t="s">
        <v>156</v>
      </c>
      <c r="H837" s="2">
        <v>9661000</v>
      </c>
      <c r="J837">
        <f t="shared" si="337"/>
        <v>1</v>
      </c>
      <c r="K837">
        <f t="shared" si="338"/>
        <v>1</v>
      </c>
      <c r="L837">
        <f t="shared" si="339"/>
        <v>0</v>
      </c>
      <c r="M837">
        <f t="shared" si="340"/>
        <v>0</v>
      </c>
      <c r="N837">
        <f t="shared" si="341"/>
        <v>0</v>
      </c>
      <c r="O837">
        <f t="shared" si="342"/>
        <v>0</v>
      </c>
      <c r="P837">
        <f t="shared" si="343"/>
        <v>0</v>
      </c>
      <c r="Q837">
        <f t="shared" si="344"/>
        <v>0</v>
      </c>
      <c r="R837" s="11">
        <f t="shared" si="345"/>
        <v>0</v>
      </c>
      <c r="S837">
        <f t="shared" si="346"/>
        <v>0</v>
      </c>
      <c r="T837" s="11">
        <f t="shared" si="347"/>
        <v>0</v>
      </c>
      <c r="U837" s="12">
        <f t="shared" si="348"/>
        <v>0</v>
      </c>
      <c r="V837" s="11">
        <f t="shared" si="349"/>
        <v>0</v>
      </c>
      <c r="W837" s="12">
        <f t="shared" si="350"/>
        <v>0</v>
      </c>
      <c r="X837" s="11">
        <f t="shared" si="351"/>
        <v>0</v>
      </c>
      <c r="Y837" s="12">
        <f t="shared" si="352"/>
        <v>0</v>
      </c>
      <c r="Z837" s="11">
        <f t="shared" si="353"/>
        <v>0</v>
      </c>
      <c r="AA837" s="12">
        <f t="shared" si="354"/>
        <v>0</v>
      </c>
      <c r="AB837" s="11">
        <f t="shared" si="355"/>
        <v>0</v>
      </c>
      <c r="AC837" s="12">
        <f t="shared" si="356"/>
        <v>0</v>
      </c>
      <c r="AD837" s="11">
        <f t="shared" si="357"/>
        <v>0</v>
      </c>
      <c r="AE837" s="12">
        <f t="shared" si="358"/>
        <v>0</v>
      </c>
      <c r="AF837" s="11">
        <f t="shared" si="359"/>
        <v>0</v>
      </c>
      <c r="AG837" s="12">
        <f t="shared" si="360"/>
        <v>0</v>
      </c>
      <c r="AH837" s="11">
        <f t="shared" si="361"/>
        <v>0</v>
      </c>
      <c r="AI837" s="12">
        <f t="shared" si="362"/>
        <v>0</v>
      </c>
      <c r="AJ837" s="11">
        <f t="shared" si="363"/>
        <v>0</v>
      </c>
      <c r="AK837" s="12">
        <f t="shared" si="364"/>
        <v>0</v>
      </c>
    </row>
    <row r="838" spans="1:37" x14ac:dyDescent="0.3">
      <c r="A838">
        <v>586851</v>
      </c>
      <c r="C838" s="1">
        <v>43629</v>
      </c>
      <c r="D838">
        <v>2</v>
      </c>
      <c r="E838" t="s">
        <v>237</v>
      </c>
      <c r="F838" t="s">
        <v>165</v>
      </c>
      <c r="G838" t="s">
        <v>17</v>
      </c>
      <c r="H838" s="2">
        <v>10800000</v>
      </c>
      <c r="J838">
        <f t="shared" si="337"/>
        <v>0</v>
      </c>
      <c r="K838">
        <f t="shared" si="338"/>
        <v>0</v>
      </c>
      <c r="L838">
        <f t="shared" si="339"/>
        <v>0</v>
      </c>
      <c r="M838">
        <f t="shared" si="340"/>
        <v>0</v>
      </c>
      <c r="N838">
        <f t="shared" si="341"/>
        <v>0</v>
      </c>
      <c r="O838">
        <f t="shared" si="342"/>
        <v>0</v>
      </c>
      <c r="P838">
        <f t="shared" si="343"/>
        <v>0</v>
      </c>
      <c r="Q838">
        <f t="shared" si="344"/>
        <v>0</v>
      </c>
      <c r="R838" s="11">
        <f t="shared" si="345"/>
        <v>0</v>
      </c>
      <c r="S838">
        <f t="shared" si="346"/>
        <v>0</v>
      </c>
      <c r="T838" s="11">
        <f t="shared" si="347"/>
        <v>0</v>
      </c>
      <c r="U838" s="12">
        <f t="shared" si="348"/>
        <v>0</v>
      </c>
      <c r="V838" s="11">
        <f t="shared" si="349"/>
        <v>0</v>
      </c>
      <c r="W838" s="12">
        <f t="shared" si="350"/>
        <v>0</v>
      </c>
      <c r="X838" s="11">
        <f t="shared" si="351"/>
        <v>0</v>
      </c>
      <c r="Y838" s="12">
        <f t="shared" si="352"/>
        <v>0</v>
      </c>
      <c r="Z838" s="11">
        <f t="shared" si="353"/>
        <v>0</v>
      </c>
      <c r="AA838" s="12">
        <f t="shared" si="354"/>
        <v>0</v>
      </c>
      <c r="AB838" s="11">
        <f t="shared" si="355"/>
        <v>0</v>
      </c>
      <c r="AC838" s="12">
        <f t="shared" si="356"/>
        <v>0</v>
      </c>
      <c r="AD838" s="11">
        <f t="shared" si="357"/>
        <v>0</v>
      </c>
      <c r="AE838" s="12">
        <f t="shared" si="358"/>
        <v>0</v>
      </c>
      <c r="AF838" s="11">
        <f t="shared" si="359"/>
        <v>0</v>
      </c>
      <c r="AG838" s="12">
        <f t="shared" si="360"/>
        <v>0</v>
      </c>
      <c r="AH838" s="11">
        <f t="shared" si="361"/>
        <v>0</v>
      </c>
      <c r="AI838" s="12">
        <f t="shared" si="362"/>
        <v>0</v>
      </c>
      <c r="AJ838" s="11">
        <f t="shared" si="363"/>
        <v>0</v>
      </c>
      <c r="AK838" s="12">
        <f t="shared" si="364"/>
        <v>0</v>
      </c>
    </row>
    <row r="839" spans="1:37" x14ac:dyDescent="0.3">
      <c r="A839">
        <v>586851</v>
      </c>
      <c r="C839" s="1">
        <v>43629</v>
      </c>
      <c r="D839">
        <v>3</v>
      </c>
      <c r="E839" t="s">
        <v>237</v>
      </c>
      <c r="F839" t="s">
        <v>165</v>
      </c>
      <c r="G839" t="s">
        <v>19</v>
      </c>
      <c r="H839" s="2">
        <v>11785000</v>
      </c>
      <c r="J839">
        <f t="shared" ref="J839:J902" si="365">IF(G839="Perfetto Contracting Co., Inc. ",1,)</f>
        <v>0</v>
      </c>
      <c r="K839">
        <f t="shared" ref="K839:K902" si="366">IF(AND(D839=1,G839="Perfetto Contracting Co., Inc. "),1,)</f>
        <v>0</v>
      </c>
      <c r="L839">
        <f t="shared" ref="L839:L902" si="367">IF(G839="Oliveira Contracting Inc",1,)</f>
        <v>0</v>
      </c>
      <c r="M839">
        <f t="shared" ref="M839:M902" si="368">IF(AND(D839=1,G839="Oliveira Contracting Inc"),1,)</f>
        <v>0</v>
      </c>
      <c r="N839">
        <f t="shared" ref="N839:N902" si="369">IF(G839="Triumph Construction Co.",1,)</f>
        <v>0</v>
      </c>
      <c r="O839">
        <f t="shared" ref="O839:O902" si="370">IF(AND(D839=1,G839="Triumph Construction Co."),1,)</f>
        <v>0</v>
      </c>
      <c r="P839">
        <f t="shared" ref="P839:P902" si="371">IF(G839="John Civetta &amp; Sons, Inc.",1,)</f>
        <v>0</v>
      </c>
      <c r="Q839">
        <f t="shared" ref="Q839:Q902" si="372">IF(AND(D839=1,G839="John Civetta &amp; Sons, Inc."),1,)</f>
        <v>0</v>
      </c>
      <c r="R839" s="11">
        <f t="shared" ref="R839:R902" si="373">IF(G839="Grace Industries LLC",1,)</f>
        <v>0</v>
      </c>
      <c r="S839">
        <f t="shared" ref="S839:S902" si="374">IF(AND(D839=1,G839="Grace Industries LLC "),1,)</f>
        <v>0</v>
      </c>
      <c r="T839" s="11">
        <f t="shared" ref="T839:T902" si="375">IF($G839="Grace Industries LLC",1,)</f>
        <v>0</v>
      </c>
      <c r="U839" s="12">
        <f t="shared" ref="U839:U902" si="376">IF(AND($D839=1,$G839="Perfetto Enterprises Co., Inc."),1,)</f>
        <v>0</v>
      </c>
      <c r="V839" s="11">
        <f t="shared" ref="V839:V902" si="377">IF($G839="JRCRUZ Corp",1,)</f>
        <v>0</v>
      </c>
      <c r="W839" s="12">
        <f t="shared" ref="W839:W902" si="378">IF(AND($D839=1,$G839="JRCRUZ Corp"),1,)</f>
        <v>0</v>
      </c>
      <c r="X839" s="11">
        <f t="shared" ref="X839:X902" si="379">IF($G839="Tully Construction Co.",1,)</f>
        <v>0</v>
      </c>
      <c r="Y839" s="12">
        <f t="shared" ref="Y839:Y902" si="380">IF(AND($D839=1,$G839="Tully Construction Co."),1,)</f>
        <v>0</v>
      </c>
      <c r="Z839" s="11">
        <f t="shared" ref="Z839:Z902" si="381">IF($G839="Restani Construction Corp.",1,)</f>
        <v>0</v>
      </c>
      <c r="AA839" s="12">
        <f t="shared" ref="AA839:AA902" si="382">IF(AND($D839=1,$G839="Restani Construction Corp."),1,)</f>
        <v>0</v>
      </c>
      <c r="AB839" s="11">
        <f t="shared" ref="AB839:AB902" si="383">IF($G839="DiFazio Industries",1,)</f>
        <v>0</v>
      </c>
      <c r="AC839" s="12">
        <f t="shared" ref="AC839:AC902" si="384">IF(AND($D839=1,$G839="DiFazio Industries"),1,)</f>
        <v>0</v>
      </c>
      <c r="AD839" s="11">
        <f t="shared" ref="AD839:AD902" si="385">IF($G839="PJS Group/Paul J. Scariano, Inc.",1,)</f>
        <v>0</v>
      </c>
      <c r="AE839" s="12">
        <f t="shared" ref="AE839:AE902" si="386">IF(AND($D839=1,$G839="PJS Group/Paul J. Scariano, Inc."),1,)</f>
        <v>0</v>
      </c>
      <c r="AF839" s="11">
        <f t="shared" ref="AF839:AF902" si="387">IF($G839="C.A.C. Industries, Inc.",1,)</f>
        <v>0</v>
      </c>
      <c r="AG839" s="12">
        <f t="shared" ref="AG839:AG902" si="388">IF(AND($D839=1,$G839="C.A.C. Industries, Inc."),1,)</f>
        <v>0</v>
      </c>
      <c r="AH839" s="11">
        <f t="shared" ref="AH839:AH902" si="389">IF($G839="MLJ Contracting LLC",1,)</f>
        <v>0</v>
      </c>
      <c r="AI839" s="12">
        <f t="shared" ref="AI839:AI902" si="390">IF(AND($D839=1,$G839="MLJ Contracting LLC"),1,)</f>
        <v>0</v>
      </c>
      <c r="AJ839" s="11">
        <f t="shared" ref="AJ839:AJ902" si="391">IF($G839="El Sol Contracting/ES II Enterprises JV",1,)</f>
        <v>0</v>
      </c>
      <c r="AK839" s="12">
        <f t="shared" ref="AK839:AK902" si="392">IF(AND($D839=1,$G839="El Sol Contracting/ES II Enterprises JV"),1,)</f>
        <v>0</v>
      </c>
    </row>
    <row r="840" spans="1:37" x14ac:dyDescent="0.3">
      <c r="A840">
        <v>586851</v>
      </c>
      <c r="C840" s="1">
        <v>43629</v>
      </c>
      <c r="D840">
        <v>4</v>
      </c>
      <c r="E840" t="s">
        <v>237</v>
      </c>
      <c r="F840" t="s">
        <v>165</v>
      </c>
      <c r="G840" t="s">
        <v>13</v>
      </c>
      <c r="H840" s="2">
        <v>11820708</v>
      </c>
      <c r="J840">
        <f t="shared" si="365"/>
        <v>0</v>
      </c>
      <c r="K840">
        <f t="shared" si="366"/>
        <v>0</v>
      </c>
      <c r="L840">
        <f t="shared" si="367"/>
        <v>0</v>
      </c>
      <c r="M840">
        <f t="shared" si="368"/>
        <v>0</v>
      </c>
      <c r="N840">
        <f t="shared" si="369"/>
        <v>1</v>
      </c>
      <c r="O840">
        <f t="shared" si="370"/>
        <v>0</v>
      </c>
      <c r="P840">
        <f t="shared" si="371"/>
        <v>0</v>
      </c>
      <c r="Q840">
        <f t="shared" si="372"/>
        <v>0</v>
      </c>
      <c r="R840" s="11">
        <f t="shared" si="373"/>
        <v>0</v>
      </c>
      <c r="S840">
        <f t="shared" si="374"/>
        <v>0</v>
      </c>
      <c r="T840" s="11">
        <f t="shared" si="375"/>
        <v>0</v>
      </c>
      <c r="U840" s="12">
        <f t="shared" si="376"/>
        <v>0</v>
      </c>
      <c r="V840" s="11">
        <f t="shared" si="377"/>
        <v>0</v>
      </c>
      <c r="W840" s="12">
        <f t="shared" si="378"/>
        <v>0</v>
      </c>
      <c r="X840" s="11">
        <f t="shared" si="379"/>
        <v>0</v>
      </c>
      <c r="Y840" s="12">
        <f t="shared" si="380"/>
        <v>0</v>
      </c>
      <c r="Z840" s="11">
        <f t="shared" si="381"/>
        <v>0</v>
      </c>
      <c r="AA840" s="12">
        <f t="shared" si="382"/>
        <v>0</v>
      </c>
      <c r="AB840" s="11">
        <f t="shared" si="383"/>
        <v>0</v>
      </c>
      <c r="AC840" s="12">
        <f t="shared" si="384"/>
        <v>0</v>
      </c>
      <c r="AD840" s="11">
        <f t="shared" si="385"/>
        <v>0</v>
      </c>
      <c r="AE840" s="12">
        <f t="shared" si="386"/>
        <v>0</v>
      </c>
      <c r="AF840" s="11">
        <f t="shared" si="387"/>
        <v>0</v>
      </c>
      <c r="AG840" s="12">
        <f t="shared" si="388"/>
        <v>0</v>
      </c>
      <c r="AH840" s="11">
        <f t="shared" si="389"/>
        <v>0</v>
      </c>
      <c r="AI840" s="12">
        <f t="shared" si="390"/>
        <v>0</v>
      </c>
      <c r="AJ840" s="11">
        <f t="shared" si="391"/>
        <v>0</v>
      </c>
      <c r="AK840" s="12">
        <f t="shared" si="392"/>
        <v>0</v>
      </c>
    </row>
    <row r="841" spans="1:37" x14ac:dyDescent="0.3">
      <c r="A841">
        <v>586851</v>
      </c>
      <c r="C841" s="1">
        <v>43629</v>
      </c>
      <c r="D841">
        <v>5</v>
      </c>
      <c r="E841" t="s">
        <v>237</v>
      </c>
      <c r="F841" t="s">
        <v>165</v>
      </c>
      <c r="G841" t="s">
        <v>15</v>
      </c>
      <c r="H841" s="2">
        <v>12221181</v>
      </c>
      <c r="J841">
        <f t="shared" si="365"/>
        <v>0</v>
      </c>
      <c r="K841">
        <f t="shared" si="366"/>
        <v>0</v>
      </c>
      <c r="L841">
        <f t="shared" si="367"/>
        <v>0</v>
      </c>
      <c r="M841">
        <f t="shared" si="368"/>
        <v>0</v>
      </c>
      <c r="N841">
        <f t="shared" si="369"/>
        <v>0</v>
      </c>
      <c r="O841">
        <f t="shared" si="370"/>
        <v>0</v>
      </c>
      <c r="P841">
        <f t="shared" si="371"/>
        <v>0</v>
      </c>
      <c r="Q841">
        <f t="shared" si="372"/>
        <v>0</v>
      </c>
      <c r="R841" s="11">
        <f t="shared" si="373"/>
        <v>0</v>
      </c>
      <c r="S841">
        <f t="shared" si="374"/>
        <v>0</v>
      </c>
      <c r="T841" s="11">
        <f t="shared" si="375"/>
        <v>0</v>
      </c>
      <c r="U841" s="12">
        <f t="shared" si="376"/>
        <v>0</v>
      </c>
      <c r="V841" s="11">
        <f t="shared" si="377"/>
        <v>0</v>
      </c>
      <c r="W841" s="12">
        <f t="shared" si="378"/>
        <v>0</v>
      </c>
      <c r="X841" s="11">
        <f t="shared" si="379"/>
        <v>0</v>
      </c>
      <c r="Y841" s="12">
        <f t="shared" si="380"/>
        <v>0</v>
      </c>
      <c r="Z841" s="11">
        <f t="shared" si="381"/>
        <v>0</v>
      </c>
      <c r="AA841" s="12">
        <f t="shared" si="382"/>
        <v>0</v>
      </c>
      <c r="AB841" s="11">
        <f t="shared" si="383"/>
        <v>0</v>
      </c>
      <c r="AC841" s="12">
        <f t="shared" si="384"/>
        <v>0</v>
      </c>
      <c r="AD841" s="11">
        <f t="shared" si="385"/>
        <v>0</v>
      </c>
      <c r="AE841" s="12">
        <f t="shared" si="386"/>
        <v>0</v>
      </c>
      <c r="AF841" s="11">
        <f t="shared" si="387"/>
        <v>1</v>
      </c>
      <c r="AG841" s="12">
        <f t="shared" si="388"/>
        <v>0</v>
      </c>
      <c r="AH841" s="11">
        <f t="shared" si="389"/>
        <v>0</v>
      </c>
      <c r="AI841" s="12">
        <f t="shared" si="390"/>
        <v>0</v>
      </c>
      <c r="AJ841" s="11">
        <f t="shared" si="391"/>
        <v>0</v>
      </c>
      <c r="AK841" s="12">
        <f t="shared" si="392"/>
        <v>0</v>
      </c>
    </row>
    <row r="842" spans="1:37" x14ac:dyDescent="0.3">
      <c r="A842">
        <v>586851</v>
      </c>
      <c r="C842" s="1">
        <v>43629</v>
      </c>
      <c r="D842">
        <v>6</v>
      </c>
      <c r="E842" t="s">
        <v>237</v>
      </c>
      <c r="F842" t="s">
        <v>165</v>
      </c>
      <c r="G842" t="s">
        <v>12</v>
      </c>
      <c r="H842" s="2">
        <v>12658572</v>
      </c>
      <c r="J842">
        <f t="shared" si="365"/>
        <v>0</v>
      </c>
      <c r="K842">
        <f t="shared" si="366"/>
        <v>0</v>
      </c>
      <c r="L842">
        <f t="shared" si="367"/>
        <v>0</v>
      </c>
      <c r="M842">
        <f t="shared" si="368"/>
        <v>0</v>
      </c>
      <c r="N842">
        <f t="shared" si="369"/>
        <v>0</v>
      </c>
      <c r="O842">
        <f t="shared" si="370"/>
        <v>0</v>
      </c>
      <c r="P842">
        <f t="shared" si="371"/>
        <v>0</v>
      </c>
      <c r="Q842">
        <f t="shared" si="372"/>
        <v>0</v>
      </c>
      <c r="R842" s="11">
        <f t="shared" si="373"/>
        <v>0</v>
      </c>
      <c r="S842">
        <f t="shared" si="374"/>
        <v>0</v>
      </c>
      <c r="T842" s="11">
        <f t="shared" si="375"/>
        <v>0</v>
      </c>
      <c r="U842" s="12">
        <f t="shared" si="376"/>
        <v>0</v>
      </c>
      <c r="V842" s="11">
        <f t="shared" si="377"/>
        <v>1</v>
      </c>
      <c r="W842" s="12">
        <f t="shared" si="378"/>
        <v>0</v>
      </c>
      <c r="X842" s="11">
        <f t="shared" si="379"/>
        <v>0</v>
      </c>
      <c r="Y842" s="12">
        <f t="shared" si="380"/>
        <v>0</v>
      </c>
      <c r="Z842" s="11">
        <f t="shared" si="381"/>
        <v>0</v>
      </c>
      <c r="AA842" s="12">
        <f t="shared" si="382"/>
        <v>0</v>
      </c>
      <c r="AB842" s="11">
        <f t="shared" si="383"/>
        <v>0</v>
      </c>
      <c r="AC842" s="12">
        <f t="shared" si="384"/>
        <v>0</v>
      </c>
      <c r="AD842" s="11">
        <f t="shared" si="385"/>
        <v>0</v>
      </c>
      <c r="AE842" s="12">
        <f t="shared" si="386"/>
        <v>0</v>
      </c>
      <c r="AF842" s="11">
        <f t="shared" si="387"/>
        <v>0</v>
      </c>
      <c r="AG842" s="12">
        <f t="shared" si="388"/>
        <v>0</v>
      </c>
      <c r="AH842" s="11">
        <f t="shared" si="389"/>
        <v>0</v>
      </c>
      <c r="AI842" s="12">
        <f t="shared" si="390"/>
        <v>0</v>
      </c>
      <c r="AJ842" s="11">
        <f t="shared" si="391"/>
        <v>0</v>
      </c>
      <c r="AK842" s="12">
        <f t="shared" si="392"/>
        <v>0</v>
      </c>
    </row>
    <row r="843" spans="1:37" x14ac:dyDescent="0.3">
      <c r="A843">
        <v>586851</v>
      </c>
      <c r="C843" s="1">
        <v>43629</v>
      </c>
      <c r="D843">
        <v>7</v>
      </c>
      <c r="E843" t="s">
        <v>237</v>
      </c>
      <c r="F843" t="s">
        <v>165</v>
      </c>
      <c r="G843" t="s">
        <v>16</v>
      </c>
      <c r="H843" s="2">
        <v>13505645</v>
      </c>
      <c r="J843">
        <f t="shared" si="365"/>
        <v>0</v>
      </c>
      <c r="K843">
        <f t="shared" si="366"/>
        <v>0</v>
      </c>
      <c r="L843">
        <f t="shared" si="367"/>
        <v>0</v>
      </c>
      <c r="M843">
        <f t="shared" si="368"/>
        <v>0</v>
      </c>
      <c r="N843">
        <f t="shared" si="369"/>
        <v>0</v>
      </c>
      <c r="O843">
        <f t="shared" si="370"/>
        <v>0</v>
      </c>
      <c r="P843">
        <f t="shared" si="371"/>
        <v>0</v>
      </c>
      <c r="Q843">
        <f t="shared" si="372"/>
        <v>0</v>
      </c>
      <c r="R843" s="11">
        <f t="shared" si="373"/>
        <v>0</v>
      </c>
      <c r="S843">
        <f t="shared" si="374"/>
        <v>0</v>
      </c>
      <c r="T843" s="11">
        <f t="shared" si="375"/>
        <v>0</v>
      </c>
      <c r="U843" s="12">
        <f t="shared" si="376"/>
        <v>0</v>
      </c>
      <c r="V843" s="11">
        <f t="shared" si="377"/>
        <v>0</v>
      </c>
      <c r="W843" s="12">
        <f t="shared" si="378"/>
        <v>0</v>
      </c>
      <c r="X843" s="11">
        <f t="shared" si="379"/>
        <v>0</v>
      </c>
      <c r="Y843" s="12">
        <f t="shared" si="380"/>
        <v>0</v>
      </c>
      <c r="Z843" s="11">
        <f t="shared" si="381"/>
        <v>0</v>
      </c>
      <c r="AA843" s="12">
        <f t="shared" si="382"/>
        <v>0</v>
      </c>
      <c r="AB843" s="11">
        <f t="shared" si="383"/>
        <v>0</v>
      </c>
      <c r="AC843" s="12">
        <f t="shared" si="384"/>
        <v>0</v>
      </c>
      <c r="AD843" s="11">
        <f t="shared" si="385"/>
        <v>0</v>
      </c>
      <c r="AE843" s="12">
        <f t="shared" si="386"/>
        <v>0</v>
      </c>
      <c r="AF843" s="11">
        <f t="shared" si="387"/>
        <v>0</v>
      </c>
      <c r="AG843" s="12">
        <f t="shared" si="388"/>
        <v>0</v>
      </c>
      <c r="AH843" s="11">
        <f t="shared" si="389"/>
        <v>0</v>
      </c>
      <c r="AI843" s="12">
        <f t="shared" si="390"/>
        <v>0</v>
      </c>
      <c r="AJ843" s="11">
        <f t="shared" si="391"/>
        <v>0</v>
      </c>
      <c r="AK843" s="12">
        <f t="shared" si="392"/>
        <v>0</v>
      </c>
    </row>
    <row r="844" spans="1:37" x14ac:dyDescent="0.3">
      <c r="A844">
        <v>586851</v>
      </c>
      <c r="C844" s="1">
        <v>43629</v>
      </c>
      <c r="D844">
        <v>8</v>
      </c>
      <c r="E844" t="s">
        <v>237</v>
      </c>
      <c r="F844" t="s">
        <v>165</v>
      </c>
      <c r="G844" t="s">
        <v>184</v>
      </c>
      <c r="H844" s="2">
        <v>15410024</v>
      </c>
      <c r="J844">
        <f t="shared" si="365"/>
        <v>0</v>
      </c>
      <c r="K844">
        <f t="shared" si="366"/>
        <v>0</v>
      </c>
      <c r="L844">
        <f t="shared" si="367"/>
        <v>0</v>
      </c>
      <c r="M844">
        <f t="shared" si="368"/>
        <v>0</v>
      </c>
      <c r="N844">
        <f t="shared" si="369"/>
        <v>0</v>
      </c>
      <c r="O844">
        <f t="shared" si="370"/>
        <v>0</v>
      </c>
      <c r="P844">
        <f t="shared" si="371"/>
        <v>0</v>
      </c>
      <c r="Q844">
        <f t="shared" si="372"/>
        <v>0</v>
      </c>
      <c r="R844" s="11">
        <f t="shared" si="373"/>
        <v>0</v>
      </c>
      <c r="S844">
        <f t="shared" si="374"/>
        <v>0</v>
      </c>
      <c r="T844" s="11">
        <f t="shared" si="375"/>
        <v>0</v>
      </c>
      <c r="U844" s="12">
        <f t="shared" si="376"/>
        <v>0</v>
      </c>
      <c r="V844" s="11">
        <f t="shared" si="377"/>
        <v>0</v>
      </c>
      <c r="W844" s="12">
        <f t="shared" si="378"/>
        <v>0</v>
      </c>
      <c r="X844" s="11">
        <f t="shared" si="379"/>
        <v>0</v>
      </c>
      <c r="Y844" s="12">
        <f t="shared" si="380"/>
        <v>0</v>
      </c>
      <c r="Z844" s="11">
        <f t="shared" si="381"/>
        <v>0</v>
      </c>
      <c r="AA844" s="12">
        <f t="shared" si="382"/>
        <v>0</v>
      </c>
      <c r="AB844" s="11">
        <f t="shared" si="383"/>
        <v>0</v>
      </c>
      <c r="AC844" s="12">
        <f t="shared" si="384"/>
        <v>0</v>
      </c>
      <c r="AD844" s="11">
        <f t="shared" si="385"/>
        <v>0</v>
      </c>
      <c r="AE844" s="12">
        <f t="shared" si="386"/>
        <v>0</v>
      </c>
      <c r="AF844" s="11">
        <f t="shared" si="387"/>
        <v>0</v>
      </c>
      <c r="AG844" s="12">
        <f t="shared" si="388"/>
        <v>0</v>
      </c>
      <c r="AH844" s="11">
        <f t="shared" si="389"/>
        <v>0</v>
      </c>
      <c r="AI844" s="12">
        <f t="shared" si="390"/>
        <v>0</v>
      </c>
      <c r="AJ844" s="11">
        <f t="shared" si="391"/>
        <v>0</v>
      </c>
      <c r="AK844" s="12">
        <f t="shared" si="392"/>
        <v>0</v>
      </c>
    </row>
    <row r="845" spans="1:37" x14ac:dyDescent="0.3">
      <c r="C845" s="1"/>
      <c r="H845" s="2"/>
      <c r="J845">
        <f t="shared" si="365"/>
        <v>0</v>
      </c>
      <c r="K845">
        <f t="shared" si="366"/>
        <v>0</v>
      </c>
      <c r="L845">
        <f t="shared" si="367"/>
        <v>0</v>
      </c>
      <c r="M845">
        <f t="shared" si="368"/>
        <v>0</v>
      </c>
      <c r="N845">
        <f t="shared" si="369"/>
        <v>0</v>
      </c>
      <c r="O845">
        <f t="shared" si="370"/>
        <v>0</v>
      </c>
      <c r="P845">
        <f t="shared" si="371"/>
        <v>0</v>
      </c>
      <c r="Q845">
        <f t="shared" si="372"/>
        <v>0</v>
      </c>
      <c r="R845" s="11">
        <f t="shared" si="373"/>
        <v>0</v>
      </c>
      <c r="S845">
        <f t="shared" si="374"/>
        <v>0</v>
      </c>
      <c r="T845" s="11">
        <f t="shared" si="375"/>
        <v>0</v>
      </c>
      <c r="U845" s="12">
        <f t="shared" si="376"/>
        <v>0</v>
      </c>
      <c r="V845" s="11">
        <f t="shared" si="377"/>
        <v>0</v>
      </c>
      <c r="W845" s="12">
        <f t="shared" si="378"/>
        <v>0</v>
      </c>
      <c r="X845" s="11">
        <f t="shared" si="379"/>
        <v>0</v>
      </c>
      <c r="Y845" s="12">
        <f t="shared" si="380"/>
        <v>0</v>
      </c>
      <c r="Z845" s="11">
        <f t="shared" si="381"/>
        <v>0</v>
      </c>
      <c r="AA845" s="12">
        <f t="shared" si="382"/>
        <v>0</v>
      </c>
      <c r="AB845" s="11">
        <f t="shared" si="383"/>
        <v>0</v>
      </c>
      <c r="AC845" s="12">
        <f t="shared" si="384"/>
        <v>0</v>
      </c>
      <c r="AD845" s="11">
        <f t="shared" si="385"/>
        <v>0</v>
      </c>
      <c r="AE845" s="12">
        <f t="shared" si="386"/>
        <v>0</v>
      </c>
      <c r="AF845" s="11">
        <f t="shared" si="387"/>
        <v>0</v>
      </c>
      <c r="AG845" s="12">
        <f t="shared" si="388"/>
        <v>0</v>
      </c>
      <c r="AH845" s="11">
        <f t="shared" si="389"/>
        <v>0</v>
      </c>
      <c r="AI845" s="12">
        <f t="shared" si="390"/>
        <v>0</v>
      </c>
      <c r="AJ845" s="11">
        <f t="shared" si="391"/>
        <v>0</v>
      </c>
      <c r="AK845" s="12">
        <f t="shared" si="392"/>
        <v>0</v>
      </c>
    </row>
    <row r="846" spans="1:37" x14ac:dyDescent="0.3">
      <c r="A846">
        <v>583803</v>
      </c>
      <c r="C846" s="1">
        <v>43606</v>
      </c>
      <c r="D846">
        <v>1</v>
      </c>
      <c r="E846" t="s">
        <v>238</v>
      </c>
      <c r="F846" t="s">
        <v>165</v>
      </c>
      <c r="G846" t="s">
        <v>38</v>
      </c>
      <c r="H846" s="2">
        <v>15854595</v>
      </c>
      <c r="J846">
        <f t="shared" si="365"/>
        <v>0</v>
      </c>
      <c r="K846">
        <f t="shared" si="366"/>
        <v>0</v>
      </c>
      <c r="L846">
        <f t="shared" si="367"/>
        <v>0</v>
      </c>
      <c r="M846">
        <f t="shared" si="368"/>
        <v>0</v>
      </c>
      <c r="N846">
        <f t="shared" si="369"/>
        <v>0</v>
      </c>
      <c r="O846">
        <f t="shared" si="370"/>
        <v>0</v>
      </c>
      <c r="P846">
        <f t="shared" si="371"/>
        <v>0</v>
      </c>
      <c r="Q846">
        <f t="shared" si="372"/>
        <v>0</v>
      </c>
      <c r="R846" s="11">
        <f t="shared" si="373"/>
        <v>0</v>
      </c>
      <c r="S846">
        <f t="shared" si="374"/>
        <v>0</v>
      </c>
      <c r="T846" s="11">
        <f t="shared" si="375"/>
        <v>0</v>
      </c>
      <c r="U846" s="12">
        <f t="shared" si="376"/>
        <v>0</v>
      </c>
      <c r="V846" s="11">
        <f t="shared" si="377"/>
        <v>0</v>
      </c>
      <c r="W846" s="12">
        <f t="shared" si="378"/>
        <v>0</v>
      </c>
      <c r="X846" s="11">
        <f t="shared" si="379"/>
        <v>0</v>
      </c>
      <c r="Y846" s="12">
        <f t="shared" si="380"/>
        <v>0</v>
      </c>
      <c r="Z846" s="11">
        <f t="shared" si="381"/>
        <v>0</v>
      </c>
      <c r="AA846" s="12">
        <f t="shared" si="382"/>
        <v>0</v>
      </c>
      <c r="AB846" s="11">
        <f t="shared" si="383"/>
        <v>0</v>
      </c>
      <c r="AC846" s="12">
        <f t="shared" si="384"/>
        <v>0</v>
      </c>
      <c r="AD846" s="11">
        <f t="shared" si="385"/>
        <v>0</v>
      </c>
      <c r="AE846" s="12">
        <f t="shared" si="386"/>
        <v>0</v>
      </c>
      <c r="AF846" s="11">
        <f t="shared" si="387"/>
        <v>0</v>
      </c>
      <c r="AG846" s="12">
        <f t="shared" si="388"/>
        <v>0</v>
      </c>
      <c r="AH846" s="11">
        <f t="shared" si="389"/>
        <v>0</v>
      </c>
      <c r="AI846" s="12">
        <f t="shared" si="390"/>
        <v>0</v>
      </c>
      <c r="AJ846" s="11">
        <f t="shared" si="391"/>
        <v>0</v>
      </c>
      <c r="AK846" s="12">
        <f t="shared" si="392"/>
        <v>0</v>
      </c>
    </row>
    <row r="847" spans="1:37" x14ac:dyDescent="0.3">
      <c r="A847">
        <v>583803</v>
      </c>
      <c r="C847" s="1">
        <v>43606</v>
      </c>
      <c r="D847">
        <v>2</v>
      </c>
      <c r="E847" t="s">
        <v>238</v>
      </c>
      <c r="F847" t="s">
        <v>165</v>
      </c>
      <c r="G847" t="s">
        <v>17</v>
      </c>
      <c r="H847" s="2">
        <v>16555555</v>
      </c>
      <c r="J847">
        <f t="shared" si="365"/>
        <v>0</v>
      </c>
      <c r="K847">
        <f t="shared" si="366"/>
        <v>0</v>
      </c>
      <c r="L847">
        <f t="shared" si="367"/>
        <v>0</v>
      </c>
      <c r="M847">
        <f t="shared" si="368"/>
        <v>0</v>
      </c>
      <c r="N847">
        <f t="shared" si="369"/>
        <v>0</v>
      </c>
      <c r="O847">
        <f t="shared" si="370"/>
        <v>0</v>
      </c>
      <c r="P847">
        <f t="shared" si="371"/>
        <v>0</v>
      </c>
      <c r="Q847">
        <f t="shared" si="372"/>
        <v>0</v>
      </c>
      <c r="R847" s="11">
        <f t="shared" si="373"/>
        <v>0</v>
      </c>
      <c r="S847">
        <f t="shared" si="374"/>
        <v>0</v>
      </c>
      <c r="T847" s="11">
        <f t="shared" si="375"/>
        <v>0</v>
      </c>
      <c r="U847" s="12">
        <f t="shared" si="376"/>
        <v>0</v>
      </c>
      <c r="V847" s="11">
        <f t="shared" si="377"/>
        <v>0</v>
      </c>
      <c r="W847" s="12">
        <f t="shared" si="378"/>
        <v>0</v>
      </c>
      <c r="X847" s="11">
        <f t="shared" si="379"/>
        <v>0</v>
      </c>
      <c r="Y847" s="12">
        <f t="shared" si="380"/>
        <v>0</v>
      </c>
      <c r="Z847" s="11">
        <f t="shared" si="381"/>
        <v>0</v>
      </c>
      <c r="AA847" s="12">
        <f t="shared" si="382"/>
        <v>0</v>
      </c>
      <c r="AB847" s="11">
        <f t="shared" si="383"/>
        <v>0</v>
      </c>
      <c r="AC847" s="12">
        <f t="shared" si="384"/>
        <v>0</v>
      </c>
      <c r="AD847" s="11">
        <f t="shared" si="385"/>
        <v>0</v>
      </c>
      <c r="AE847" s="12">
        <f t="shared" si="386"/>
        <v>0</v>
      </c>
      <c r="AF847" s="11">
        <f t="shared" si="387"/>
        <v>0</v>
      </c>
      <c r="AG847" s="12">
        <f t="shared" si="388"/>
        <v>0</v>
      </c>
      <c r="AH847" s="11">
        <f t="shared" si="389"/>
        <v>0</v>
      </c>
      <c r="AI847" s="12">
        <f t="shared" si="390"/>
        <v>0</v>
      </c>
      <c r="AJ847" s="11">
        <f t="shared" si="391"/>
        <v>0</v>
      </c>
      <c r="AK847" s="12">
        <f t="shared" si="392"/>
        <v>0</v>
      </c>
    </row>
    <row r="848" spans="1:37" x14ac:dyDescent="0.3">
      <c r="A848">
        <v>583803</v>
      </c>
      <c r="C848" s="1">
        <v>43606</v>
      </c>
      <c r="D848">
        <v>3</v>
      </c>
      <c r="E848" t="s">
        <v>238</v>
      </c>
      <c r="F848" t="s">
        <v>165</v>
      </c>
      <c r="G848" t="s">
        <v>56</v>
      </c>
      <c r="H848" s="2">
        <v>17031850</v>
      </c>
      <c r="J848">
        <f t="shared" si="365"/>
        <v>0</v>
      </c>
      <c r="K848">
        <f t="shared" si="366"/>
        <v>0</v>
      </c>
      <c r="L848">
        <f t="shared" si="367"/>
        <v>0</v>
      </c>
      <c r="M848">
        <f t="shared" si="368"/>
        <v>0</v>
      </c>
      <c r="N848">
        <f t="shared" si="369"/>
        <v>0</v>
      </c>
      <c r="O848">
        <f t="shared" si="370"/>
        <v>0</v>
      </c>
      <c r="P848">
        <f t="shared" si="371"/>
        <v>0</v>
      </c>
      <c r="Q848">
        <f t="shared" si="372"/>
        <v>0</v>
      </c>
      <c r="R848" s="11">
        <f t="shared" si="373"/>
        <v>0</v>
      </c>
      <c r="S848">
        <f t="shared" si="374"/>
        <v>0</v>
      </c>
      <c r="T848" s="11">
        <f t="shared" si="375"/>
        <v>0</v>
      </c>
      <c r="U848" s="12">
        <f t="shared" si="376"/>
        <v>0</v>
      </c>
      <c r="V848" s="11">
        <f t="shared" si="377"/>
        <v>0</v>
      </c>
      <c r="W848" s="12">
        <f t="shared" si="378"/>
        <v>0</v>
      </c>
      <c r="X848" s="11">
        <f t="shared" si="379"/>
        <v>0</v>
      </c>
      <c r="Y848" s="12">
        <f t="shared" si="380"/>
        <v>0</v>
      </c>
      <c r="Z848" s="11">
        <f t="shared" si="381"/>
        <v>0</v>
      </c>
      <c r="AA848" s="12">
        <f t="shared" si="382"/>
        <v>0</v>
      </c>
      <c r="AB848" s="11">
        <f t="shared" si="383"/>
        <v>0</v>
      </c>
      <c r="AC848" s="12">
        <f t="shared" si="384"/>
        <v>0</v>
      </c>
      <c r="AD848" s="11">
        <f t="shared" si="385"/>
        <v>0</v>
      </c>
      <c r="AE848" s="12">
        <f t="shared" si="386"/>
        <v>0</v>
      </c>
      <c r="AF848" s="11">
        <f t="shared" si="387"/>
        <v>0</v>
      </c>
      <c r="AG848" s="12">
        <f t="shared" si="388"/>
        <v>0</v>
      </c>
      <c r="AH848" s="11">
        <f t="shared" si="389"/>
        <v>0</v>
      </c>
      <c r="AI848" s="12">
        <f t="shared" si="390"/>
        <v>0</v>
      </c>
      <c r="AJ848" s="11">
        <f t="shared" si="391"/>
        <v>0</v>
      </c>
      <c r="AK848" s="12">
        <f t="shared" si="392"/>
        <v>0</v>
      </c>
    </row>
    <row r="849" spans="1:37" x14ac:dyDescent="0.3">
      <c r="A849">
        <v>583803</v>
      </c>
      <c r="C849" s="1">
        <v>43606</v>
      </c>
      <c r="D849">
        <v>4</v>
      </c>
      <c r="E849" t="s">
        <v>238</v>
      </c>
      <c r="F849" t="s">
        <v>165</v>
      </c>
      <c r="G849" t="s">
        <v>13</v>
      </c>
      <c r="H849" s="2">
        <v>19275294</v>
      </c>
      <c r="J849">
        <f t="shared" si="365"/>
        <v>0</v>
      </c>
      <c r="K849">
        <f t="shared" si="366"/>
        <v>0</v>
      </c>
      <c r="L849">
        <f t="shared" si="367"/>
        <v>0</v>
      </c>
      <c r="M849">
        <f t="shared" si="368"/>
        <v>0</v>
      </c>
      <c r="N849">
        <f t="shared" si="369"/>
        <v>1</v>
      </c>
      <c r="O849">
        <f t="shared" si="370"/>
        <v>0</v>
      </c>
      <c r="P849">
        <f t="shared" si="371"/>
        <v>0</v>
      </c>
      <c r="Q849">
        <f t="shared" si="372"/>
        <v>0</v>
      </c>
      <c r="R849" s="11">
        <f t="shared" si="373"/>
        <v>0</v>
      </c>
      <c r="S849">
        <f t="shared" si="374"/>
        <v>0</v>
      </c>
      <c r="T849" s="11">
        <f t="shared" si="375"/>
        <v>0</v>
      </c>
      <c r="U849" s="12">
        <f t="shared" si="376"/>
        <v>0</v>
      </c>
      <c r="V849" s="11">
        <f t="shared" si="377"/>
        <v>0</v>
      </c>
      <c r="W849" s="12">
        <f t="shared" si="378"/>
        <v>0</v>
      </c>
      <c r="X849" s="11">
        <f t="shared" si="379"/>
        <v>0</v>
      </c>
      <c r="Y849" s="12">
        <f t="shared" si="380"/>
        <v>0</v>
      </c>
      <c r="Z849" s="11">
        <f t="shared" si="381"/>
        <v>0</v>
      </c>
      <c r="AA849" s="12">
        <f t="shared" si="382"/>
        <v>0</v>
      </c>
      <c r="AB849" s="11">
        <f t="shared" si="383"/>
        <v>0</v>
      </c>
      <c r="AC849" s="12">
        <f t="shared" si="384"/>
        <v>0</v>
      </c>
      <c r="AD849" s="11">
        <f t="shared" si="385"/>
        <v>0</v>
      </c>
      <c r="AE849" s="12">
        <f t="shared" si="386"/>
        <v>0</v>
      </c>
      <c r="AF849" s="11">
        <f t="shared" si="387"/>
        <v>0</v>
      </c>
      <c r="AG849" s="12">
        <f t="shared" si="388"/>
        <v>0</v>
      </c>
      <c r="AH849" s="11">
        <f t="shared" si="389"/>
        <v>0</v>
      </c>
      <c r="AI849" s="12">
        <f t="shared" si="390"/>
        <v>0</v>
      </c>
      <c r="AJ849" s="11">
        <f t="shared" si="391"/>
        <v>0</v>
      </c>
      <c r="AK849" s="12">
        <f t="shared" si="392"/>
        <v>0</v>
      </c>
    </row>
    <row r="850" spans="1:37" x14ac:dyDescent="0.3">
      <c r="A850">
        <v>583803</v>
      </c>
      <c r="C850" s="1">
        <v>43606</v>
      </c>
      <c r="D850">
        <v>5</v>
      </c>
      <c r="E850" t="s">
        <v>238</v>
      </c>
      <c r="F850" t="s">
        <v>165</v>
      </c>
      <c r="G850" t="s">
        <v>156</v>
      </c>
      <c r="H850" s="2">
        <v>19421182</v>
      </c>
      <c r="J850">
        <f t="shared" si="365"/>
        <v>1</v>
      </c>
      <c r="K850">
        <f t="shared" si="366"/>
        <v>0</v>
      </c>
      <c r="L850">
        <f t="shared" si="367"/>
        <v>0</v>
      </c>
      <c r="M850">
        <f t="shared" si="368"/>
        <v>0</v>
      </c>
      <c r="N850">
        <f t="shared" si="369"/>
        <v>0</v>
      </c>
      <c r="O850">
        <f t="shared" si="370"/>
        <v>0</v>
      </c>
      <c r="P850">
        <f t="shared" si="371"/>
        <v>0</v>
      </c>
      <c r="Q850">
        <f t="shared" si="372"/>
        <v>0</v>
      </c>
      <c r="R850" s="11">
        <f t="shared" si="373"/>
        <v>0</v>
      </c>
      <c r="S850">
        <f t="shared" si="374"/>
        <v>0</v>
      </c>
      <c r="T850" s="11">
        <f t="shared" si="375"/>
        <v>0</v>
      </c>
      <c r="U850" s="12">
        <f t="shared" si="376"/>
        <v>0</v>
      </c>
      <c r="V850" s="11">
        <f t="shared" si="377"/>
        <v>0</v>
      </c>
      <c r="W850" s="12">
        <f t="shared" si="378"/>
        <v>0</v>
      </c>
      <c r="X850" s="11">
        <f t="shared" si="379"/>
        <v>0</v>
      </c>
      <c r="Y850" s="12">
        <f t="shared" si="380"/>
        <v>0</v>
      </c>
      <c r="Z850" s="11">
        <f t="shared" si="381"/>
        <v>0</v>
      </c>
      <c r="AA850" s="12">
        <f t="shared" si="382"/>
        <v>0</v>
      </c>
      <c r="AB850" s="11">
        <f t="shared" si="383"/>
        <v>0</v>
      </c>
      <c r="AC850" s="12">
        <f t="shared" si="384"/>
        <v>0</v>
      </c>
      <c r="AD850" s="11">
        <f t="shared" si="385"/>
        <v>0</v>
      </c>
      <c r="AE850" s="12">
        <f t="shared" si="386"/>
        <v>0</v>
      </c>
      <c r="AF850" s="11">
        <f t="shared" si="387"/>
        <v>0</v>
      </c>
      <c r="AG850" s="12">
        <f t="shared" si="388"/>
        <v>0</v>
      </c>
      <c r="AH850" s="11">
        <f t="shared" si="389"/>
        <v>0</v>
      </c>
      <c r="AI850" s="12">
        <f t="shared" si="390"/>
        <v>0</v>
      </c>
      <c r="AJ850" s="11">
        <f t="shared" si="391"/>
        <v>0</v>
      </c>
      <c r="AK850" s="12">
        <f t="shared" si="392"/>
        <v>0</v>
      </c>
    </row>
    <row r="851" spans="1:37" x14ac:dyDescent="0.3">
      <c r="A851">
        <v>583803</v>
      </c>
      <c r="C851" s="1">
        <v>43606</v>
      </c>
      <c r="D851">
        <v>6</v>
      </c>
      <c r="E851" t="s">
        <v>238</v>
      </c>
      <c r="F851" t="s">
        <v>165</v>
      </c>
      <c r="G851" t="s">
        <v>32</v>
      </c>
      <c r="H851" s="2">
        <v>21155706</v>
      </c>
      <c r="J851">
        <f t="shared" si="365"/>
        <v>0</v>
      </c>
      <c r="K851">
        <f t="shared" si="366"/>
        <v>0</v>
      </c>
      <c r="L851">
        <f t="shared" si="367"/>
        <v>0</v>
      </c>
      <c r="M851">
        <f t="shared" si="368"/>
        <v>0</v>
      </c>
      <c r="N851">
        <f t="shared" si="369"/>
        <v>0</v>
      </c>
      <c r="O851">
        <f t="shared" si="370"/>
        <v>0</v>
      </c>
      <c r="P851">
        <f t="shared" si="371"/>
        <v>0</v>
      </c>
      <c r="Q851">
        <f t="shared" si="372"/>
        <v>0</v>
      </c>
      <c r="R851" s="11">
        <f t="shared" si="373"/>
        <v>0</v>
      </c>
      <c r="S851">
        <f t="shared" si="374"/>
        <v>0</v>
      </c>
      <c r="T851" s="11">
        <f t="shared" si="375"/>
        <v>0</v>
      </c>
      <c r="U851" s="12">
        <f t="shared" si="376"/>
        <v>0</v>
      </c>
      <c r="V851" s="11">
        <f t="shared" si="377"/>
        <v>0</v>
      </c>
      <c r="W851" s="12">
        <f t="shared" si="378"/>
        <v>0</v>
      </c>
      <c r="X851" s="11">
        <f t="shared" si="379"/>
        <v>0</v>
      </c>
      <c r="Y851" s="12">
        <f t="shared" si="380"/>
        <v>0</v>
      </c>
      <c r="Z851" s="11">
        <f t="shared" si="381"/>
        <v>0</v>
      </c>
      <c r="AA851" s="12">
        <f t="shared" si="382"/>
        <v>0</v>
      </c>
      <c r="AB851" s="11">
        <f t="shared" si="383"/>
        <v>0</v>
      </c>
      <c r="AC851" s="12">
        <f t="shared" si="384"/>
        <v>0</v>
      </c>
      <c r="AD851" s="11">
        <f t="shared" si="385"/>
        <v>0</v>
      </c>
      <c r="AE851" s="12">
        <f t="shared" si="386"/>
        <v>0</v>
      </c>
      <c r="AF851" s="11">
        <f t="shared" si="387"/>
        <v>0</v>
      </c>
      <c r="AG851" s="12">
        <f t="shared" si="388"/>
        <v>0</v>
      </c>
      <c r="AH851" s="11">
        <f t="shared" si="389"/>
        <v>0</v>
      </c>
      <c r="AI851" s="12">
        <f t="shared" si="390"/>
        <v>0</v>
      </c>
      <c r="AJ851" s="11">
        <f t="shared" si="391"/>
        <v>0</v>
      </c>
      <c r="AK851" s="12">
        <f t="shared" si="392"/>
        <v>0</v>
      </c>
    </row>
    <row r="852" spans="1:37" x14ac:dyDescent="0.3">
      <c r="A852">
        <v>583803</v>
      </c>
      <c r="C852" s="1">
        <v>43606</v>
      </c>
      <c r="D852">
        <v>7</v>
      </c>
      <c r="E852" t="s">
        <v>238</v>
      </c>
      <c r="F852" t="s">
        <v>165</v>
      </c>
      <c r="G852" t="s">
        <v>16</v>
      </c>
      <c r="H852" s="2">
        <v>22846649</v>
      </c>
      <c r="J852">
        <f t="shared" si="365"/>
        <v>0</v>
      </c>
      <c r="K852">
        <f t="shared" si="366"/>
        <v>0</v>
      </c>
      <c r="L852">
        <f t="shared" si="367"/>
        <v>0</v>
      </c>
      <c r="M852">
        <f t="shared" si="368"/>
        <v>0</v>
      </c>
      <c r="N852">
        <f t="shared" si="369"/>
        <v>0</v>
      </c>
      <c r="O852">
        <f t="shared" si="370"/>
        <v>0</v>
      </c>
      <c r="P852">
        <f t="shared" si="371"/>
        <v>0</v>
      </c>
      <c r="Q852">
        <f t="shared" si="372"/>
        <v>0</v>
      </c>
      <c r="R852" s="11">
        <f t="shared" si="373"/>
        <v>0</v>
      </c>
      <c r="S852">
        <f t="shared" si="374"/>
        <v>0</v>
      </c>
      <c r="T852" s="11">
        <f t="shared" si="375"/>
        <v>0</v>
      </c>
      <c r="U852" s="12">
        <f t="shared" si="376"/>
        <v>0</v>
      </c>
      <c r="V852" s="11">
        <f t="shared" si="377"/>
        <v>0</v>
      </c>
      <c r="W852" s="12">
        <f t="shared" si="378"/>
        <v>0</v>
      </c>
      <c r="X852" s="11">
        <f t="shared" si="379"/>
        <v>0</v>
      </c>
      <c r="Y852" s="12">
        <f t="shared" si="380"/>
        <v>0</v>
      </c>
      <c r="Z852" s="11">
        <f t="shared" si="381"/>
        <v>0</v>
      </c>
      <c r="AA852" s="12">
        <f t="shared" si="382"/>
        <v>0</v>
      </c>
      <c r="AB852" s="11">
        <f t="shared" si="383"/>
        <v>0</v>
      </c>
      <c r="AC852" s="12">
        <f t="shared" si="384"/>
        <v>0</v>
      </c>
      <c r="AD852" s="11">
        <f t="shared" si="385"/>
        <v>0</v>
      </c>
      <c r="AE852" s="12">
        <f t="shared" si="386"/>
        <v>0</v>
      </c>
      <c r="AF852" s="11">
        <f t="shared" si="387"/>
        <v>0</v>
      </c>
      <c r="AG852" s="12">
        <f t="shared" si="388"/>
        <v>0</v>
      </c>
      <c r="AH852" s="11">
        <f t="shared" si="389"/>
        <v>0</v>
      </c>
      <c r="AI852" s="12">
        <f t="shared" si="390"/>
        <v>0</v>
      </c>
      <c r="AJ852" s="11">
        <f t="shared" si="391"/>
        <v>0</v>
      </c>
      <c r="AK852" s="12">
        <f t="shared" si="392"/>
        <v>0</v>
      </c>
    </row>
    <row r="853" spans="1:37" x14ac:dyDescent="0.3">
      <c r="A853">
        <v>583803</v>
      </c>
      <c r="C853" s="1">
        <v>43606</v>
      </c>
      <c r="D853">
        <v>8</v>
      </c>
      <c r="E853" t="s">
        <v>238</v>
      </c>
      <c r="F853" t="s">
        <v>165</v>
      </c>
      <c r="G853" t="s">
        <v>12</v>
      </c>
      <c r="H853" s="2">
        <v>22900783</v>
      </c>
      <c r="J853">
        <f t="shared" si="365"/>
        <v>0</v>
      </c>
      <c r="K853">
        <f t="shared" si="366"/>
        <v>0</v>
      </c>
      <c r="L853">
        <f t="shared" si="367"/>
        <v>0</v>
      </c>
      <c r="M853">
        <f t="shared" si="368"/>
        <v>0</v>
      </c>
      <c r="N853">
        <f t="shared" si="369"/>
        <v>0</v>
      </c>
      <c r="O853">
        <f t="shared" si="370"/>
        <v>0</v>
      </c>
      <c r="P853">
        <f t="shared" si="371"/>
        <v>0</v>
      </c>
      <c r="Q853">
        <f t="shared" si="372"/>
        <v>0</v>
      </c>
      <c r="R853" s="11">
        <f t="shared" si="373"/>
        <v>0</v>
      </c>
      <c r="S853">
        <f t="shared" si="374"/>
        <v>0</v>
      </c>
      <c r="T853" s="11">
        <f t="shared" si="375"/>
        <v>0</v>
      </c>
      <c r="U853" s="12">
        <f t="shared" si="376"/>
        <v>0</v>
      </c>
      <c r="V853" s="11">
        <f t="shared" si="377"/>
        <v>1</v>
      </c>
      <c r="W853" s="12">
        <f t="shared" si="378"/>
        <v>0</v>
      </c>
      <c r="X853" s="11">
        <f t="shared" si="379"/>
        <v>0</v>
      </c>
      <c r="Y853" s="12">
        <f t="shared" si="380"/>
        <v>0</v>
      </c>
      <c r="Z853" s="11">
        <f t="shared" si="381"/>
        <v>0</v>
      </c>
      <c r="AA853" s="12">
        <f t="shared" si="382"/>
        <v>0</v>
      </c>
      <c r="AB853" s="11">
        <f t="shared" si="383"/>
        <v>0</v>
      </c>
      <c r="AC853" s="12">
        <f t="shared" si="384"/>
        <v>0</v>
      </c>
      <c r="AD853" s="11">
        <f t="shared" si="385"/>
        <v>0</v>
      </c>
      <c r="AE853" s="12">
        <f t="shared" si="386"/>
        <v>0</v>
      </c>
      <c r="AF853" s="11">
        <f t="shared" si="387"/>
        <v>0</v>
      </c>
      <c r="AG853" s="12">
        <f t="shared" si="388"/>
        <v>0</v>
      </c>
      <c r="AH853" s="11">
        <f t="shared" si="389"/>
        <v>0</v>
      </c>
      <c r="AI853" s="12">
        <f t="shared" si="390"/>
        <v>0</v>
      </c>
      <c r="AJ853" s="11">
        <f t="shared" si="391"/>
        <v>0</v>
      </c>
      <c r="AK853" s="12">
        <f t="shared" si="392"/>
        <v>0</v>
      </c>
    </row>
    <row r="854" spans="1:37" x14ac:dyDescent="0.3">
      <c r="A854">
        <v>583803</v>
      </c>
      <c r="C854" s="1">
        <v>43606</v>
      </c>
      <c r="D854">
        <v>9</v>
      </c>
      <c r="E854" t="s">
        <v>238</v>
      </c>
      <c r="F854" t="s">
        <v>165</v>
      </c>
      <c r="G854" t="s">
        <v>19</v>
      </c>
      <c r="H854" s="2">
        <v>23197498</v>
      </c>
      <c r="J854">
        <f t="shared" si="365"/>
        <v>0</v>
      </c>
      <c r="K854">
        <f t="shared" si="366"/>
        <v>0</v>
      </c>
      <c r="L854">
        <f t="shared" si="367"/>
        <v>0</v>
      </c>
      <c r="M854">
        <f t="shared" si="368"/>
        <v>0</v>
      </c>
      <c r="N854">
        <f t="shared" si="369"/>
        <v>0</v>
      </c>
      <c r="O854">
        <f t="shared" si="370"/>
        <v>0</v>
      </c>
      <c r="P854">
        <f t="shared" si="371"/>
        <v>0</v>
      </c>
      <c r="Q854">
        <f t="shared" si="372"/>
        <v>0</v>
      </c>
      <c r="R854" s="11">
        <f t="shared" si="373"/>
        <v>0</v>
      </c>
      <c r="S854">
        <f t="shared" si="374"/>
        <v>0</v>
      </c>
      <c r="T854" s="11">
        <f t="shared" si="375"/>
        <v>0</v>
      </c>
      <c r="U854" s="12">
        <f t="shared" si="376"/>
        <v>0</v>
      </c>
      <c r="V854" s="11">
        <f t="shared" si="377"/>
        <v>0</v>
      </c>
      <c r="W854" s="12">
        <f t="shared" si="378"/>
        <v>0</v>
      </c>
      <c r="X854" s="11">
        <f t="shared" si="379"/>
        <v>0</v>
      </c>
      <c r="Y854" s="12">
        <f t="shared" si="380"/>
        <v>0</v>
      </c>
      <c r="Z854" s="11">
        <f t="shared" si="381"/>
        <v>0</v>
      </c>
      <c r="AA854" s="12">
        <f t="shared" si="382"/>
        <v>0</v>
      </c>
      <c r="AB854" s="11">
        <f t="shared" si="383"/>
        <v>0</v>
      </c>
      <c r="AC854" s="12">
        <f t="shared" si="384"/>
        <v>0</v>
      </c>
      <c r="AD854" s="11">
        <f t="shared" si="385"/>
        <v>0</v>
      </c>
      <c r="AE854" s="12">
        <f t="shared" si="386"/>
        <v>0</v>
      </c>
      <c r="AF854" s="11">
        <f t="shared" si="387"/>
        <v>0</v>
      </c>
      <c r="AG854" s="12">
        <f t="shared" si="388"/>
        <v>0</v>
      </c>
      <c r="AH854" s="11">
        <f t="shared" si="389"/>
        <v>0</v>
      </c>
      <c r="AI854" s="12">
        <f t="shared" si="390"/>
        <v>0</v>
      </c>
      <c r="AJ854" s="11">
        <f t="shared" si="391"/>
        <v>0</v>
      </c>
      <c r="AK854" s="12">
        <f t="shared" si="392"/>
        <v>0</v>
      </c>
    </row>
    <row r="855" spans="1:37" x14ac:dyDescent="0.3">
      <c r="A855">
        <v>583803</v>
      </c>
      <c r="C855" s="1">
        <v>43606</v>
      </c>
      <c r="D855">
        <v>10</v>
      </c>
      <c r="E855" t="s">
        <v>238</v>
      </c>
      <c r="F855" t="s">
        <v>165</v>
      </c>
      <c r="G855" t="s">
        <v>14</v>
      </c>
      <c r="H855" s="2">
        <v>27355717</v>
      </c>
      <c r="J855">
        <f t="shared" si="365"/>
        <v>0</v>
      </c>
      <c r="K855">
        <f t="shared" si="366"/>
        <v>0</v>
      </c>
      <c r="L855">
        <f t="shared" si="367"/>
        <v>0</v>
      </c>
      <c r="M855">
        <f t="shared" si="368"/>
        <v>0</v>
      </c>
      <c r="N855">
        <f t="shared" si="369"/>
        <v>0</v>
      </c>
      <c r="O855">
        <f t="shared" si="370"/>
        <v>0</v>
      </c>
      <c r="P855">
        <f t="shared" si="371"/>
        <v>0</v>
      </c>
      <c r="Q855">
        <f t="shared" si="372"/>
        <v>0</v>
      </c>
      <c r="R855" s="11">
        <f t="shared" si="373"/>
        <v>0</v>
      </c>
      <c r="S855">
        <f t="shared" si="374"/>
        <v>0</v>
      </c>
      <c r="T855" s="11">
        <f t="shared" si="375"/>
        <v>0</v>
      </c>
      <c r="U855" s="12">
        <f t="shared" si="376"/>
        <v>0</v>
      </c>
      <c r="V855" s="11">
        <f t="shared" si="377"/>
        <v>0</v>
      </c>
      <c r="W855" s="12">
        <f t="shared" si="378"/>
        <v>0</v>
      </c>
      <c r="X855" s="11">
        <f t="shared" si="379"/>
        <v>0</v>
      </c>
      <c r="Y855" s="12">
        <f t="shared" si="380"/>
        <v>0</v>
      </c>
      <c r="Z855" s="11">
        <f t="shared" si="381"/>
        <v>1</v>
      </c>
      <c r="AA855" s="12">
        <f t="shared" si="382"/>
        <v>0</v>
      </c>
      <c r="AB855" s="11">
        <f t="shared" si="383"/>
        <v>0</v>
      </c>
      <c r="AC855" s="12">
        <f t="shared" si="384"/>
        <v>0</v>
      </c>
      <c r="AD855" s="11">
        <f t="shared" si="385"/>
        <v>0</v>
      </c>
      <c r="AE855" s="12">
        <f t="shared" si="386"/>
        <v>0</v>
      </c>
      <c r="AF855" s="11">
        <f t="shared" si="387"/>
        <v>0</v>
      </c>
      <c r="AG855" s="12">
        <f t="shared" si="388"/>
        <v>0</v>
      </c>
      <c r="AH855" s="11">
        <f t="shared" si="389"/>
        <v>0</v>
      </c>
      <c r="AI855" s="12">
        <f t="shared" si="390"/>
        <v>0</v>
      </c>
      <c r="AJ855" s="11">
        <f t="shared" si="391"/>
        <v>0</v>
      </c>
      <c r="AK855" s="12">
        <f t="shared" si="392"/>
        <v>0</v>
      </c>
    </row>
    <row r="856" spans="1:37" x14ac:dyDescent="0.3">
      <c r="C856" s="1"/>
      <c r="H856" s="2"/>
      <c r="J856">
        <f t="shared" si="365"/>
        <v>0</v>
      </c>
      <c r="K856">
        <f t="shared" si="366"/>
        <v>0</v>
      </c>
      <c r="L856">
        <f t="shared" si="367"/>
        <v>0</v>
      </c>
      <c r="M856">
        <f t="shared" si="368"/>
        <v>0</v>
      </c>
      <c r="N856">
        <f t="shared" si="369"/>
        <v>0</v>
      </c>
      <c r="O856">
        <f t="shared" si="370"/>
        <v>0</v>
      </c>
      <c r="P856">
        <f t="shared" si="371"/>
        <v>0</v>
      </c>
      <c r="Q856">
        <f t="shared" si="372"/>
        <v>0</v>
      </c>
      <c r="R856" s="11">
        <f t="shared" si="373"/>
        <v>0</v>
      </c>
      <c r="S856">
        <f t="shared" si="374"/>
        <v>0</v>
      </c>
      <c r="T856" s="11">
        <f t="shared" si="375"/>
        <v>0</v>
      </c>
      <c r="U856" s="12">
        <f t="shared" si="376"/>
        <v>0</v>
      </c>
      <c r="V856" s="11">
        <f t="shared" si="377"/>
        <v>0</v>
      </c>
      <c r="W856" s="12">
        <f t="shared" si="378"/>
        <v>0</v>
      </c>
      <c r="X856" s="11">
        <f t="shared" si="379"/>
        <v>0</v>
      </c>
      <c r="Y856" s="12">
        <f t="shared" si="380"/>
        <v>0</v>
      </c>
      <c r="Z856" s="11">
        <f t="shared" si="381"/>
        <v>0</v>
      </c>
      <c r="AA856" s="12">
        <f t="shared" si="382"/>
        <v>0</v>
      </c>
      <c r="AB856" s="11">
        <f t="shared" si="383"/>
        <v>0</v>
      </c>
      <c r="AC856" s="12">
        <f t="shared" si="384"/>
        <v>0</v>
      </c>
      <c r="AD856" s="11">
        <f t="shared" si="385"/>
        <v>0</v>
      </c>
      <c r="AE856" s="12">
        <f t="shared" si="386"/>
        <v>0</v>
      </c>
      <c r="AF856" s="11">
        <f t="shared" si="387"/>
        <v>0</v>
      </c>
      <c r="AG856" s="12">
        <f t="shared" si="388"/>
        <v>0</v>
      </c>
      <c r="AH856" s="11">
        <f t="shared" si="389"/>
        <v>0</v>
      </c>
      <c r="AI856" s="12">
        <f t="shared" si="390"/>
        <v>0</v>
      </c>
      <c r="AJ856" s="11">
        <f t="shared" si="391"/>
        <v>0</v>
      </c>
      <c r="AK856" s="12">
        <f t="shared" si="392"/>
        <v>0</v>
      </c>
    </row>
    <row r="857" spans="1:37" x14ac:dyDescent="0.3">
      <c r="A857">
        <v>582459</v>
      </c>
      <c r="C857" s="1">
        <v>43602</v>
      </c>
      <c r="D857">
        <v>1</v>
      </c>
      <c r="E857" t="s">
        <v>239</v>
      </c>
      <c r="F857" t="s">
        <v>165</v>
      </c>
      <c r="G857" t="s">
        <v>18</v>
      </c>
      <c r="H857" s="2">
        <v>26371000</v>
      </c>
      <c r="J857">
        <f t="shared" si="365"/>
        <v>0</v>
      </c>
      <c r="K857">
        <f t="shared" si="366"/>
        <v>0</v>
      </c>
      <c r="L857">
        <f t="shared" si="367"/>
        <v>0</v>
      </c>
      <c r="M857">
        <f t="shared" si="368"/>
        <v>0</v>
      </c>
      <c r="N857">
        <f t="shared" si="369"/>
        <v>0</v>
      </c>
      <c r="O857">
        <f t="shared" si="370"/>
        <v>0</v>
      </c>
      <c r="P857">
        <f t="shared" si="371"/>
        <v>0</v>
      </c>
      <c r="Q857">
        <f t="shared" si="372"/>
        <v>0</v>
      </c>
      <c r="R857" s="11">
        <f t="shared" si="373"/>
        <v>0</v>
      </c>
      <c r="S857">
        <f t="shared" si="374"/>
        <v>0</v>
      </c>
      <c r="T857" s="11">
        <f t="shared" si="375"/>
        <v>0</v>
      </c>
      <c r="U857" s="12">
        <f t="shared" si="376"/>
        <v>0</v>
      </c>
      <c r="V857" s="11">
        <f t="shared" si="377"/>
        <v>0</v>
      </c>
      <c r="W857" s="12">
        <f t="shared" si="378"/>
        <v>0</v>
      </c>
      <c r="X857" s="11">
        <f t="shared" si="379"/>
        <v>0</v>
      </c>
      <c r="Y857" s="12">
        <f t="shared" si="380"/>
        <v>0</v>
      </c>
      <c r="Z857" s="11">
        <f t="shared" si="381"/>
        <v>0</v>
      </c>
      <c r="AA857" s="12">
        <f t="shared" si="382"/>
        <v>0</v>
      </c>
      <c r="AB857" s="11">
        <f t="shared" si="383"/>
        <v>0</v>
      </c>
      <c r="AC857" s="12">
        <f t="shared" si="384"/>
        <v>0</v>
      </c>
      <c r="AD857" s="11">
        <f t="shared" si="385"/>
        <v>1</v>
      </c>
      <c r="AE857" s="12">
        <f t="shared" si="386"/>
        <v>1</v>
      </c>
      <c r="AF857" s="11">
        <f t="shared" si="387"/>
        <v>0</v>
      </c>
      <c r="AG857" s="12">
        <f t="shared" si="388"/>
        <v>0</v>
      </c>
      <c r="AH857" s="11">
        <f t="shared" si="389"/>
        <v>0</v>
      </c>
      <c r="AI857" s="12">
        <f t="shared" si="390"/>
        <v>0</v>
      </c>
      <c r="AJ857" s="11">
        <f t="shared" si="391"/>
        <v>0</v>
      </c>
      <c r="AK857" s="12">
        <f t="shared" si="392"/>
        <v>0</v>
      </c>
    </row>
    <row r="858" spans="1:37" x14ac:dyDescent="0.3">
      <c r="A858">
        <v>582459</v>
      </c>
      <c r="C858" s="1">
        <v>43602</v>
      </c>
      <c r="D858">
        <v>2</v>
      </c>
      <c r="E858" t="s">
        <v>239</v>
      </c>
      <c r="F858" t="s">
        <v>165</v>
      </c>
      <c r="G858" t="s">
        <v>16</v>
      </c>
      <c r="H858" s="2">
        <v>27235083</v>
      </c>
      <c r="J858">
        <f t="shared" si="365"/>
        <v>0</v>
      </c>
      <c r="K858">
        <f t="shared" si="366"/>
        <v>0</v>
      </c>
      <c r="L858">
        <f t="shared" si="367"/>
        <v>0</v>
      </c>
      <c r="M858">
        <f t="shared" si="368"/>
        <v>0</v>
      </c>
      <c r="N858">
        <f t="shared" si="369"/>
        <v>0</v>
      </c>
      <c r="O858">
        <f t="shared" si="370"/>
        <v>0</v>
      </c>
      <c r="P858">
        <f t="shared" si="371"/>
        <v>0</v>
      </c>
      <c r="Q858">
        <f t="shared" si="372"/>
        <v>0</v>
      </c>
      <c r="R858" s="11">
        <f t="shared" si="373"/>
        <v>0</v>
      </c>
      <c r="S858">
        <f t="shared" si="374"/>
        <v>0</v>
      </c>
      <c r="T858" s="11">
        <f t="shared" si="375"/>
        <v>0</v>
      </c>
      <c r="U858" s="12">
        <f t="shared" si="376"/>
        <v>0</v>
      </c>
      <c r="V858" s="11">
        <f t="shared" si="377"/>
        <v>0</v>
      </c>
      <c r="W858" s="12">
        <f t="shared" si="378"/>
        <v>0</v>
      </c>
      <c r="X858" s="11">
        <f t="shared" si="379"/>
        <v>0</v>
      </c>
      <c r="Y858" s="12">
        <f t="shared" si="380"/>
        <v>0</v>
      </c>
      <c r="Z858" s="11">
        <f t="shared" si="381"/>
        <v>0</v>
      </c>
      <c r="AA858" s="12">
        <f t="shared" si="382"/>
        <v>0</v>
      </c>
      <c r="AB858" s="11">
        <f t="shared" si="383"/>
        <v>0</v>
      </c>
      <c r="AC858" s="12">
        <f t="shared" si="384"/>
        <v>0</v>
      </c>
      <c r="AD858" s="11">
        <f t="shared" si="385"/>
        <v>0</v>
      </c>
      <c r="AE858" s="12">
        <f t="shared" si="386"/>
        <v>0</v>
      </c>
      <c r="AF858" s="11">
        <f t="shared" si="387"/>
        <v>0</v>
      </c>
      <c r="AG858" s="12">
        <f t="shared" si="388"/>
        <v>0</v>
      </c>
      <c r="AH858" s="11">
        <f t="shared" si="389"/>
        <v>0</v>
      </c>
      <c r="AI858" s="12">
        <f t="shared" si="390"/>
        <v>0</v>
      </c>
      <c r="AJ858" s="11">
        <f t="shared" si="391"/>
        <v>0</v>
      </c>
      <c r="AK858" s="12">
        <f t="shared" si="392"/>
        <v>0</v>
      </c>
    </row>
    <row r="859" spans="1:37" x14ac:dyDescent="0.3">
      <c r="A859">
        <v>582459</v>
      </c>
      <c r="C859" s="1">
        <v>43602</v>
      </c>
      <c r="D859">
        <v>3</v>
      </c>
      <c r="E859" t="s">
        <v>239</v>
      </c>
      <c r="F859" t="s">
        <v>165</v>
      </c>
      <c r="G859" t="s">
        <v>15</v>
      </c>
      <c r="H859" s="2">
        <v>27621940</v>
      </c>
      <c r="J859">
        <f t="shared" si="365"/>
        <v>0</v>
      </c>
      <c r="K859">
        <f t="shared" si="366"/>
        <v>0</v>
      </c>
      <c r="L859">
        <f t="shared" si="367"/>
        <v>0</v>
      </c>
      <c r="M859">
        <f t="shared" si="368"/>
        <v>0</v>
      </c>
      <c r="N859">
        <f t="shared" si="369"/>
        <v>0</v>
      </c>
      <c r="O859">
        <f t="shared" si="370"/>
        <v>0</v>
      </c>
      <c r="P859">
        <f t="shared" si="371"/>
        <v>0</v>
      </c>
      <c r="Q859">
        <f t="shared" si="372"/>
        <v>0</v>
      </c>
      <c r="R859" s="11">
        <f t="shared" si="373"/>
        <v>0</v>
      </c>
      <c r="S859">
        <f t="shared" si="374"/>
        <v>0</v>
      </c>
      <c r="T859" s="11">
        <f t="shared" si="375"/>
        <v>0</v>
      </c>
      <c r="U859" s="12">
        <f t="shared" si="376"/>
        <v>0</v>
      </c>
      <c r="V859" s="11">
        <f t="shared" si="377"/>
        <v>0</v>
      </c>
      <c r="W859" s="12">
        <f t="shared" si="378"/>
        <v>0</v>
      </c>
      <c r="X859" s="11">
        <f t="shared" si="379"/>
        <v>0</v>
      </c>
      <c r="Y859" s="12">
        <f t="shared" si="380"/>
        <v>0</v>
      </c>
      <c r="Z859" s="11">
        <f t="shared" si="381"/>
        <v>0</v>
      </c>
      <c r="AA859" s="12">
        <f t="shared" si="382"/>
        <v>0</v>
      </c>
      <c r="AB859" s="11">
        <f t="shared" si="383"/>
        <v>0</v>
      </c>
      <c r="AC859" s="12">
        <f t="shared" si="384"/>
        <v>0</v>
      </c>
      <c r="AD859" s="11">
        <f t="shared" si="385"/>
        <v>0</v>
      </c>
      <c r="AE859" s="12">
        <f t="shared" si="386"/>
        <v>0</v>
      </c>
      <c r="AF859" s="11">
        <f t="shared" si="387"/>
        <v>1</v>
      </c>
      <c r="AG859" s="12">
        <f t="shared" si="388"/>
        <v>0</v>
      </c>
      <c r="AH859" s="11">
        <f t="shared" si="389"/>
        <v>0</v>
      </c>
      <c r="AI859" s="12">
        <f t="shared" si="390"/>
        <v>0</v>
      </c>
      <c r="AJ859" s="11">
        <f t="shared" si="391"/>
        <v>0</v>
      </c>
      <c r="AK859" s="12">
        <f t="shared" si="392"/>
        <v>0</v>
      </c>
    </row>
    <row r="860" spans="1:37" x14ac:dyDescent="0.3">
      <c r="A860">
        <v>582459</v>
      </c>
      <c r="C860" s="1">
        <v>43602</v>
      </c>
      <c r="D860">
        <v>4</v>
      </c>
      <c r="E860" t="s">
        <v>239</v>
      </c>
      <c r="F860" t="s">
        <v>165</v>
      </c>
      <c r="G860" t="s">
        <v>46</v>
      </c>
      <c r="H860" s="2">
        <v>27829000</v>
      </c>
      <c r="J860">
        <f t="shared" si="365"/>
        <v>0</v>
      </c>
      <c r="K860">
        <f t="shared" si="366"/>
        <v>0</v>
      </c>
      <c r="L860">
        <f t="shared" si="367"/>
        <v>0</v>
      </c>
      <c r="M860">
        <f t="shared" si="368"/>
        <v>0</v>
      </c>
      <c r="N860">
        <f t="shared" si="369"/>
        <v>0</v>
      </c>
      <c r="O860">
        <f t="shared" si="370"/>
        <v>0</v>
      </c>
      <c r="P860">
        <f t="shared" si="371"/>
        <v>0</v>
      </c>
      <c r="Q860">
        <f t="shared" si="372"/>
        <v>0</v>
      </c>
      <c r="R860" s="11">
        <f t="shared" si="373"/>
        <v>0</v>
      </c>
      <c r="S860">
        <f t="shared" si="374"/>
        <v>0</v>
      </c>
      <c r="T860" s="11">
        <f t="shared" si="375"/>
        <v>0</v>
      </c>
      <c r="U860" s="12">
        <f t="shared" si="376"/>
        <v>0</v>
      </c>
      <c r="V860" s="11">
        <f t="shared" si="377"/>
        <v>0</v>
      </c>
      <c r="W860" s="12">
        <f t="shared" si="378"/>
        <v>0</v>
      </c>
      <c r="X860" s="11">
        <f t="shared" si="379"/>
        <v>0</v>
      </c>
      <c r="Y860" s="12">
        <f t="shared" si="380"/>
        <v>0</v>
      </c>
      <c r="Z860" s="11">
        <f t="shared" si="381"/>
        <v>0</v>
      </c>
      <c r="AA860" s="12">
        <f t="shared" si="382"/>
        <v>0</v>
      </c>
      <c r="AB860" s="11">
        <f t="shared" si="383"/>
        <v>0</v>
      </c>
      <c r="AC860" s="12">
        <f t="shared" si="384"/>
        <v>0</v>
      </c>
      <c r="AD860" s="11">
        <f t="shared" si="385"/>
        <v>0</v>
      </c>
      <c r="AE860" s="12">
        <f t="shared" si="386"/>
        <v>0</v>
      </c>
      <c r="AF860" s="11">
        <f t="shared" si="387"/>
        <v>0</v>
      </c>
      <c r="AG860" s="12">
        <f t="shared" si="388"/>
        <v>0</v>
      </c>
      <c r="AH860" s="11">
        <f t="shared" si="389"/>
        <v>0</v>
      </c>
      <c r="AI860" s="12">
        <f t="shared" si="390"/>
        <v>0</v>
      </c>
      <c r="AJ860" s="11">
        <f t="shared" si="391"/>
        <v>0</v>
      </c>
      <c r="AK860" s="12">
        <f t="shared" si="392"/>
        <v>0</v>
      </c>
    </row>
    <row r="861" spans="1:37" x14ac:dyDescent="0.3">
      <c r="A861">
        <v>582459</v>
      </c>
      <c r="C861" s="1">
        <v>43602</v>
      </c>
      <c r="D861">
        <v>5</v>
      </c>
      <c r="E861" t="s">
        <v>239</v>
      </c>
      <c r="F861" t="s">
        <v>165</v>
      </c>
      <c r="G861" t="s">
        <v>156</v>
      </c>
      <c r="H861" s="2">
        <v>29164000</v>
      </c>
      <c r="J861">
        <f t="shared" si="365"/>
        <v>1</v>
      </c>
      <c r="K861">
        <f t="shared" si="366"/>
        <v>0</v>
      </c>
      <c r="L861">
        <f t="shared" si="367"/>
        <v>0</v>
      </c>
      <c r="M861">
        <f t="shared" si="368"/>
        <v>0</v>
      </c>
      <c r="N861">
        <f t="shared" si="369"/>
        <v>0</v>
      </c>
      <c r="O861">
        <f t="shared" si="370"/>
        <v>0</v>
      </c>
      <c r="P861">
        <f t="shared" si="371"/>
        <v>0</v>
      </c>
      <c r="Q861">
        <f t="shared" si="372"/>
        <v>0</v>
      </c>
      <c r="R861" s="11">
        <f t="shared" si="373"/>
        <v>0</v>
      </c>
      <c r="S861">
        <f t="shared" si="374"/>
        <v>0</v>
      </c>
      <c r="T861" s="11">
        <f t="shared" si="375"/>
        <v>0</v>
      </c>
      <c r="U861" s="12">
        <f t="shared" si="376"/>
        <v>0</v>
      </c>
      <c r="V861" s="11">
        <f t="shared" si="377"/>
        <v>0</v>
      </c>
      <c r="W861" s="12">
        <f t="shared" si="378"/>
        <v>0</v>
      </c>
      <c r="X861" s="11">
        <f t="shared" si="379"/>
        <v>0</v>
      </c>
      <c r="Y861" s="12">
        <f t="shared" si="380"/>
        <v>0</v>
      </c>
      <c r="Z861" s="11">
        <f t="shared" si="381"/>
        <v>0</v>
      </c>
      <c r="AA861" s="12">
        <f t="shared" si="382"/>
        <v>0</v>
      </c>
      <c r="AB861" s="11">
        <f t="shared" si="383"/>
        <v>0</v>
      </c>
      <c r="AC861" s="12">
        <f t="shared" si="384"/>
        <v>0</v>
      </c>
      <c r="AD861" s="11">
        <f t="shared" si="385"/>
        <v>0</v>
      </c>
      <c r="AE861" s="12">
        <f t="shared" si="386"/>
        <v>0</v>
      </c>
      <c r="AF861" s="11">
        <f t="shared" si="387"/>
        <v>0</v>
      </c>
      <c r="AG861" s="12">
        <f t="shared" si="388"/>
        <v>0</v>
      </c>
      <c r="AH861" s="11">
        <f t="shared" si="389"/>
        <v>0</v>
      </c>
      <c r="AI861" s="12">
        <f t="shared" si="390"/>
        <v>0</v>
      </c>
      <c r="AJ861" s="11">
        <f t="shared" si="391"/>
        <v>0</v>
      </c>
      <c r="AK861" s="12">
        <f t="shared" si="392"/>
        <v>0</v>
      </c>
    </row>
    <row r="862" spans="1:37" x14ac:dyDescent="0.3">
      <c r="A862">
        <v>582459</v>
      </c>
      <c r="C862" s="1">
        <v>43602</v>
      </c>
      <c r="D862">
        <v>6</v>
      </c>
      <c r="E862" t="s">
        <v>239</v>
      </c>
      <c r="F862" t="s">
        <v>165</v>
      </c>
      <c r="G862" t="s">
        <v>59</v>
      </c>
      <c r="H862" s="2">
        <v>30859000</v>
      </c>
      <c r="J862">
        <f t="shared" si="365"/>
        <v>0</v>
      </c>
      <c r="K862">
        <f t="shared" si="366"/>
        <v>0</v>
      </c>
      <c r="L862">
        <f t="shared" si="367"/>
        <v>0</v>
      </c>
      <c r="M862">
        <f t="shared" si="368"/>
        <v>0</v>
      </c>
      <c r="N862">
        <f t="shared" si="369"/>
        <v>0</v>
      </c>
      <c r="O862">
        <f t="shared" si="370"/>
        <v>0</v>
      </c>
      <c r="P862">
        <f t="shared" si="371"/>
        <v>0</v>
      </c>
      <c r="Q862">
        <f t="shared" si="372"/>
        <v>0</v>
      </c>
      <c r="R862" s="11">
        <f t="shared" si="373"/>
        <v>0</v>
      </c>
      <c r="S862">
        <f t="shared" si="374"/>
        <v>0</v>
      </c>
      <c r="T862" s="11">
        <f t="shared" si="375"/>
        <v>0</v>
      </c>
      <c r="U862" s="12">
        <f t="shared" si="376"/>
        <v>0</v>
      </c>
      <c r="V862" s="11">
        <f t="shared" si="377"/>
        <v>0</v>
      </c>
      <c r="W862" s="12">
        <f t="shared" si="378"/>
        <v>0</v>
      </c>
      <c r="X862" s="11">
        <f t="shared" si="379"/>
        <v>0</v>
      </c>
      <c r="Y862" s="12">
        <f t="shared" si="380"/>
        <v>0</v>
      </c>
      <c r="Z862" s="11">
        <f t="shared" si="381"/>
        <v>0</v>
      </c>
      <c r="AA862" s="12">
        <f t="shared" si="382"/>
        <v>0</v>
      </c>
      <c r="AB862" s="11">
        <f t="shared" si="383"/>
        <v>0</v>
      </c>
      <c r="AC862" s="12">
        <f t="shared" si="384"/>
        <v>0</v>
      </c>
      <c r="AD862" s="11">
        <f t="shared" si="385"/>
        <v>0</v>
      </c>
      <c r="AE862" s="12">
        <f t="shared" si="386"/>
        <v>0</v>
      </c>
      <c r="AF862" s="11">
        <f t="shared" si="387"/>
        <v>0</v>
      </c>
      <c r="AG862" s="12">
        <f t="shared" si="388"/>
        <v>0</v>
      </c>
      <c r="AH862" s="11">
        <f t="shared" si="389"/>
        <v>0</v>
      </c>
      <c r="AI862" s="12">
        <f t="shared" si="390"/>
        <v>0</v>
      </c>
      <c r="AJ862" s="11">
        <f t="shared" si="391"/>
        <v>0</v>
      </c>
      <c r="AK862" s="12">
        <f t="shared" si="392"/>
        <v>0</v>
      </c>
    </row>
    <row r="863" spans="1:37" x14ac:dyDescent="0.3">
      <c r="A863">
        <v>582459</v>
      </c>
      <c r="C863" s="1">
        <v>43602</v>
      </c>
      <c r="D863">
        <v>7</v>
      </c>
      <c r="E863" t="s">
        <v>239</v>
      </c>
      <c r="F863" t="s">
        <v>165</v>
      </c>
      <c r="G863" t="s">
        <v>12</v>
      </c>
      <c r="H863" s="2">
        <v>31333476</v>
      </c>
      <c r="J863">
        <f t="shared" si="365"/>
        <v>0</v>
      </c>
      <c r="K863">
        <f t="shared" si="366"/>
        <v>0</v>
      </c>
      <c r="L863">
        <f t="shared" si="367"/>
        <v>0</v>
      </c>
      <c r="M863">
        <f t="shared" si="368"/>
        <v>0</v>
      </c>
      <c r="N863">
        <f t="shared" si="369"/>
        <v>0</v>
      </c>
      <c r="O863">
        <f t="shared" si="370"/>
        <v>0</v>
      </c>
      <c r="P863">
        <f t="shared" si="371"/>
        <v>0</v>
      </c>
      <c r="Q863">
        <f t="shared" si="372"/>
        <v>0</v>
      </c>
      <c r="R863" s="11">
        <f t="shared" si="373"/>
        <v>0</v>
      </c>
      <c r="S863">
        <f t="shared" si="374"/>
        <v>0</v>
      </c>
      <c r="T863" s="11">
        <f t="shared" si="375"/>
        <v>0</v>
      </c>
      <c r="U863" s="12">
        <f t="shared" si="376"/>
        <v>0</v>
      </c>
      <c r="V863" s="11">
        <f t="shared" si="377"/>
        <v>1</v>
      </c>
      <c r="W863" s="12">
        <f t="shared" si="378"/>
        <v>0</v>
      </c>
      <c r="X863" s="11">
        <f t="shared" si="379"/>
        <v>0</v>
      </c>
      <c r="Y863" s="12">
        <f t="shared" si="380"/>
        <v>0</v>
      </c>
      <c r="Z863" s="11">
        <f t="shared" si="381"/>
        <v>0</v>
      </c>
      <c r="AA863" s="12">
        <f t="shared" si="382"/>
        <v>0</v>
      </c>
      <c r="AB863" s="11">
        <f t="shared" si="383"/>
        <v>0</v>
      </c>
      <c r="AC863" s="12">
        <f t="shared" si="384"/>
        <v>0</v>
      </c>
      <c r="AD863" s="11">
        <f t="shared" si="385"/>
        <v>0</v>
      </c>
      <c r="AE863" s="12">
        <f t="shared" si="386"/>
        <v>0</v>
      </c>
      <c r="AF863" s="11">
        <f t="shared" si="387"/>
        <v>0</v>
      </c>
      <c r="AG863" s="12">
        <f t="shared" si="388"/>
        <v>0</v>
      </c>
      <c r="AH863" s="11">
        <f t="shared" si="389"/>
        <v>0</v>
      </c>
      <c r="AI863" s="12">
        <f t="shared" si="390"/>
        <v>0</v>
      </c>
      <c r="AJ863" s="11">
        <f t="shared" si="391"/>
        <v>0</v>
      </c>
      <c r="AK863" s="12">
        <f t="shared" si="392"/>
        <v>0</v>
      </c>
    </row>
    <row r="864" spans="1:37" x14ac:dyDescent="0.3">
      <c r="A864">
        <v>582459</v>
      </c>
      <c r="C864" s="1">
        <v>43602</v>
      </c>
      <c r="D864">
        <v>8</v>
      </c>
      <c r="E864" t="s">
        <v>239</v>
      </c>
      <c r="F864" t="s">
        <v>165</v>
      </c>
      <c r="G864" t="s">
        <v>19</v>
      </c>
      <c r="H864" s="2">
        <v>33258000</v>
      </c>
      <c r="J864">
        <f t="shared" si="365"/>
        <v>0</v>
      </c>
      <c r="K864">
        <f t="shared" si="366"/>
        <v>0</v>
      </c>
      <c r="L864">
        <f t="shared" si="367"/>
        <v>0</v>
      </c>
      <c r="M864">
        <f t="shared" si="368"/>
        <v>0</v>
      </c>
      <c r="N864">
        <f t="shared" si="369"/>
        <v>0</v>
      </c>
      <c r="O864">
        <f t="shared" si="370"/>
        <v>0</v>
      </c>
      <c r="P864">
        <f t="shared" si="371"/>
        <v>0</v>
      </c>
      <c r="Q864">
        <f t="shared" si="372"/>
        <v>0</v>
      </c>
      <c r="R864" s="11">
        <f t="shared" si="373"/>
        <v>0</v>
      </c>
      <c r="S864">
        <f t="shared" si="374"/>
        <v>0</v>
      </c>
      <c r="T864" s="11">
        <f t="shared" si="375"/>
        <v>0</v>
      </c>
      <c r="U864" s="12">
        <f t="shared" si="376"/>
        <v>0</v>
      </c>
      <c r="V864" s="11">
        <f t="shared" si="377"/>
        <v>0</v>
      </c>
      <c r="W864" s="12">
        <f t="shared" si="378"/>
        <v>0</v>
      </c>
      <c r="X864" s="11">
        <f t="shared" si="379"/>
        <v>0</v>
      </c>
      <c r="Y864" s="12">
        <f t="shared" si="380"/>
        <v>0</v>
      </c>
      <c r="Z864" s="11">
        <f t="shared" si="381"/>
        <v>0</v>
      </c>
      <c r="AA864" s="12">
        <f t="shared" si="382"/>
        <v>0</v>
      </c>
      <c r="AB864" s="11">
        <f t="shared" si="383"/>
        <v>0</v>
      </c>
      <c r="AC864" s="12">
        <f t="shared" si="384"/>
        <v>0</v>
      </c>
      <c r="AD864" s="11">
        <f t="shared" si="385"/>
        <v>0</v>
      </c>
      <c r="AE864" s="12">
        <f t="shared" si="386"/>
        <v>0</v>
      </c>
      <c r="AF864" s="11">
        <f t="shared" si="387"/>
        <v>0</v>
      </c>
      <c r="AG864" s="12">
        <f t="shared" si="388"/>
        <v>0</v>
      </c>
      <c r="AH864" s="11">
        <f t="shared" si="389"/>
        <v>0</v>
      </c>
      <c r="AI864" s="12">
        <f t="shared" si="390"/>
        <v>0</v>
      </c>
      <c r="AJ864" s="11">
        <f t="shared" si="391"/>
        <v>0</v>
      </c>
      <c r="AK864" s="12">
        <f t="shared" si="392"/>
        <v>0</v>
      </c>
    </row>
    <row r="865" spans="1:37" x14ac:dyDescent="0.3">
      <c r="C865" s="1"/>
      <c r="H865" s="2"/>
      <c r="J865">
        <f t="shared" si="365"/>
        <v>0</v>
      </c>
      <c r="K865">
        <f t="shared" si="366"/>
        <v>0</v>
      </c>
      <c r="L865">
        <f t="shared" si="367"/>
        <v>0</v>
      </c>
      <c r="M865">
        <f t="shared" si="368"/>
        <v>0</v>
      </c>
      <c r="N865">
        <f t="shared" si="369"/>
        <v>0</v>
      </c>
      <c r="O865">
        <f t="shared" si="370"/>
        <v>0</v>
      </c>
      <c r="P865">
        <f t="shared" si="371"/>
        <v>0</v>
      </c>
      <c r="Q865">
        <f t="shared" si="372"/>
        <v>0</v>
      </c>
      <c r="R865" s="11">
        <f t="shared" si="373"/>
        <v>0</v>
      </c>
      <c r="S865">
        <f t="shared" si="374"/>
        <v>0</v>
      </c>
      <c r="T865" s="11">
        <f t="shared" si="375"/>
        <v>0</v>
      </c>
      <c r="U865" s="12">
        <f t="shared" si="376"/>
        <v>0</v>
      </c>
      <c r="V865" s="11">
        <f t="shared" si="377"/>
        <v>0</v>
      </c>
      <c r="W865" s="12">
        <f t="shared" si="378"/>
        <v>0</v>
      </c>
      <c r="X865" s="11">
        <f t="shared" si="379"/>
        <v>0</v>
      </c>
      <c r="Y865" s="12">
        <f t="shared" si="380"/>
        <v>0</v>
      </c>
      <c r="Z865" s="11">
        <f t="shared" si="381"/>
        <v>0</v>
      </c>
      <c r="AA865" s="12">
        <f t="shared" si="382"/>
        <v>0</v>
      </c>
      <c r="AB865" s="11">
        <f t="shared" si="383"/>
        <v>0</v>
      </c>
      <c r="AC865" s="12">
        <f t="shared" si="384"/>
        <v>0</v>
      </c>
      <c r="AD865" s="11">
        <f t="shared" si="385"/>
        <v>0</v>
      </c>
      <c r="AE865" s="12">
        <f t="shared" si="386"/>
        <v>0</v>
      </c>
      <c r="AF865" s="11">
        <f t="shared" si="387"/>
        <v>0</v>
      </c>
      <c r="AG865" s="12">
        <f t="shared" si="388"/>
        <v>0</v>
      </c>
      <c r="AH865" s="11">
        <f t="shared" si="389"/>
        <v>0</v>
      </c>
      <c r="AI865" s="12">
        <f t="shared" si="390"/>
        <v>0</v>
      </c>
      <c r="AJ865" s="11">
        <f t="shared" si="391"/>
        <v>0</v>
      </c>
      <c r="AK865" s="12">
        <f t="shared" si="392"/>
        <v>0</v>
      </c>
    </row>
    <row r="866" spans="1:37" x14ac:dyDescent="0.3">
      <c r="A866">
        <v>583801</v>
      </c>
      <c r="C866" s="1">
        <v>43592</v>
      </c>
      <c r="D866">
        <v>1</v>
      </c>
      <c r="E866" t="s">
        <v>240</v>
      </c>
      <c r="F866" t="s">
        <v>165</v>
      </c>
      <c r="G866" t="s">
        <v>184</v>
      </c>
      <c r="H866" s="2">
        <v>8888888</v>
      </c>
      <c r="J866">
        <f t="shared" si="365"/>
        <v>0</v>
      </c>
      <c r="K866">
        <f t="shared" si="366"/>
        <v>0</v>
      </c>
      <c r="L866">
        <f t="shared" si="367"/>
        <v>0</v>
      </c>
      <c r="M866">
        <f t="shared" si="368"/>
        <v>0</v>
      </c>
      <c r="N866">
        <f t="shared" si="369"/>
        <v>0</v>
      </c>
      <c r="O866">
        <f t="shared" si="370"/>
        <v>0</v>
      </c>
      <c r="P866">
        <f t="shared" si="371"/>
        <v>0</v>
      </c>
      <c r="Q866">
        <f t="shared" si="372"/>
        <v>0</v>
      </c>
      <c r="R866" s="11">
        <f t="shared" si="373"/>
        <v>0</v>
      </c>
      <c r="S866">
        <f t="shared" si="374"/>
        <v>0</v>
      </c>
      <c r="T866" s="11">
        <f t="shared" si="375"/>
        <v>0</v>
      </c>
      <c r="U866" s="12">
        <f t="shared" si="376"/>
        <v>0</v>
      </c>
      <c r="V866" s="11">
        <f t="shared" si="377"/>
        <v>0</v>
      </c>
      <c r="W866" s="12">
        <f t="shared" si="378"/>
        <v>0</v>
      </c>
      <c r="X866" s="11">
        <f t="shared" si="379"/>
        <v>0</v>
      </c>
      <c r="Y866" s="12">
        <f t="shared" si="380"/>
        <v>0</v>
      </c>
      <c r="Z866" s="11">
        <f t="shared" si="381"/>
        <v>0</v>
      </c>
      <c r="AA866" s="12">
        <f t="shared" si="382"/>
        <v>0</v>
      </c>
      <c r="AB866" s="11">
        <f t="shared" si="383"/>
        <v>0</v>
      </c>
      <c r="AC866" s="12">
        <f t="shared" si="384"/>
        <v>0</v>
      </c>
      <c r="AD866" s="11">
        <f t="shared" si="385"/>
        <v>0</v>
      </c>
      <c r="AE866" s="12">
        <f t="shared" si="386"/>
        <v>0</v>
      </c>
      <c r="AF866" s="11">
        <f t="shared" si="387"/>
        <v>0</v>
      </c>
      <c r="AG866" s="12">
        <f t="shared" si="388"/>
        <v>0</v>
      </c>
      <c r="AH866" s="11">
        <f t="shared" si="389"/>
        <v>0</v>
      </c>
      <c r="AI866" s="12">
        <f t="shared" si="390"/>
        <v>0</v>
      </c>
      <c r="AJ866" s="11">
        <f t="shared" si="391"/>
        <v>0</v>
      </c>
      <c r="AK866" s="12">
        <f t="shared" si="392"/>
        <v>0</v>
      </c>
    </row>
    <row r="867" spans="1:37" x14ac:dyDescent="0.3">
      <c r="A867">
        <v>583801</v>
      </c>
      <c r="C867" s="1">
        <v>43592</v>
      </c>
      <c r="D867">
        <v>2</v>
      </c>
      <c r="E867" t="s">
        <v>240</v>
      </c>
      <c r="F867" t="s">
        <v>165</v>
      </c>
      <c r="G867" t="s">
        <v>38</v>
      </c>
      <c r="H867" s="2">
        <v>8908379</v>
      </c>
      <c r="J867">
        <f t="shared" si="365"/>
        <v>0</v>
      </c>
      <c r="K867">
        <f t="shared" si="366"/>
        <v>0</v>
      </c>
      <c r="L867">
        <f t="shared" si="367"/>
        <v>0</v>
      </c>
      <c r="M867">
        <f t="shared" si="368"/>
        <v>0</v>
      </c>
      <c r="N867">
        <f t="shared" si="369"/>
        <v>0</v>
      </c>
      <c r="O867">
        <f t="shared" si="370"/>
        <v>0</v>
      </c>
      <c r="P867">
        <f t="shared" si="371"/>
        <v>0</v>
      </c>
      <c r="Q867">
        <f t="shared" si="372"/>
        <v>0</v>
      </c>
      <c r="R867" s="11">
        <f t="shared" si="373"/>
        <v>0</v>
      </c>
      <c r="S867">
        <f t="shared" si="374"/>
        <v>0</v>
      </c>
      <c r="T867" s="11">
        <f t="shared" si="375"/>
        <v>0</v>
      </c>
      <c r="U867" s="12">
        <f t="shared" si="376"/>
        <v>0</v>
      </c>
      <c r="V867" s="11">
        <f t="shared" si="377"/>
        <v>0</v>
      </c>
      <c r="W867" s="12">
        <f t="shared" si="378"/>
        <v>0</v>
      </c>
      <c r="X867" s="11">
        <f t="shared" si="379"/>
        <v>0</v>
      </c>
      <c r="Y867" s="12">
        <f t="shared" si="380"/>
        <v>0</v>
      </c>
      <c r="Z867" s="11">
        <f t="shared" si="381"/>
        <v>0</v>
      </c>
      <c r="AA867" s="12">
        <f t="shared" si="382"/>
        <v>0</v>
      </c>
      <c r="AB867" s="11">
        <f t="shared" si="383"/>
        <v>0</v>
      </c>
      <c r="AC867" s="12">
        <f t="shared" si="384"/>
        <v>0</v>
      </c>
      <c r="AD867" s="11">
        <f t="shared" si="385"/>
        <v>0</v>
      </c>
      <c r="AE867" s="12">
        <f t="shared" si="386"/>
        <v>0</v>
      </c>
      <c r="AF867" s="11">
        <f t="shared" si="387"/>
        <v>0</v>
      </c>
      <c r="AG867" s="12">
        <f t="shared" si="388"/>
        <v>0</v>
      </c>
      <c r="AH867" s="11">
        <f t="shared" si="389"/>
        <v>0</v>
      </c>
      <c r="AI867" s="12">
        <f t="shared" si="390"/>
        <v>0</v>
      </c>
      <c r="AJ867" s="11">
        <f t="shared" si="391"/>
        <v>0</v>
      </c>
      <c r="AK867" s="12">
        <f t="shared" si="392"/>
        <v>0</v>
      </c>
    </row>
    <row r="868" spans="1:37" x14ac:dyDescent="0.3">
      <c r="A868">
        <v>583801</v>
      </c>
      <c r="C868" s="1">
        <v>43592</v>
      </c>
      <c r="D868">
        <v>3</v>
      </c>
      <c r="E868" t="s">
        <v>240</v>
      </c>
      <c r="F868" t="s">
        <v>165</v>
      </c>
      <c r="G868" t="s">
        <v>156</v>
      </c>
      <c r="H868" s="2">
        <v>9745108</v>
      </c>
      <c r="J868">
        <f t="shared" si="365"/>
        <v>1</v>
      </c>
      <c r="K868">
        <f t="shared" si="366"/>
        <v>0</v>
      </c>
      <c r="L868">
        <f t="shared" si="367"/>
        <v>0</v>
      </c>
      <c r="M868">
        <f t="shared" si="368"/>
        <v>0</v>
      </c>
      <c r="N868">
        <f t="shared" si="369"/>
        <v>0</v>
      </c>
      <c r="O868">
        <f t="shared" si="370"/>
        <v>0</v>
      </c>
      <c r="P868">
        <f t="shared" si="371"/>
        <v>0</v>
      </c>
      <c r="Q868">
        <f t="shared" si="372"/>
        <v>0</v>
      </c>
      <c r="R868" s="11">
        <f t="shared" si="373"/>
        <v>0</v>
      </c>
      <c r="S868">
        <f t="shared" si="374"/>
        <v>0</v>
      </c>
      <c r="T868" s="11">
        <f t="shared" si="375"/>
        <v>0</v>
      </c>
      <c r="U868" s="12">
        <f t="shared" si="376"/>
        <v>0</v>
      </c>
      <c r="V868" s="11">
        <f t="shared" si="377"/>
        <v>0</v>
      </c>
      <c r="W868" s="12">
        <f t="shared" si="378"/>
        <v>0</v>
      </c>
      <c r="X868" s="11">
        <f t="shared" si="379"/>
        <v>0</v>
      </c>
      <c r="Y868" s="12">
        <f t="shared" si="380"/>
        <v>0</v>
      </c>
      <c r="Z868" s="11">
        <f t="shared" si="381"/>
        <v>0</v>
      </c>
      <c r="AA868" s="12">
        <f t="shared" si="382"/>
        <v>0</v>
      </c>
      <c r="AB868" s="11">
        <f t="shared" si="383"/>
        <v>0</v>
      </c>
      <c r="AC868" s="12">
        <f t="shared" si="384"/>
        <v>0</v>
      </c>
      <c r="AD868" s="11">
        <f t="shared" si="385"/>
        <v>0</v>
      </c>
      <c r="AE868" s="12">
        <f t="shared" si="386"/>
        <v>0</v>
      </c>
      <c r="AF868" s="11">
        <f t="shared" si="387"/>
        <v>0</v>
      </c>
      <c r="AG868" s="12">
        <f t="shared" si="388"/>
        <v>0</v>
      </c>
      <c r="AH868" s="11">
        <f t="shared" si="389"/>
        <v>0</v>
      </c>
      <c r="AI868" s="12">
        <f t="shared" si="390"/>
        <v>0</v>
      </c>
      <c r="AJ868" s="11">
        <f t="shared" si="391"/>
        <v>0</v>
      </c>
      <c r="AK868" s="12">
        <f t="shared" si="392"/>
        <v>0</v>
      </c>
    </row>
    <row r="869" spans="1:37" x14ac:dyDescent="0.3">
      <c r="A869">
        <v>583801</v>
      </c>
      <c r="C869" s="1">
        <v>43592</v>
      </c>
      <c r="D869">
        <v>4</v>
      </c>
      <c r="E869" t="s">
        <v>240</v>
      </c>
      <c r="F869" t="s">
        <v>165</v>
      </c>
      <c r="G869" t="s">
        <v>59</v>
      </c>
      <c r="H869" s="2">
        <v>9786000</v>
      </c>
      <c r="J869">
        <f t="shared" si="365"/>
        <v>0</v>
      </c>
      <c r="K869">
        <f t="shared" si="366"/>
        <v>0</v>
      </c>
      <c r="L869">
        <f t="shared" si="367"/>
        <v>0</v>
      </c>
      <c r="M869">
        <f t="shared" si="368"/>
        <v>0</v>
      </c>
      <c r="N869">
        <f t="shared" si="369"/>
        <v>0</v>
      </c>
      <c r="O869">
        <f t="shared" si="370"/>
        <v>0</v>
      </c>
      <c r="P869">
        <f t="shared" si="371"/>
        <v>0</v>
      </c>
      <c r="Q869">
        <f t="shared" si="372"/>
        <v>0</v>
      </c>
      <c r="R869" s="11">
        <f t="shared" si="373"/>
        <v>0</v>
      </c>
      <c r="S869">
        <f t="shared" si="374"/>
        <v>0</v>
      </c>
      <c r="T869" s="11">
        <f t="shared" si="375"/>
        <v>0</v>
      </c>
      <c r="U869" s="12">
        <f t="shared" si="376"/>
        <v>0</v>
      </c>
      <c r="V869" s="11">
        <f t="shared" si="377"/>
        <v>0</v>
      </c>
      <c r="W869" s="12">
        <f t="shared" si="378"/>
        <v>0</v>
      </c>
      <c r="X869" s="11">
        <f t="shared" si="379"/>
        <v>0</v>
      </c>
      <c r="Y869" s="12">
        <f t="shared" si="380"/>
        <v>0</v>
      </c>
      <c r="Z869" s="11">
        <f t="shared" si="381"/>
        <v>0</v>
      </c>
      <c r="AA869" s="12">
        <f t="shared" si="382"/>
        <v>0</v>
      </c>
      <c r="AB869" s="11">
        <f t="shared" si="383"/>
        <v>0</v>
      </c>
      <c r="AC869" s="12">
        <f t="shared" si="384"/>
        <v>0</v>
      </c>
      <c r="AD869" s="11">
        <f t="shared" si="385"/>
        <v>0</v>
      </c>
      <c r="AE869" s="12">
        <f t="shared" si="386"/>
        <v>0</v>
      </c>
      <c r="AF869" s="11">
        <f t="shared" si="387"/>
        <v>0</v>
      </c>
      <c r="AG869" s="12">
        <f t="shared" si="388"/>
        <v>0</v>
      </c>
      <c r="AH869" s="11">
        <f t="shared" si="389"/>
        <v>0</v>
      </c>
      <c r="AI869" s="12">
        <f t="shared" si="390"/>
        <v>0</v>
      </c>
      <c r="AJ869" s="11">
        <f t="shared" si="391"/>
        <v>0</v>
      </c>
      <c r="AK869" s="12">
        <f t="shared" si="392"/>
        <v>0</v>
      </c>
    </row>
    <row r="870" spans="1:37" x14ac:dyDescent="0.3">
      <c r="A870">
        <v>583801</v>
      </c>
      <c r="C870" s="1">
        <v>43592</v>
      </c>
      <c r="D870">
        <v>5</v>
      </c>
      <c r="E870" t="s">
        <v>240</v>
      </c>
      <c r="F870" t="s">
        <v>165</v>
      </c>
      <c r="G870" t="s">
        <v>57</v>
      </c>
      <c r="H870" s="2">
        <v>9820372</v>
      </c>
      <c r="J870">
        <f t="shared" si="365"/>
        <v>0</v>
      </c>
      <c r="K870">
        <f t="shared" si="366"/>
        <v>0</v>
      </c>
      <c r="L870">
        <f t="shared" si="367"/>
        <v>0</v>
      </c>
      <c r="M870">
        <f t="shared" si="368"/>
        <v>0</v>
      </c>
      <c r="N870">
        <f t="shared" si="369"/>
        <v>0</v>
      </c>
      <c r="O870">
        <f t="shared" si="370"/>
        <v>0</v>
      </c>
      <c r="P870">
        <f t="shared" si="371"/>
        <v>0</v>
      </c>
      <c r="Q870">
        <f t="shared" si="372"/>
        <v>0</v>
      </c>
      <c r="R870" s="11">
        <f t="shared" si="373"/>
        <v>0</v>
      </c>
      <c r="S870">
        <f t="shared" si="374"/>
        <v>0</v>
      </c>
      <c r="T870" s="11">
        <f t="shared" si="375"/>
        <v>0</v>
      </c>
      <c r="U870" s="12">
        <f t="shared" si="376"/>
        <v>0</v>
      </c>
      <c r="V870" s="11">
        <f t="shared" si="377"/>
        <v>0</v>
      </c>
      <c r="W870" s="12">
        <f t="shared" si="378"/>
        <v>0</v>
      </c>
      <c r="X870" s="11">
        <f t="shared" si="379"/>
        <v>0</v>
      </c>
      <c r="Y870" s="12">
        <f t="shared" si="380"/>
        <v>0</v>
      </c>
      <c r="Z870" s="11">
        <f t="shared" si="381"/>
        <v>0</v>
      </c>
      <c r="AA870" s="12">
        <f t="shared" si="382"/>
        <v>0</v>
      </c>
      <c r="AB870" s="11">
        <f t="shared" si="383"/>
        <v>0</v>
      </c>
      <c r="AC870" s="12">
        <f t="shared" si="384"/>
        <v>0</v>
      </c>
      <c r="AD870" s="11">
        <f t="shared" si="385"/>
        <v>0</v>
      </c>
      <c r="AE870" s="12">
        <f t="shared" si="386"/>
        <v>0</v>
      </c>
      <c r="AF870" s="11">
        <f t="shared" si="387"/>
        <v>0</v>
      </c>
      <c r="AG870" s="12">
        <f t="shared" si="388"/>
        <v>0</v>
      </c>
      <c r="AH870" s="11">
        <f t="shared" si="389"/>
        <v>0</v>
      </c>
      <c r="AI870" s="12">
        <f t="shared" si="390"/>
        <v>0</v>
      </c>
      <c r="AJ870" s="11">
        <f t="shared" si="391"/>
        <v>0</v>
      </c>
      <c r="AK870" s="12">
        <f t="shared" si="392"/>
        <v>0</v>
      </c>
    </row>
    <row r="871" spans="1:37" x14ac:dyDescent="0.3">
      <c r="A871">
        <v>583801</v>
      </c>
      <c r="C871" s="1">
        <v>43592</v>
      </c>
      <c r="D871">
        <v>6</v>
      </c>
      <c r="E871" t="s">
        <v>240</v>
      </c>
      <c r="F871" t="s">
        <v>165</v>
      </c>
      <c r="G871" t="s">
        <v>13</v>
      </c>
      <c r="H871" s="2">
        <v>9823397</v>
      </c>
      <c r="J871">
        <f t="shared" si="365"/>
        <v>0</v>
      </c>
      <c r="K871">
        <f t="shared" si="366"/>
        <v>0</v>
      </c>
      <c r="L871">
        <f t="shared" si="367"/>
        <v>0</v>
      </c>
      <c r="M871">
        <f t="shared" si="368"/>
        <v>0</v>
      </c>
      <c r="N871">
        <f t="shared" si="369"/>
        <v>1</v>
      </c>
      <c r="O871">
        <f t="shared" si="370"/>
        <v>0</v>
      </c>
      <c r="P871">
        <f t="shared" si="371"/>
        <v>0</v>
      </c>
      <c r="Q871">
        <f t="shared" si="372"/>
        <v>0</v>
      </c>
      <c r="R871" s="11">
        <f t="shared" si="373"/>
        <v>0</v>
      </c>
      <c r="S871">
        <f t="shared" si="374"/>
        <v>0</v>
      </c>
      <c r="T871" s="11">
        <f t="shared" si="375"/>
        <v>0</v>
      </c>
      <c r="U871" s="12">
        <f t="shared" si="376"/>
        <v>0</v>
      </c>
      <c r="V871" s="11">
        <f t="shared" si="377"/>
        <v>0</v>
      </c>
      <c r="W871" s="12">
        <f t="shared" si="378"/>
        <v>0</v>
      </c>
      <c r="X871" s="11">
        <f t="shared" si="379"/>
        <v>0</v>
      </c>
      <c r="Y871" s="12">
        <f t="shared" si="380"/>
        <v>0</v>
      </c>
      <c r="Z871" s="11">
        <f t="shared" si="381"/>
        <v>0</v>
      </c>
      <c r="AA871" s="12">
        <f t="shared" si="382"/>
        <v>0</v>
      </c>
      <c r="AB871" s="11">
        <f t="shared" si="383"/>
        <v>0</v>
      </c>
      <c r="AC871" s="12">
        <f t="shared" si="384"/>
        <v>0</v>
      </c>
      <c r="AD871" s="11">
        <f t="shared" si="385"/>
        <v>0</v>
      </c>
      <c r="AE871" s="12">
        <f t="shared" si="386"/>
        <v>0</v>
      </c>
      <c r="AF871" s="11">
        <f t="shared" si="387"/>
        <v>0</v>
      </c>
      <c r="AG871" s="12">
        <f t="shared" si="388"/>
        <v>0</v>
      </c>
      <c r="AH871" s="11">
        <f t="shared" si="389"/>
        <v>0</v>
      </c>
      <c r="AI871" s="12">
        <f t="shared" si="390"/>
        <v>0</v>
      </c>
      <c r="AJ871" s="11">
        <f t="shared" si="391"/>
        <v>0</v>
      </c>
      <c r="AK871" s="12">
        <f t="shared" si="392"/>
        <v>0</v>
      </c>
    </row>
    <row r="872" spans="1:37" x14ac:dyDescent="0.3">
      <c r="A872">
        <v>583801</v>
      </c>
      <c r="C872" s="1">
        <v>43592</v>
      </c>
      <c r="D872">
        <v>7</v>
      </c>
      <c r="E872" t="s">
        <v>240</v>
      </c>
      <c r="F872" t="s">
        <v>165</v>
      </c>
      <c r="G872" t="s">
        <v>50</v>
      </c>
      <c r="H872" s="2">
        <v>10425427</v>
      </c>
      <c r="J872">
        <f t="shared" si="365"/>
        <v>0</v>
      </c>
      <c r="K872">
        <f t="shared" si="366"/>
        <v>0</v>
      </c>
      <c r="L872">
        <f t="shared" si="367"/>
        <v>0</v>
      </c>
      <c r="M872">
        <f t="shared" si="368"/>
        <v>0</v>
      </c>
      <c r="N872">
        <f t="shared" si="369"/>
        <v>0</v>
      </c>
      <c r="O872">
        <f t="shared" si="370"/>
        <v>0</v>
      </c>
      <c r="P872">
        <f t="shared" si="371"/>
        <v>0</v>
      </c>
      <c r="Q872">
        <f t="shared" si="372"/>
        <v>0</v>
      </c>
      <c r="R872" s="11">
        <f t="shared" si="373"/>
        <v>0</v>
      </c>
      <c r="S872">
        <f t="shared" si="374"/>
        <v>0</v>
      </c>
      <c r="T872" s="11">
        <f t="shared" si="375"/>
        <v>0</v>
      </c>
      <c r="U872" s="12">
        <f t="shared" si="376"/>
        <v>0</v>
      </c>
      <c r="V872" s="11">
        <f t="shared" si="377"/>
        <v>0</v>
      </c>
      <c r="W872" s="12">
        <f t="shared" si="378"/>
        <v>0</v>
      </c>
      <c r="X872" s="11">
        <f t="shared" si="379"/>
        <v>0</v>
      </c>
      <c r="Y872" s="12">
        <f t="shared" si="380"/>
        <v>0</v>
      </c>
      <c r="Z872" s="11">
        <f t="shared" si="381"/>
        <v>0</v>
      </c>
      <c r="AA872" s="12">
        <f t="shared" si="382"/>
        <v>0</v>
      </c>
      <c r="AB872" s="11">
        <f t="shared" si="383"/>
        <v>0</v>
      </c>
      <c r="AC872" s="12">
        <f t="shared" si="384"/>
        <v>0</v>
      </c>
      <c r="AD872" s="11">
        <f t="shared" si="385"/>
        <v>0</v>
      </c>
      <c r="AE872" s="12">
        <f t="shared" si="386"/>
        <v>0</v>
      </c>
      <c r="AF872" s="11">
        <f t="shared" si="387"/>
        <v>0</v>
      </c>
      <c r="AG872" s="12">
        <f t="shared" si="388"/>
        <v>0</v>
      </c>
      <c r="AH872" s="11">
        <f t="shared" si="389"/>
        <v>0</v>
      </c>
      <c r="AI872" s="12">
        <f t="shared" si="390"/>
        <v>0</v>
      </c>
      <c r="AJ872" s="11">
        <f t="shared" si="391"/>
        <v>0</v>
      </c>
      <c r="AK872" s="12">
        <f t="shared" si="392"/>
        <v>0</v>
      </c>
    </row>
    <row r="873" spans="1:37" x14ac:dyDescent="0.3">
      <c r="A873">
        <v>583801</v>
      </c>
      <c r="C873" s="1">
        <v>43592</v>
      </c>
      <c r="D873">
        <v>8</v>
      </c>
      <c r="E873" t="s">
        <v>240</v>
      </c>
      <c r="F873" t="s">
        <v>165</v>
      </c>
      <c r="G873" t="s">
        <v>15</v>
      </c>
      <c r="H873" s="2">
        <v>10631069</v>
      </c>
      <c r="J873">
        <f t="shared" si="365"/>
        <v>0</v>
      </c>
      <c r="K873">
        <f t="shared" si="366"/>
        <v>0</v>
      </c>
      <c r="L873">
        <f t="shared" si="367"/>
        <v>0</v>
      </c>
      <c r="M873">
        <f t="shared" si="368"/>
        <v>0</v>
      </c>
      <c r="N873">
        <f t="shared" si="369"/>
        <v>0</v>
      </c>
      <c r="O873">
        <f t="shared" si="370"/>
        <v>0</v>
      </c>
      <c r="P873">
        <f t="shared" si="371"/>
        <v>0</v>
      </c>
      <c r="Q873">
        <f t="shared" si="372"/>
        <v>0</v>
      </c>
      <c r="R873" s="11">
        <f t="shared" si="373"/>
        <v>0</v>
      </c>
      <c r="S873">
        <f t="shared" si="374"/>
        <v>0</v>
      </c>
      <c r="T873" s="11">
        <f t="shared" si="375"/>
        <v>0</v>
      </c>
      <c r="U873" s="12">
        <f t="shared" si="376"/>
        <v>0</v>
      </c>
      <c r="V873" s="11">
        <f t="shared" si="377"/>
        <v>0</v>
      </c>
      <c r="W873" s="12">
        <f t="shared" si="378"/>
        <v>0</v>
      </c>
      <c r="X873" s="11">
        <f t="shared" si="379"/>
        <v>0</v>
      </c>
      <c r="Y873" s="12">
        <f t="shared" si="380"/>
        <v>0</v>
      </c>
      <c r="Z873" s="11">
        <f t="shared" si="381"/>
        <v>0</v>
      </c>
      <c r="AA873" s="12">
        <f t="shared" si="382"/>
        <v>0</v>
      </c>
      <c r="AB873" s="11">
        <f t="shared" si="383"/>
        <v>0</v>
      </c>
      <c r="AC873" s="12">
        <f t="shared" si="384"/>
        <v>0</v>
      </c>
      <c r="AD873" s="11">
        <f t="shared" si="385"/>
        <v>0</v>
      </c>
      <c r="AE873" s="12">
        <f t="shared" si="386"/>
        <v>0</v>
      </c>
      <c r="AF873" s="11">
        <f t="shared" si="387"/>
        <v>1</v>
      </c>
      <c r="AG873" s="12">
        <f t="shared" si="388"/>
        <v>0</v>
      </c>
      <c r="AH873" s="11">
        <f t="shared" si="389"/>
        <v>0</v>
      </c>
      <c r="AI873" s="12">
        <f t="shared" si="390"/>
        <v>0</v>
      </c>
      <c r="AJ873" s="11">
        <f t="shared" si="391"/>
        <v>0</v>
      </c>
      <c r="AK873" s="12">
        <f t="shared" si="392"/>
        <v>0</v>
      </c>
    </row>
    <row r="874" spans="1:37" x14ac:dyDescent="0.3">
      <c r="A874">
        <v>583801</v>
      </c>
      <c r="C874" s="1">
        <v>43592</v>
      </c>
      <c r="D874">
        <v>9</v>
      </c>
      <c r="E874" t="s">
        <v>240</v>
      </c>
      <c r="F874" t="s">
        <v>165</v>
      </c>
      <c r="G874" t="s">
        <v>39</v>
      </c>
      <c r="H874" s="2">
        <v>10650000</v>
      </c>
      <c r="J874">
        <f t="shared" si="365"/>
        <v>0</v>
      </c>
      <c r="K874">
        <f t="shared" si="366"/>
        <v>0</v>
      </c>
      <c r="L874">
        <f t="shared" si="367"/>
        <v>0</v>
      </c>
      <c r="M874">
        <f t="shared" si="368"/>
        <v>0</v>
      </c>
      <c r="N874">
        <f t="shared" si="369"/>
        <v>0</v>
      </c>
      <c r="O874">
        <f t="shared" si="370"/>
        <v>0</v>
      </c>
      <c r="P874">
        <f t="shared" si="371"/>
        <v>0</v>
      </c>
      <c r="Q874">
        <f t="shared" si="372"/>
        <v>0</v>
      </c>
      <c r="R874" s="11">
        <f t="shared" si="373"/>
        <v>0</v>
      </c>
      <c r="S874">
        <f t="shared" si="374"/>
        <v>0</v>
      </c>
      <c r="T874" s="11">
        <f t="shared" si="375"/>
        <v>0</v>
      </c>
      <c r="U874" s="12">
        <f t="shared" si="376"/>
        <v>0</v>
      </c>
      <c r="V874" s="11">
        <f t="shared" si="377"/>
        <v>0</v>
      </c>
      <c r="W874" s="12">
        <f t="shared" si="378"/>
        <v>0</v>
      </c>
      <c r="X874" s="11">
        <f t="shared" si="379"/>
        <v>0</v>
      </c>
      <c r="Y874" s="12">
        <f t="shared" si="380"/>
        <v>0</v>
      </c>
      <c r="Z874" s="11">
        <f t="shared" si="381"/>
        <v>0</v>
      </c>
      <c r="AA874" s="12">
        <f t="shared" si="382"/>
        <v>0</v>
      </c>
      <c r="AB874" s="11">
        <f t="shared" si="383"/>
        <v>0</v>
      </c>
      <c r="AC874" s="12">
        <f t="shared" si="384"/>
        <v>0</v>
      </c>
      <c r="AD874" s="11">
        <f t="shared" si="385"/>
        <v>0</v>
      </c>
      <c r="AE874" s="12">
        <f t="shared" si="386"/>
        <v>0</v>
      </c>
      <c r="AF874" s="11">
        <f t="shared" si="387"/>
        <v>0</v>
      </c>
      <c r="AG874" s="12">
        <f t="shared" si="388"/>
        <v>0</v>
      </c>
      <c r="AH874" s="11">
        <f t="shared" si="389"/>
        <v>1</v>
      </c>
      <c r="AI874" s="12">
        <f t="shared" si="390"/>
        <v>0</v>
      </c>
      <c r="AJ874" s="11">
        <f t="shared" si="391"/>
        <v>0</v>
      </c>
      <c r="AK874" s="12">
        <f t="shared" si="392"/>
        <v>0</v>
      </c>
    </row>
    <row r="875" spans="1:37" x14ac:dyDescent="0.3">
      <c r="A875">
        <v>583801</v>
      </c>
      <c r="C875" s="1">
        <v>43592</v>
      </c>
      <c r="D875">
        <v>10</v>
      </c>
      <c r="E875" t="s">
        <v>240</v>
      </c>
      <c r="F875" t="s">
        <v>165</v>
      </c>
      <c r="G875" t="s">
        <v>24</v>
      </c>
      <c r="H875" s="2">
        <v>10682623</v>
      </c>
      <c r="J875">
        <f t="shared" si="365"/>
        <v>0</v>
      </c>
      <c r="K875">
        <f t="shared" si="366"/>
        <v>0</v>
      </c>
      <c r="L875">
        <f t="shared" si="367"/>
        <v>0</v>
      </c>
      <c r="M875">
        <f t="shared" si="368"/>
        <v>0</v>
      </c>
      <c r="N875">
        <f t="shared" si="369"/>
        <v>0</v>
      </c>
      <c r="O875">
        <f t="shared" si="370"/>
        <v>0</v>
      </c>
      <c r="P875">
        <f t="shared" si="371"/>
        <v>0</v>
      </c>
      <c r="Q875">
        <f t="shared" si="372"/>
        <v>0</v>
      </c>
      <c r="R875" s="11">
        <f t="shared" si="373"/>
        <v>0</v>
      </c>
      <c r="S875">
        <f t="shared" si="374"/>
        <v>0</v>
      </c>
      <c r="T875" s="11">
        <f t="shared" si="375"/>
        <v>0</v>
      </c>
      <c r="U875" s="12">
        <f t="shared" si="376"/>
        <v>0</v>
      </c>
      <c r="V875" s="11">
        <f t="shared" si="377"/>
        <v>0</v>
      </c>
      <c r="W875" s="12">
        <f t="shared" si="378"/>
        <v>0</v>
      </c>
      <c r="X875" s="11">
        <f t="shared" si="379"/>
        <v>0</v>
      </c>
      <c r="Y875" s="12">
        <f t="shared" si="380"/>
        <v>0</v>
      </c>
      <c r="Z875" s="11">
        <f t="shared" si="381"/>
        <v>0</v>
      </c>
      <c r="AA875" s="12">
        <f t="shared" si="382"/>
        <v>0</v>
      </c>
      <c r="AB875" s="11">
        <f t="shared" si="383"/>
        <v>0</v>
      </c>
      <c r="AC875" s="12">
        <f t="shared" si="384"/>
        <v>0</v>
      </c>
      <c r="AD875" s="11">
        <f t="shared" si="385"/>
        <v>0</v>
      </c>
      <c r="AE875" s="12">
        <f t="shared" si="386"/>
        <v>0</v>
      </c>
      <c r="AF875" s="11">
        <f t="shared" si="387"/>
        <v>0</v>
      </c>
      <c r="AG875" s="12">
        <f t="shared" si="388"/>
        <v>0</v>
      </c>
      <c r="AH875" s="11">
        <f t="shared" si="389"/>
        <v>0</v>
      </c>
      <c r="AI875" s="12">
        <f t="shared" si="390"/>
        <v>0</v>
      </c>
      <c r="AJ875" s="11">
        <f t="shared" si="391"/>
        <v>0</v>
      </c>
      <c r="AK875" s="12">
        <f t="shared" si="392"/>
        <v>0</v>
      </c>
    </row>
    <row r="876" spans="1:37" x14ac:dyDescent="0.3">
      <c r="A876">
        <v>583801</v>
      </c>
      <c r="C876" s="1">
        <v>43592</v>
      </c>
      <c r="D876">
        <v>11</v>
      </c>
      <c r="E876" t="s">
        <v>240</v>
      </c>
      <c r="F876" t="s">
        <v>165</v>
      </c>
      <c r="G876" t="s">
        <v>18</v>
      </c>
      <c r="H876" s="2">
        <v>10898850</v>
      </c>
      <c r="J876">
        <f t="shared" si="365"/>
        <v>0</v>
      </c>
      <c r="K876">
        <f t="shared" si="366"/>
        <v>0</v>
      </c>
      <c r="L876">
        <f t="shared" si="367"/>
        <v>0</v>
      </c>
      <c r="M876">
        <f t="shared" si="368"/>
        <v>0</v>
      </c>
      <c r="N876">
        <f t="shared" si="369"/>
        <v>0</v>
      </c>
      <c r="O876">
        <f t="shared" si="370"/>
        <v>0</v>
      </c>
      <c r="P876">
        <f t="shared" si="371"/>
        <v>0</v>
      </c>
      <c r="Q876">
        <f t="shared" si="372"/>
        <v>0</v>
      </c>
      <c r="R876" s="11">
        <f t="shared" si="373"/>
        <v>0</v>
      </c>
      <c r="S876">
        <f t="shared" si="374"/>
        <v>0</v>
      </c>
      <c r="T876" s="11">
        <f t="shared" si="375"/>
        <v>0</v>
      </c>
      <c r="U876" s="12">
        <f t="shared" si="376"/>
        <v>0</v>
      </c>
      <c r="V876" s="11">
        <f t="shared" si="377"/>
        <v>0</v>
      </c>
      <c r="W876" s="12">
        <f t="shared" si="378"/>
        <v>0</v>
      </c>
      <c r="X876" s="11">
        <f t="shared" si="379"/>
        <v>0</v>
      </c>
      <c r="Y876" s="12">
        <f t="shared" si="380"/>
        <v>0</v>
      </c>
      <c r="Z876" s="11">
        <f t="shared" si="381"/>
        <v>0</v>
      </c>
      <c r="AA876" s="12">
        <f t="shared" si="382"/>
        <v>0</v>
      </c>
      <c r="AB876" s="11">
        <f t="shared" si="383"/>
        <v>0</v>
      </c>
      <c r="AC876" s="12">
        <f t="shared" si="384"/>
        <v>0</v>
      </c>
      <c r="AD876" s="11">
        <f t="shared" si="385"/>
        <v>1</v>
      </c>
      <c r="AE876" s="12">
        <f t="shared" si="386"/>
        <v>0</v>
      </c>
      <c r="AF876" s="11">
        <f t="shared" si="387"/>
        <v>0</v>
      </c>
      <c r="AG876" s="12">
        <f t="shared" si="388"/>
        <v>0</v>
      </c>
      <c r="AH876" s="11">
        <f t="shared" si="389"/>
        <v>0</v>
      </c>
      <c r="AI876" s="12">
        <f t="shared" si="390"/>
        <v>0</v>
      </c>
      <c r="AJ876" s="11">
        <f t="shared" si="391"/>
        <v>0</v>
      </c>
      <c r="AK876" s="12">
        <f t="shared" si="392"/>
        <v>0</v>
      </c>
    </row>
    <row r="877" spans="1:37" x14ac:dyDescent="0.3">
      <c r="A877">
        <v>583801</v>
      </c>
      <c r="C877" s="1">
        <v>43592</v>
      </c>
      <c r="D877">
        <v>12</v>
      </c>
      <c r="E877" t="s">
        <v>240</v>
      </c>
      <c r="F877" t="s">
        <v>165</v>
      </c>
      <c r="G877" t="s">
        <v>12</v>
      </c>
      <c r="H877" s="2">
        <v>11559910</v>
      </c>
      <c r="J877">
        <f t="shared" si="365"/>
        <v>0</v>
      </c>
      <c r="K877">
        <f t="shared" si="366"/>
        <v>0</v>
      </c>
      <c r="L877">
        <f t="shared" si="367"/>
        <v>0</v>
      </c>
      <c r="M877">
        <f t="shared" si="368"/>
        <v>0</v>
      </c>
      <c r="N877">
        <f t="shared" si="369"/>
        <v>0</v>
      </c>
      <c r="O877">
        <f t="shared" si="370"/>
        <v>0</v>
      </c>
      <c r="P877">
        <f t="shared" si="371"/>
        <v>0</v>
      </c>
      <c r="Q877">
        <f t="shared" si="372"/>
        <v>0</v>
      </c>
      <c r="R877" s="11">
        <f t="shared" si="373"/>
        <v>0</v>
      </c>
      <c r="S877">
        <f t="shared" si="374"/>
        <v>0</v>
      </c>
      <c r="T877" s="11">
        <f t="shared" si="375"/>
        <v>0</v>
      </c>
      <c r="U877" s="12">
        <f t="shared" si="376"/>
        <v>0</v>
      </c>
      <c r="V877" s="11">
        <f t="shared" si="377"/>
        <v>1</v>
      </c>
      <c r="W877" s="12">
        <f t="shared" si="378"/>
        <v>0</v>
      </c>
      <c r="X877" s="11">
        <f t="shared" si="379"/>
        <v>0</v>
      </c>
      <c r="Y877" s="12">
        <f t="shared" si="380"/>
        <v>0</v>
      </c>
      <c r="Z877" s="11">
        <f t="shared" si="381"/>
        <v>0</v>
      </c>
      <c r="AA877" s="12">
        <f t="shared" si="382"/>
        <v>0</v>
      </c>
      <c r="AB877" s="11">
        <f t="shared" si="383"/>
        <v>0</v>
      </c>
      <c r="AC877" s="12">
        <f t="shared" si="384"/>
        <v>0</v>
      </c>
      <c r="AD877" s="11">
        <f t="shared" si="385"/>
        <v>0</v>
      </c>
      <c r="AE877" s="12">
        <f t="shared" si="386"/>
        <v>0</v>
      </c>
      <c r="AF877" s="11">
        <f t="shared" si="387"/>
        <v>0</v>
      </c>
      <c r="AG877" s="12">
        <f t="shared" si="388"/>
        <v>0</v>
      </c>
      <c r="AH877" s="11">
        <f t="shared" si="389"/>
        <v>0</v>
      </c>
      <c r="AI877" s="12">
        <f t="shared" si="390"/>
        <v>0</v>
      </c>
      <c r="AJ877" s="11">
        <f t="shared" si="391"/>
        <v>0</v>
      </c>
      <c r="AK877" s="12">
        <f t="shared" si="392"/>
        <v>0</v>
      </c>
    </row>
    <row r="878" spans="1:37" x14ac:dyDescent="0.3">
      <c r="A878">
        <v>583801</v>
      </c>
      <c r="C878" s="1">
        <v>43592</v>
      </c>
      <c r="D878">
        <v>13</v>
      </c>
      <c r="E878" t="s">
        <v>240</v>
      </c>
      <c r="F878" t="s">
        <v>165</v>
      </c>
      <c r="G878" t="s">
        <v>16</v>
      </c>
      <c r="H878" s="2">
        <v>11839109</v>
      </c>
      <c r="J878">
        <f t="shared" si="365"/>
        <v>0</v>
      </c>
      <c r="K878">
        <f t="shared" si="366"/>
        <v>0</v>
      </c>
      <c r="L878">
        <f t="shared" si="367"/>
        <v>0</v>
      </c>
      <c r="M878">
        <f t="shared" si="368"/>
        <v>0</v>
      </c>
      <c r="N878">
        <f t="shared" si="369"/>
        <v>0</v>
      </c>
      <c r="O878">
        <f t="shared" si="370"/>
        <v>0</v>
      </c>
      <c r="P878">
        <f t="shared" si="371"/>
        <v>0</v>
      </c>
      <c r="Q878">
        <f t="shared" si="372"/>
        <v>0</v>
      </c>
      <c r="R878" s="11">
        <f t="shared" si="373"/>
        <v>0</v>
      </c>
      <c r="S878">
        <f t="shared" si="374"/>
        <v>0</v>
      </c>
      <c r="T878" s="11">
        <f t="shared" si="375"/>
        <v>0</v>
      </c>
      <c r="U878" s="12">
        <f t="shared" si="376"/>
        <v>0</v>
      </c>
      <c r="V878" s="11">
        <f t="shared" si="377"/>
        <v>0</v>
      </c>
      <c r="W878" s="12">
        <f t="shared" si="378"/>
        <v>0</v>
      </c>
      <c r="X878" s="11">
        <f t="shared" si="379"/>
        <v>0</v>
      </c>
      <c r="Y878" s="12">
        <f t="shared" si="380"/>
        <v>0</v>
      </c>
      <c r="Z878" s="11">
        <f t="shared" si="381"/>
        <v>0</v>
      </c>
      <c r="AA878" s="12">
        <f t="shared" si="382"/>
        <v>0</v>
      </c>
      <c r="AB878" s="11">
        <f t="shared" si="383"/>
        <v>0</v>
      </c>
      <c r="AC878" s="12">
        <f t="shared" si="384"/>
        <v>0</v>
      </c>
      <c r="AD878" s="11">
        <f t="shared" si="385"/>
        <v>0</v>
      </c>
      <c r="AE878" s="12">
        <f t="shared" si="386"/>
        <v>0</v>
      </c>
      <c r="AF878" s="11">
        <f t="shared" si="387"/>
        <v>0</v>
      </c>
      <c r="AG878" s="12">
        <f t="shared" si="388"/>
        <v>0</v>
      </c>
      <c r="AH878" s="11">
        <f t="shared" si="389"/>
        <v>0</v>
      </c>
      <c r="AI878" s="12">
        <f t="shared" si="390"/>
        <v>0</v>
      </c>
      <c r="AJ878" s="11">
        <f t="shared" si="391"/>
        <v>0</v>
      </c>
      <c r="AK878" s="12">
        <f t="shared" si="392"/>
        <v>0</v>
      </c>
    </row>
    <row r="879" spans="1:37" x14ac:dyDescent="0.3">
      <c r="A879">
        <v>583801</v>
      </c>
      <c r="C879" s="1">
        <v>43592</v>
      </c>
      <c r="D879">
        <v>14</v>
      </c>
      <c r="E879" t="s">
        <v>240</v>
      </c>
      <c r="F879" t="s">
        <v>165</v>
      </c>
      <c r="G879" t="s">
        <v>19</v>
      </c>
      <c r="H879" s="2">
        <v>13605601</v>
      </c>
      <c r="J879">
        <f t="shared" si="365"/>
        <v>0</v>
      </c>
      <c r="K879">
        <f t="shared" si="366"/>
        <v>0</v>
      </c>
      <c r="L879">
        <f t="shared" si="367"/>
        <v>0</v>
      </c>
      <c r="M879">
        <f t="shared" si="368"/>
        <v>0</v>
      </c>
      <c r="N879">
        <f t="shared" si="369"/>
        <v>0</v>
      </c>
      <c r="O879">
        <f t="shared" si="370"/>
        <v>0</v>
      </c>
      <c r="P879">
        <f t="shared" si="371"/>
        <v>0</v>
      </c>
      <c r="Q879">
        <f t="shared" si="372"/>
        <v>0</v>
      </c>
      <c r="R879" s="11">
        <f t="shared" si="373"/>
        <v>0</v>
      </c>
      <c r="S879">
        <f t="shared" si="374"/>
        <v>0</v>
      </c>
      <c r="T879" s="11">
        <f t="shared" si="375"/>
        <v>0</v>
      </c>
      <c r="U879" s="12">
        <f t="shared" si="376"/>
        <v>0</v>
      </c>
      <c r="V879" s="11">
        <f t="shared" si="377"/>
        <v>0</v>
      </c>
      <c r="W879" s="12">
        <f t="shared" si="378"/>
        <v>0</v>
      </c>
      <c r="X879" s="11">
        <f t="shared" si="379"/>
        <v>0</v>
      </c>
      <c r="Y879" s="12">
        <f t="shared" si="380"/>
        <v>0</v>
      </c>
      <c r="Z879" s="11">
        <f t="shared" si="381"/>
        <v>0</v>
      </c>
      <c r="AA879" s="12">
        <f t="shared" si="382"/>
        <v>0</v>
      </c>
      <c r="AB879" s="11">
        <f t="shared" si="383"/>
        <v>0</v>
      </c>
      <c r="AC879" s="12">
        <f t="shared" si="384"/>
        <v>0</v>
      </c>
      <c r="AD879" s="11">
        <f t="shared" si="385"/>
        <v>0</v>
      </c>
      <c r="AE879" s="12">
        <f t="shared" si="386"/>
        <v>0</v>
      </c>
      <c r="AF879" s="11">
        <f t="shared" si="387"/>
        <v>0</v>
      </c>
      <c r="AG879" s="12">
        <f t="shared" si="388"/>
        <v>0</v>
      </c>
      <c r="AH879" s="11">
        <f t="shared" si="389"/>
        <v>0</v>
      </c>
      <c r="AI879" s="12">
        <f t="shared" si="390"/>
        <v>0</v>
      </c>
      <c r="AJ879" s="11">
        <f t="shared" si="391"/>
        <v>0</v>
      </c>
      <c r="AK879" s="12">
        <f t="shared" si="392"/>
        <v>0</v>
      </c>
    </row>
    <row r="880" spans="1:37" x14ac:dyDescent="0.3">
      <c r="C880" s="1"/>
      <c r="H880" s="2"/>
      <c r="J880">
        <f t="shared" si="365"/>
        <v>0</v>
      </c>
      <c r="K880">
        <f t="shared" si="366"/>
        <v>0</v>
      </c>
      <c r="L880">
        <f t="shared" si="367"/>
        <v>0</v>
      </c>
      <c r="M880">
        <f t="shared" si="368"/>
        <v>0</v>
      </c>
      <c r="N880">
        <f t="shared" si="369"/>
        <v>0</v>
      </c>
      <c r="O880">
        <f t="shared" si="370"/>
        <v>0</v>
      </c>
      <c r="P880">
        <f t="shared" si="371"/>
        <v>0</v>
      </c>
      <c r="Q880">
        <f t="shared" si="372"/>
        <v>0</v>
      </c>
      <c r="R880" s="11">
        <f t="shared" si="373"/>
        <v>0</v>
      </c>
      <c r="S880">
        <f t="shared" si="374"/>
        <v>0</v>
      </c>
      <c r="T880" s="11">
        <f t="shared" si="375"/>
        <v>0</v>
      </c>
      <c r="U880" s="12">
        <f t="shared" si="376"/>
        <v>0</v>
      </c>
      <c r="V880" s="11">
        <f t="shared" si="377"/>
        <v>0</v>
      </c>
      <c r="W880" s="12">
        <f t="shared" si="378"/>
        <v>0</v>
      </c>
      <c r="X880" s="11">
        <f t="shared" si="379"/>
        <v>0</v>
      </c>
      <c r="Y880" s="12">
        <f t="shared" si="380"/>
        <v>0</v>
      </c>
      <c r="Z880" s="11">
        <f t="shared" si="381"/>
        <v>0</v>
      </c>
      <c r="AA880" s="12">
        <f t="shared" si="382"/>
        <v>0</v>
      </c>
      <c r="AB880" s="11">
        <f t="shared" si="383"/>
        <v>0</v>
      </c>
      <c r="AC880" s="12">
        <f t="shared" si="384"/>
        <v>0</v>
      </c>
      <c r="AD880" s="11">
        <f t="shared" si="385"/>
        <v>0</v>
      </c>
      <c r="AE880" s="12">
        <f t="shared" si="386"/>
        <v>0</v>
      </c>
      <c r="AF880" s="11">
        <f t="shared" si="387"/>
        <v>0</v>
      </c>
      <c r="AG880" s="12">
        <f t="shared" si="388"/>
        <v>0</v>
      </c>
      <c r="AH880" s="11">
        <f t="shared" si="389"/>
        <v>0</v>
      </c>
      <c r="AI880" s="12">
        <f t="shared" si="390"/>
        <v>0</v>
      </c>
      <c r="AJ880" s="11">
        <f t="shared" si="391"/>
        <v>0</v>
      </c>
      <c r="AK880" s="12">
        <f t="shared" si="392"/>
        <v>0</v>
      </c>
    </row>
    <row r="881" spans="1:37" x14ac:dyDescent="0.3">
      <c r="A881">
        <v>581310</v>
      </c>
      <c r="C881" s="1">
        <v>43587</v>
      </c>
      <c r="D881">
        <v>1</v>
      </c>
      <c r="E881" t="s">
        <v>241</v>
      </c>
      <c r="F881" t="s">
        <v>178</v>
      </c>
      <c r="G881" t="s">
        <v>147</v>
      </c>
      <c r="H881" s="2">
        <v>44951400</v>
      </c>
      <c r="J881">
        <f t="shared" si="365"/>
        <v>0</v>
      </c>
      <c r="K881">
        <f t="shared" si="366"/>
        <v>0</v>
      </c>
      <c r="L881">
        <f t="shared" si="367"/>
        <v>0</v>
      </c>
      <c r="M881">
        <f t="shared" si="368"/>
        <v>0</v>
      </c>
      <c r="N881">
        <f t="shared" si="369"/>
        <v>0</v>
      </c>
      <c r="O881">
        <f t="shared" si="370"/>
        <v>0</v>
      </c>
      <c r="P881">
        <f t="shared" si="371"/>
        <v>0</v>
      </c>
      <c r="Q881">
        <f t="shared" si="372"/>
        <v>0</v>
      </c>
      <c r="R881" s="11">
        <f t="shared" si="373"/>
        <v>0</v>
      </c>
      <c r="S881">
        <f t="shared" si="374"/>
        <v>0</v>
      </c>
      <c r="T881" s="11">
        <f t="shared" si="375"/>
        <v>0</v>
      </c>
      <c r="U881" s="12">
        <f t="shared" si="376"/>
        <v>0</v>
      </c>
      <c r="V881" s="11">
        <f t="shared" si="377"/>
        <v>0</v>
      </c>
      <c r="W881" s="12">
        <f t="shared" si="378"/>
        <v>0</v>
      </c>
      <c r="X881" s="11">
        <f t="shared" si="379"/>
        <v>0</v>
      </c>
      <c r="Y881" s="12">
        <f t="shared" si="380"/>
        <v>0</v>
      </c>
      <c r="Z881" s="11">
        <f t="shared" si="381"/>
        <v>0</v>
      </c>
      <c r="AA881" s="12">
        <f t="shared" si="382"/>
        <v>0</v>
      </c>
      <c r="AB881" s="11">
        <f t="shared" si="383"/>
        <v>0</v>
      </c>
      <c r="AC881" s="12">
        <f t="shared" si="384"/>
        <v>0</v>
      </c>
      <c r="AD881" s="11">
        <f t="shared" si="385"/>
        <v>0</v>
      </c>
      <c r="AE881" s="12">
        <f t="shared" si="386"/>
        <v>0</v>
      </c>
      <c r="AF881" s="11">
        <f t="shared" si="387"/>
        <v>0</v>
      </c>
      <c r="AG881" s="12">
        <f t="shared" si="388"/>
        <v>0</v>
      </c>
      <c r="AH881" s="11">
        <f t="shared" si="389"/>
        <v>0</v>
      </c>
      <c r="AI881" s="12">
        <f t="shared" si="390"/>
        <v>0</v>
      </c>
      <c r="AJ881" s="11">
        <f t="shared" si="391"/>
        <v>0</v>
      </c>
      <c r="AK881" s="12">
        <f t="shared" si="392"/>
        <v>0</v>
      </c>
    </row>
    <row r="882" spans="1:37" x14ac:dyDescent="0.3">
      <c r="A882">
        <v>581310</v>
      </c>
      <c r="C882" s="1">
        <v>43587</v>
      </c>
      <c r="D882">
        <v>2</v>
      </c>
      <c r="E882" t="s">
        <v>241</v>
      </c>
      <c r="F882" t="s">
        <v>178</v>
      </c>
      <c r="G882" t="s">
        <v>21</v>
      </c>
      <c r="H882" s="2">
        <v>45226938</v>
      </c>
      <c r="J882">
        <f t="shared" si="365"/>
        <v>0</v>
      </c>
      <c r="K882">
        <f t="shared" si="366"/>
        <v>0</v>
      </c>
      <c r="L882">
        <f t="shared" si="367"/>
        <v>0</v>
      </c>
      <c r="M882">
        <f t="shared" si="368"/>
        <v>0</v>
      </c>
      <c r="N882">
        <f t="shared" si="369"/>
        <v>0</v>
      </c>
      <c r="O882">
        <f t="shared" si="370"/>
        <v>0</v>
      </c>
      <c r="P882">
        <f t="shared" si="371"/>
        <v>0</v>
      </c>
      <c r="Q882">
        <f t="shared" si="372"/>
        <v>0</v>
      </c>
      <c r="R882" s="11">
        <f t="shared" si="373"/>
        <v>0</v>
      </c>
      <c r="S882">
        <f t="shared" si="374"/>
        <v>0</v>
      </c>
      <c r="T882" s="11">
        <f t="shared" si="375"/>
        <v>0</v>
      </c>
      <c r="U882" s="12">
        <f t="shared" si="376"/>
        <v>0</v>
      </c>
      <c r="V882" s="11">
        <f t="shared" si="377"/>
        <v>0</v>
      </c>
      <c r="W882" s="12">
        <f t="shared" si="378"/>
        <v>0</v>
      </c>
      <c r="X882" s="11">
        <f t="shared" si="379"/>
        <v>1</v>
      </c>
      <c r="Y882" s="12">
        <f t="shared" si="380"/>
        <v>0</v>
      </c>
      <c r="Z882" s="11">
        <f t="shared" si="381"/>
        <v>0</v>
      </c>
      <c r="AA882" s="12">
        <f t="shared" si="382"/>
        <v>0</v>
      </c>
      <c r="AB882" s="11">
        <f t="shared" si="383"/>
        <v>0</v>
      </c>
      <c r="AC882" s="12">
        <f t="shared" si="384"/>
        <v>0</v>
      </c>
      <c r="AD882" s="11">
        <f t="shared" si="385"/>
        <v>0</v>
      </c>
      <c r="AE882" s="12">
        <f t="shared" si="386"/>
        <v>0</v>
      </c>
      <c r="AF882" s="11">
        <f t="shared" si="387"/>
        <v>0</v>
      </c>
      <c r="AG882" s="12">
        <f t="shared" si="388"/>
        <v>0</v>
      </c>
      <c r="AH882" s="11">
        <f t="shared" si="389"/>
        <v>0</v>
      </c>
      <c r="AI882" s="12">
        <f t="shared" si="390"/>
        <v>0</v>
      </c>
      <c r="AJ882" s="11">
        <f t="shared" si="391"/>
        <v>0</v>
      </c>
      <c r="AK882" s="12">
        <f t="shared" si="392"/>
        <v>0</v>
      </c>
    </row>
    <row r="883" spans="1:37" x14ac:dyDescent="0.3">
      <c r="A883">
        <v>581310</v>
      </c>
      <c r="C883" s="1">
        <v>43587</v>
      </c>
      <c r="D883">
        <v>3</v>
      </c>
      <c r="E883" t="s">
        <v>241</v>
      </c>
      <c r="F883" t="s">
        <v>178</v>
      </c>
      <c r="G883" t="s">
        <v>23</v>
      </c>
      <c r="H883" s="2">
        <v>46153715</v>
      </c>
      <c r="J883">
        <f t="shared" si="365"/>
        <v>0</v>
      </c>
      <c r="K883">
        <f t="shared" si="366"/>
        <v>0</v>
      </c>
      <c r="L883">
        <f t="shared" si="367"/>
        <v>0</v>
      </c>
      <c r="M883">
        <f t="shared" si="368"/>
        <v>0</v>
      </c>
      <c r="N883">
        <f t="shared" si="369"/>
        <v>0</v>
      </c>
      <c r="O883">
        <f t="shared" si="370"/>
        <v>0</v>
      </c>
      <c r="P883">
        <f t="shared" si="371"/>
        <v>0</v>
      </c>
      <c r="Q883">
        <f t="shared" si="372"/>
        <v>0</v>
      </c>
      <c r="R883" s="11">
        <f t="shared" si="373"/>
        <v>0</v>
      </c>
      <c r="S883">
        <f t="shared" si="374"/>
        <v>0</v>
      </c>
      <c r="T883" s="11">
        <f t="shared" si="375"/>
        <v>0</v>
      </c>
      <c r="U883" s="12">
        <f t="shared" si="376"/>
        <v>0</v>
      </c>
      <c r="V883" s="11">
        <f t="shared" si="377"/>
        <v>0</v>
      </c>
      <c r="W883" s="12">
        <f t="shared" si="378"/>
        <v>0</v>
      </c>
      <c r="X883" s="11">
        <f t="shared" si="379"/>
        <v>0</v>
      </c>
      <c r="Y883" s="12">
        <f t="shared" si="380"/>
        <v>0</v>
      </c>
      <c r="Z883" s="11">
        <f t="shared" si="381"/>
        <v>0</v>
      </c>
      <c r="AA883" s="12">
        <f t="shared" si="382"/>
        <v>0</v>
      </c>
      <c r="AB883" s="11">
        <f t="shared" si="383"/>
        <v>0</v>
      </c>
      <c r="AC883" s="12">
        <f t="shared" si="384"/>
        <v>0</v>
      </c>
      <c r="AD883" s="11">
        <f t="shared" si="385"/>
        <v>0</v>
      </c>
      <c r="AE883" s="12">
        <f t="shared" si="386"/>
        <v>0</v>
      </c>
      <c r="AF883" s="11">
        <f t="shared" si="387"/>
        <v>0</v>
      </c>
      <c r="AG883" s="12">
        <f t="shared" si="388"/>
        <v>0</v>
      </c>
      <c r="AH883" s="11">
        <f t="shared" si="389"/>
        <v>0</v>
      </c>
      <c r="AI883" s="12">
        <f t="shared" si="390"/>
        <v>0</v>
      </c>
      <c r="AJ883" s="11">
        <f t="shared" si="391"/>
        <v>0</v>
      </c>
      <c r="AK883" s="12">
        <f t="shared" si="392"/>
        <v>0</v>
      </c>
    </row>
    <row r="884" spans="1:37" x14ac:dyDescent="0.3">
      <c r="A884">
        <v>581310</v>
      </c>
      <c r="C884" s="1">
        <v>43587</v>
      </c>
      <c r="D884">
        <v>4</v>
      </c>
      <c r="E884" t="s">
        <v>241</v>
      </c>
      <c r="F884" t="s">
        <v>178</v>
      </c>
      <c r="G884" t="s">
        <v>43</v>
      </c>
      <c r="H884" s="2">
        <v>46600000</v>
      </c>
      <c r="J884">
        <f t="shared" si="365"/>
        <v>0</v>
      </c>
      <c r="K884">
        <f t="shared" si="366"/>
        <v>0</v>
      </c>
      <c r="L884">
        <f t="shared" si="367"/>
        <v>0</v>
      </c>
      <c r="M884">
        <f t="shared" si="368"/>
        <v>0</v>
      </c>
      <c r="N884">
        <f t="shared" si="369"/>
        <v>0</v>
      </c>
      <c r="O884">
        <f t="shared" si="370"/>
        <v>0</v>
      </c>
      <c r="P884">
        <f t="shared" si="371"/>
        <v>0</v>
      </c>
      <c r="Q884">
        <f t="shared" si="372"/>
        <v>0</v>
      </c>
      <c r="R884" s="11">
        <f t="shared" si="373"/>
        <v>0</v>
      </c>
      <c r="S884">
        <f t="shared" si="374"/>
        <v>0</v>
      </c>
      <c r="T884" s="11">
        <f t="shared" si="375"/>
        <v>0</v>
      </c>
      <c r="U884" s="12">
        <f t="shared" si="376"/>
        <v>0</v>
      </c>
      <c r="V884" s="11">
        <f t="shared" si="377"/>
        <v>0</v>
      </c>
      <c r="W884" s="12">
        <f t="shared" si="378"/>
        <v>0</v>
      </c>
      <c r="X884" s="11">
        <f t="shared" si="379"/>
        <v>0</v>
      </c>
      <c r="Y884" s="12">
        <f t="shared" si="380"/>
        <v>0</v>
      </c>
      <c r="Z884" s="11">
        <f t="shared" si="381"/>
        <v>0</v>
      </c>
      <c r="AA884" s="12">
        <f t="shared" si="382"/>
        <v>0</v>
      </c>
      <c r="AB884" s="11">
        <f t="shared" si="383"/>
        <v>0</v>
      </c>
      <c r="AC884" s="12">
        <f t="shared" si="384"/>
        <v>0</v>
      </c>
      <c r="AD884" s="11">
        <f t="shared" si="385"/>
        <v>0</v>
      </c>
      <c r="AE884" s="12">
        <f t="shared" si="386"/>
        <v>0</v>
      </c>
      <c r="AF884" s="11">
        <f t="shared" si="387"/>
        <v>0</v>
      </c>
      <c r="AG884" s="12">
        <f t="shared" si="388"/>
        <v>0</v>
      </c>
      <c r="AH884" s="11">
        <f t="shared" si="389"/>
        <v>0</v>
      </c>
      <c r="AI884" s="12">
        <f t="shared" si="390"/>
        <v>0</v>
      </c>
      <c r="AJ884" s="11">
        <f t="shared" si="391"/>
        <v>0</v>
      </c>
      <c r="AK884" s="12">
        <f t="shared" si="392"/>
        <v>0</v>
      </c>
    </row>
    <row r="885" spans="1:37" x14ac:dyDescent="0.3">
      <c r="A885">
        <v>581310</v>
      </c>
      <c r="C885" s="1">
        <v>43587</v>
      </c>
      <c r="D885">
        <v>5</v>
      </c>
      <c r="E885" t="s">
        <v>241</v>
      </c>
      <c r="F885" t="s">
        <v>178</v>
      </c>
      <c r="G885" t="s">
        <v>33</v>
      </c>
      <c r="H885" s="2">
        <v>48332952</v>
      </c>
      <c r="J885">
        <f t="shared" si="365"/>
        <v>0</v>
      </c>
      <c r="K885">
        <f t="shared" si="366"/>
        <v>0</v>
      </c>
      <c r="L885">
        <f t="shared" si="367"/>
        <v>0</v>
      </c>
      <c r="M885">
        <f t="shared" si="368"/>
        <v>0</v>
      </c>
      <c r="N885">
        <f t="shared" si="369"/>
        <v>0</v>
      </c>
      <c r="O885">
        <f t="shared" si="370"/>
        <v>0</v>
      </c>
      <c r="P885">
        <f t="shared" si="371"/>
        <v>0</v>
      </c>
      <c r="Q885">
        <f t="shared" si="372"/>
        <v>0</v>
      </c>
      <c r="R885" s="11">
        <f t="shared" si="373"/>
        <v>0</v>
      </c>
      <c r="S885">
        <f t="shared" si="374"/>
        <v>0</v>
      </c>
      <c r="T885" s="11">
        <f t="shared" si="375"/>
        <v>0</v>
      </c>
      <c r="U885" s="12">
        <f t="shared" si="376"/>
        <v>0</v>
      </c>
      <c r="V885" s="11">
        <f t="shared" si="377"/>
        <v>0</v>
      </c>
      <c r="W885" s="12">
        <f t="shared" si="378"/>
        <v>0</v>
      </c>
      <c r="X885" s="11">
        <f t="shared" si="379"/>
        <v>0</v>
      </c>
      <c r="Y885" s="12">
        <f t="shared" si="380"/>
        <v>0</v>
      </c>
      <c r="Z885" s="11">
        <f t="shared" si="381"/>
        <v>0</v>
      </c>
      <c r="AA885" s="12">
        <f t="shared" si="382"/>
        <v>0</v>
      </c>
      <c r="AB885" s="11">
        <f t="shared" si="383"/>
        <v>0</v>
      </c>
      <c r="AC885" s="12">
        <f t="shared" si="384"/>
        <v>0</v>
      </c>
      <c r="AD885" s="11">
        <f t="shared" si="385"/>
        <v>0</v>
      </c>
      <c r="AE885" s="12">
        <f t="shared" si="386"/>
        <v>0</v>
      </c>
      <c r="AF885" s="11">
        <f t="shared" si="387"/>
        <v>0</v>
      </c>
      <c r="AG885" s="12">
        <f t="shared" si="388"/>
        <v>0</v>
      </c>
      <c r="AH885" s="11">
        <f t="shared" si="389"/>
        <v>0</v>
      </c>
      <c r="AI885" s="12">
        <f t="shared" si="390"/>
        <v>0</v>
      </c>
      <c r="AJ885" s="11">
        <f t="shared" si="391"/>
        <v>0</v>
      </c>
      <c r="AK885" s="12">
        <f t="shared" si="392"/>
        <v>0</v>
      </c>
    </row>
    <row r="886" spans="1:37" x14ac:dyDescent="0.3">
      <c r="A886">
        <v>581310</v>
      </c>
      <c r="C886" s="1">
        <v>43587</v>
      </c>
      <c r="D886">
        <v>6</v>
      </c>
      <c r="E886" t="s">
        <v>241</v>
      </c>
      <c r="F886" t="s">
        <v>178</v>
      </c>
      <c r="G886" t="s">
        <v>39</v>
      </c>
      <c r="H886" s="2">
        <v>53800000</v>
      </c>
      <c r="J886">
        <f t="shared" si="365"/>
        <v>0</v>
      </c>
      <c r="K886">
        <f t="shared" si="366"/>
        <v>0</v>
      </c>
      <c r="L886">
        <f t="shared" si="367"/>
        <v>0</v>
      </c>
      <c r="M886">
        <f t="shared" si="368"/>
        <v>0</v>
      </c>
      <c r="N886">
        <f t="shared" si="369"/>
        <v>0</v>
      </c>
      <c r="O886">
        <f t="shared" si="370"/>
        <v>0</v>
      </c>
      <c r="P886">
        <f t="shared" si="371"/>
        <v>0</v>
      </c>
      <c r="Q886">
        <f t="shared" si="372"/>
        <v>0</v>
      </c>
      <c r="R886" s="11">
        <f t="shared" si="373"/>
        <v>0</v>
      </c>
      <c r="S886">
        <f t="shared" si="374"/>
        <v>0</v>
      </c>
      <c r="T886" s="11">
        <f t="shared" si="375"/>
        <v>0</v>
      </c>
      <c r="U886" s="12">
        <f t="shared" si="376"/>
        <v>0</v>
      </c>
      <c r="V886" s="11">
        <f t="shared" si="377"/>
        <v>0</v>
      </c>
      <c r="W886" s="12">
        <f t="shared" si="378"/>
        <v>0</v>
      </c>
      <c r="X886" s="11">
        <f t="shared" si="379"/>
        <v>0</v>
      </c>
      <c r="Y886" s="12">
        <f t="shared" si="380"/>
        <v>0</v>
      </c>
      <c r="Z886" s="11">
        <f t="shared" si="381"/>
        <v>0</v>
      </c>
      <c r="AA886" s="12">
        <f t="shared" si="382"/>
        <v>0</v>
      </c>
      <c r="AB886" s="11">
        <f t="shared" si="383"/>
        <v>0</v>
      </c>
      <c r="AC886" s="12">
        <f t="shared" si="384"/>
        <v>0</v>
      </c>
      <c r="AD886" s="11">
        <f t="shared" si="385"/>
        <v>0</v>
      </c>
      <c r="AE886" s="12">
        <f t="shared" si="386"/>
        <v>0</v>
      </c>
      <c r="AF886" s="11">
        <f t="shared" si="387"/>
        <v>0</v>
      </c>
      <c r="AG886" s="12">
        <f t="shared" si="388"/>
        <v>0</v>
      </c>
      <c r="AH886" s="11">
        <f t="shared" si="389"/>
        <v>1</v>
      </c>
      <c r="AI886" s="12">
        <f t="shared" si="390"/>
        <v>0</v>
      </c>
      <c r="AJ886" s="11">
        <f t="shared" si="391"/>
        <v>0</v>
      </c>
      <c r="AK886" s="12">
        <f t="shared" si="392"/>
        <v>0</v>
      </c>
    </row>
    <row r="887" spans="1:37" x14ac:dyDescent="0.3">
      <c r="A887">
        <v>581310</v>
      </c>
      <c r="C887" s="1">
        <v>43587</v>
      </c>
      <c r="D887">
        <v>7</v>
      </c>
      <c r="E887" t="s">
        <v>241</v>
      </c>
      <c r="F887" t="s">
        <v>178</v>
      </c>
      <c r="G887" t="s">
        <v>54</v>
      </c>
      <c r="H887" s="2">
        <v>54400000</v>
      </c>
      <c r="J887">
        <f t="shared" si="365"/>
        <v>0</v>
      </c>
      <c r="K887">
        <f t="shared" si="366"/>
        <v>0</v>
      </c>
      <c r="L887">
        <f t="shared" si="367"/>
        <v>0</v>
      </c>
      <c r="M887">
        <f t="shared" si="368"/>
        <v>0</v>
      </c>
      <c r="N887">
        <f t="shared" si="369"/>
        <v>0</v>
      </c>
      <c r="O887">
        <f t="shared" si="370"/>
        <v>0</v>
      </c>
      <c r="P887">
        <f t="shared" si="371"/>
        <v>0</v>
      </c>
      <c r="Q887">
        <f t="shared" si="372"/>
        <v>0</v>
      </c>
      <c r="R887" s="11">
        <f t="shared" si="373"/>
        <v>0</v>
      </c>
      <c r="S887">
        <f t="shared" si="374"/>
        <v>0</v>
      </c>
      <c r="T887" s="11">
        <f t="shared" si="375"/>
        <v>0</v>
      </c>
      <c r="U887" s="12">
        <f t="shared" si="376"/>
        <v>0</v>
      </c>
      <c r="V887" s="11">
        <f t="shared" si="377"/>
        <v>0</v>
      </c>
      <c r="W887" s="12">
        <f t="shared" si="378"/>
        <v>0</v>
      </c>
      <c r="X887" s="11">
        <f t="shared" si="379"/>
        <v>0</v>
      </c>
      <c r="Y887" s="12">
        <f t="shared" si="380"/>
        <v>0</v>
      </c>
      <c r="Z887" s="11">
        <f t="shared" si="381"/>
        <v>0</v>
      </c>
      <c r="AA887" s="12">
        <f t="shared" si="382"/>
        <v>0</v>
      </c>
      <c r="AB887" s="11">
        <f t="shared" si="383"/>
        <v>0</v>
      </c>
      <c r="AC887" s="12">
        <f t="shared" si="384"/>
        <v>0</v>
      </c>
      <c r="AD887" s="11">
        <f t="shared" si="385"/>
        <v>0</v>
      </c>
      <c r="AE887" s="12">
        <f t="shared" si="386"/>
        <v>0</v>
      </c>
      <c r="AF887" s="11">
        <f t="shared" si="387"/>
        <v>0</v>
      </c>
      <c r="AG887" s="12">
        <f t="shared" si="388"/>
        <v>0</v>
      </c>
      <c r="AH887" s="11">
        <f t="shared" si="389"/>
        <v>0</v>
      </c>
      <c r="AI887" s="12">
        <f t="shared" si="390"/>
        <v>0</v>
      </c>
      <c r="AJ887" s="11">
        <f t="shared" si="391"/>
        <v>0</v>
      </c>
      <c r="AK887" s="12">
        <f t="shared" si="392"/>
        <v>0</v>
      </c>
    </row>
    <row r="888" spans="1:37" x14ac:dyDescent="0.3">
      <c r="A888">
        <v>581310</v>
      </c>
      <c r="C888" s="1">
        <v>43587</v>
      </c>
      <c r="D888">
        <v>8</v>
      </c>
      <c r="E888" t="s">
        <v>241</v>
      </c>
      <c r="F888" t="s">
        <v>178</v>
      </c>
      <c r="G888" t="s">
        <v>156</v>
      </c>
      <c r="H888" s="2">
        <v>58200000</v>
      </c>
      <c r="J888">
        <f t="shared" si="365"/>
        <v>1</v>
      </c>
      <c r="K888">
        <f t="shared" si="366"/>
        <v>0</v>
      </c>
      <c r="L888">
        <f t="shared" si="367"/>
        <v>0</v>
      </c>
      <c r="M888">
        <f t="shared" si="368"/>
        <v>0</v>
      </c>
      <c r="N888">
        <f t="shared" si="369"/>
        <v>0</v>
      </c>
      <c r="O888">
        <f t="shared" si="370"/>
        <v>0</v>
      </c>
      <c r="P888">
        <f t="shared" si="371"/>
        <v>0</v>
      </c>
      <c r="Q888">
        <f t="shared" si="372"/>
        <v>0</v>
      </c>
      <c r="R888" s="11">
        <f t="shared" si="373"/>
        <v>0</v>
      </c>
      <c r="S888">
        <f t="shared" si="374"/>
        <v>0</v>
      </c>
      <c r="T888" s="11">
        <f t="shared" si="375"/>
        <v>0</v>
      </c>
      <c r="U888" s="12">
        <f t="shared" si="376"/>
        <v>0</v>
      </c>
      <c r="V888" s="11">
        <f t="shared" si="377"/>
        <v>0</v>
      </c>
      <c r="W888" s="12">
        <f t="shared" si="378"/>
        <v>0</v>
      </c>
      <c r="X888" s="11">
        <f t="shared" si="379"/>
        <v>0</v>
      </c>
      <c r="Y888" s="12">
        <f t="shared" si="380"/>
        <v>0</v>
      </c>
      <c r="Z888" s="11">
        <f t="shared" si="381"/>
        <v>0</v>
      </c>
      <c r="AA888" s="12">
        <f t="shared" si="382"/>
        <v>0</v>
      </c>
      <c r="AB888" s="11">
        <f t="shared" si="383"/>
        <v>0</v>
      </c>
      <c r="AC888" s="12">
        <f t="shared" si="384"/>
        <v>0</v>
      </c>
      <c r="AD888" s="11">
        <f t="shared" si="385"/>
        <v>0</v>
      </c>
      <c r="AE888" s="12">
        <f t="shared" si="386"/>
        <v>0</v>
      </c>
      <c r="AF888" s="11">
        <f t="shared" si="387"/>
        <v>0</v>
      </c>
      <c r="AG888" s="12">
        <f t="shared" si="388"/>
        <v>0</v>
      </c>
      <c r="AH888" s="11">
        <f t="shared" si="389"/>
        <v>0</v>
      </c>
      <c r="AI888" s="12">
        <f t="shared" si="390"/>
        <v>0</v>
      </c>
      <c r="AJ888" s="11">
        <f t="shared" si="391"/>
        <v>0</v>
      </c>
      <c r="AK888" s="12">
        <f t="shared" si="392"/>
        <v>0</v>
      </c>
    </row>
    <row r="889" spans="1:37" x14ac:dyDescent="0.3">
      <c r="C889" s="1"/>
      <c r="H889" s="2"/>
      <c r="J889">
        <f t="shared" si="365"/>
        <v>0</v>
      </c>
      <c r="K889">
        <f t="shared" si="366"/>
        <v>0</v>
      </c>
      <c r="L889">
        <f t="shared" si="367"/>
        <v>0</v>
      </c>
      <c r="M889">
        <f t="shared" si="368"/>
        <v>0</v>
      </c>
      <c r="N889">
        <f t="shared" si="369"/>
        <v>0</v>
      </c>
      <c r="O889">
        <f t="shared" si="370"/>
        <v>0</v>
      </c>
      <c r="P889">
        <f t="shared" si="371"/>
        <v>0</v>
      </c>
      <c r="Q889">
        <f t="shared" si="372"/>
        <v>0</v>
      </c>
      <c r="R889" s="11">
        <f t="shared" si="373"/>
        <v>0</v>
      </c>
      <c r="S889">
        <f t="shared" si="374"/>
        <v>0</v>
      </c>
      <c r="T889" s="11">
        <f t="shared" si="375"/>
        <v>0</v>
      </c>
      <c r="U889" s="12">
        <f t="shared" si="376"/>
        <v>0</v>
      </c>
      <c r="V889" s="11">
        <f t="shared" si="377"/>
        <v>0</v>
      </c>
      <c r="W889" s="12">
        <f t="shared" si="378"/>
        <v>0</v>
      </c>
      <c r="X889" s="11">
        <f t="shared" si="379"/>
        <v>0</v>
      </c>
      <c r="Y889" s="12">
        <f t="shared" si="380"/>
        <v>0</v>
      </c>
      <c r="Z889" s="11">
        <f t="shared" si="381"/>
        <v>0</v>
      </c>
      <c r="AA889" s="12">
        <f t="shared" si="382"/>
        <v>0</v>
      </c>
      <c r="AB889" s="11">
        <f t="shared" si="383"/>
        <v>0</v>
      </c>
      <c r="AC889" s="12">
        <f t="shared" si="384"/>
        <v>0</v>
      </c>
      <c r="AD889" s="11">
        <f t="shared" si="385"/>
        <v>0</v>
      </c>
      <c r="AE889" s="12">
        <f t="shared" si="386"/>
        <v>0</v>
      </c>
      <c r="AF889" s="11">
        <f t="shared" si="387"/>
        <v>0</v>
      </c>
      <c r="AG889" s="12">
        <f t="shared" si="388"/>
        <v>0</v>
      </c>
      <c r="AH889" s="11">
        <f t="shared" si="389"/>
        <v>0</v>
      </c>
      <c r="AI889" s="12">
        <f t="shared" si="390"/>
        <v>0</v>
      </c>
      <c r="AJ889" s="11">
        <f t="shared" si="391"/>
        <v>0</v>
      </c>
      <c r="AK889" s="12">
        <f t="shared" si="392"/>
        <v>0</v>
      </c>
    </row>
    <row r="890" spans="1:37" x14ac:dyDescent="0.3">
      <c r="A890">
        <v>580195</v>
      </c>
      <c r="C890" s="1">
        <v>43557</v>
      </c>
      <c r="D890">
        <v>1</v>
      </c>
      <c r="E890" t="s">
        <v>242</v>
      </c>
      <c r="F890" t="s">
        <v>165</v>
      </c>
      <c r="G890" t="s">
        <v>24</v>
      </c>
      <c r="H890" s="2">
        <v>25420408</v>
      </c>
      <c r="J890">
        <f t="shared" si="365"/>
        <v>0</v>
      </c>
      <c r="K890">
        <f t="shared" si="366"/>
        <v>0</v>
      </c>
      <c r="L890">
        <f t="shared" si="367"/>
        <v>0</v>
      </c>
      <c r="M890">
        <f t="shared" si="368"/>
        <v>0</v>
      </c>
      <c r="N890">
        <f t="shared" si="369"/>
        <v>0</v>
      </c>
      <c r="O890">
        <f t="shared" si="370"/>
        <v>0</v>
      </c>
      <c r="P890">
        <f t="shared" si="371"/>
        <v>0</v>
      </c>
      <c r="Q890">
        <f t="shared" si="372"/>
        <v>0</v>
      </c>
      <c r="R890" s="11">
        <f t="shared" si="373"/>
        <v>0</v>
      </c>
      <c r="S890">
        <f t="shared" si="374"/>
        <v>0</v>
      </c>
      <c r="T890" s="11">
        <f t="shared" si="375"/>
        <v>0</v>
      </c>
      <c r="U890" s="12">
        <f t="shared" si="376"/>
        <v>0</v>
      </c>
      <c r="V890" s="11">
        <f t="shared" si="377"/>
        <v>0</v>
      </c>
      <c r="W890" s="12">
        <f t="shared" si="378"/>
        <v>0</v>
      </c>
      <c r="X890" s="11">
        <f t="shared" si="379"/>
        <v>0</v>
      </c>
      <c r="Y890" s="12">
        <f t="shared" si="380"/>
        <v>0</v>
      </c>
      <c r="Z890" s="11">
        <f t="shared" si="381"/>
        <v>0</v>
      </c>
      <c r="AA890" s="12">
        <f t="shared" si="382"/>
        <v>0</v>
      </c>
      <c r="AB890" s="11">
        <f t="shared" si="383"/>
        <v>0</v>
      </c>
      <c r="AC890" s="12">
        <f t="shared" si="384"/>
        <v>0</v>
      </c>
      <c r="AD890" s="11">
        <f t="shared" si="385"/>
        <v>0</v>
      </c>
      <c r="AE890" s="12">
        <f t="shared" si="386"/>
        <v>0</v>
      </c>
      <c r="AF890" s="11">
        <f t="shared" si="387"/>
        <v>0</v>
      </c>
      <c r="AG890" s="12">
        <f t="shared" si="388"/>
        <v>0</v>
      </c>
      <c r="AH890" s="11">
        <f t="shared" si="389"/>
        <v>0</v>
      </c>
      <c r="AI890" s="12">
        <f t="shared" si="390"/>
        <v>0</v>
      </c>
      <c r="AJ890" s="11">
        <f t="shared" si="391"/>
        <v>0</v>
      </c>
      <c r="AK890" s="12">
        <f t="shared" si="392"/>
        <v>0</v>
      </c>
    </row>
    <row r="891" spans="1:37" x14ac:dyDescent="0.3">
      <c r="A891">
        <v>580195</v>
      </c>
      <c r="C891" s="1">
        <v>43557</v>
      </c>
      <c r="D891">
        <v>2</v>
      </c>
      <c r="E891" t="s">
        <v>242</v>
      </c>
      <c r="F891" t="s">
        <v>165</v>
      </c>
      <c r="G891" t="s">
        <v>30</v>
      </c>
      <c r="H891" s="2">
        <v>25912627</v>
      </c>
      <c r="J891">
        <f t="shared" si="365"/>
        <v>0</v>
      </c>
      <c r="K891">
        <f t="shared" si="366"/>
        <v>0</v>
      </c>
      <c r="L891">
        <f t="shared" si="367"/>
        <v>0</v>
      </c>
      <c r="M891">
        <f t="shared" si="368"/>
        <v>0</v>
      </c>
      <c r="N891">
        <f t="shared" si="369"/>
        <v>0</v>
      </c>
      <c r="O891">
        <f t="shared" si="370"/>
        <v>0</v>
      </c>
      <c r="P891">
        <f t="shared" si="371"/>
        <v>0</v>
      </c>
      <c r="Q891">
        <f t="shared" si="372"/>
        <v>0</v>
      </c>
      <c r="R891" s="11">
        <f t="shared" si="373"/>
        <v>0</v>
      </c>
      <c r="S891">
        <f t="shared" si="374"/>
        <v>0</v>
      </c>
      <c r="T891" s="11">
        <f t="shared" si="375"/>
        <v>0</v>
      </c>
      <c r="U891" s="12">
        <f t="shared" si="376"/>
        <v>0</v>
      </c>
      <c r="V891" s="11">
        <f t="shared" si="377"/>
        <v>0</v>
      </c>
      <c r="W891" s="12">
        <f t="shared" si="378"/>
        <v>0</v>
      </c>
      <c r="X891" s="11">
        <f t="shared" si="379"/>
        <v>0</v>
      </c>
      <c r="Y891" s="12">
        <f t="shared" si="380"/>
        <v>0</v>
      </c>
      <c r="Z891" s="11">
        <f t="shared" si="381"/>
        <v>0</v>
      </c>
      <c r="AA891" s="12">
        <f t="shared" si="382"/>
        <v>0</v>
      </c>
      <c r="AB891" s="11">
        <f t="shared" si="383"/>
        <v>0</v>
      </c>
      <c r="AC891" s="12">
        <f t="shared" si="384"/>
        <v>0</v>
      </c>
      <c r="AD891" s="11">
        <f t="shared" si="385"/>
        <v>0</v>
      </c>
      <c r="AE891" s="12">
        <f t="shared" si="386"/>
        <v>0</v>
      </c>
      <c r="AF891" s="11">
        <f t="shared" si="387"/>
        <v>0</v>
      </c>
      <c r="AG891" s="12">
        <f t="shared" si="388"/>
        <v>0</v>
      </c>
      <c r="AH891" s="11">
        <f t="shared" si="389"/>
        <v>0</v>
      </c>
      <c r="AI891" s="12">
        <f t="shared" si="390"/>
        <v>0</v>
      </c>
      <c r="AJ891" s="11">
        <f t="shared" si="391"/>
        <v>0</v>
      </c>
      <c r="AK891" s="12">
        <f t="shared" si="392"/>
        <v>0</v>
      </c>
    </row>
    <row r="892" spans="1:37" x14ac:dyDescent="0.3">
      <c r="A892">
        <v>580195</v>
      </c>
      <c r="C892" s="1">
        <v>43557</v>
      </c>
      <c r="D892">
        <v>3</v>
      </c>
      <c r="E892" t="s">
        <v>242</v>
      </c>
      <c r="F892" t="s">
        <v>165</v>
      </c>
      <c r="G892" t="s">
        <v>184</v>
      </c>
      <c r="H892" s="2">
        <v>28300300</v>
      </c>
      <c r="J892">
        <f t="shared" si="365"/>
        <v>0</v>
      </c>
      <c r="K892">
        <f t="shared" si="366"/>
        <v>0</v>
      </c>
      <c r="L892">
        <f t="shared" si="367"/>
        <v>0</v>
      </c>
      <c r="M892">
        <f t="shared" si="368"/>
        <v>0</v>
      </c>
      <c r="N892">
        <f t="shared" si="369"/>
        <v>0</v>
      </c>
      <c r="O892">
        <f t="shared" si="370"/>
        <v>0</v>
      </c>
      <c r="P892">
        <f t="shared" si="371"/>
        <v>0</v>
      </c>
      <c r="Q892">
        <f t="shared" si="372"/>
        <v>0</v>
      </c>
      <c r="R892" s="11">
        <f t="shared" si="373"/>
        <v>0</v>
      </c>
      <c r="S892">
        <f t="shared" si="374"/>
        <v>0</v>
      </c>
      <c r="T892" s="11">
        <f t="shared" si="375"/>
        <v>0</v>
      </c>
      <c r="U892" s="12">
        <f t="shared" si="376"/>
        <v>0</v>
      </c>
      <c r="V892" s="11">
        <f t="shared" si="377"/>
        <v>0</v>
      </c>
      <c r="W892" s="12">
        <f t="shared" si="378"/>
        <v>0</v>
      </c>
      <c r="X892" s="11">
        <f t="shared" si="379"/>
        <v>0</v>
      </c>
      <c r="Y892" s="12">
        <f t="shared" si="380"/>
        <v>0</v>
      </c>
      <c r="Z892" s="11">
        <f t="shared" si="381"/>
        <v>0</v>
      </c>
      <c r="AA892" s="12">
        <f t="shared" si="382"/>
        <v>0</v>
      </c>
      <c r="AB892" s="11">
        <f t="shared" si="383"/>
        <v>0</v>
      </c>
      <c r="AC892" s="12">
        <f t="shared" si="384"/>
        <v>0</v>
      </c>
      <c r="AD892" s="11">
        <f t="shared" si="385"/>
        <v>0</v>
      </c>
      <c r="AE892" s="12">
        <f t="shared" si="386"/>
        <v>0</v>
      </c>
      <c r="AF892" s="11">
        <f t="shared" si="387"/>
        <v>0</v>
      </c>
      <c r="AG892" s="12">
        <f t="shared" si="388"/>
        <v>0</v>
      </c>
      <c r="AH892" s="11">
        <f t="shared" si="389"/>
        <v>0</v>
      </c>
      <c r="AI892" s="12">
        <f t="shared" si="390"/>
        <v>0</v>
      </c>
      <c r="AJ892" s="11">
        <f t="shared" si="391"/>
        <v>0</v>
      </c>
      <c r="AK892" s="12">
        <f t="shared" si="392"/>
        <v>0</v>
      </c>
    </row>
    <row r="893" spans="1:37" x14ac:dyDescent="0.3">
      <c r="A893">
        <v>580195</v>
      </c>
      <c r="C893" s="1">
        <v>43557</v>
      </c>
      <c r="D893">
        <v>4</v>
      </c>
      <c r="E893" t="s">
        <v>242</v>
      </c>
      <c r="F893" t="s">
        <v>165</v>
      </c>
      <c r="G893" t="s">
        <v>16</v>
      </c>
      <c r="H893" s="2">
        <v>28444051</v>
      </c>
      <c r="J893">
        <f t="shared" si="365"/>
        <v>0</v>
      </c>
      <c r="K893">
        <f t="shared" si="366"/>
        <v>0</v>
      </c>
      <c r="L893">
        <f t="shared" si="367"/>
        <v>0</v>
      </c>
      <c r="M893">
        <f t="shared" si="368"/>
        <v>0</v>
      </c>
      <c r="N893">
        <f t="shared" si="369"/>
        <v>0</v>
      </c>
      <c r="O893">
        <f t="shared" si="370"/>
        <v>0</v>
      </c>
      <c r="P893">
        <f t="shared" si="371"/>
        <v>0</v>
      </c>
      <c r="Q893">
        <f t="shared" si="372"/>
        <v>0</v>
      </c>
      <c r="R893" s="11">
        <f t="shared" si="373"/>
        <v>0</v>
      </c>
      <c r="S893">
        <f t="shared" si="374"/>
        <v>0</v>
      </c>
      <c r="T893" s="11">
        <f t="shared" si="375"/>
        <v>0</v>
      </c>
      <c r="U893" s="12">
        <f t="shared" si="376"/>
        <v>0</v>
      </c>
      <c r="V893" s="11">
        <f t="shared" si="377"/>
        <v>0</v>
      </c>
      <c r="W893" s="12">
        <f t="shared" si="378"/>
        <v>0</v>
      </c>
      <c r="X893" s="11">
        <f t="shared" si="379"/>
        <v>0</v>
      </c>
      <c r="Y893" s="12">
        <f t="shared" si="380"/>
        <v>0</v>
      </c>
      <c r="Z893" s="11">
        <f t="shared" si="381"/>
        <v>0</v>
      </c>
      <c r="AA893" s="12">
        <f t="shared" si="382"/>
        <v>0</v>
      </c>
      <c r="AB893" s="11">
        <f t="shared" si="383"/>
        <v>0</v>
      </c>
      <c r="AC893" s="12">
        <f t="shared" si="384"/>
        <v>0</v>
      </c>
      <c r="AD893" s="11">
        <f t="shared" si="385"/>
        <v>0</v>
      </c>
      <c r="AE893" s="12">
        <f t="shared" si="386"/>
        <v>0</v>
      </c>
      <c r="AF893" s="11">
        <f t="shared" si="387"/>
        <v>0</v>
      </c>
      <c r="AG893" s="12">
        <f t="shared" si="388"/>
        <v>0</v>
      </c>
      <c r="AH893" s="11">
        <f t="shared" si="389"/>
        <v>0</v>
      </c>
      <c r="AI893" s="12">
        <f t="shared" si="390"/>
        <v>0</v>
      </c>
      <c r="AJ893" s="11">
        <f t="shared" si="391"/>
        <v>0</v>
      </c>
      <c r="AK893" s="12">
        <f t="shared" si="392"/>
        <v>0</v>
      </c>
    </row>
    <row r="894" spans="1:37" x14ac:dyDescent="0.3">
      <c r="A894">
        <v>580195</v>
      </c>
      <c r="C894" s="1">
        <v>43557</v>
      </c>
      <c r="D894">
        <v>5</v>
      </c>
      <c r="E894" t="s">
        <v>242</v>
      </c>
      <c r="F894" t="s">
        <v>165</v>
      </c>
      <c r="G894" t="s">
        <v>156</v>
      </c>
      <c r="H894" s="2">
        <v>29964240</v>
      </c>
      <c r="J894">
        <f t="shared" si="365"/>
        <v>1</v>
      </c>
      <c r="K894">
        <f t="shared" si="366"/>
        <v>0</v>
      </c>
      <c r="L894">
        <f t="shared" si="367"/>
        <v>0</v>
      </c>
      <c r="M894">
        <f t="shared" si="368"/>
        <v>0</v>
      </c>
      <c r="N894">
        <f t="shared" si="369"/>
        <v>0</v>
      </c>
      <c r="O894">
        <f t="shared" si="370"/>
        <v>0</v>
      </c>
      <c r="P894">
        <f t="shared" si="371"/>
        <v>0</v>
      </c>
      <c r="Q894">
        <f t="shared" si="372"/>
        <v>0</v>
      </c>
      <c r="R894" s="11">
        <f t="shared" si="373"/>
        <v>0</v>
      </c>
      <c r="S894">
        <f t="shared" si="374"/>
        <v>0</v>
      </c>
      <c r="T894" s="11">
        <f t="shared" si="375"/>
        <v>0</v>
      </c>
      <c r="U894" s="12">
        <f t="shared" si="376"/>
        <v>0</v>
      </c>
      <c r="V894" s="11">
        <f t="shared" si="377"/>
        <v>0</v>
      </c>
      <c r="W894" s="12">
        <f t="shared" si="378"/>
        <v>0</v>
      </c>
      <c r="X894" s="11">
        <f t="shared" si="379"/>
        <v>0</v>
      </c>
      <c r="Y894" s="12">
        <f t="shared" si="380"/>
        <v>0</v>
      </c>
      <c r="Z894" s="11">
        <f t="shared" si="381"/>
        <v>0</v>
      </c>
      <c r="AA894" s="12">
        <f t="shared" si="382"/>
        <v>0</v>
      </c>
      <c r="AB894" s="11">
        <f t="shared" si="383"/>
        <v>0</v>
      </c>
      <c r="AC894" s="12">
        <f t="shared" si="384"/>
        <v>0</v>
      </c>
      <c r="AD894" s="11">
        <f t="shared" si="385"/>
        <v>0</v>
      </c>
      <c r="AE894" s="12">
        <f t="shared" si="386"/>
        <v>0</v>
      </c>
      <c r="AF894" s="11">
        <f t="shared" si="387"/>
        <v>0</v>
      </c>
      <c r="AG894" s="12">
        <f t="shared" si="388"/>
        <v>0</v>
      </c>
      <c r="AH894" s="11">
        <f t="shared" si="389"/>
        <v>0</v>
      </c>
      <c r="AI894" s="12">
        <f t="shared" si="390"/>
        <v>0</v>
      </c>
      <c r="AJ894" s="11">
        <f t="shared" si="391"/>
        <v>0</v>
      </c>
      <c r="AK894" s="12">
        <f t="shared" si="392"/>
        <v>0</v>
      </c>
    </row>
    <row r="895" spans="1:37" x14ac:dyDescent="0.3">
      <c r="A895">
        <v>580195</v>
      </c>
      <c r="C895" s="1">
        <v>43557</v>
      </c>
      <c r="D895">
        <v>6</v>
      </c>
      <c r="E895" t="s">
        <v>242</v>
      </c>
      <c r="F895" t="s">
        <v>165</v>
      </c>
      <c r="G895" t="s">
        <v>12</v>
      </c>
      <c r="H895" s="2">
        <v>30987386</v>
      </c>
      <c r="J895">
        <f t="shared" si="365"/>
        <v>0</v>
      </c>
      <c r="K895">
        <f t="shared" si="366"/>
        <v>0</v>
      </c>
      <c r="L895">
        <f t="shared" si="367"/>
        <v>0</v>
      </c>
      <c r="M895">
        <f t="shared" si="368"/>
        <v>0</v>
      </c>
      <c r="N895">
        <f t="shared" si="369"/>
        <v>0</v>
      </c>
      <c r="O895">
        <f t="shared" si="370"/>
        <v>0</v>
      </c>
      <c r="P895">
        <f t="shared" si="371"/>
        <v>0</v>
      </c>
      <c r="Q895">
        <f t="shared" si="372"/>
        <v>0</v>
      </c>
      <c r="R895" s="11">
        <f t="shared" si="373"/>
        <v>0</v>
      </c>
      <c r="S895">
        <f t="shared" si="374"/>
        <v>0</v>
      </c>
      <c r="T895" s="11">
        <f t="shared" si="375"/>
        <v>0</v>
      </c>
      <c r="U895" s="12">
        <f t="shared" si="376"/>
        <v>0</v>
      </c>
      <c r="V895" s="11">
        <f t="shared" si="377"/>
        <v>1</v>
      </c>
      <c r="W895" s="12">
        <f t="shared" si="378"/>
        <v>0</v>
      </c>
      <c r="X895" s="11">
        <f t="shared" si="379"/>
        <v>0</v>
      </c>
      <c r="Y895" s="12">
        <f t="shared" si="380"/>
        <v>0</v>
      </c>
      <c r="Z895" s="11">
        <f t="shared" si="381"/>
        <v>0</v>
      </c>
      <c r="AA895" s="12">
        <f t="shared" si="382"/>
        <v>0</v>
      </c>
      <c r="AB895" s="11">
        <f t="shared" si="383"/>
        <v>0</v>
      </c>
      <c r="AC895" s="12">
        <f t="shared" si="384"/>
        <v>0</v>
      </c>
      <c r="AD895" s="11">
        <f t="shared" si="385"/>
        <v>0</v>
      </c>
      <c r="AE895" s="12">
        <f t="shared" si="386"/>
        <v>0</v>
      </c>
      <c r="AF895" s="11">
        <f t="shared" si="387"/>
        <v>0</v>
      </c>
      <c r="AG895" s="12">
        <f t="shared" si="388"/>
        <v>0</v>
      </c>
      <c r="AH895" s="11">
        <f t="shared" si="389"/>
        <v>0</v>
      </c>
      <c r="AI895" s="12">
        <f t="shared" si="390"/>
        <v>0</v>
      </c>
      <c r="AJ895" s="11">
        <f t="shared" si="391"/>
        <v>0</v>
      </c>
      <c r="AK895" s="12">
        <f t="shared" si="392"/>
        <v>0</v>
      </c>
    </row>
    <row r="896" spans="1:37" x14ac:dyDescent="0.3">
      <c r="A896">
        <v>580195</v>
      </c>
      <c r="C896" s="1">
        <v>43557</v>
      </c>
      <c r="D896">
        <v>7</v>
      </c>
      <c r="E896" t="s">
        <v>242</v>
      </c>
      <c r="F896" t="s">
        <v>165</v>
      </c>
      <c r="G896" t="s">
        <v>48</v>
      </c>
      <c r="H896" s="2">
        <v>33914000</v>
      </c>
      <c r="J896">
        <f t="shared" si="365"/>
        <v>0</v>
      </c>
      <c r="K896">
        <f t="shared" si="366"/>
        <v>0</v>
      </c>
      <c r="L896">
        <f t="shared" si="367"/>
        <v>0</v>
      </c>
      <c r="M896">
        <f t="shared" si="368"/>
        <v>0</v>
      </c>
      <c r="N896">
        <f t="shared" si="369"/>
        <v>0</v>
      </c>
      <c r="O896">
        <f t="shared" si="370"/>
        <v>0</v>
      </c>
      <c r="P896">
        <f t="shared" si="371"/>
        <v>0</v>
      </c>
      <c r="Q896">
        <f t="shared" si="372"/>
        <v>0</v>
      </c>
      <c r="R896" s="11">
        <f t="shared" si="373"/>
        <v>0</v>
      </c>
      <c r="S896">
        <f t="shared" si="374"/>
        <v>0</v>
      </c>
      <c r="T896" s="11">
        <f t="shared" si="375"/>
        <v>0</v>
      </c>
      <c r="U896" s="12">
        <f t="shared" si="376"/>
        <v>0</v>
      </c>
      <c r="V896" s="11">
        <f t="shared" si="377"/>
        <v>0</v>
      </c>
      <c r="W896" s="12">
        <f t="shared" si="378"/>
        <v>0</v>
      </c>
      <c r="X896" s="11">
        <f t="shared" si="379"/>
        <v>0</v>
      </c>
      <c r="Y896" s="12">
        <f t="shared" si="380"/>
        <v>0</v>
      </c>
      <c r="Z896" s="11">
        <f t="shared" si="381"/>
        <v>0</v>
      </c>
      <c r="AA896" s="12">
        <f t="shared" si="382"/>
        <v>0</v>
      </c>
      <c r="AB896" s="11">
        <f t="shared" si="383"/>
        <v>0</v>
      </c>
      <c r="AC896" s="12">
        <f t="shared" si="384"/>
        <v>0</v>
      </c>
      <c r="AD896" s="11">
        <f t="shared" si="385"/>
        <v>0</v>
      </c>
      <c r="AE896" s="12">
        <f t="shared" si="386"/>
        <v>0</v>
      </c>
      <c r="AF896" s="11">
        <f t="shared" si="387"/>
        <v>0</v>
      </c>
      <c r="AG896" s="12">
        <f t="shared" si="388"/>
        <v>0</v>
      </c>
      <c r="AH896" s="11">
        <f t="shared" si="389"/>
        <v>0</v>
      </c>
      <c r="AI896" s="12">
        <f t="shared" si="390"/>
        <v>0</v>
      </c>
      <c r="AJ896" s="11">
        <f t="shared" si="391"/>
        <v>0</v>
      </c>
      <c r="AK896" s="12">
        <f t="shared" si="392"/>
        <v>0</v>
      </c>
    </row>
    <row r="897" spans="1:37" x14ac:dyDescent="0.3">
      <c r="A897">
        <v>580195</v>
      </c>
      <c r="C897" s="1">
        <v>43557</v>
      </c>
      <c r="D897">
        <v>8</v>
      </c>
      <c r="E897" t="s">
        <v>242</v>
      </c>
      <c r="F897" t="s">
        <v>165</v>
      </c>
      <c r="G897" t="s">
        <v>13</v>
      </c>
      <c r="H897" s="2">
        <v>41078245</v>
      </c>
      <c r="J897">
        <f t="shared" si="365"/>
        <v>0</v>
      </c>
      <c r="K897">
        <f t="shared" si="366"/>
        <v>0</v>
      </c>
      <c r="L897">
        <f t="shared" si="367"/>
        <v>0</v>
      </c>
      <c r="M897">
        <f t="shared" si="368"/>
        <v>0</v>
      </c>
      <c r="N897">
        <f t="shared" si="369"/>
        <v>1</v>
      </c>
      <c r="O897">
        <f t="shared" si="370"/>
        <v>0</v>
      </c>
      <c r="P897">
        <f t="shared" si="371"/>
        <v>0</v>
      </c>
      <c r="Q897">
        <f t="shared" si="372"/>
        <v>0</v>
      </c>
      <c r="R897" s="11">
        <f t="shared" si="373"/>
        <v>0</v>
      </c>
      <c r="S897">
        <f t="shared" si="374"/>
        <v>0</v>
      </c>
      <c r="T897" s="11">
        <f t="shared" si="375"/>
        <v>0</v>
      </c>
      <c r="U897" s="12">
        <f t="shared" si="376"/>
        <v>0</v>
      </c>
      <c r="V897" s="11">
        <f t="shared" si="377"/>
        <v>0</v>
      </c>
      <c r="W897" s="12">
        <f t="shared" si="378"/>
        <v>0</v>
      </c>
      <c r="X897" s="11">
        <f t="shared" si="379"/>
        <v>0</v>
      </c>
      <c r="Y897" s="12">
        <f t="shared" si="380"/>
        <v>0</v>
      </c>
      <c r="Z897" s="11">
        <f t="shared" si="381"/>
        <v>0</v>
      </c>
      <c r="AA897" s="12">
        <f t="shared" si="382"/>
        <v>0</v>
      </c>
      <c r="AB897" s="11">
        <f t="shared" si="383"/>
        <v>0</v>
      </c>
      <c r="AC897" s="12">
        <f t="shared" si="384"/>
        <v>0</v>
      </c>
      <c r="AD897" s="11">
        <f t="shared" si="385"/>
        <v>0</v>
      </c>
      <c r="AE897" s="12">
        <f t="shared" si="386"/>
        <v>0</v>
      </c>
      <c r="AF897" s="11">
        <f t="shared" si="387"/>
        <v>0</v>
      </c>
      <c r="AG897" s="12">
        <f t="shared" si="388"/>
        <v>0</v>
      </c>
      <c r="AH897" s="11">
        <f t="shared" si="389"/>
        <v>0</v>
      </c>
      <c r="AI897" s="12">
        <f t="shared" si="390"/>
        <v>0</v>
      </c>
      <c r="AJ897" s="11">
        <f t="shared" si="391"/>
        <v>0</v>
      </c>
      <c r="AK897" s="12">
        <f t="shared" si="392"/>
        <v>0</v>
      </c>
    </row>
    <row r="898" spans="1:37" x14ac:dyDescent="0.3">
      <c r="A898">
        <v>580195</v>
      </c>
      <c r="C898" s="1">
        <v>43557</v>
      </c>
      <c r="D898">
        <v>9</v>
      </c>
      <c r="E898" t="s">
        <v>242</v>
      </c>
      <c r="F898" t="s">
        <v>165</v>
      </c>
      <c r="G898" t="s">
        <v>148</v>
      </c>
      <c r="H898" s="2">
        <v>66865000</v>
      </c>
      <c r="J898">
        <f t="shared" si="365"/>
        <v>0</v>
      </c>
      <c r="K898">
        <f t="shared" si="366"/>
        <v>0</v>
      </c>
      <c r="L898">
        <f t="shared" si="367"/>
        <v>0</v>
      </c>
      <c r="M898">
        <f t="shared" si="368"/>
        <v>0</v>
      </c>
      <c r="N898">
        <f t="shared" si="369"/>
        <v>0</v>
      </c>
      <c r="O898">
        <f t="shared" si="370"/>
        <v>0</v>
      </c>
      <c r="P898">
        <f t="shared" si="371"/>
        <v>0</v>
      </c>
      <c r="Q898">
        <f t="shared" si="372"/>
        <v>0</v>
      </c>
      <c r="R898" s="11">
        <f t="shared" si="373"/>
        <v>0</v>
      </c>
      <c r="S898">
        <f t="shared" si="374"/>
        <v>0</v>
      </c>
      <c r="T898" s="11">
        <f t="shared" si="375"/>
        <v>0</v>
      </c>
      <c r="U898" s="12">
        <f t="shared" si="376"/>
        <v>0</v>
      </c>
      <c r="V898" s="11">
        <f t="shared" si="377"/>
        <v>0</v>
      </c>
      <c r="W898" s="12">
        <f t="shared" si="378"/>
        <v>0</v>
      </c>
      <c r="X898" s="11">
        <f t="shared" si="379"/>
        <v>0</v>
      </c>
      <c r="Y898" s="12">
        <f t="shared" si="380"/>
        <v>0</v>
      </c>
      <c r="Z898" s="11">
        <f t="shared" si="381"/>
        <v>0</v>
      </c>
      <c r="AA898" s="12">
        <f t="shared" si="382"/>
        <v>0</v>
      </c>
      <c r="AB898" s="11">
        <f t="shared" si="383"/>
        <v>0</v>
      </c>
      <c r="AC898" s="12">
        <f t="shared" si="384"/>
        <v>0</v>
      </c>
      <c r="AD898" s="11">
        <f t="shared" si="385"/>
        <v>0</v>
      </c>
      <c r="AE898" s="12">
        <f t="shared" si="386"/>
        <v>0</v>
      </c>
      <c r="AF898" s="11">
        <f t="shared" si="387"/>
        <v>0</v>
      </c>
      <c r="AG898" s="12">
        <f t="shared" si="388"/>
        <v>0</v>
      </c>
      <c r="AH898" s="11">
        <f t="shared" si="389"/>
        <v>0</v>
      </c>
      <c r="AI898" s="12">
        <f t="shared" si="390"/>
        <v>0</v>
      </c>
      <c r="AJ898" s="11">
        <f t="shared" si="391"/>
        <v>0</v>
      </c>
      <c r="AK898" s="12">
        <f t="shared" si="392"/>
        <v>0</v>
      </c>
    </row>
    <row r="899" spans="1:37" x14ac:dyDescent="0.3">
      <c r="C899" s="1"/>
      <c r="H899" s="2"/>
      <c r="J899">
        <f t="shared" si="365"/>
        <v>0</v>
      </c>
      <c r="K899">
        <f t="shared" si="366"/>
        <v>0</v>
      </c>
      <c r="L899">
        <f t="shared" si="367"/>
        <v>0</v>
      </c>
      <c r="M899">
        <f t="shared" si="368"/>
        <v>0</v>
      </c>
      <c r="N899">
        <f t="shared" si="369"/>
        <v>0</v>
      </c>
      <c r="O899">
        <f t="shared" si="370"/>
        <v>0</v>
      </c>
      <c r="P899">
        <f t="shared" si="371"/>
        <v>0</v>
      </c>
      <c r="Q899">
        <f t="shared" si="372"/>
        <v>0</v>
      </c>
      <c r="R899" s="11">
        <f t="shared" si="373"/>
        <v>0</v>
      </c>
      <c r="S899">
        <f t="shared" si="374"/>
        <v>0</v>
      </c>
      <c r="T899" s="11">
        <f t="shared" si="375"/>
        <v>0</v>
      </c>
      <c r="U899" s="12">
        <f t="shared" si="376"/>
        <v>0</v>
      </c>
      <c r="V899" s="11">
        <f t="shared" si="377"/>
        <v>0</v>
      </c>
      <c r="W899" s="12">
        <f t="shared" si="378"/>
        <v>0</v>
      </c>
      <c r="X899" s="11">
        <f t="shared" si="379"/>
        <v>0</v>
      </c>
      <c r="Y899" s="12">
        <f t="shared" si="380"/>
        <v>0</v>
      </c>
      <c r="Z899" s="11">
        <f t="shared" si="381"/>
        <v>0</v>
      </c>
      <c r="AA899" s="12">
        <f t="shared" si="382"/>
        <v>0</v>
      </c>
      <c r="AB899" s="11">
        <f t="shared" si="383"/>
        <v>0</v>
      </c>
      <c r="AC899" s="12">
        <f t="shared" si="384"/>
        <v>0</v>
      </c>
      <c r="AD899" s="11">
        <f t="shared" si="385"/>
        <v>0</v>
      </c>
      <c r="AE899" s="12">
        <f t="shared" si="386"/>
        <v>0</v>
      </c>
      <c r="AF899" s="11">
        <f t="shared" si="387"/>
        <v>0</v>
      </c>
      <c r="AG899" s="12">
        <f t="shared" si="388"/>
        <v>0</v>
      </c>
      <c r="AH899" s="11">
        <f t="shared" si="389"/>
        <v>0</v>
      </c>
      <c r="AI899" s="12">
        <f t="shared" si="390"/>
        <v>0</v>
      </c>
      <c r="AJ899" s="11">
        <f t="shared" si="391"/>
        <v>0</v>
      </c>
      <c r="AK899" s="12">
        <f t="shared" si="392"/>
        <v>0</v>
      </c>
    </row>
    <row r="900" spans="1:37" x14ac:dyDescent="0.3">
      <c r="A900">
        <v>578960</v>
      </c>
      <c r="C900" s="1">
        <v>43552</v>
      </c>
      <c r="D900">
        <v>1</v>
      </c>
      <c r="E900" t="s">
        <v>243</v>
      </c>
      <c r="F900" t="s">
        <v>165</v>
      </c>
      <c r="G900" t="s">
        <v>22</v>
      </c>
      <c r="H900" s="2">
        <v>14199865</v>
      </c>
      <c r="J900">
        <f t="shared" si="365"/>
        <v>0</v>
      </c>
      <c r="K900">
        <f t="shared" si="366"/>
        <v>0</v>
      </c>
      <c r="L900">
        <f t="shared" si="367"/>
        <v>0</v>
      </c>
      <c r="M900">
        <f t="shared" si="368"/>
        <v>0</v>
      </c>
      <c r="N900">
        <f t="shared" si="369"/>
        <v>0</v>
      </c>
      <c r="O900">
        <f t="shared" si="370"/>
        <v>0</v>
      </c>
      <c r="P900">
        <f t="shared" si="371"/>
        <v>0</v>
      </c>
      <c r="Q900">
        <f t="shared" si="372"/>
        <v>0</v>
      </c>
      <c r="R900" s="11">
        <f t="shared" si="373"/>
        <v>0</v>
      </c>
      <c r="S900">
        <f t="shared" si="374"/>
        <v>0</v>
      </c>
      <c r="T900" s="11">
        <f t="shared" si="375"/>
        <v>0</v>
      </c>
      <c r="U900" s="12">
        <f t="shared" si="376"/>
        <v>0</v>
      </c>
      <c r="V900" s="11">
        <f t="shared" si="377"/>
        <v>0</v>
      </c>
      <c r="W900" s="12">
        <f t="shared" si="378"/>
        <v>0</v>
      </c>
      <c r="X900" s="11">
        <f t="shared" si="379"/>
        <v>0</v>
      </c>
      <c r="Y900" s="12">
        <f t="shared" si="380"/>
        <v>0</v>
      </c>
      <c r="Z900" s="11">
        <f t="shared" si="381"/>
        <v>0</v>
      </c>
      <c r="AA900" s="12">
        <f t="shared" si="382"/>
        <v>0</v>
      </c>
      <c r="AB900" s="11">
        <f t="shared" si="383"/>
        <v>0</v>
      </c>
      <c r="AC900" s="12">
        <f t="shared" si="384"/>
        <v>0</v>
      </c>
      <c r="AD900" s="11">
        <f t="shared" si="385"/>
        <v>0</v>
      </c>
      <c r="AE900" s="12">
        <f t="shared" si="386"/>
        <v>0</v>
      </c>
      <c r="AF900" s="11">
        <f t="shared" si="387"/>
        <v>0</v>
      </c>
      <c r="AG900" s="12">
        <f t="shared" si="388"/>
        <v>0</v>
      </c>
      <c r="AH900" s="11">
        <f t="shared" si="389"/>
        <v>0</v>
      </c>
      <c r="AI900" s="12">
        <f t="shared" si="390"/>
        <v>0</v>
      </c>
      <c r="AJ900" s="11">
        <f t="shared" si="391"/>
        <v>0</v>
      </c>
      <c r="AK900" s="12">
        <f t="shared" si="392"/>
        <v>0</v>
      </c>
    </row>
    <row r="901" spans="1:37" x14ac:dyDescent="0.3">
      <c r="A901">
        <v>578960</v>
      </c>
      <c r="C901" s="1">
        <v>43552</v>
      </c>
      <c r="D901">
        <v>2</v>
      </c>
      <c r="E901" t="s">
        <v>243</v>
      </c>
      <c r="F901" t="s">
        <v>165</v>
      </c>
      <c r="G901" t="s">
        <v>52</v>
      </c>
      <c r="H901" s="2">
        <v>15876000</v>
      </c>
      <c r="J901">
        <f t="shared" si="365"/>
        <v>0</v>
      </c>
      <c r="K901">
        <f t="shared" si="366"/>
        <v>0</v>
      </c>
      <c r="L901">
        <f t="shared" si="367"/>
        <v>0</v>
      </c>
      <c r="M901">
        <f t="shared" si="368"/>
        <v>0</v>
      </c>
      <c r="N901">
        <f t="shared" si="369"/>
        <v>0</v>
      </c>
      <c r="O901">
        <f t="shared" si="370"/>
        <v>0</v>
      </c>
      <c r="P901">
        <f t="shared" si="371"/>
        <v>0</v>
      </c>
      <c r="Q901">
        <f t="shared" si="372"/>
        <v>0</v>
      </c>
      <c r="R901" s="11">
        <f t="shared" si="373"/>
        <v>0</v>
      </c>
      <c r="S901">
        <f t="shared" si="374"/>
        <v>0</v>
      </c>
      <c r="T901" s="11">
        <f t="shared" si="375"/>
        <v>0</v>
      </c>
      <c r="U901" s="12">
        <f t="shared" si="376"/>
        <v>0</v>
      </c>
      <c r="V901" s="11">
        <f t="shared" si="377"/>
        <v>0</v>
      </c>
      <c r="W901" s="12">
        <f t="shared" si="378"/>
        <v>0</v>
      </c>
      <c r="X901" s="11">
        <f t="shared" si="379"/>
        <v>0</v>
      </c>
      <c r="Y901" s="12">
        <f t="shared" si="380"/>
        <v>0</v>
      </c>
      <c r="Z901" s="11">
        <f t="shared" si="381"/>
        <v>0</v>
      </c>
      <c r="AA901" s="12">
        <f t="shared" si="382"/>
        <v>0</v>
      </c>
      <c r="AB901" s="11">
        <f t="shared" si="383"/>
        <v>0</v>
      </c>
      <c r="AC901" s="12">
        <f t="shared" si="384"/>
        <v>0</v>
      </c>
      <c r="AD901" s="11">
        <f t="shared" si="385"/>
        <v>0</v>
      </c>
      <c r="AE901" s="12">
        <f t="shared" si="386"/>
        <v>0</v>
      </c>
      <c r="AF901" s="11">
        <f t="shared" si="387"/>
        <v>0</v>
      </c>
      <c r="AG901" s="12">
        <f t="shared" si="388"/>
        <v>0</v>
      </c>
      <c r="AH901" s="11">
        <f t="shared" si="389"/>
        <v>0</v>
      </c>
      <c r="AI901" s="12">
        <f t="shared" si="390"/>
        <v>0</v>
      </c>
      <c r="AJ901" s="11">
        <f t="shared" si="391"/>
        <v>0</v>
      </c>
      <c r="AK901" s="12">
        <f t="shared" si="392"/>
        <v>0</v>
      </c>
    </row>
    <row r="902" spans="1:37" x14ac:dyDescent="0.3">
      <c r="A902">
        <v>578960</v>
      </c>
      <c r="C902" s="1">
        <v>43552</v>
      </c>
      <c r="D902">
        <v>3</v>
      </c>
      <c r="E902" t="s">
        <v>243</v>
      </c>
      <c r="F902" t="s">
        <v>165</v>
      </c>
      <c r="G902" t="s">
        <v>43</v>
      </c>
      <c r="H902" s="2">
        <v>16995000</v>
      </c>
      <c r="J902">
        <f t="shared" si="365"/>
        <v>0</v>
      </c>
      <c r="K902">
        <f t="shared" si="366"/>
        <v>0</v>
      </c>
      <c r="L902">
        <f t="shared" si="367"/>
        <v>0</v>
      </c>
      <c r="M902">
        <f t="shared" si="368"/>
        <v>0</v>
      </c>
      <c r="N902">
        <f t="shared" si="369"/>
        <v>0</v>
      </c>
      <c r="O902">
        <f t="shared" si="370"/>
        <v>0</v>
      </c>
      <c r="P902">
        <f t="shared" si="371"/>
        <v>0</v>
      </c>
      <c r="Q902">
        <f t="shared" si="372"/>
        <v>0</v>
      </c>
      <c r="R902" s="11">
        <f t="shared" si="373"/>
        <v>0</v>
      </c>
      <c r="S902">
        <f t="shared" si="374"/>
        <v>0</v>
      </c>
      <c r="T902" s="11">
        <f t="shared" si="375"/>
        <v>0</v>
      </c>
      <c r="U902" s="12">
        <f t="shared" si="376"/>
        <v>0</v>
      </c>
      <c r="V902" s="11">
        <f t="shared" si="377"/>
        <v>0</v>
      </c>
      <c r="W902" s="12">
        <f t="shared" si="378"/>
        <v>0</v>
      </c>
      <c r="X902" s="11">
        <f t="shared" si="379"/>
        <v>0</v>
      </c>
      <c r="Y902" s="12">
        <f t="shared" si="380"/>
        <v>0</v>
      </c>
      <c r="Z902" s="11">
        <f t="shared" si="381"/>
        <v>0</v>
      </c>
      <c r="AA902" s="12">
        <f t="shared" si="382"/>
        <v>0</v>
      </c>
      <c r="AB902" s="11">
        <f t="shared" si="383"/>
        <v>0</v>
      </c>
      <c r="AC902" s="12">
        <f t="shared" si="384"/>
        <v>0</v>
      </c>
      <c r="AD902" s="11">
        <f t="shared" si="385"/>
        <v>0</v>
      </c>
      <c r="AE902" s="12">
        <f t="shared" si="386"/>
        <v>0</v>
      </c>
      <c r="AF902" s="11">
        <f t="shared" si="387"/>
        <v>0</v>
      </c>
      <c r="AG902" s="12">
        <f t="shared" si="388"/>
        <v>0</v>
      </c>
      <c r="AH902" s="11">
        <f t="shared" si="389"/>
        <v>0</v>
      </c>
      <c r="AI902" s="12">
        <f t="shared" si="390"/>
        <v>0</v>
      </c>
      <c r="AJ902" s="11">
        <f t="shared" si="391"/>
        <v>0</v>
      </c>
      <c r="AK902" s="12">
        <f t="shared" si="392"/>
        <v>0</v>
      </c>
    </row>
    <row r="903" spans="1:37" x14ac:dyDescent="0.3">
      <c r="A903">
        <v>578960</v>
      </c>
      <c r="C903" s="1">
        <v>43552</v>
      </c>
      <c r="D903">
        <v>4</v>
      </c>
      <c r="E903" t="s">
        <v>243</v>
      </c>
      <c r="F903" t="s">
        <v>165</v>
      </c>
      <c r="G903" t="s">
        <v>149</v>
      </c>
      <c r="H903" s="2">
        <v>19458849</v>
      </c>
      <c r="J903">
        <f t="shared" ref="J903:J966" si="393">IF(G903="Perfetto Contracting Co., Inc. ",1,)</f>
        <v>0</v>
      </c>
      <c r="K903">
        <f t="shared" ref="K903:K966" si="394">IF(AND(D903=1,G903="Perfetto Contracting Co., Inc. "),1,)</f>
        <v>0</v>
      </c>
      <c r="L903">
        <f t="shared" ref="L903:L966" si="395">IF(G903="Oliveira Contracting Inc",1,)</f>
        <v>0</v>
      </c>
      <c r="M903">
        <f t="shared" ref="M903:M966" si="396">IF(AND(D903=1,G903="Oliveira Contracting Inc"),1,)</f>
        <v>0</v>
      </c>
      <c r="N903">
        <f t="shared" ref="N903:N966" si="397">IF(G903="Triumph Construction Co.",1,)</f>
        <v>0</v>
      </c>
      <c r="O903">
        <f t="shared" ref="O903:O966" si="398">IF(AND(D903=1,G903="Triumph Construction Co."),1,)</f>
        <v>0</v>
      </c>
      <c r="P903">
        <f t="shared" ref="P903:P966" si="399">IF(G903="John Civetta &amp; Sons, Inc.",1,)</f>
        <v>0</v>
      </c>
      <c r="Q903">
        <f t="shared" ref="Q903:Q966" si="400">IF(AND(D903=1,G903="John Civetta &amp; Sons, Inc."),1,)</f>
        <v>0</v>
      </c>
      <c r="R903" s="11">
        <f t="shared" ref="R903:R966" si="401">IF(G903="Grace Industries LLC",1,)</f>
        <v>0</v>
      </c>
      <c r="S903">
        <f t="shared" ref="S903:S966" si="402">IF(AND(D903=1,G903="Grace Industries LLC "),1,)</f>
        <v>0</v>
      </c>
      <c r="T903" s="11">
        <f t="shared" ref="T903:T966" si="403">IF($G903="Grace Industries LLC",1,)</f>
        <v>0</v>
      </c>
      <c r="U903" s="12">
        <f t="shared" ref="U903:U966" si="404">IF(AND($D903=1,$G903="Perfetto Enterprises Co., Inc."),1,)</f>
        <v>0</v>
      </c>
      <c r="V903" s="11">
        <f t="shared" ref="V903:V966" si="405">IF($G903="JRCRUZ Corp",1,)</f>
        <v>0</v>
      </c>
      <c r="W903" s="12">
        <f t="shared" ref="W903:W966" si="406">IF(AND($D903=1,$G903="JRCRUZ Corp"),1,)</f>
        <v>0</v>
      </c>
      <c r="X903" s="11">
        <f t="shared" ref="X903:X966" si="407">IF($G903="Tully Construction Co.",1,)</f>
        <v>0</v>
      </c>
      <c r="Y903" s="12">
        <f t="shared" ref="Y903:Y966" si="408">IF(AND($D903=1,$G903="Tully Construction Co."),1,)</f>
        <v>0</v>
      </c>
      <c r="Z903" s="11">
        <f t="shared" ref="Z903:Z966" si="409">IF($G903="Restani Construction Corp.",1,)</f>
        <v>0</v>
      </c>
      <c r="AA903" s="12">
        <f t="shared" ref="AA903:AA966" si="410">IF(AND($D903=1,$G903="Restani Construction Corp."),1,)</f>
        <v>0</v>
      </c>
      <c r="AB903" s="11">
        <f t="shared" ref="AB903:AB966" si="411">IF($G903="DiFazio Industries",1,)</f>
        <v>0</v>
      </c>
      <c r="AC903" s="12">
        <f t="shared" ref="AC903:AC966" si="412">IF(AND($D903=1,$G903="DiFazio Industries"),1,)</f>
        <v>0</v>
      </c>
      <c r="AD903" s="11">
        <f t="shared" ref="AD903:AD966" si="413">IF($G903="PJS Group/Paul J. Scariano, Inc.",1,)</f>
        <v>0</v>
      </c>
      <c r="AE903" s="12">
        <f t="shared" ref="AE903:AE966" si="414">IF(AND($D903=1,$G903="PJS Group/Paul J. Scariano, Inc."),1,)</f>
        <v>0</v>
      </c>
      <c r="AF903" s="11">
        <f t="shared" ref="AF903:AF966" si="415">IF($G903="C.A.C. Industries, Inc.",1,)</f>
        <v>0</v>
      </c>
      <c r="AG903" s="12">
        <f t="shared" ref="AG903:AG966" si="416">IF(AND($D903=1,$G903="C.A.C. Industries, Inc."),1,)</f>
        <v>0</v>
      </c>
      <c r="AH903" s="11">
        <f t="shared" ref="AH903:AH966" si="417">IF($G903="MLJ Contracting LLC",1,)</f>
        <v>0</v>
      </c>
      <c r="AI903" s="12">
        <f t="shared" ref="AI903:AI966" si="418">IF(AND($D903=1,$G903="MLJ Contracting LLC"),1,)</f>
        <v>0</v>
      </c>
      <c r="AJ903" s="11">
        <f t="shared" ref="AJ903:AJ966" si="419">IF($G903="El Sol Contracting/ES II Enterprises JV",1,)</f>
        <v>0</v>
      </c>
      <c r="AK903" s="12">
        <f t="shared" ref="AK903:AK966" si="420">IF(AND($D903=1,$G903="El Sol Contracting/ES II Enterprises JV"),1,)</f>
        <v>0</v>
      </c>
    </row>
    <row r="904" spans="1:37" x14ac:dyDescent="0.3">
      <c r="A904">
        <v>578960</v>
      </c>
      <c r="C904" s="1">
        <v>43552</v>
      </c>
      <c r="D904">
        <v>5</v>
      </c>
      <c r="E904" t="s">
        <v>243</v>
      </c>
      <c r="F904" t="s">
        <v>165</v>
      </c>
      <c r="G904" t="s">
        <v>14</v>
      </c>
      <c r="H904" s="2">
        <v>21062756</v>
      </c>
      <c r="J904">
        <f t="shared" si="393"/>
        <v>0</v>
      </c>
      <c r="K904">
        <f t="shared" si="394"/>
        <v>0</v>
      </c>
      <c r="L904">
        <f t="shared" si="395"/>
        <v>0</v>
      </c>
      <c r="M904">
        <f t="shared" si="396"/>
        <v>0</v>
      </c>
      <c r="N904">
        <f t="shared" si="397"/>
        <v>0</v>
      </c>
      <c r="O904">
        <f t="shared" si="398"/>
        <v>0</v>
      </c>
      <c r="P904">
        <f t="shared" si="399"/>
        <v>0</v>
      </c>
      <c r="Q904">
        <f t="shared" si="400"/>
        <v>0</v>
      </c>
      <c r="R904" s="11">
        <f t="shared" si="401"/>
        <v>0</v>
      </c>
      <c r="S904">
        <f t="shared" si="402"/>
        <v>0</v>
      </c>
      <c r="T904" s="11">
        <f t="shared" si="403"/>
        <v>0</v>
      </c>
      <c r="U904" s="12">
        <f t="shared" si="404"/>
        <v>0</v>
      </c>
      <c r="V904" s="11">
        <f t="shared" si="405"/>
        <v>0</v>
      </c>
      <c r="W904" s="12">
        <f t="shared" si="406"/>
        <v>0</v>
      </c>
      <c r="X904" s="11">
        <f t="shared" si="407"/>
        <v>0</v>
      </c>
      <c r="Y904" s="12">
        <f t="shared" si="408"/>
        <v>0</v>
      </c>
      <c r="Z904" s="11">
        <f t="shared" si="409"/>
        <v>1</v>
      </c>
      <c r="AA904" s="12">
        <f t="shared" si="410"/>
        <v>0</v>
      </c>
      <c r="AB904" s="11">
        <f t="shared" si="411"/>
        <v>0</v>
      </c>
      <c r="AC904" s="12">
        <f t="shared" si="412"/>
        <v>0</v>
      </c>
      <c r="AD904" s="11">
        <f t="shared" si="413"/>
        <v>0</v>
      </c>
      <c r="AE904" s="12">
        <f t="shared" si="414"/>
        <v>0</v>
      </c>
      <c r="AF904" s="11">
        <f t="shared" si="415"/>
        <v>0</v>
      </c>
      <c r="AG904" s="12">
        <f t="shared" si="416"/>
        <v>0</v>
      </c>
      <c r="AH904" s="11">
        <f t="shared" si="417"/>
        <v>0</v>
      </c>
      <c r="AI904" s="12">
        <f t="shared" si="418"/>
        <v>0</v>
      </c>
      <c r="AJ904" s="11">
        <f t="shared" si="419"/>
        <v>0</v>
      </c>
      <c r="AK904" s="12">
        <f t="shared" si="420"/>
        <v>0</v>
      </c>
    </row>
    <row r="905" spans="1:37" x14ac:dyDescent="0.3">
      <c r="A905">
        <v>578960</v>
      </c>
      <c r="C905" s="1">
        <v>43552</v>
      </c>
      <c r="D905">
        <v>6</v>
      </c>
      <c r="E905" t="s">
        <v>243</v>
      </c>
      <c r="F905" t="s">
        <v>165</v>
      </c>
      <c r="G905" t="s">
        <v>156</v>
      </c>
      <c r="H905" s="2">
        <v>21661279</v>
      </c>
      <c r="J905">
        <f t="shared" si="393"/>
        <v>1</v>
      </c>
      <c r="K905">
        <f t="shared" si="394"/>
        <v>0</v>
      </c>
      <c r="L905">
        <f t="shared" si="395"/>
        <v>0</v>
      </c>
      <c r="M905">
        <f t="shared" si="396"/>
        <v>0</v>
      </c>
      <c r="N905">
        <f t="shared" si="397"/>
        <v>0</v>
      </c>
      <c r="O905">
        <f t="shared" si="398"/>
        <v>0</v>
      </c>
      <c r="P905">
        <f t="shared" si="399"/>
        <v>0</v>
      </c>
      <c r="Q905">
        <f t="shared" si="400"/>
        <v>0</v>
      </c>
      <c r="R905" s="11">
        <f t="shared" si="401"/>
        <v>0</v>
      </c>
      <c r="S905">
        <f t="shared" si="402"/>
        <v>0</v>
      </c>
      <c r="T905" s="11">
        <f t="shared" si="403"/>
        <v>0</v>
      </c>
      <c r="U905" s="12">
        <f t="shared" si="404"/>
        <v>0</v>
      </c>
      <c r="V905" s="11">
        <f t="shared" si="405"/>
        <v>0</v>
      </c>
      <c r="W905" s="12">
        <f t="shared" si="406"/>
        <v>0</v>
      </c>
      <c r="X905" s="11">
        <f t="shared" si="407"/>
        <v>0</v>
      </c>
      <c r="Y905" s="12">
        <f t="shared" si="408"/>
        <v>0</v>
      </c>
      <c r="Z905" s="11">
        <f t="shared" si="409"/>
        <v>0</v>
      </c>
      <c r="AA905" s="12">
        <f t="shared" si="410"/>
        <v>0</v>
      </c>
      <c r="AB905" s="11">
        <f t="shared" si="411"/>
        <v>0</v>
      </c>
      <c r="AC905" s="12">
        <f t="shared" si="412"/>
        <v>0</v>
      </c>
      <c r="AD905" s="11">
        <f t="shared" si="413"/>
        <v>0</v>
      </c>
      <c r="AE905" s="12">
        <f t="shared" si="414"/>
        <v>0</v>
      </c>
      <c r="AF905" s="11">
        <f t="shared" si="415"/>
        <v>0</v>
      </c>
      <c r="AG905" s="12">
        <f t="shared" si="416"/>
        <v>0</v>
      </c>
      <c r="AH905" s="11">
        <f t="shared" si="417"/>
        <v>0</v>
      </c>
      <c r="AI905" s="12">
        <f t="shared" si="418"/>
        <v>0</v>
      </c>
      <c r="AJ905" s="11">
        <f t="shared" si="419"/>
        <v>0</v>
      </c>
      <c r="AK905" s="12">
        <f t="shared" si="420"/>
        <v>0</v>
      </c>
    </row>
    <row r="906" spans="1:37" x14ac:dyDescent="0.3">
      <c r="A906">
        <v>578960</v>
      </c>
      <c r="C906" s="1">
        <v>43552</v>
      </c>
      <c r="D906">
        <v>7</v>
      </c>
      <c r="E906" t="s">
        <v>243</v>
      </c>
      <c r="F906" t="s">
        <v>165</v>
      </c>
      <c r="G906" t="s">
        <v>18</v>
      </c>
      <c r="H906" s="2">
        <v>22994771</v>
      </c>
      <c r="J906">
        <f t="shared" si="393"/>
        <v>0</v>
      </c>
      <c r="K906">
        <f t="shared" si="394"/>
        <v>0</v>
      </c>
      <c r="L906">
        <f t="shared" si="395"/>
        <v>0</v>
      </c>
      <c r="M906">
        <f t="shared" si="396"/>
        <v>0</v>
      </c>
      <c r="N906">
        <f t="shared" si="397"/>
        <v>0</v>
      </c>
      <c r="O906">
        <f t="shared" si="398"/>
        <v>0</v>
      </c>
      <c r="P906">
        <f t="shared" si="399"/>
        <v>0</v>
      </c>
      <c r="Q906">
        <f t="shared" si="400"/>
        <v>0</v>
      </c>
      <c r="R906" s="11">
        <f t="shared" si="401"/>
        <v>0</v>
      </c>
      <c r="S906">
        <f t="shared" si="402"/>
        <v>0</v>
      </c>
      <c r="T906" s="11">
        <f t="shared" si="403"/>
        <v>0</v>
      </c>
      <c r="U906" s="12">
        <f t="shared" si="404"/>
        <v>0</v>
      </c>
      <c r="V906" s="11">
        <f t="shared" si="405"/>
        <v>0</v>
      </c>
      <c r="W906" s="12">
        <f t="shared" si="406"/>
        <v>0</v>
      </c>
      <c r="X906" s="11">
        <f t="shared" si="407"/>
        <v>0</v>
      </c>
      <c r="Y906" s="12">
        <f t="shared" si="408"/>
        <v>0</v>
      </c>
      <c r="Z906" s="11">
        <f t="shared" si="409"/>
        <v>0</v>
      </c>
      <c r="AA906" s="12">
        <f t="shared" si="410"/>
        <v>0</v>
      </c>
      <c r="AB906" s="11">
        <f t="shared" si="411"/>
        <v>0</v>
      </c>
      <c r="AC906" s="12">
        <f t="shared" si="412"/>
        <v>0</v>
      </c>
      <c r="AD906" s="11">
        <f t="shared" si="413"/>
        <v>1</v>
      </c>
      <c r="AE906" s="12">
        <f t="shared" si="414"/>
        <v>0</v>
      </c>
      <c r="AF906" s="11">
        <f t="shared" si="415"/>
        <v>0</v>
      </c>
      <c r="AG906" s="12">
        <f t="shared" si="416"/>
        <v>0</v>
      </c>
      <c r="AH906" s="11">
        <f t="shared" si="417"/>
        <v>0</v>
      </c>
      <c r="AI906" s="12">
        <f t="shared" si="418"/>
        <v>0</v>
      </c>
      <c r="AJ906" s="11">
        <f t="shared" si="419"/>
        <v>0</v>
      </c>
      <c r="AK906" s="12">
        <f t="shared" si="420"/>
        <v>0</v>
      </c>
    </row>
    <row r="907" spans="1:37" x14ac:dyDescent="0.3">
      <c r="A907">
        <v>578960</v>
      </c>
      <c r="C907" s="1">
        <v>43552</v>
      </c>
      <c r="D907">
        <v>8</v>
      </c>
      <c r="E907" t="s">
        <v>243</v>
      </c>
      <c r="F907" t="s">
        <v>165</v>
      </c>
      <c r="G907" t="s">
        <v>48</v>
      </c>
      <c r="H907" s="2">
        <v>26349999</v>
      </c>
      <c r="J907">
        <f t="shared" si="393"/>
        <v>0</v>
      </c>
      <c r="K907">
        <f t="shared" si="394"/>
        <v>0</v>
      </c>
      <c r="L907">
        <f t="shared" si="395"/>
        <v>0</v>
      </c>
      <c r="M907">
        <f t="shared" si="396"/>
        <v>0</v>
      </c>
      <c r="N907">
        <f t="shared" si="397"/>
        <v>0</v>
      </c>
      <c r="O907">
        <f t="shared" si="398"/>
        <v>0</v>
      </c>
      <c r="P907">
        <f t="shared" si="399"/>
        <v>0</v>
      </c>
      <c r="Q907">
        <f t="shared" si="400"/>
        <v>0</v>
      </c>
      <c r="R907" s="11">
        <f t="shared" si="401"/>
        <v>0</v>
      </c>
      <c r="S907">
        <f t="shared" si="402"/>
        <v>0</v>
      </c>
      <c r="T907" s="11">
        <f t="shared" si="403"/>
        <v>0</v>
      </c>
      <c r="U907" s="12">
        <f t="shared" si="404"/>
        <v>0</v>
      </c>
      <c r="V907" s="11">
        <f t="shared" si="405"/>
        <v>0</v>
      </c>
      <c r="W907" s="12">
        <f t="shared" si="406"/>
        <v>0</v>
      </c>
      <c r="X907" s="11">
        <f t="shared" si="407"/>
        <v>0</v>
      </c>
      <c r="Y907" s="12">
        <f t="shared" si="408"/>
        <v>0</v>
      </c>
      <c r="Z907" s="11">
        <f t="shared" si="409"/>
        <v>0</v>
      </c>
      <c r="AA907" s="12">
        <f t="shared" si="410"/>
        <v>0</v>
      </c>
      <c r="AB907" s="11">
        <f t="shared" si="411"/>
        <v>0</v>
      </c>
      <c r="AC907" s="12">
        <f t="shared" si="412"/>
        <v>0</v>
      </c>
      <c r="AD907" s="11">
        <f t="shared" si="413"/>
        <v>0</v>
      </c>
      <c r="AE907" s="12">
        <f t="shared" si="414"/>
        <v>0</v>
      </c>
      <c r="AF907" s="11">
        <f t="shared" si="415"/>
        <v>0</v>
      </c>
      <c r="AG907" s="12">
        <f t="shared" si="416"/>
        <v>0</v>
      </c>
      <c r="AH907" s="11">
        <f t="shared" si="417"/>
        <v>0</v>
      </c>
      <c r="AI907" s="12">
        <f t="shared" si="418"/>
        <v>0</v>
      </c>
      <c r="AJ907" s="11">
        <f t="shared" si="419"/>
        <v>0</v>
      </c>
      <c r="AK907" s="12">
        <f t="shared" si="420"/>
        <v>0</v>
      </c>
    </row>
    <row r="908" spans="1:37" x14ac:dyDescent="0.3">
      <c r="A908">
        <v>578960</v>
      </c>
      <c r="C908" s="1">
        <v>43552</v>
      </c>
      <c r="D908">
        <v>9</v>
      </c>
      <c r="E908" t="s">
        <v>243</v>
      </c>
      <c r="F908" t="s">
        <v>165</v>
      </c>
      <c r="G908" t="s">
        <v>92</v>
      </c>
      <c r="H908" s="2">
        <v>29581009</v>
      </c>
      <c r="J908">
        <f t="shared" si="393"/>
        <v>0</v>
      </c>
      <c r="K908">
        <f t="shared" si="394"/>
        <v>0</v>
      </c>
      <c r="L908">
        <f t="shared" si="395"/>
        <v>0</v>
      </c>
      <c r="M908">
        <f t="shared" si="396"/>
        <v>0</v>
      </c>
      <c r="N908">
        <f t="shared" si="397"/>
        <v>0</v>
      </c>
      <c r="O908">
        <f t="shared" si="398"/>
        <v>0</v>
      </c>
      <c r="P908">
        <f t="shared" si="399"/>
        <v>0</v>
      </c>
      <c r="Q908">
        <f t="shared" si="400"/>
        <v>0</v>
      </c>
      <c r="R908" s="11">
        <f t="shared" si="401"/>
        <v>0</v>
      </c>
      <c r="S908">
        <f t="shared" si="402"/>
        <v>0</v>
      </c>
      <c r="T908" s="11">
        <f t="shared" si="403"/>
        <v>0</v>
      </c>
      <c r="U908" s="12">
        <f t="shared" si="404"/>
        <v>0</v>
      </c>
      <c r="V908" s="11">
        <f t="shared" si="405"/>
        <v>0</v>
      </c>
      <c r="W908" s="12">
        <f t="shared" si="406"/>
        <v>0</v>
      </c>
      <c r="X908" s="11">
        <f t="shared" si="407"/>
        <v>0</v>
      </c>
      <c r="Y908" s="12">
        <f t="shared" si="408"/>
        <v>0</v>
      </c>
      <c r="Z908" s="11">
        <f t="shared" si="409"/>
        <v>0</v>
      </c>
      <c r="AA908" s="12">
        <f t="shared" si="410"/>
        <v>0</v>
      </c>
      <c r="AB908" s="11">
        <f t="shared" si="411"/>
        <v>0</v>
      </c>
      <c r="AC908" s="12">
        <f t="shared" si="412"/>
        <v>0</v>
      </c>
      <c r="AD908" s="11">
        <f t="shared" si="413"/>
        <v>0</v>
      </c>
      <c r="AE908" s="12">
        <f t="shared" si="414"/>
        <v>0</v>
      </c>
      <c r="AF908" s="11">
        <f t="shared" si="415"/>
        <v>0</v>
      </c>
      <c r="AG908" s="12">
        <f t="shared" si="416"/>
        <v>0</v>
      </c>
      <c r="AH908" s="11">
        <f t="shared" si="417"/>
        <v>0</v>
      </c>
      <c r="AI908" s="12">
        <f t="shared" si="418"/>
        <v>0</v>
      </c>
      <c r="AJ908" s="11">
        <f t="shared" si="419"/>
        <v>0</v>
      </c>
      <c r="AK908" s="12">
        <f t="shared" si="420"/>
        <v>0</v>
      </c>
    </row>
    <row r="909" spans="1:37" x14ac:dyDescent="0.3">
      <c r="A909">
        <v>578960</v>
      </c>
      <c r="C909" s="1">
        <v>43552</v>
      </c>
      <c r="D909">
        <v>10</v>
      </c>
      <c r="E909" t="s">
        <v>243</v>
      </c>
      <c r="F909" t="s">
        <v>165</v>
      </c>
      <c r="G909" t="s">
        <v>15</v>
      </c>
      <c r="H909" s="2">
        <v>30912462</v>
      </c>
      <c r="J909">
        <f t="shared" si="393"/>
        <v>0</v>
      </c>
      <c r="K909">
        <f t="shared" si="394"/>
        <v>0</v>
      </c>
      <c r="L909">
        <f t="shared" si="395"/>
        <v>0</v>
      </c>
      <c r="M909">
        <f t="shared" si="396"/>
        <v>0</v>
      </c>
      <c r="N909">
        <f t="shared" si="397"/>
        <v>0</v>
      </c>
      <c r="O909">
        <f t="shared" si="398"/>
        <v>0</v>
      </c>
      <c r="P909">
        <f t="shared" si="399"/>
        <v>0</v>
      </c>
      <c r="Q909">
        <f t="shared" si="400"/>
        <v>0</v>
      </c>
      <c r="R909" s="11">
        <f t="shared" si="401"/>
        <v>0</v>
      </c>
      <c r="S909">
        <f t="shared" si="402"/>
        <v>0</v>
      </c>
      <c r="T909" s="11">
        <f t="shared" si="403"/>
        <v>0</v>
      </c>
      <c r="U909" s="12">
        <f t="shared" si="404"/>
        <v>0</v>
      </c>
      <c r="V909" s="11">
        <f t="shared" si="405"/>
        <v>0</v>
      </c>
      <c r="W909" s="12">
        <f t="shared" si="406"/>
        <v>0</v>
      </c>
      <c r="X909" s="11">
        <f t="shared" si="407"/>
        <v>0</v>
      </c>
      <c r="Y909" s="12">
        <f t="shared" si="408"/>
        <v>0</v>
      </c>
      <c r="Z909" s="11">
        <f t="shared" si="409"/>
        <v>0</v>
      </c>
      <c r="AA909" s="12">
        <f t="shared" si="410"/>
        <v>0</v>
      </c>
      <c r="AB909" s="11">
        <f t="shared" si="411"/>
        <v>0</v>
      </c>
      <c r="AC909" s="12">
        <f t="shared" si="412"/>
        <v>0</v>
      </c>
      <c r="AD909" s="11">
        <f t="shared" si="413"/>
        <v>0</v>
      </c>
      <c r="AE909" s="12">
        <f t="shared" si="414"/>
        <v>0</v>
      </c>
      <c r="AF909" s="11">
        <f t="shared" si="415"/>
        <v>1</v>
      </c>
      <c r="AG909" s="12">
        <f t="shared" si="416"/>
        <v>0</v>
      </c>
      <c r="AH909" s="11">
        <f t="shared" si="417"/>
        <v>0</v>
      </c>
      <c r="AI909" s="12">
        <f t="shared" si="418"/>
        <v>0</v>
      </c>
      <c r="AJ909" s="11">
        <f t="shared" si="419"/>
        <v>0</v>
      </c>
      <c r="AK909" s="12">
        <f t="shared" si="420"/>
        <v>0</v>
      </c>
    </row>
    <row r="910" spans="1:37" x14ac:dyDescent="0.3">
      <c r="C910" s="1"/>
      <c r="H910" s="2"/>
      <c r="J910">
        <f t="shared" si="393"/>
        <v>0</v>
      </c>
      <c r="K910">
        <f t="shared" si="394"/>
        <v>0</v>
      </c>
      <c r="L910">
        <f t="shared" si="395"/>
        <v>0</v>
      </c>
      <c r="M910">
        <f t="shared" si="396"/>
        <v>0</v>
      </c>
      <c r="N910">
        <f t="shared" si="397"/>
        <v>0</v>
      </c>
      <c r="O910">
        <f t="shared" si="398"/>
        <v>0</v>
      </c>
      <c r="P910">
        <f t="shared" si="399"/>
        <v>0</v>
      </c>
      <c r="Q910">
        <f t="shared" si="400"/>
        <v>0</v>
      </c>
      <c r="R910" s="11">
        <f t="shared" si="401"/>
        <v>0</v>
      </c>
      <c r="S910">
        <f t="shared" si="402"/>
        <v>0</v>
      </c>
      <c r="T910" s="11">
        <f t="shared" si="403"/>
        <v>0</v>
      </c>
      <c r="U910" s="12">
        <f t="shared" si="404"/>
        <v>0</v>
      </c>
      <c r="V910" s="11">
        <f t="shared" si="405"/>
        <v>0</v>
      </c>
      <c r="W910" s="12">
        <f t="shared" si="406"/>
        <v>0</v>
      </c>
      <c r="X910" s="11">
        <f t="shared" si="407"/>
        <v>0</v>
      </c>
      <c r="Y910" s="12">
        <f t="shared" si="408"/>
        <v>0</v>
      </c>
      <c r="Z910" s="11">
        <f t="shared" si="409"/>
        <v>0</v>
      </c>
      <c r="AA910" s="12">
        <f t="shared" si="410"/>
        <v>0</v>
      </c>
      <c r="AB910" s="11">
        <f t="shared" si="411"/>
        <v>0</v>
      </c>
      <c r="AC910" s="12">
        <f t="shared" si="412"/>
        <v>0</v>
      </c>
      <c r="AD910" s="11">
        <f t="shared" si="413"/>
        <v>0</v>
      </c>
      <c r="AE910" s="12">
        <f t="shared" si="414"/>
        <v>0</v>
      </c>
      <c r="AF910" s="11">
        <f t="shared" si="415"/>
        <v>0</v>
      </c>
      <c r="AG910" s="12">
        <f t="shared" si="416"/>
        <v>0</v>
      </c>
      <c r="AH910" s="11">
        <f t="shared" si="417"/>
        <v>0</v>
      </c>
      <c r="AI910" s="12">
        <f t="shared" si="418"/>
        <v>0</v>
      </c>
      <c r="AJ910" s="11">
        <f t="shared" si="419"/>
        <v>0</v>
      </c>
      <c r="AK910" s="12">
        <f t="shared" si="420"/>
        <v>0</v>
      </c>
    </row>
    <row r="911" spans="1:37" x14ac:dyDescent="0.3">
      <c r="A911">
        <v>579323</v>
      </c>
      <c r="C911" s="1">
        <v>43546</v>
      </c>
      <c r="D911">
        <v>1</v>
      </c>
      <c r="E911" t="s">
        <v>244</v>
      </c>
      <c r="F911" t="s">
        <v>165</v>
      </c>
      <c r="G911" t="s">
        <v>42</v>
      </c>
      <c r="H911" s="2">
        <v>5537000</v>
      </c>
      <c r="J911">
        <f t="shared" si="393"/>
        <v>0</v>
      </c>
      <c r="K911">
        <f t="shared" si="394"/>
        <v>0</v>
      </c>
      <c r="L911">
        <f t="shared" si="395"/>
        <v>0</v>
      </c>
      <c r="M911">
        <f t="shared" si="396"/>
        <v>0</v>
      </c>
      <c r="N911">
        <f t="shared" si="397"/>
        <v>0</v>
      </c>
      <c r="O911">
        <f t="shared" si="398"/>
        <v>0</v>
      </c>
      <c r="P911">
        <f t="shared" si="399"/>
        <v>0</v>
      </c>
      <c r="Q911">
        <f t="shared" si="400"/>
        <v>0</v>
      </c>
      <c r="R911" s="11">
        <f t="shared" si="401"/>
        <v>0</v>
      </c>
      <c r="S911">
        <f t="shared" si="402"/>
        <v>0</v>
      </c>
      <c r="T911" s="11">
        <f t="shared" si="403"/>
        <v>0</v>
      </c>
      <c r="U911" s="12">
        <f t="shared" si="404"/>
        <v>0</v>
      </c>
      <c r="V911" s="11">
        <f t="shared" si="405"/>
        <v>0</v>
      </c>
      <c r="W911" s="12">
        <f t="shared" si="406"/>
        <v>0</v>
      </c>
      <c r="X911" s="11">
        <f t="shared" si="407"/>
        <v>0</v>
      </c>
      <c r="Y911" s="12">
        <f t="shared" si="408"/>
        <v>0</v>
      </c>
      <c r="Z911" s="11">
        <f t="shared" si="409"/>
        <v>0</v>
      </c>
      <c r="AA911" s="12">
        <f t="shared" si="410"/>
        <v>0</v>
      </c>
      <c r="AB911" s="11">
        <f t="shared" si="411"/>
        <v>0</v>
      </c>
      <c r="AC911" s="12">
        <f t="shared" si="412"/>
        <v>0</v>
      </c>
      <c r="AD911" s="11">
        <f t="shared" si="413"/>
        <v>0</v>
      </c>
      <c r="AE911" s="12">
        <f t="shared" si="414"/>
        <v>0</v>
      </c>
      <c r="AF911" s="11">
        <f t="shared" si="415"/>
        <v>0</v>
      </c>
      <c r="AG911" s="12">
        <f t="shared" si="416"/>
        <v>0</v>
      </c>
      <c r="AH911" s="11">
        <f t="shared" si="417"/>
        <v>0</v>
      </c>
      <c r="AI911" s="12">
        <f t="shared" si="418"/>
        <v>0</v>
      </c>
      <c r="AJ911" s="11">
        <f t="shared" si="419"/>
        <v>0</v>
      </c>
      <c r="AK911" s="12">
        <f t="shared" si="420"/>
        <v>0</v>
      </c>
    </row>
    <row r="912" spans="1:37" x14ac:dyDescent="0.3">
      <c r="A912">
        <v>579323</v>
      </c>
      <c r="C912" s="1">
        <v>43546</v>
      </c>
      <c r="D912">
        <v>2</v>
      </c>
      <c r="E912" t="s">
        <v>244</v>
      </c>
      <c r="F912" t="s">
        <v>165</v>
      </c>
      <c r="G912" t="s">
        <v>12</v>
      </c>
      <c r="H912" s="2">
        <v>6430821</v>
      </c>
      <c r="J912">
        <f t="shared" si="393"/>
        <v>0</v>
      </c>
      <c r="K912">
        <f t="shared" si="394"/>
        <v>0</v>
      </c>
      <c r="L912">
        <f t="shared" si="395"/>
        <v>0</v>
      </c>
      <c r="M912">
        <f t="shared" si="396"/>
        <v>0</v>
      </c>
      <c r="N912">
        <f t="shared" si="397"/>
        <v>0</v>
      </c>
      <c r="O912">
        <f t="shared" si="398"/>
        <v>0</v>
      </c>
      <c r="P912">
        <f t="shared" si="399"/>
        <v>0</v>
      </c>
      <c r="Q912">
        <f t="shared" si="400"/>
        <v>0</v>
      </c>
      <c r="R912" s="11">
        <f t="shared" si="401"/>
        <v>0</v>
      </c>
      <c r="S912">
        <f t="shared" si="402"/>
        <v>0</v>
      </c>
      <c r="T912" s="11">
        <f t="shared" si="403"/>
        <v>0</v>
      </c>
      <c r="U912" s="12">
        <f t="shared" si="404"/>
        <v>0</v>
      </c>
      <c r="V912" s="11">
        <f t="shared" si="405"/>
        <v>1</v>
      </c>
      <c r="W912" s="12">
        <f t="shared" si="406"/>
        <v>0</v>
      </c>
      <c r="X912" s="11">
        <f t="shared" si="407"/>
        <v>0</v>
      </c>
      <c r="Y912" s="12">
        <f t="shared" si="408"/>
        <v>0</v>
      </c>
      <c r="Z912" s="11">
        <f t="shared" si="409"/>
        <v>0</v>
      </c>
      <c r="AA912" s="12">
        <f t="shared" si="410"/>
        <v>0</v>
      </c>
      <c r="AB912" s="11">
        <f t="shared" si="411"/>
        <v>0</v>
      </c>
      <c r="AC912" s="12">
        <f t="shared" si="412"/>
        <v>0</v>
      </c>
      <c r="AD912" s="11">
        <f t="shared" si="413"/>
        <v>0</v>
      </c>
      <c r="AE912" s="12">
        <f t="shared" si="414"/>
        <v>0</v>
      </c>
      <c r="AF912" s="11">
        <f t="shared" si="415"/>
        <v>0</v>
      </c>
      <c r="AG912" s="12">
        <f t="shared" si="416"/>
        <v>0</v>
      </c>
      <c r="AH912" s="11">
        <f t="shared" si="417"/>
        <v>0</v>
      </c>
      <c r="AI912" s="12">
        <f t="shared" si="418"/>
        <v>0</v>
      </c>
      <c r="AJ912" s="11">
        <f t="shared" si="419"/>
        <v>0</v>
      </c>
      <c r="AK912" s="12">
        <f t="shared" si="420"/>
        <v>0</v>
      </c>
    </row>
    <row r="913" spans="1:37" x14ac:dyDescent="0.3">
      <c r="A913">
        <v>579323</v>
      </c>
      <c r="C913" s="1">
        <v>43546</v>
      </c>
      <c r="D913">
        <v>3</v>
      </c>
      <c r="E913" t="s">
        <v>244</v>
      </c>
      <c r="F913" t="s">
        <v>165</v>
      </c>
      <c r="G913" t="s">
        <v>51</v>
      </c>
      <c r="H913" s="2">
        <v>7227227</v>
      </c>
      <c r="J913">
        <f t="shared" si="393"/>
        <v>0</v>
      </c>
      <c r="K913">
        <f t="shared" si="394"/>
        <v>0</v>
      </c>
      <c r="L913">
        <f t="shared" si="395"/>
        <v>0</v>
      </c>
      <c r="M913">
        <f t="shared" si="396"/>
        <v>0</v>
      </c>
      <c r="N913">
        <f t="shared" si="397"/>
        <v>0</v>
      </c>
      <c r="O913">
        <f t="shared" si="398"/>
        <v>0</v>
      </c>
      <c r="P913">
        <f t="shared" si="399"/>
        <v>0</v>
      </c>
      <c r="Q913">
        <f t="shared" si="400"/>
        <v>0</v>
      </c>
      <c r="R913" s="11">
        <f t="shared" si="401"/>
        <v>0</v>
      </c>
      <c r="S913">
        <f t="shared" si="402"/>
        <v>0</v>
      </c>
      <c r="T913" s="11">
        <f t="shared" si="403"/>
        <v>0</v>
      </c>
      <c r="U913" s="12">
        <f t="shared" si="404"/>
        <v>0</v>
      </c>
      <c r="V913" s="11">
        <f t="shared" si="405"/>
        <v>0</v>
      </c>
      <c r="W913" s="12">
        <f t="shared" si="406"/>
        <v>0</v>
      </c>
      <c r="X913" s="11">
        <f t="shared" si="407"/>
        <v>0</v>
      </c>
      <c r="Y913" s="12">
        <f t="shared" si="408"/>
        <v>0</v>
      </c>
      <c r="Z913" s="11">
        <f t="shared" si="409"/>
        <v>0</v>
      </c>
      <c r="AA913" s="12">
        <f t="shared" si="410"/>
        <v>0</v>
      </c>
      <c r="AB913" s="11">
        <f t="shared" si="411"/>
        <v>0</v>
      </c>
      <c r="AC913" s="12">
        <f t="shared" si="412"/>
        <v>0</v>
      </c>
      <c r="AD913" s="11">
        <f t="shared" si="413"/>
        <v>0</v>
      </c>
      <c r="AE913" s="12">
        <f t="shared" si="414"/>
        <v>0</v>
      </c>
      <c r="AF913" s="11">
        <f t="shared" si="415"/>
        <v>0</v>
      </c>
      <c r="AG913" s="12">
        <f t="shared" si="416"/>
        <v>0</v>
      </c>
      <c r="AH913" s="11">
        <f t="shared" si="417"/>
        <v>0</v>
      </c>
      <c r="AI913" s="12">
        <f t="shared" si="418"/>
        <v>0</v>
      </c>
      <c r="AJ913" s="11">
        <f t="shared" si="419"/>
        <v>0</v>
      </c>
      <c r="AK913" s="12">
        <f t="shared" si="420"/>
        <v>0</v>
      </c>
    </row>
    <row r="914" spans="1:37" x14ac:dyDescent="0.3">
      <c r="A914">
        <v>579323</v>
      </c>
      <c r="C914" s="1">
        <v>43546</v>
      </c>
      <c r="D914">
        <v>4</v>
      </c>
      <c r="E914" t="s">
        <v>244</v>
      </c>
      <c r="F914" t="s">
        <v>165</v>
      </c>
      <c r="G914" t="s">
        <v>57</v>
      </c>
      <c r="H914" s="2">
        <v>7808748</v>
      </c>
      <c r="J914">
        <f t="shared" si="393"/>
        <v>0</v>
      </c>
      <c r="K914">
        <f t="shared" si="394"/>
        <v>0</v>
      </c>
      <c r="L914">
        <f t="shared" si="395"/>
        <v>0</v>
      </c>
      <c r="M914">
        <f t="shared" si="396"/>
        <v>0</v>
      </c>
      <c r="N914">
        <f t="shared" si="397"/>
        <v>0</v>
      </c>
      <c r="O914">
        <f t="shared" si="398"/>
        <v>0</v>
      </c>
      <c r="P914">
        <f t="shared" si="399"/>
        <v>0</v>
      </c>
      <c r="Q914">
        <f t="shared" si="400"/>
        <v>0</v>
      </c>
      <c r="R914" s="11">
        <f t="shared" si="401"/>
        <v>0</v>
      </c>
      <c r="S914">
        <f t="shared" si="402"/>
        <v>0</v>
      </c>
      <c r="T914" s="11">
        <f t="shared" si="403"/>
        <v>0</v>
      </c>
      <c r="U914" s="12">
        <f t="shared" si="404"/>
        <v>0</v>
      </c>
      <c r="V914" s="11">
        <f t="shared" si="405"/>
        <v>0</v>
      </c>
      <c r="W914" s="12">
        <f t="shared" si="406"/>
        <v>0</v>
      </c>
      <c r="X914" s="11">
        <f t="shared" si="407"/>
        <v>0</v>
      </c>
      <c r="Y914" s="12">
        <f t="shared" si="408"/>
        <v>0</v>
      </c>
      <c r="Z914" s="11">
        <f t="shared" si="409"/>
        <v>0</v>
      </c>
      <c r="AA914" s="12">
        <f t="shared" si="410"/>
        <v>0</v>
      </c>
      <c r="AB914" s="11">
        <f t="shared" si="411"/>
        <v>0</v>
      </c>
      <c r="AC914" s="12">
        <f t="shared" si="412"/>
        <v>0</v>
      </c>
      <c r="AD914" s="11">
        <f t="shared" si="413"/>
        <v>0</v>
      </c>
      <c r="AE914" s="12">
        <f t="shared" si="414"/>
        <v>0</v>
      </c>
      <c r="AF914" s="11">
        <f t="shared" si="415"/>
        <v>0</v>
      </c>
      <c r="AG914" s="12">
        <f t="shared" si="416"/>
        <v>0</v>
      </c>
      <c r="AH914" s="11">
        <f t="shared" si="417"/>
        <v>0</v>
      </c>
      <c r="AI914" s="12">
        <f t="shared" si="418"/>
        <v>0</v>
      </c>
      <c r="AJ914" s="11">
        <f t="shared" si="419"/>
        <v>0</v>
      </c>
      <c r="AK914" s="12">
        <f t="shared" si="420"/>
        <v>0</v>
      </c>
    </row>
    <row r="915" spans="1:37" x14ac:dyDescent="0.3">
      <c r="A915">
        <v>579323</v>
      </c>
      <c r="C915" s="1">
        <v>43546</v>
      </c>
      <c r="D915">
        <v>5</v>
      </c>
      <c r="E915" t="s">
        <v>244</v>
      </c>
      <c r="F915" t="s">
        <v>165</v>
      </c>
      <c r="G915" t="s">
        <v>16</v>
      </c>
      <c r="H915" s="2">
        <v>8212562</v>
      </c>
      <c r="J915">
        <f t="shared" si="393"/>
        <v>0</v>
      </c>
      <c r="K915">
        <f t="shared" si="394"/>
        <v>0</v>
      </c>
      <c r="L915">
        <f t="shared" si="395"/>
        <v>0</v>
      </c>
      <c r="M915">
        <f t="shared" si="396"/>
        <v>0</v>
      </c>
      <c r="N915">
        <f t="shared" si="397"/>
        <v>0</v>
      </c>
      <c r="O915">
        <f t="shared" si="398"/>
        <v>0</v>
      </c>
      <c r="P915">
        <f t="shared" si="399"/>
        <v>0</v>
      </c>
      <c r="Q915">
        <f t="shared" si="400"/>
        <v>0</v>
      </c>
      <c r="R915" s="11">
        <f t="shared" si="401"/>
        <v>0</v>
      </c>
      <c r="S915">
        <f t="shared" si="402"/>
        <v>0</v>
      </c>
      <c r="T915" s="11">
        <f t="shared" si="403"/>
        <v>0</v>
      </c>
      <c r="U915" s="12">
        <f t="shared" si="404"/>
        <v>0</v>
      </c>
      <c r="V915" s="11">
        <f t="shared" si="405"/>
        <v>0</v>
      </c>
      <c r="W915" s="12">
        <f t="shared" si="406"/>
        <v>0</v>
      </c>
      <c r="X915" s="11">
        <f t="shared" si="407"/>
        <v>0</v>
      </c>
      <c r="Y915" s="12">
        <f t="shared" si="408"/>
        <v>0</v>
      </c>
      <c r="Z915" s="11">
        <f t="shared" si="409"/>
        <v>0</v>
      </c>
      <c r="AA915" s="12">
        <f t="shared" si="410"/>
        <v>0</v>
      </c>
      <c r="AB915" s="11">
        <f t="shared" si="411"/>
        <v>0</v>
      </c>
      <c r="AC915" s="12">
        <f t="shared" si="412"/>
        <v>0</v>
      </c>
      <c r="AD915" s="11">
        <f t="shared" si="413"/>
        <v>0</v>
      </c>
      <c r="AE915" s="12">
        <f t="shared" si="414"/>
        <v>0</v>
      </c>
      <c r="AF915" s="11">
        <f t="shared" si="415"/>
        <v>0</v>
      </c>
      <c r="AG915" s="12">
        <f t="shared" si="416"/>
        <v>0</v>
      </c>
      <c r="AH915" s="11">
        <f t="shared" si="417"/>
        <v>0</v>
      </c>
      <c r="AI915" s="12">
        <f t="shared" si="418"/>
        <v>0</v>
      </c>
      <c r="AJ915" s="11">
        <f t="shared" si="419"/>
        <v>0</v>
      </c>
      <c r="AK915" s="12">
        <f t="shared" si="420"/>
        <v>0</v>
      </c>
    </row>
    <row r="916" spans="1:37" x14ac:dyDescent="0.3">
      <c r="A916">
        <v>579323</v>
      </c>
      <c r="C916" s="1">
        <v>43546</v>
      </c>
      <c r="D916">
        <v>6</v>
      </c>
      <c r="E916" t="s">
        <v>244</v>
      </c>
      <c r="F916" t="s">
        <v>165</v>
      </c>
      <c r="G916" t="s">
        <v>15</v>
      </c>
      <c r="H916" s="2">
        <v>8613387</v>
      </c>
      <c r="J916">
        <f t="shared" si="393"/>
        <v>0</v>
      </c>
      <c r="K916">
        <f t="shared" si="394"/>
        <v>0</v>
      </c>
      <c r="L916">
        <f t="shared" si="395"/>
        <v>0</v>
      </c>
      <c r="M916">
        <f t="shared" si="396"/>
        <v>0</v>
      </c>
      <c r="N916">
        <f t="shared" si="397"/>
        <v>0</v>
      </c>
      <c r="O916">
        <f t="shared" si="398"/>
        <v>0</v>
      </c>
      <c r="P916">
        <f t="shared" si="399"/>
        <v>0</v>
      </c>
      <c r="Q916">
        <f t="shared" si="400"/>
        <v>0</v>
      </c>
      <c r="R916" s="11">
        <f t="shared" si="401"/>
        <v>0</v>
      </c>
      <c r="S916">
        <f t="shared" si="402"/>
        <v>0</v>
      </c>
      <c r="T916" s="11">
        <f t="shared" si="403"/>
        <v>0</v>
      </c>
      <c r="U916" s="12">
        <f t="shared" si="404"/>
        <v>0</v>
      </c>
      <c r="V916" s="11">
        <f t="shared" si="405"/>
        <v>0</v>
      </c>
      <c r="W916" s="12">
        <f t="shared" si="406"/>
        <v>0</v>
      </c>
      <c r="X916" s="11">
        <f t="shared" si="407"/>
        <v>0</v>
      </c>
      <c r="Y916" s="12">
        <f t="shared" si="408"/>
        <v>0</v>
      </c>
      <c r="Z916" s="11">
        <f t="shared" si="409"/>
        <v>0</v>
      </c>
      <c r="AA916" s="12">
        <f t="shared" si="410"/>
        <v>0</v>
      </c>
      <c r="AB916" s="11">
        <f t="shared" si="411"/>
        <v>0</v>
      </c>
      <c r="AC916" s="12">
        <f t="shared" si="412"/>
        <v>0</v>
      </c>
      <c r="AD916" s="11">
        <f t="shared" si="413"/>
        <v>0</v>
      </c>
      <c r="AE916" s="12">
        <f t="shared" si="414"/>
        <v>0</v>
      </c>
      <c r="AF916" s="11">
        <f t="shared" si="415"/>
        <v>1</v>
      </c>
      <c r="AG916" s="12">
        <f t="shared" si="416"/>
        <v>0</v>
      </c>
      <c r="AH916" s="11">
        <f t="shared" si="417"/>
        <v>0</v>
      </c>
      <c r="AI916" s="12">
        <f t="shared" si="418"/>
        <v>0</v>
      </c>
      <c r="AJ916" s="11">
        <f t="shared" si="419"/>
        <v>0</v>
      </c>
      <c r="AK916" s="12">
        <f t="shared" si="420"/>
        <v>0</v>
      </c>
    </row>
    <row r="917" spans="1:37" x14ac:dyDescent="0.3">
      <c r="A917">
        <v>579323</v>
      </c>
      <c r="C917" s="1">
        <v>43546</v>
      </c>
      <c r="D917">
        <v>7</v>
      </c>
      <c r="E917" t="s">
        <v>244</v>
      </c>
      <c r="F917" t="s">
        <v>165</v>
      </c>
      <c r="G917" t="s">
        <v>81</v>
      </c>
      <c r="H917" s="2">
        <v>8932562</v>
      </c>
      <c r="J917">
        <f t="shared" si="393"/>
        <v>0</v>
      </c>
      <c r="K917">
        <f t="shared" si="394"/>
        <v>0</v>
      </c>
      <c r="L917">
        <f t="shared" si="395"/>
        <v>0</v>
      </c>
      <c r="M917">
        <f t="shared" si="396"/>
        <v>0</v>
      </c>
      <c r="N917">
        <f t="shared" si="397"/>
        <v>0</v>
      </c>
      <c r="O917">
        <f t="shared" si="398"/>
        <v>0</v>
      </c>
      <c r="P917">
        <f t="shared" si="399"/>
        <v>0</v>
      </c>
      <c r="Q917">
        <f t="shared" si="400"/>
        <v>0</v>
      </c>
      <c r="R917" s="11">
        <f t="shared" si="401"/>
        <v>0</v>
      </c>
      <c r="S917">
        <f t="shared" si="402"/>
        <v>0</v>
      </c>
      <c r="T917" s="11">
        <f t="shared" si="403"/>
        <v>0</v>
      </c>
      <c r="U917" s="12">
        <f t="shared" si="404"/>
        <v>0</v>
      </c>
      <c r="V917" s="11">
        <f t="shared" si="405"/>
        <v>0</v>
      </c>
      <c r="W917" s="12">
        <f t="shared" si="406"/>
        <v>0</v>
      </c>
      <c r="X917" s="11">
        <f t="shared" si="407"/>
        <v>0</v>
      </c>
      <c r="Y917" s="12">
        <f t="shared" si="408"/>
        <v>0</v>
      </c>
      <c r="Z917" s="11">
        <f t="shared" si="409"/>
        <v>0</v>
      </c>
      <c r="AA917" s="12">
        <f t="shared" si="410"/>
        <v>0</v>
      </c>
      <c r="AB917" s="11">
        <f t="shared" si="411"/>
        <v>0</v>
      </c>
      <c r="AC917" s="12">
        <f t="shared" si="412"/>
        <v>0</v>
      </c>
      <c r="AD917" s="11">
        <f t="shared" si="413"/>
        <v>0</v>
      </c>
      <c r="AE917" s="12">
        <f t="shared" si="414"/>
        <v>0</v>
      </c>
      <c r="AF917" s="11">
        <f t="shared" si="415"/>
        <v>0</v>
      </c>
      <c r="AG917" s="12">
        <f t="shared" si="416"/>
        <v>0</v>
      </c>
      <c r="AH917" s="11">
        <f t="shared" si="417"/>
        <v>0</v>
      </c>
      <c r="AI917" s="12">
        <f t="shared" si="418"/>
        <v>0</v>
      </c>
      <c r="AJ917" s="11">
        <f t="shared" si="419"/>
        <v>0</v>
      </c>
      <c r="AK917" s="12">
        <f t="shared" si="420"/>
        <v>0</v>
      </c>
    </row>
    <row r="918" spans="1:37" x14ac:dyDescent="0.3">
      <c r="A918">
        <v>579323</v>
      </c>
      <c r="C918" s="1">
        <v>43546</v>
      </c>
      <c r="D918">
        <v>8</v>
      </c>
      <c r="E918" t="s">
        <v>244</v>
      </c>
      <c r="F918" t="s">
        <v>165</v>
      </c>
      <c r="G918" t="s">
        <v>156</v>
      </c>
      <c r="H918" s="2">
        <v>9291320</v>
      </c>
      <c r="J918">
        <f t="shared" si="393"/>
        <v>1</v>
      </c>
      <c r="K918">
        <f t="shared" si="394"/>
        <v>0</v>
      </c>
      <c r="L918">
        <f t="shared" si="395"/>
        <v>0</v>
      </c>
      <c r="M918">
        <f t="shared" si="396"/>
        <v>0</v>
      </c>
      <c r="N918">
        <f t="shared" si="397"/>
        <v>0</v>
      </c>
      <c r="O918">
        <f t="shared" si="398"/>
        <v>0</v>
      </c>
      <c r="P918">
        <f t="shared" si="399"/>
        <v>0</v>
      </c>
      <c r="Q918">
        <f t="shared" si="400"/>
        <v>0</v>
      </c>
      <c r="R918" s="11">
        <f t="shared" si="401"/>
        <v>0</v>
      </c>
      <c r="S918">
        <f t="shared" si="402"/>
        <v>0</v>
      </c>
      <c r="T918" s="11">
        <f t="shared" si="403"/>
        <v>0</v>
      </c>
      <c r="U918" s="12">
        <f t="shared" si="404"/>
        <v>0</v>
      </c>
      <c r="V918" s="11">
        <f t="shared" si="405"/>
        <v>0</v>
      </c>
      <c r="W918" s="12">
        <f t="shared" si="406"/>
        <v>0</v>
      </c>
      <c r="X918" s="11">
        <f t="shared" si="407"/>
        <v>0</v>
      </c>
      <c r="Y918" s="12">
        <f t="shared" si="408"/>
        <v>0</v>
      </c>
      <c r="Z918" s="11">
        <f t="shared" si="409"/>
        <v>0</v>
      </c>
      <c r="AA918" s="12">
        <f t="shared" si="410"/>
        <v>0</v>
      </c>
      <c r="AB918" s="11">
        <f t="shared" si="411"/>
        <v>0</v>
      </c>
      <c r="AC918" s="12">
        <f t="shared" si="412"/>
        <v>0</v>
      </c>
      <c r="AD918" s="11">
        <f t="shared" si="413"/>
        <v>0</v>
      </c>
      <c r="AE918" s="12">
        <f t="shared" si="414"/>
        <v>0</v>
      </c>
      <c r="AF918" s="11">
        <f t="shared" si="415"/>
        <v>0</v>
      </c>
      <c r="AG918" s="12">
        <f t="shared" si="416"/>
        <v>0</v>
      </c>
      <c r="AH918" s="11">
        <f t="shared" si="417"/>
        <v>0</v>
      </c>
      <c r="AI918" s="12">
        <f t="shared" si="418"/>
        <v>0</v>
      </c>
      <c r="AJ918" s="11">
        <f t="shared" si="419"/>
        <v>0</v>
      </c>
      <c r="AK918" s="12">
        <f t="shared" si="420"/>
        <v>0</v>
      </c>
    </row>
    <row r="919" spans="1:37" x14ac:dyDescent="0.3">
      <c r="A919">
        <v>579323</v>
      </c>
      <c r="C919" s="1">
        <v>43546</v>
      </c>
      <c r="D919">
        <v>9</v>
      </c>
      <c r="E919" t="s">
        <v>244</v>
      </c>
      <c r="F919" t="s">
        <v>165</v>
      </c>
      <c r="G919" t="s">
        <v>19</v>
      </c>
      <c r="H919" s="2">
        <v>9771998</v>
      </c>
      <c r="J919">
        <f t="shared" si="393"/>
        <v>0</v>
      </c>
      <c r="K919">
        <f t="shared" si="394"/>
        <v>0</v>
      </c>
      <c r="L919">
        <f t="shared" si="395"/>
        <v>0</v>
      </c>
      <c r="M919">
        <f t="shared" si="396"/>
        <v>0</v>
      </c>
      <c r="N919">
        <f t="shared" si="397"/>
        <v>0</v>
      </c>
      <c r="O919">
        <f t="shared" si="398"/>
        <v>0</v>
      </c>
      <c r="P919">
        <f t="shared" si="399"/>
        <v>0</v>
      </c>
      <c r="Q919">
        <f t="shared" si="400"/>
        <v>0</v>
      </c>
      <c r="R919" s="11">
        <f t="shared" si="401"/>
        <v>0</v>
      </c>
      <c r="S919">
        <f t="shared" si="402"/>
        <v>0</v>
      </c>
      <c r="T919" s="11">
        <f t="shared" si="403"/>
        <v>0</v>
      </c>
      <c r="U919" s="12">
        <f t="shared" si="404"/>
        <v>0</v>
      </c>
      <c r="V919" s="11">
        <f t="shared" si="405"/>
        <v>0</v>
      </c>
      <c r="W919" s="12">
        <f t="shared" si="406"/>
        <v>0</v>
      </c>
      <c r="X919" s="11">
        <f t="shared" si="407"/>
        <v>0</v>
      </c>
      <c r="Y919" s="12">
        <f t="shared" si="408"/>
        <v>0</v>
      </c>
      <c r="Z919" s="11">
        <f t="shared" si="409"/>
        <v>0</v>
      </c>
      <c r="AA919" s="12">
        <f t="shared" si="410"/>
        <v>0</v>
      </c>
      <c r="AB919" s="11">
        <f t="shared" si="411"/>
        <v>0</v>
      </c>
      <c r="AC919" s="12">
        <f t="shared" si="412"/>
        <v>0</v>
      </c>
      <c r="AD919" s="11">
        <f t="shared" si="413"/>
        <v>0</v>
      </c>
      <c r="AE919" s="12">
        <f t="shared" si="414"/>
        <v>0</v>
      </c>
      <c r="AF919" s="11">
        <f t="shared" si="415"/>
        <v>0</v>
      </c>
      <c r="AG919" s="12">
        <f t="shared" si="416"/>
        <v>0</v>
      </c>
      <c r="AH919" s="11">
        <f t="shared" si="417"/>
        <v>0</v>
      </c>
      <c r="AI919" s="12">
        <f t="shared" si="418"/>
        <v>0</v>
      </c>
      <c r="AJ919" s="11">
        <f t="shared" si="419"/>
        <v>0</v>
      </c>
      <c r="AK919" s="12">
        <f t="shared" si="420"/>
        <v>0</v>
      </c>
    </row>
    <row r="920" spans="1:37" x14ac:dyDescent="0.3">
      <c r="C920" s="1"/>
      <c r="H920" s="2"/>
      <c r="J920">
        <f t="shared" si="393"/>
        <v>0</v>
      </c>
      <c r="K920">
        <f t="shared" si="394"/>
        <v>0</v>
      </c>
      <c r="L920">
        <f t="shared" si="395"/>
        <v>0</v>
      </c>
      <c r="M920">
        <f t="shared" si="396"/>
        <v>0</v>
      </c>
      <c r="N920">
        <f t="shared" si="397"/>
        <v>0</v>
      </c>
      <c r="O920">
        <f t="shared" si="398"/>
        <v>0</v>
      </c>
      <c r="P920">
        <f t="shared" si="399"/>
        <v>0</v>
      </c>
      <c r="Q920">
        <f t="shared" si="400"/>
        <v>0</v>
      </c>
      <c r="R920" s="11">
        <f t="shared" si="401"/>
        <v>0</v>
      </c>
      <c r="S920">
        <f t="shared" si="402"/>
        <v>0</v>
      </c>
      <c r="T920" s="11">
        <f t="shared" si="403"/>
        <v>0</v>
      </c>
      <c r="U920" s="12">
        <f t="shared" si="404"/>
        <v>0</v>
      </c>
      <c r="V920" s="11">
        <f t="shared" si="405"/>
        <v>0</v>
      </c>
      <c r="W920" s="12">
        <f t="shared" si="406"/>
        <v>0</v>
      </c>
      <c r="X920" s="11">
        <f t="shared" si="407"/>
        <v>0</v>
      </c>
      <c r="Y920" s="12">
        <f t="shared" si="408"/>
        <v>0</v>
      </c>
      <c r="Z920" s="11">
        <f t="shared" si="409"/>
        <v>0</v>
      </c>
      <c r="AA920" s="12">
        <f t="shared" si="410"/>
        <v>0</v>
      </c>
      <c r="AB920" s="11">
        <f t="shared" si="411"/>
        <v>0</v>
      </c>
      <c r="AC920" s="12">
        <f t="shared" si="412"/>
        <v>0</v>
      </c>
      <c r="AD920" s="11">
        <f t="shared" si="413"/>
        <v>0</v>
      </c>
      <c r="AE920" s="12">
        <f t="shared" si="414"/>
        <v>0</v>
      </c>
      <c r="AF920" s="11">
        <f t="shared" si="415"/>
        <v>0</v>
      </c>
      <c r="AG920" s="12">
        <f t="shared" si="416"/>
        <v>0</v>
      </c>
      <c r="AH920" s="11">
        <f t="shared" si="417"/>
        <v>0</v>
      </c>
      <c r="AI920" s="12">
        <f t="shared" si="418"/>
        <v>0</v>
      </c>
      <c r="AJ920" s="11">
        <f t="shared" si="419"/>
        <v>0</v>
      </c>
      <c r="AK920" s="12">
        <f t="shared" si="420"/>
        <v>0</v>
      </c>
    </row>
    <row r="921" spans="1:37" x14ac:dyDescent="0.3">
      <c r="A921">
        <v>578958</v>
      </c>
      <c r="C921" s="1">
        <v>43538</v>
      </c>
      <c r="D921">
        <v>1</v>
      </c>
      <c r="E921" t="s">
        <v>245</v>
      </c>
      <c r="F921" t="s">
        <v>165</v>
      </c>
      <c r="G921" t="s">
        <v>88</v>
      </c>
      <c r="H921" s="2">
        <v>6820426</v>
      </c>
      <c r="J921">
        <f t="shared" si="393"/>
        <v>0</v>
      </c>
      <c r="K921">
        <f t="shared" si="394"/>
        <v>0</v>
      </c>
      <c r="L921">
        <f t="shared" si="395"/>
        <v>0</v>
      </c>
      <c r="M921">
        <f t="shared" si="396"/>
        <v>0</v>
      </c>
      <c r="N921">
        <f t="shared" si="397"/>
        <v>0</v>
      </c>
      <c r="O921">
        <f t="shared" si="398"/>
        <v>0</v>
      </c>
      <c r="P921">
        <f t="shared" si="399"/>
        <v>0</v>
      </c>
      <c r="Q921">
        <f t="shared" si="400"/>
        <v>0</v>
      </c>
      <c r="R921" s="11">
        <f t="shared" si="401"/>
        <v>0</v>
      </c>
      <c r="S921">
        <f t="shared" si="402"/>
        <v>0</v>
      </c>
      <c r="T921" s="11">
        <f t="shared" si="403"/>
        <v>0</v>
      </c>
      <c r="U921" s="12">
        <f t="shared" si="404"/>
        <v>0</v>
      </c>
      <c r="V921" s="11">
        <f t="shared" si="405"/>
        <v>0</v>
      </c>
      <c r="W921" s="12">
        <f t="shared" si="406"/>
        <v>0</v>
      </c>
      <c r="X921" s="11">
        <f t="shared" si="407"/>
        <v>0</v>
      </c>
      <c r="Y921" s="12">
        <f t="shared" si="408"/>
        <v>0</v>
      </c>
      <c r="Z921" s="11">
        <f t="shared" si="409"/>
        <v>0</v>
      </c>
      <c r="AA921" s="12">
        <f t="shared" si="410"/>
        <v>0</v>
      </c>
      <c r="AB921" s="11">
        <f t="shared" si="411"/>
        <v>0</v>
      </c>
      <c r="AC921" s="12">
        <f t="shared" si="412"/>
        <v>0</v>
      </c>
      <c r="AD921" s="11">
        <f t="shared" si="413"/>
        <v>0</v>
      </c>
      <c r="AE921" s="12">
        <f t="shared" si="414"/>
        <v>0</v>
      </c>
      <c r="AF921" s="11">
        <f t="shared" si="415"/>
        <v>0</v>
      </c>
      <c r="AG921" s="12">
        <f t="shared" si="416"/>
        <v>0</v>
      </c>
      <c r="AH921" s="11">
        <f t="shared" si="417"/>
        <v>0</v>
      </c>
      <c r="AI921" s="12">
        <f t="shared" si="418"/>
        <v>0</v>
      </c>
      <c r="AJ921" s="11">
        <f t="shared" si="419"/>
        <v>0</v>
      </c>
      <c r="AK921" s="12">
        <f t="shared" si="420"/>
        <v>0</v>
      </c>
    </row>
    <row r="922" spans="1:37" x14ac:dyDescent="0.3">
      <c r="A922">
        <v>578958</v>
      </c>
      <c r="C922" s="1">
        <v>43538</v>
      </c>
      <c r="D922">
        <v>2</v>
      </c>
      <c r="E922" t="s">
        <v>245</v>
      </c>
      <c r="F922" t="s">
        <v>165</v>
      </c>
      <c r="G922" t="s">
        <v>84</v>
      </c>
      <c r="H922" s="2">
        <v>7453314</v>
      </c>
      <c r="J922">
        <f t="shared" si="393"/>
        <v>0</v>
      </c>
      <c r="K922">
        <f t="shared" si="394"/>
        <v>0</v>
      </c>
      <c r="L922">
        <f t="shared" si="395"/>
        <v>0</v>
      </c>
      <c r="M922">
        <f t="shared" si="396"/>
        <v>0</v>
      </c>
      <c r="N922">
        <f t="shared" si="397"/>
        <v>0</v>
      </c>
      <c r="O922">
        <f t="shared" si="398"/>
        <v>0</v>
      </c>
      <c r="P922">
        <f t="shared" si="399"/>
        <v>0</v>
      </c>
      <c r="Q922">
        <f t="shared" si="400"/>
        <v>0</v>
      </c>
      <c r="R922" s="11">
        <f t="shared" si="401"/>
        <v>0</v>
      </c>
      <c r="S922">
        <f t="shared" si="402"/>
        <v>0</v>
      </c>
      <c r="T922" s="11">
        <f t="shared" si="403"/>
        <v>0</v>
      </c>
      <c r="U922" s="12">
        <f t="shared" si="404"/>
        <v>0</v>
      </c>
      <c r="V922" s="11">
        <f t="shared" si="405"/>
        <v>0</v>
      </c>
      <c r="W922" s="12">
        <f t="shared" si="406"/>
        <v>0</v>
      </c>
      <c r="X922" s="11">
        <f t="shared" si="407"/>
        <v>0</v>
      </c>
      <c r="Y922" s="12">
        <f t="shared" si="408"/>
        <v>0</v>
      </c>
      <c r="Z922" s="11">
        <f t="shared" si="409"/>
        <v>0</v>
      </c>
      <c r="AA922" s="12">
        <f t="shared" si="410"/>
        <v>0</v>
      </c>
      <c r="AB922" s="11">
        <f t="shared" si="411"/>
        <v>0</v>
      </c>
      <c r="AC922" s="12">
        <f t="shared" si="412"/>
        <v>0</v>
      </c>
      <c r="AD922" s="11">
        <f t="shared" si="413"/>
        <v>0</v>
      </c>
      <c r="AE922" s="12">
        <f t="shared" si="414"/>
        <v>0</v>
      </c>
      <c r="AF922" s="11">
        <f t="shared" si="415"/>
        <v>0</v>
      </c>
      <c r="AG922" s="12">
        <f t="shared" si="416"/>
        <v>0</v>
      </c>
      <c r="AH922" s="11">
        <f t="shared" si="417"/>
        <v>0</v>
      </c>
      <c r="AI922" s="12">
        <f t="shared" si="418"/>
        <v>0</v>
      </c>
      <c r="AJ922" s="11">
        <f t="shared" si="419"/>
        <v>0</v>
      </c>
      <c r="AK922" s="12">
        <f t="shared" si="420"/>
        <v>0</v>
      </c>
    </row>
    <row r="923" spans="1:37" x14ac:dyDescent="0.3">
      <c r="A923">
        <v>578958</v>
      </c>
      <c r="C923" s="1">
        <v>43538</v>
      </c>
      <c r="D923">
        <v>3</v>
      </c>
      <c r="E923" t="s">
        <v>245</v>
      </c>
      <c r="F923" t="s">
        <v>165</v>
      </c>
      <c r="G923" t="s">
        <v>13</v>
      </c>
      <c r="H923" s="2">
        <v>7875525</v>
      </c>
      <c r="J923">
        <f t="shared" si="393"/>
        <v>0</v>
      </c>
      <c r="K923">
        <f t="shared" si="394"/>
        <v>0</v>
      </c>
      <c r="L923">
        <f t="shared" si="395"/>
        <v>0</v>
      </c>
      <c r="M923">
        <f t="shared" si="396"/>
        <v>0</v>
      </c>
      <c r="N923">
        <f t="shared" si="397"/>
        <v>1</v>
      </c>
      <c r="O923">
        <f t="shared" si="398"/>
        <v>0</v>
      </c>
      <c r="P923">
        <f t="shared" si="399"/>
        <v>0</v>
      </c>
      <c r="Q923">
        <f t="shared" si="400"/>
        <v>0</v>
      </c>
      <c r="R923" s="11">
        <f t="shared" si="401"/>
        <v>0</v>
      </c>
      <c r="S923">
        <f t="shared" si="402"/>
        <v>0</v>
      </c>
      <c r="T923" s="11">
        <f t="shared" si="403"/>
        <v>0</v>
      </c>
      <c r="U923" s="12">
        <f t="shared" si="404"/>
        <v>0</v>
      </c>
      <c r="V923" s="11">
        <f t="shared" si="405"/>
        <v>0</v>
      </c>
      <c r="W923" s="12">
        <f t="shared" si="406"/>
        <v>0</v>
      </c>
      <c r="X923" s="11">
        <f t="shared" si="407"/>
        <v>0</v>
      </c>
      <c r="Y923" s="12">
        <f t="shared" si="408"/>
        <v>0</v>
      </c>
      <c r="Z923" s="11">
        <f t="shared" si="409"/>
        <v>0</v>
      </c>
      <c r="AA923" s="12">
        <f t="shared" si="410"/>
        <v>0</v>
      </c>
      <c r="AB923" s="11">
        <f t="shared" si="411"/>
        <v>0</v>
      </c>
      <c r="AC923" s="12">
        <f t="shared" si="412"/>
        <v>0</v>
      </c>
      <c r="AD923" s="11">
        <f t="shared" si="413"/>
        <v>0</v>
      </c>
      <c r="AE923" s="12">
        <f t="shared" si="414"/>
        <v>0</v>
      </c>
      <c r="AF923" s="11">
        <f t="shared" si="415"/>
        <v>0</v>
      </c>
      <c r="AG923" s="12">
        <f t="shared" si="416"/>
        <v>0</v>
      </c>
      <c r="AH923" s="11">
        <f t="shared" si="417"/>
        <v>0</v>
      </c>
      <c r="AI923" s="12">
        <f t="shared" si="418"/>
        <v>0</v>
      </c>
      <c r="AJ923" s="11">
        <f t="shared" si="419"/>
        <v>0</v>
      </c>
      <c r="AK923" s="12">
        <f t="shared" si="420"/>
        <v>0</v>
      </c>
    </row>
    <row r="924" spans="1:37" x14ac:dyDescent="0.3">
      <c r="A924">
        <v>578958</v>
      </c>
      <c r="C924" s="1">
        <v>43538</v>
      </c>
      <c r="D924">
        <v>4</v>
      </c>
      <c r="E924" t="s">
        <v>245</v>
      </c>
      <c r="F924" t="s">
        <v>165</v>
      </c>
      <c r="G924" t="s">
        <v>93</v>
      </c>
      <c r="H924" s="2">
        <v>8267000</v>
      </c>
      <c r="J924">
        <f t="shared" si="393"/>
        <v>0</v>
      </c>
      <c r="K924">
        <f t="shared" si="394"/>
        <v>0</v>
      </c>
      <c r="L924">
        <f t="shared" si="395"/>
        <v>0</v>
      </c>
      <c r="M924">
        <f t="shared" si="396"/>
        <v>0</v>
      </c>
      <c r="N924">
        <f t="shared" si="397"/>
        <v>0</v>
      </c>
      <c r="O924">
        <f t="shared" si="398"/>
        <v>0</v>
      </c>
      <c r="P924">
        <f t="shared" si="399"/>
        <v>0</v>
      </c>
      <c r="Q924">
        <f t="shared" si="400"/>
        <v>0</v>
      </c>
      <c r="R924" s="11">
        <f t="shared" si="401"/>
        <v>0</v>
      </c>
      <c r="S924">
        <f t="shared" si="402"/>
        <v>0</v>
      </c>
      <c r="T924" s="11">
        <f t="shared" si="403"/>
        <v>0</v>
      </c>
      <c r="U924" s="12">
        <f t="shared" si="404"/>
        <v>0</v>
      </c>
      <c r="V924" s="11">
        <f t="shared" si="405"/>
        <v>0</v>
      </c>
      <c r="W924" s="12">
        <f t="shared" si="406"/>
        <v>0</v>
      </c>
      <c r="X924" s="11">
        <f t="shared" si="407"/>
        <v>0</v>
      </c>
      <c r="Y924" s="12">
        <f t="shared" si="408"/>
        <v>0</v>
      </c>
      <c r="Z924" s="11">
        <f t="shared" si="409"/>
        <v>0</v>
      </c>
      <c r="AA924" s="12">
        <f t="shared" si="410"/>
        <v>0</v>
      </c>
      <c r="AB924" s="11">
        <f t="shared" si="411"/>
        <v>0</v>
      </c>
      <c r="AC924" s="12">
        <f t="shared" si="412"/>
        <v>0</v>
      </c>
      <c r="AD924" s="11">
        <f t="shared" si="413"/>
        <v>0</v>
      </c>
      <c r="AE924" s="12">
        <f t="shared" si="414"/>
        <v>0</v>
      </c>
      <c r="AF924" s="11">
        <f t="shared" si="415"/>
        <v>0</v>
      </c>
      <c r="AG924" s="12">
        <f t="shared" si="416"/>
        <v>0</v>
      </c>
      <c r="AH924" s="11">
        <f t="shared" si="417"/>
        <v>0</v>
      </c>
      <c r="AI924" s="12">
        <f t="shared" si="418"/>
        <v>0</v>
      </c>
      <c r="AJ924" s="11">
        <f t="shared" si="419"/>
        <v>0</v>
      </c>
      <c r="AK924" s="12">
        <f t="shared" si="420"/>
        <v>0</v>
      </c>
    </row>
    <row r="925" spans="1:37" x14ac:dyDescent="0.3">
      <c r="A925">
        <v>578958</v>
      </c>
      <c r="C925" s="1">
        <v>43538</v>
      </c>
      <c r="D925">
        <v>5</v>
      </c>
      <c r="E925" t="s">
        <v>245</v>
      </c>
      <c r="F925" t="s">
        <v>165</v>
      </c>
      <c r="G925" t="s">
        <v>25</v>
      </c>
      <c r="H925" s="2">
        <v>8289700</v>
      </c>
      <c r="J925">
        <f t="shared" si="393"/>
        <v>0</v>
      </c>
      <c r="K925">
        <f t="shared" si="394"/>
        <v>0</v>
      </c>
      <c r="L925">
        <f t="shared" si="395"/>
        <v>0</v>
      </c>
      <c r="M925">
        <f t="shared" si="396"/>
        <v>0</v>
      </c>
      <c r="N925">
        <f t="shared" si="397"/>
        <v>0</v>
      </c>
      <c r="O925">
        <f t="shared" si="398"/>
        <v>0</v>
      </c>
      <c r="P925">
        <f t="shared" si="399"/>
        <v>0</v>
      </c>
      <c r="Q925">
        <f t="shared" si="400"/>
        <v>0</v>
      </c>
      <c r="R925" s="11">
        <f t="shared" si="401"/>
        <v>0</v>
      </c>
      <c r="S925">
        <f t="shared" si="402"/>
        <v>0</v>
      </c>
      <c r="T925" s="11">
        <f t="shared" si="403"/>
        <v>0</v>
      </c>
      <c r="U925" s="12">
        <f t="shared" si="404"/>
        <v>0</v>
      </c>
      <c r="V925" s="11">
        <f t="shared" si="405"/>
        <v>0</v>
      </c>
      <c r="W925" s="12">
        <f t="shared" si="406"/>
        <v>0</v>
      </c>
      <c r="X925" s="11">
        <f t="shared" si="407"/>
        <v>0</v>
      </c>
      <c r="Y925" s="12">
        <f t="shared" si="408"/>
        <v>0</v>
      </c>
      <c r="Z925" s="11">
        <f t="shared" si="409"/>
        <v>0</v>
      </c>
      <c r="AA925" s="12">
        <f t="shared" si="410"/>
        <v>0</v>
      </c>
      <c r="AB925" s="11">
        <f t="shared" si="411"/>
        <v>0</v>
      </c>
      <c r="AC925" s="12">
        <f t="shared" si="412"/>
        <v>0</v>
      </c>
      <c r="AD925" s="11">
        <f t="shared" si="413"/>
        <v>0</v>
      </c>
      <c r="AE925" s="12">
        <f t="shared" si="414"/>
        <v>0</v>
      </c>
      <c r="AF925" s="11">
        <f t="shared" si="415"/>
        <v>0</v>
      </c>
      <c r="AG925" s="12">
        <f t="shared" si="416"/>
        <v>0</v>
      </c>
      <c r="AH925" s="11">
        <f t="shared" si="417"/>
        <v>0</v>
      </c>
      <c r="AI925" s="12">
        <f t="shared" si="418"/>
        <v>0</v>
      </c>
      <c r="AJ925" s="11">
        <f t="shared" si="419"/>
        <v>0</v>
      </c>
      <c r="AK925" s="12">
        <f t="shared" si="420"/>
        <v>0</v>
      </c>
    </row>
    <row r="926" spans="1:37" x14ac:dyDescent="0.3">
      <c r="A926">
        <v>578958</v>
      </c>
      <c r="C926" s="1">
        <v>43538</v>
      </c>
      <c r="D926">
        <v>6</v>
      </c>
      <c r="E926" t="s">
        <v>245</v>
      </c>
      <c r="F926" t="s">
        <v>165</v>
      </c>
      <c r="G926" t="s">
        <v>20</v>
      </c>
      <c r="H926" s="2">
        <v>10642143</v>
      </c>
      <c r="J926">
        <f t="shared" si="393"/>
        <v>0</v>
      </c>
      <c r="K926">
        <f t="shared" si="394"/>
        <v>0</v>
      </c>
      <c r="L926">
        <f t="shared" si="395"/>
        <v>0</v>
      </c>
      <c r="M926">
        <f t="shared" si="396"/>
        <v>0</v>
      </c>
      <c r="N926">
        <f t="shared" si="397"/>
        <v>0</v>
      </c>
      <c r="O926">
        <f t="shared" si="398"/>
        <v>0</v>
      </c>
      <c r="P926">
        <f t="shared" si="399"/>
        <v>0</v>
      </c>
      <c r="Q926">
        <f t="shared" si="400"/>
        <v>0</v>
      </c>
      <c r="R926" s="11">
        <f t="shared" si="401"/>
        <v>1</v>
      </c>
      <c r="S926">
        <f t="shared" si="402"/>
        <v>0</v>
      </c>
      <c r="T926" s="11">
        <f t="shared" si="403"/>
        <v>1</v>
      </c>
      <c r="U926" s="12">
        <f t="shared" si="404"/>
        <v>0</v>
      </c>
      <c r="V926" s="11">
        <f t="shared" si="405"/>
        <v>0</v>
      </c>
      <c r="W926" s="12">
        <f t="shared" si="406"/>
        <v>0</v>
      </c>
      <c r="X926" s="11">
        <f t="shared" si="407"/>
        <v>0</v>
      </c>
      <c r="Y926" s="12">
        <f t="shared" si="408"/>
        <v>0</v>
      </c>
      <c r="Z926" s="11">
        <f t="shared" si="409"/>
        <v>0</v>
      </c>
      <c r="AA926" s="12">
        <f t="shared" si="410"/>
        <v>0</v>
      </c>
      <c r="AB926" s="11">
        <f t="shared" si="411"/>
        <v>0</v>
      </c>
      <c r="AC926" s="12">
        <f t="shared" si="412"/>
        <v>0</v>
      </c>
      <c r="AD926" s="11">
        <f t="shared" si="413"/>
        <v>0</v>
      </c>
      <c r="AE926" s="12">
        <f t="shared" si="414"/>
        <v>0</v>
      </c>
      <c r="AF926" s="11">
        <f t="shared" si="415"/>
        <v>0</v>
      </c>
      <c r="AG926" s="12">
        <f t="shared" si="416"/>
        <v>0</v>
      </c>
      <c r="AH926" s="11">
        <f t="shared" si="417"/>
        <v>0</v>
      </c>
      <c r="AI926" s="12">
        <f t="shared" si="418"/>
        <v>0</v>
      </c>
      <c r="AJ926" s="11">
        <f t="shared" si="419"/>
        <v>0</v>
      </c>
      <c r="AK926" s="12">
        <f t="shared" si="420"/>
        <v>0</v>
      </c>
    </row>
    <row r="927" spans="1:37" x14ac:dyDescent="0.3">
      <c r="A927">
        <v>578958</v>
      </c>
      <c r="C927" s="1">
        <v>43538</v>
      </c>
      <c r="D927">
        <v>7</v>
      </c>
      <c r="E927" t="s">
        <v>245</v>
      </c>
      <c r="F927" t="s">
        <v>165</v>
      </c>
      <c r="G927" t="s">
        <v>156</v>
      </c>
      <c r="H927" s="2">
        <v>18325652</v>
      </c>
      <c r="J927">
        <f t="shared" si="393"/>
        <v>1</v>
      </c>
      <c r="K927">
        <f t="shared" si="394"/>
        <v>0</v>
      </c>
      <c r="L927">
        <f t="shared" si="395"/>
        <v>0</v>
      </c>
      <c r="M927">
        <f t="shared" si="396"/>
        <v>0</v>
      </c>
      <c r="N927">
        <f t="shared" si="397"/>
        <v>0</v>
      </c>
      <c r="O927">
        <f t="shared" si="398"/>
        <v>0</v>
      </c>
      <c r="P927">
        <f t="shared" si="399"/>
        <v>0</v>
      </c>
      <c r="Q927">
        <f t="shared" si="400"/>
        <v>0</v>
      </c>
      <c r="R927" s="11">
        <f t="shared" si="401"/>
        <v>0</v>
      </c>
      <c r="S927">
        <f t="shared" si="402"/>
        <v>0</v>
      </c>
      <c r="T927" s="11">
        <f t="shared" si="403"/>
        <v>0</v>
      </c>
      <c r="U927" s="12">
        <f t="shared" si="404"/>
        <v>0</v>
      </c>
      <c r="V927" s="11">
        <f t="shared" si="405"/>
        <v>0</v>
      </c>
      <c r="W927" s="12">
        <f t="shared" si="406"/>
        <v>0</v>
      </c>
      <c r="X927" s="11">
        <f t="shared" si="407"/>
        <v>0</v>
      </c>
      <c r="Y927" s="12">
        <f t="shared" si="408"/>
        <v>0</v>
      </c>
      <c r="Z927" s="11">
        <f t="shared" si="409"/>
        <v>0</v>
      </c>
      <c r="AA927" s="12">
        <f t="shared" si="410"/>
        <v>0</v>
      </c>
      <c r="AB927" s="11">
        <f t="shared" si="411"/>
        <v>0</v>
      </c>
      <c r="AC927" s="12">
        <f t="shared" si="412"/>
        <v>0</v>
      </c>
      <c r="AD927" s="11">
        <f t="shared" si="413"/>
        <v>0</v>
      </c>
      <c r="AE927" s="12">
        <f t="shared" si="414"/>
        <v>0</v>
      </c>
      <c r="AF927" s="11">
        <f t="shared" si="415"/>
        <v>0</v>
      </c>
      <c r="AG927" s="12">
        <f t="shared" si="416"/>
        <v>0</v>
      </c>
      <c r="AH927" s="11">
        <f t="shared" si="417"/>
        <v>0</v>
      </c>
      <c r="AI927" s="12">
        <f t="shared" si="418"/>
        <v>0</v>
      </c>
      <c r="AJ927" s="11">
        <f t="shared" si="419"/>
        <v>0</v>
      </c>
      <c r="AK927" s="12">
        <f t="shared" si="420"/>
        <v>0</v>
      </c>
    </row>
    <row r="928" spans="1:37" x14ac:dyDescent="0.3">
      <c r="C928" s="1"/>
      <c r="H928" s="2"/>
      <c r="J928">
        <f t="shared" si="393"/>
        <v>0</v>
      </c>
      <c r="K928">
        <f t="shared" si="394"/>
        <v>0</v>
      </c>
      <c r="L928">
        <f t="shared" si="395"/>
        <v>0</v>
      </c>
      <c r="M928">
        <f t="shared" si="396"/>
        <v>0</v>
      </c>
      <c r="N928">
        <f t="shared" si="397"/>
        <v>0</v>
      </c>
      <c r="O928">
        <f t="shared" si="398"/>
        <v>0</v>
      </c>
      <c r="P928">
        <f t="shared" si="399"/>
        <v>0</v>
      </c>
      <c r="Q928">
        <f t="shared" si="400"/>
        <v>0</v>
      </c>
      <c r="R928" s="11">
        <f t="shared" si="401"/>
        <v>0</v>
      </c>
      <c r="S928">
        <f t="shared" si="402"/>
        <v>0</v>
      </c>
      <c r="T928" s="11">
        <f t="shared" si="403"/>
        <v>0</v>
      </c>
      <c r="U928" s="12">
        <f t="shared" si="404"/>
        <v>0</v>
      </c>
      <c r="V928" s="11">
        <f t="shared" si="405"/>
        <v>0</v>
      </c>
      <c r="W928" s="12">
        <f t="shared" si="406"/>
        <v>0</v>
      </c>
      <c r="X928" s="11">
        <f t="shared" si="407"/>
        <v>0</v>
      </c>
      <c r="Y928" s="12">
        <f t="shared" si="408"/>
        <v>0</v>
      </c>
      <c r="Z928" s="11">
        <f t="shared" si="409"/>
        <v>0</v>
      </c>
      <c r="AA928" s="12">
        <f t="shared" si="410"/>
        <v>0</v>
      </c>
      <c r="AB928" s="11">
        <f t="shared" si="411"/>
        <v>0</v>
      </c>
      <c r="AC928" s="12">
        <f t="shared" si="412"/>
        <v>0</v>
      </c>
      <c r="AD928" s="11">
        <f t="shared" si="413"/>
        <v>0</v>
      </c>
      <c r="AE928" s="12">
        <f t="shared" si="414"/>
        <v>0</v>
      </c>
      <c r="AF928" s="11">
        <f t="shared" si="415"/>
        <v>0</v>
      </c>
      <c r="AG928" s="12">
        <f t="shared" si="416"/>
        <v>0</v>
      </c>
      <c r="AH928" s="11">
        <f t="shared" si="417"/>
        <v>0</v>
      </c>
      <c r="AI928" s="12">
        <f t="shared" si="418"/>
        <v>0</v>
      </c>
      <c r="AJ928" s="11">
        <f t="shared" si="419"/>
        <v>0</v>
      </c>
      <c r="AK928" s="12">
        <f t="shared" si="420"/>
        <v>0</v>
      </c>
    </row>
    <row r="929" spans="1:37" x14ac:dyDescent="0.3">
      <c r="A929">
        <v>579316</v>
      </c>
      <c r="C929" s="1">
        <v>43537</v>
      </c>
      <c r="D929">
        <v>1</v>
      </c>
      <c r="E929" t="s">
        <v>221</v>
      </c>
      <c r="F929" t="s">
        <v>165</v>
      </c>
      <c r="G929" t="s">
        <v>156</v>
      </c>
      <c r="H929" s="2">
        <v>11229000</v>
      </c>
      <c r="J929">
        <f t="shared" si="393"/>
        <v>1</v>
      </c>
      <c r="K929">
        <f t="shared" si="394"/>
        <v>1</v>
      </c>
      <c r="L929">
        <f t="shared" si="395"/>
        <v>0</v>
      </c>
      <c r="M929">
        <f t="shared" si="396"/>
        <v>0</v>
      </c>
      <c r="N929">
        <f t="shared" si="397"/>
        <v>0</v>
      </c>
      <c r="O929">
        <f t="shared" si="398"/>
        <v>0</v>
      </c>
      <c r="P929">
        <f t="shared" si="399"/>
        <v>0</v>
      </c>
      <c r="Q929">
        <f t="shared" si="400"/>
        <v>0</v>
      </c>
      <c r="R929" s="11">
        <f t="shared" si="401"/>
        <v>0</v>
      </c>
      <c r="S929">
        <f t="shared" si="402"/>
        <v>0</v>
      </c>
      <c r="T929" s="11">
        <f t="shared" si="403"/>
        <v>0</v>
      </c>
      <c r="U929" s="12">
        <f t="shared" si="404"/>
        <v>0</v>
      </c>
      <c r="V929" s="11">
        <f t="shared" si="405"/>
        <v>0</v>
      </c>
      <c r="W929" s="12">
        <f t="shared" si="406"/>
        <v>0</v>
      </c>
      <c r="X929" s="11">
        <f t="shared" si="407"/>
        <v>0</v>
      </c>
      <c r="Y929" s="12">
        <f t="shared" si="408"/>
        <v>0</v>
      </c>
      <c r="Z929" s="11">
        <f t="shared" si="409"/>
        <v>0</v>
      </c>
      <c r="AA929" s="12">
        <f t="shared" si="410"/>
        <v>0</v>
      </c>
      <c r="AB929" s="11">
        <f t="shared" si="411"/>
        <v>0</v>
      </c>
      <c r="AC929" s="12">
        <f t="shared" si="412"/>
        <v>0</v>
      </c>
      <c r="AD929" s="11">
        <f t="shared" si="413"/>
        <v>0</v>
      </c>
      <c r="AE929" s="12">
        <f t="shared" si="414"/>
        <v>0</v>
      </c>
      <c r="AF929" s="11">
        <f t="shared" si="415"/>
        <v>0</v>
      </c>
      <c r="AG929" s="12">
        <f t="shared" si="416"/>
        <v>0</v>
      </c>
      <c r="AH929" s="11">
        <f t="shared" si="417"/>
        <v>0</v>
      </c>
      <c r="AI929" s="12">
        <f t="shared" si="418"/>
        <v>0</v>
      </c>
      <c r="AJ929" s="11">
        <f t="shared" si="419"/>
        <v>0</v>
      </c>
      <c r="AK929" s="12">
        <f t="shared" si="420"/>
        <v>0</v>
      </c>
    </row>
    <row r="930" spans="1:37" x14ac:dyDescent="0.3">
      <c r="A930">
        <v>579316</v>
      </c>
      <c r="C930" s="1">
        <v>43537</v>
      </c>
      <c r="D930">
        <v>2</v>
      </c>
      <c r="E930" t="s">
        <v>221</v>
      </c>
      <c r="F930" t="s">
        <v>165</v>
      </c>
      <c r="G930" t="s">
        <v>42</v>
      </c>
      <c r="H930" s="2">
        <v>11387000</v>
      </c>
      <c r="J930">
        <f t="shared" si="393"/>
        <v>0</v>
      </c>
      <c r="K930">
        <f t="shared" si="394"/>
        <v>0</v>
      </c>
      <c r="L930">
        <f t="shared" si="395"/>
        <v>0</v>
      </c>
      <c r="M930">
        <f t="shared" si="396"/>
        <v>0</v>
      </c>
      <c r="N930">
        <f t="shared" si="397"/>
        <v>0</v>
      </c>
      <c r="O930">
        <f t="shared" si="398"/>
        <v>0</v>
      </c>
      <c r="P930">
        <f t="shared" si="399"/>
        <v>0</v>
      </c>
      <c r="Q930">
        <f t="shared" si="400"/>
        <v>0</v>
      </c>
      <c r="R930" s="11">
        <f t="shared" si="401"/>
        <v>0</v>
      </c>
      <c r="S930">
        <f t="shared" si="402"/>
        <v>0</v>
      </c>
      <c r="T930" s="11">
        <f t="shared" si="403"/>
        <v>0</v>
      </c>
      <c r="U930" s="12">
        <f t="shared" si="404"/>
        <v>0</v>
      </c>
      <c r="V930" s="11">
        <f t="shared" si="405"/>
        <v>0</v>
      </c>
      <c r="W930" s="12">
        <f t="shared" si="406"/>
        <v>0</v>
      </c>
      <c r="X930" s="11">
        <f t="shared" si="407"/>
        <v>0</v>
      </c>
      <c r="Y930" s="12">
        <f t="shared" si="408"/>
        <v>0</v>
      </c>
      <c r="Z930" s="11">
        <f t="shared" si="409"/>
        <v>0</v>
      </c>
      <c r="AA930" s="12">
        <f t="shared" si="410"/>
        <v>0</v>
      </c>
      <c r="AB930" s="11">
        <f t="shared" si="411"/>
        <v>0</v>
      </c>
      <c r="AC930" s="12">
        <f t="shared" si="412"/>
        <v>0</v>
      </c>
      <c r="AD930" s="11">
        <f t="shared" si="413"/>
        <v>0</v>
      </c>
      <c r="AE930" s="12">
        <f t="shared" si="414"/>
        <v>0</v>
      </c>
      <c r="AF930" s="11">
        <f t="shared" si="415"/>
        <v>0</v>
      </c>
      <c r="AG930" s="12">
        <f t="shared" si="416"/>
        <v>0</v>
      </c>
      <c r="AH930" s="11">
        <f t="shared" si="417"/>
        <v>0</v>
      </c>
      <c r="AI930" s="12">
        <f t="shared" si="418"/>
        <v>0</v>
      </c>
      <c r="AJ930" s="11">
        <f t="shared" si="419"/>
        <v>0</v>
      </c>
      <c r="AK930" s="12">
        <f t="shared" si="420"/>
        <v>0</v>
      </c>
    </row>
    <row r="931" spans="1:37" x14ac:dyDescent="0.3">
      <c r="A931">
        <v>579316</v>
      </c>
      <c r="C931" s="1">
        <v>43537</v>
      </c>
      <c r="D931">
        <v>3</v>
      </c>
      <c r="E931" t="s">
        <v>221</v>
      </c>
      <c r="F931" t="s">
        <v>165</v>
      </c>
      <c r="G931" t="s">
        <v>12</v>
      </c>
      <c r="H931" s="2">
        <v>11895190</v>
      </c>
      <c r="J931">
        <f t="shared" si="393"/>
        <v>0</v>
      </c>
      <c r="K931">
        <f t="shared" si="394"/>
        <v>0</v>
      </c>
      <c r="L931">
        <f t="shared" si="395"/>
        <v>0</v>
      </c>
      <c r="M931">
        <f t="shared" si="396"/>
        <v>0</v>
      </c>
      <c r="N931">
        <f t="shared" si="397"/>
        <v>0</v>
      </c>
      <c r="O931">
        <f t="shared" si="398"/>
        <v>0</v>
      </c>
      <c r="P931">
        <f t="shared" si="399"/>
        <v>0</v>
      </c>
      <c r="Q931">
        <f t="shared" si="400"/>
        <v>0</v>
      </c>
      <c r="R931" s="11">
        <f t="shared" si="401"/>
        <v>0</v>
      </c>
      <c r="S931">
        <f t="shared" si="402"/>
        <v>0</v>
      </c>
      <c r="T931" s="11">
        <f t="shared" si="403"/>
        <v>0</v>
      </c>
      <c r="U931" s="12">
        <f t="shared" si="404"/>
        <v>0</v>
      </c>
      <c r="V931" s="11">
        <f t="shared" si="405"/>
        <v>1</v>
      </c>
      <c r="W931" s="12">
        <f t="shared" si="406"/>
        <v>0</v>
      </c>
      <c r="X931" s="11">
        <f t="shared" si="407"/>
        <v>0</v>
      </c>
      <c r="Y931" s="12">
        <f t="shared" si="408"/>
        <v>0</v>
      </c>
      <c r="Z931" s="11">
        <f t="shared" si="409"/>
        <v>0</v>
      </c>
      <c r="AA931" s="12">
        <f t="shared" si="410"/>
        <v>0</v>
      </c>
      <c r="AB931" s="11">
        <f t="shared" si="411"/>
        <v>0</v>
      </c>
      <c r="AC931" s="12">
        <f t="shared" si="412"/>
        <v>0</v>
      </c>
      <c r="AD931" s="11">
        <f t="shared" si="413"/>
        <v>0</v>
      </c>
      <c r="AE931" s="12">
        <f t="shared" si="414"/>
        <v>0</v>
      </c>
      <c r="AF931" s="11">
        <f t="shared" si="415"/>
        <v>0</v>
      </c>
      <c r="AG931" s="12">
        <f t="shared" si="416"/>
        <v>0</v>
      </c>
      <c r="AH931" s="11">
        <f t="shared" si="417"/>
        <v>0</v>
      </c>
      <c r="AI931" s="12">
        <f t="shared" si="418"/>
        <v>0</v>
      </c>
      <c r="AJ931" s="11">
        <f t="shared" si="419"/>
        <v>0</v>
      </c>
      <c r="AK931" s="12">
        <f t="shared" si="420"/>
        <v>0</v>
      </c>
    </row>
    <row r="932" spans="1:37" x14ac:dyDescent="0.3">
      <c r="A932">
        <v>579316</v>
      </c>
      <c r="C932" s="1">
        <v>43537</v>
      </c>
      <c r="D932">
        <v>4</v>
      </c>
      <c r="E932" t="s">
        <v>221</v>
      </c>
      <c r="F932" t="s">
        <v>165</v>
      </c>
      <c r="G932" t="s">
        <v>51</v>
      </c>
      <c r="H932" s="2">
        <v>12212212</v>
      </c>
      <c r="J932">
        <f t="shared" si="393"/>
        <v>0</v>
      </c>
      <c r="K932">
        <f t="shared" si="394"/>
        <v>0</v>
      </c>
      <c r="L932">
        <f t="shared" si="395"/>
        <v>0</v>
      </c>
      <c r="M932">
        <f t="shared" si="396"/>
        <v>0</v>
      </c>
      <c r="N932">
        <f t="shared" si="397"/>
        <v>0</v>
      </c>
      <c r="O932">
        <f t="shared" si="398"/>
        <v>0</v>
      </c>
      <c r="P932">
        <f t="shared" si="399"/>
        <v>0</v>
      </c>
      <c r="Q932">
        <f t="shared" si="400"/>
        <v>0</v>
      </c>
      <c r="R932" s="11">
        <f t="shared" si="401"/>
        <v>0</v>
      </c>
      <c r="S932">
        <f t="shared" si="402"/>
        <v>0</v>
      </c>
      <c r="T932" s="11">
        <f t="shared" si="403"/>
        <v>0</v>
      </c>
      <c r="U932" s="12">
        <f t="shared" si="404"/>
        <v>0</v>
      </c>
      <c r="V932" s="11">
        <f t="shared" si="405"/>
        <v>0</v>
      </c>
      <c r="W932" s="12">
        <f t="shared" si="406"/>
        <v>0</v>
      </c>
      <c r="X932" s="11">
        <f t="shared" si="407"/>
        <v>0</v>
      </c>
      <c r="Y932" s="12">
        <f t="shared" si="408"/>
        <v>0</v>
      </c>
      <c r="Z932" s="11">
        <f t="shared" si="409"/>
        <v>0</v>
      </c>
      <c r="AA932" s="12">
        <f t="shared" si="410"/>
        <v>0</v>
      </c>
      <c r="AB932" s="11">
        <f t="shared" si="411"/>
        <v>0</v>
      </c>
      <c r="AC932" s="12">
        <f t="shared" si="412"/>
        <v>0</v>
      </c>
      <c r="AD932" s="11">
        <f t="shared" si="413"/>
        <v>0</v>
      </c>
      <c r="AE932" s="12">
        <f t="shared" si="414"/>
        <v>0</v>
      </c>
      <c r="AF932" s="11">
        <f t="shared" si="415"/>
        <v>0</v>
      </c>
      <c r="AG932" s="12">
        <f t="shared" si="416"/>
        <v>0</v>
      </c>
      <c r="AH932" s="11">
        <f t="shared" si="417"/>
        <v>0</v>
      </c>
      <c r="AI932" s="12">
        <f t="shared" si="418"/>
        <v>0</v>
      </c>
      <c r="AJ932" s="11">
        <f t="shared" si="419"/>
        <v>0</v>
      </c>
      <c r="AK932" s="12">
        <f t="shared" si="420"/>
        <v>0</v>
      </c>
    </row>
    <row r="933" spans="1:37" x14ac:dyDescent="0.3">
      <c r="A933">
        <v>579316</v>
      </c>
      <c r="C933" s="1">
        <v>43537</v>
      </c>
      <c r="D933">
        <v>5</v>
      </c>
      <c r="E933" t="s">
        <v>221</v>
      </c>
      <c r="F933" t="s">
        <v>165</v>
      </c>
      <c r="G933" t="s">
        <v>16</v>
      </c>
      <c r="H933" s="2">
        <v>13101817</v>
      </c>
      <c r="J933">
        <f t="shared" si="393"/>
        <v>0</v>
      </c>
      <c r="K933">
        <f t="shared" si="394"/>
        <v>0</v>
      </c>
      <c r="L933">
        <f t="shared" si="395"/>
        <v>0</v>
      </c>
      <c r="M933">
        <f t="shared" si="396"/>
        <v>0</v>
      </c>
      <c r="N933">
        <f t="shared" si="397"/>
        <v>0</v>
      </c>
      <c r="O933">
        <f t="shared" si="398"/>
        <v>0</v>
      </c>
      <c r="P933">
        <f t="shared" si="399"/>
        <v>0</v>
      </c>
      <c r="Q933">
        <f t="shared" si="400"/>
        <v>0</v>
      </c>
      <c r="R933" s="11">
        <f t="shared" si="401"/>
        <v>0</v>
      </c>
      <c r="S933">
        <f t="shared" si="402"/>
        <v>0</v>
      </c>
      <c r="T933" s="11">
        <f t="shared" si="403"/>
        <v>0</v>
      </c>
      <c r="U933" s="12">
        <f t="shared" si="404"/>
        <v>0</v>
      </c>
      <c r="V933" s="11">
        <f t="shared" si="405"/>
        <v>0</v>
      </c>
      <c r="W933" s="12">
        <f t="shared" si="406"/>
        <v>0</v>
      </c>
      <c r="X933" s="11">
        <f t="shared" si="407"/>
        <v>0</v>
      </c>
      <c r="Y933" s="12">
        <f t="shared" si="408"/>
        <v>0</v>
      </c>
      <c r="Z933" s="11">
        <f t="shared" si="409"/>
        <v>0</v>
      </c>
      <c r="AA933" s="12">
        <f t="shared" si="410"/>
        <v>0</v>
      </c>
      <c r="AB933" s="11">
        <f t="shared" si="411"/>
        <v>0</v>
      </c>
      <c r="AC933" s="12">
        <f t="shared" si="412"/>
        <v>0</v>
      </c>
      <c r="AD933" s="11">
        <f t="shared" si="413"/>
        <v>0</v>
      </c>
      <c r="AE933" s="12">
        <f t="shared" si="414"/>
        <v>0</v>
      </c>
      <c r="AF933" s="11">
        <f t="shared" si="415"/>
        <v>0</v>
      </c>
      <c r="AG933" s="12">
        <f t="shared" si="416"/>
        <v>0</v>
      </c>
      <c r="AH933" s="11">
        <f t="shared" si="417"/>
        <v>0</v>
      </c>
      <c r="AI933" s="12">
        <f t="shared" si="418"/>
        <v>0</v>
      </c>
      <c r="AJ933" s="11">
        <f t="shared" si="419"/>
        <v>0</v>
      </c>
      <c r="AK933" s="12">
        <f t="shared" si="420"/>
        <v>0</v>
      </c>
    </row>
    <row r="934" spans="1:37" x14ac:dyDescent="0.3">
      <c r="A934">
        <v>579316</v>
      </c>
      <c r="C934" s="1">
        <v>43537</v>
      </c>
      <c r="D934">
        <v>6</v>
      </c>
      <c r="E934" t="s">
        <v>221</v>
      </c>
      <c r="F934" t="s">
        <v>165</v>
      </c>
      <c r="G934" t="s">
        <v>19</v>
      </c>
      <c r="H934" s="2">
        <v>13988000</v>
      </c>
      <c r="J934">
        <f t="shared" si="393"/>
        <v>0</v>
      </c>
      <c r="K934">
        <f t="shared" si="394"/>
        <v>0</v>
      </c>
      <c r="L934">
        <f t="shared" si="395"/>
        <v>0</v>
      </c>
      <c r="M934">
        <f t="shared" si="396"/>
        <v>0</v>
      </c>
      <c r="N934">
        <f t="shared" si="397"/>
        <v>0</v>
      </c>
      <c r="O934">
        <f t="shared" si="398"/>
        <v>0</v>
      </c>
      <c r="P934">
        <f t="shared" si="399"/>
        <v>0</v>
      </c>
      <c r="Q934">
        <f t="shared" si="400"/>
        <v>0</v>
      </c>
      <c r="R934" s="11">
        <f t="shared" si="401"/>
        <v>0</v>
      </c>
      <c r="S934">
        <f t="shared" si="402"/>
        <v>0</v>
      </c>
      <c r="T934" s="11">
        <f t="shared" si="403"/>
        <v>0</v>
      </c>
      <c r="U934" s="12">
        <f t="shared" si="404"/>
        <v>0</v>
      </c>
      <c r="V934" s="11">
        <f t="shared" si="405"/>
        <v>0</v>
      </c>
      <c r="W934" s="12">
        <f t="shared" si="406"/>
        <v>0</v>
      </c>
      <c r="X934" s="11">
        <f t="shared" si="407"/>
        <v>0</v>
      </c>
      <c r="Y934" s="12">
        <f t="shared" si="408"/>
        <v>0</v>
      </c>
      <c r="Z934" s="11">
        <f t="shared" si="409"/>
        <v>0</v>
      </c>
      <c r="AA934" s="12">
        <f t="shared" si="410"/>
        <v>0</v>
      </c>
      <c r="AB934" s="11">
        <f t="shared" si="411"/>
        <v>0</v>
      </c>
      <c r="AC934" s="12">
        <f t="shared" si="412"/>
        <v>0</v>
      </c>
      <c r="AD934" s="11">
        <f t="shared" si="413"/>
        <v>0</v>
      </c>
      <c r="AE934" s="12">
        <f t="shared" si="414"/>
        <v>0</v>
      </c>
      <c r="AF934" s="11">
        <f t="shared" si="415"/>
        <v>0</v>
      </c>
      <c r="AG934" s="12">
        <f t="shared" si="416"/>
        <v>0</v>
      </c>
      <c r="AH934" s="11">
        <f t="shared" si="417"/>
        <v>0</v>
      </c>
      <c r="AI934" s="12">
        <f t="shared" si="418"/>
        <v>0</v>
      </c>
      <c r="AJ934" s="11">
        <f t="shared" si="419"/>
        <v>0</v>
      </c>
      <c r="AK934" s="12">
        <f t="shared" si="420"/>
        <v>0</v>
      </c>
    </row>
    <row r="935" spans="1:37" x14ac:dyDescent="0.3">
      <c r="C935" s="1"/>
      <c r="H935" s="2"/>
      <c r="J935">
        <f t="shared" si="393"/>
        <v>0</v>
      </c>
      <c r="K935">
        <f t="shared" si="394"/>
        <v>0</v>
      </c>
      <c r="L935">
        <f t="shared" si="395"/>
        <v>0</v>
      </c>
      <c r="M935">
        <f t="shared" si="396"/>
        <v>0</v>
      </c>
      <c r="N935">
        <f t="shared" si="397"/>
        <v>0</v>
      </c>
      <c r="O935">
        <f t="shared" si="398"/>
        <v>0</v>
      </c>
      <c r="P935">
        <f t="shared" si="399"/>
        <v>0</v>
      </c>
      <c r="Q935">
        <f t="shared" si="400"/>
        <v>0</v>
      </c>
      <c r="R935" s="11">
        <f t="shared" si="401"/>
        <v>0</v>
      </c>
      <c r="S935">
        <f t="shared" si="402"/>
        <v>0</v>
      </c>
      <c r="T935" s="11">
        <f t="shared" si="403"/>
        <v>0</v>
      </c>
      <c r="U935" s="12">
        <f t="shared" si="404"/>
        <v>0</v>
      </c>
      <c r="V935" s="11">
        <f t="shared" si="405"/>
        <v>0</v>
      </c>
      <c r="W935" s="12">
        <f t="shared" si="406"/>
        <v>0</v>
      </c>
      <c r="X935" s="11">
        <f t="shared" si="407"/>
        <v>0</v>
      </c>
      <c r="Y935" s="12">
        <f t="shared" si="408"/>
        <v>0</v>
      </c>
      <c r="Z935" s="11">
        <f t="shared" si="409"/>
        <v>0</v>
      </c>
      <c r="AA935" s="12">
        <f t="shared" si="410"/>
        <v>0</v>
      </c>
      <c r="AB935" s="11">
        <f t="shared" si="411"/>
        <v>0</v>
      </c>
      <c r="AC935" s="12">
        <f t="shared" si="412"/>
        <v>0</v>
      </c>
      <c r="AD935" s="11">
        <f t="shared" si="413"/>
        <v>0</v>
      </c>
      <c r="AE935" s="12">
        <f t="shared" si="414"/>
        <v>0</v>
      </c>
      <c r="AF935" s="11">
        <f t="shared" si="415"/>
        <v>0</v>
      </c>
      <c r="AG935" s="12">
        <f t="shared" si="416"/>
        <v>0</v>
      </c>
      <c r="AH935" s="11">
        <f t="shared" si="417"/>
        <v>0</v>
      </c>
      <c r="AI935" s="12">
        <f t="shared" si="418"/>
        <v>0</v>
      </c>
      <c r="AJ935" s="11">
        <f t="shared" si="419"/>
        <v>0</v>
      </c>
      <c r="AK935" s="12">
        <f t="shared" si="420"/>
        <v>0</v>
      </c>
    </row>
    <row r="936" spans="1:37" x14ac:dyDescent="0.3">
      <c r="A936">
        <v>577827</v>
      </c>
      <c r="C936" s="1">
        <v>43532</v>
      </c>
      <c r="D936">
        <v>1</v>
      </c>
      <c r="E936" t="s">
        <v>246</v>
      </c>
      <c r="F936" t="s">
        <v>167</v>
      </c>
      <c r="G936" t="s">
        <v>150</v>
      </c>
      <c r="H936" s="2">
        <v>6280000</v>
      </c>
      <c r="J936">
        <f t="shared" si="393"/>
        <v>0</v>
      </c>
      <c r="K936">
        <f t="shared" si="394"/>
        <v>0</v>
      </c>
      <c r="L936">
        <f t="shared" si="395"/>
        <v>0</v>
      </c>
      <c r="M936">
        <f t="shared" si="396"/>
        <v>0</v>
      </c>
      <c r="N936">
        <f t="shared" si="397"/>
        <v>0</v>
      </c>
      <c r="O936">
        <f t="shared" si="398"/>
        <v>0</v>
      </c>
      <c r="P936">
        <f t="shared" si="399"/>
        <v>0</v>
      </c>
      <c r="Q936">
        <f t="shared" si="400"/>
        <v>0</v>
      </c>
      <c r="R936" s="11">
        <f t="shared" si="401"/>
        <v>0</v>
      </c>
      <c r="S936">
        <f t="shared" si="402"/>
        <v>0</v>
      </c>
      <c r="T936" s="11">
        <f t="shared" si="403"/>
        <v>0</v>
      </c>
      <c r="U936" s="12">
        <f t="shared" si="404"/>
        <v>0</v>
      </c>
      <c r="V936" s="11">
        <f t="shared" si="405"/>
        <v>0</v>
      </c>
      <c r="W936" s="12">
        <f t="shared" si="406"/>
        <v>0</v>
      </c>
      <c r="X936" s="11">
        <f t="shared" si="407"/>
        <v>0</v>
      </c>
      <c r="Y936" s="12">
        <f t="shared" si="408"/>
        <v>0</v>
      </c>
      <c r="Z936" s="11">
        <f t="shared" si="409"/>
        <v>0</v>
      </c>
      <c r="AA936" s="12">
        <f t="shared" si="410"/>
        <v>0</v>
      </c>
      <c r="AB936" s="11">
        <f t="shared" si="411"/>
        <v>0</v>
      </c>
      <c r="AC936" s="12">
        <f t="shared" si="412"/>
        <v>0</v>
      </c>
      <c r="AD936" s="11">
        <f t="shared" si="413"/>
        <v>0</v>
      </c>
      <c r="AE936" s="12">
        <f t="shared" si="414"/>
        <v>0</v>
      </c>
      <c r="AF936" s="11">
        <f t="shared" si="415"/>
        <v>0</v>
      </c>
      <c r="AG936" s="12">
        <f t="shared" si="416"/>
        <v>0</v>
      </c>
      <c r="AH936" s="11">
        <f t="shared" si="417"/>
        <v>0</v>
      </c>
      <c r="AI936" s="12">
        <f t="shared" si="418"/>
        <v>0</v>
      </c>
      <c r="AJ936" s="11">
        <f t="shared" si="419"/>
        <v>0</v>
      </c>
      <c r="AK936" s="12">
        <f t="shared" si="420"/>
        <v>0</v>
      </c>
    </row>
    <row r="937" spans="1:37" x14ac:dyDescent="0.3">
      <c r="A937">
        <v>577827</v>
      </c>
      <c r="C937" s="1">
        <v>43532</v>
      </c>
      <c r="D937">
        <v>2</v>
      </c>
      <c r="E937" t="s">
        <v>246</v>
      </c>
      <c r="F937" t="s">
        <v>167</v>
      </c>
      <c r="G937" t="s">
        <v>22</v>
      </c>
      <c r="H937" s="2">
        <v>7392140</v>
      </c>
      <c r="J937">
        <f t="shared" si="393"/>
        <v>0</v>
      </c>
      <c r="K937">
        <f t="shared" si="394"/>
        <v>0</v>
      </c>
      <c r="L937">
        <f t="shared" si="395"/>
        <v>0</v>
      </c>
      <c r="M937">
        <f t="shared" si="396"/>
        <v>0</v>
      </c>
      <c r="N937">
        <f t="shared" si="397"/>
        <v>0</v>
      </c>
      <c r="O937">
        <f t="shared" si="398"/>
        <v>0</v>
      </c>
      <c r="P937">
        <f t="shared" si="399"/>
        <v>0</v>
      </c>
      <c r="Q937">
        <f t="shared" si="400"/>
        <v>0</v>
      </c>
      <c r="R937" s="11">
        <f t="shared" si="401"/>
        <v>0</v>
      </c>
      <c r="S937">
        <f t="shared" si="402"/>
        <v>0</v>
      </c>
      <c r="T937" s="11">
        <f t="shared" si="403"/>
        <v>0</v>
      </c>
      <c r="U937" s="12">
        <f t="shared" si="404"/>
        <v>0</v>
      </c>
      <c r="V937" s="11">
        <f t="shared" si="405"/>
        <v>0</v>
      </c>
      <c r="W937" s="12">
        <f t="shared" si="406"/>
        <v>0</v>
      </c>
      <c r="X937" s="11">
        <f t="shared" si="407"/>
        <v>0</v>
      </c>
      <c r="Y937" s="12">
        <f t="shared" si="408"/>
        <v>0</v>
      </c>
      <c r="Z937" s="11">
        <f t="shared" si="409"/>
        <v>0</v>
      </c>
      <c r="AA937" s="12">
        <f t="shared" si="410"/>
        <v>0</v>
      </c>
      <c r="AB937" s="11">
        <f t="shared" si="411"/>
        <v>0</v>
      </c>
      <c r="AC937" s="12">
        <f t="shared" si="412"/>
        <v>0</v>
      </c>
      <c r="AD937" s="11">
        <f t="shared" si="413"/>
        <v>0</v>
      </c>
      <c r="AE937" s="12">
        <f t="shared" si="414"/>
        <v>0</v>
      </c>
      <c r="AF937" s="11">
        <f t="shared" si="415"/>
        <v>0</v>
      </c>
      <c r="AG937" s="12">
        <f t="shared" si="416"/>
        <v>0</v>
      </c>
      <c r="AH937" s="11">
        <f t="shared" si="417"/>
        <v>0</v>
      </c>
      <c r="AI937" s="12">
        <f t="shared" si="418"/>
        <v>0</v>
      </c>
      <c r="AJ937" s="11">
        <f t="shared" si="419"/>
        <v>0</v>
      </c>
      <c r="AK937" s="12">
        <f t="shared" si="420"/>
        <v>0</v>
      </c>
    </row>
    <row r="938" spans="1:37" x14ac:dyDescent="0.3">
      <c r="A938">
        <v>577827</v>
      </c>
      <c r="C938" s="1">
        <v>43532</v>
      </c>
      <c r="D938">
        <v>3</v>
      </c>
      <c r="E938" t="s">
        <v>246</v>
      </c>
      <c r="F938" t="s">
        <v>167</v>
      </c>
      <c r="G938" t="s">
        <v>156</v>
      </c>
      <c r="H938" s="2">
        <v>7534246</v>
      </c>
      <c r="J938">
        <f t="shared" si="393"/>
        <v>1</v>
      </c>
      <c r="K938">
        <f t="shared" si="394"/>
        <v>0</v>
      </c>
      <c r="L938">
        <f t="shared" si="395"/>
        <v>0</v>
      </c>
      <c r="M938">
        <f t="shared" si="396"/>
        <v>0</v>
      </c>
      <c r="N938">
        <f t="shared" si="397"/>
        <v>0</v>
      </c>
      <c r="O938">
        <f t="shared" si="398"/>
        <v>0</v>
      </c>
      <c r="P938">
        <f t="shared" si="399"/>
        <v>0</v>
      </c>
      <c r="Q938">
        <f t="shared" si="400"/>
        <v>0</v>
      </c>
      <c r="R938" s="11">
        <f t="shared" si="401"/>
        <v>0</v>
      </c>
      <c r="S938">
        <f t="shared" si="402"/>
        <v>0</v>
      </c>
      <c r="T938" s="11">
        <f t="shared" si="403"/>
        <v>0</v>
      </c>
      <c r="U938" s="12">
        <f t="shared" si="404"/>
        <v>0</v>
      </c>
      <c r="V938" s="11">
        <f t="shared" si="405"/>
        <v>0</v>
      </c>
      <c r="W938" s="12">
        <f t="shared" si="406"/>
        <v>0</v>
      </c>
      <c r="X938" s="11">
        <f t="shared" si="407"/>
        <v>0</v>
      </c>
      <c r="Y938" s="12">
        <f t="shared" si="408"/>
        <v>0</v>
      </c>
      <c r="Z938" s="11">
        <f t="shared" si="409"/>
        <v>0</v>
      </c>
      <c r="AA938" s="12">
        <f t="shared" si="410"/>
        <v>0</v>
      </c>
      <c r="AB938" s="11">
        <f t="shared" si="411"/>
        <v>0</v>
      </c>
      <c r="AC938" s="12">
        <f t="shared" si="412"/>
        <v>0</v>
      </c>
      <c r="AD938" s="11">
        <f t="shared" si="413"/>
        <v>0</v>
      </c>
      <c r="AE938" s="12">
        <f t="shared" si="414"/>
        <v>0</v>
      </c>
      <c r="AF938" s="11">
        <f t="shared" si="415"/>
        <v>0</v>
      </c>
      <c r="AG938" s="12">
        <f t="shared" si="416"/>
        <v>0</v>
      </c>
      <c r="AH938" s="11">
        <f t="shared" si="417"/>
        <v>0</v>
      </c>
      <c r="AI938" s="12">
        <f t="shared" si="418"/>
        <v>0</v>
      </c>
      <c r="AJ938" s="11">
        <f t="shared" si="419"/>
        <v>0</v>
      </c>
      <c r="AK938" s="12">
        <f t="shared" si="420"/>
        <v>0</v>
      </c>
    </row>
    <row r="939" spans="1:37" x14ac:dyDescent="0.3">
      <c r="A939">
        <v>577827</v>
      </c>
      <c r="C939" s="1">
        <v>43532</v>
      </c>
      <c r="D939">
        <v>4</v>
      </c>
      <c r="E939" t="s">
        <v>246</v>
      </c>
      <c r="F939" t="s">
        <v>167</v>
      </c>
      <c r="G939" t="s">
        <v>39</v>
      </c>
      <c r="H939" s="2">
        <v>7847000</v>
      </c>
      <c r="J939">
        <f t="shared" si="393"/>
        <v>0</v>
      </c>
      <c r="K939">
        <f t="shared" si="394"/>
        <v>0</v>
      </c>
      <c r="L939">
        <f t="shared" si="395"/>
        <v>0</v>
      </c>
      <c r="M939">
        <f t="shared" si="396"/>
        <v>0</v>
      </c>
      <c r="N939">
        <f t="shared" si="397"/>
        <v>0</v>
      </c>
      <c r="O939">
        <f t="shared" si="398"/>
        <v>0</v>
      </c>
      <c r="P939">
        <f t="shared" si="399"/>
        <v>0</v>
      </c>
      <c r="Q939">
        <f t="shared" si="400"/>
        <v>0</v>
      </c>
      <c r="R939" s="11">
        <f t="shared" si="401"/>
        <v>0</v>
      </c>
      <c r="S939">
        <f t="shared" si="402"/>
        <v>0</v>
      </c>
      <c r="T939" s="11">
        <f t="shared" si="403"/>
        <v>0</v>
      </c>
      <c r="U939" s="12">
        <f t="shared" si="404"/>
        <v>0</v>
      </c>
      <c r="V939" s="11">
        <f t="shared" si="405"/>
        <v>0</v>
      </c>
      <c r="W939" s="12">
        <f t="shared" si="406"/>
        <v>0</v>
      </c>
      <c r="X939" s="11">
        <f t="shared" si="407"/>
        <v>0</v>
      </c>
      <c r="Y939" s="12">
        <f t="shared" si="408"/>
        <v>0</v>
      </c>
      <c r="Z939" s="11">
        <f t="shared" si="409"/>
        <v>0</v>
      </c>
      <c r="AA939" s="12">
        <f t="shared" si="410"/>
        <v>0</v>
      </c>
      <c r="AB939" s="11">
        <f t="shared" si="411"/>
        <v>0</v>
      </c>
      <c r="AC939" s="12">
        <f t="shared" si="412"/>
        <v>0</v>
      </c>
      <c r="AD939" s="11">
        <f t="shared" si="413"/>
        <v>0</v>
      </c>
      <c r="AE939" s="12">
        <f t="shared" si="414"/>
        <v>0</v>
      </c>
      <c r="AF939" s="11">
        <f t="shared" si="415"/>
        <v>0</v>
      </c>
      <c r="AG939" s="12">
        <f t="shared" si="416"/>
        <v>0</v>
      </c>
      <c r="AH939" s="11">
        <f t="shared" si="417"/>
        <v>1</v>
      </c>
      <c r="AI939" s="12">
        <f t="shared" si="418"/>
        <v>0</v>
      </c>
      <c r="AJ939" s="11">
        <f t="shared" si="419"/>
        <v>0</v>
      </c>
      <c r="AK939" s="12">
        <f t="shared" si="420"/>
        <v>0</v>
      </c>
    </row>
    <row r="940" spans="1:37" x14ac:dyDescent="0.3">
      <c r="A940">
        <v>577827</v>
      </c>
      <c r="C940" s="1">
        <v>43532</v>
      </c>
      <c r="D940">
        <v>5</v>
      </c>
      <c r="E940" t="s">
        <v>246</v>
      </c>
      <c r="F940" t="s">
        <v>167</v>
      </c>
      <c r="G940" t="s">
        <v>40</v>
      </c>
      <c r="H940" s="2">
        <v>7987512</v>
      </c>
      <c r="J940">
        <f t="shared" si="393"/>
        <v>0</v>
      </c>
      <c r="K940">
        <f t="shared" si="394"/>
        <v>0</v>
      </c>
      <c r="L940">
        <f t="shared" si="395"/>
        <v>0</v>
      </c>
      <c r="M940">
        <f t="shared" si="396"/>
        <v>0</v>
      </c>
      <c r="N940">
        <f t="shared" si="397"/>
        <v>0</v>
      </c>
      <c r="O940">
        <f t="shared" si="398"/>
        <v>0</v>
      </c>
      <c r="P940">
        <f t="shared" si="399"/>
        <v>0</v>
      </c>
      <c r="Q940">
        <f t="shared" si="400"/>
        <v>0</v>
      </c>
      <c r="R940" s="11">
        <f t="shared" si="401"/>
        <v>0</v>
      </c>
      <c r="S940">
        <f t="shared" si="402"/>
        <v>0</v>
      </c>
      <c r="T940" s="11">
        <f t="shared" si="403"/>
        <v>0</v>
      </c>
      <c r="U940" s="12">
        <f t="shared" si="404"/>
        <v>0</v>
      </c>
      <c r="V940" s="11">
        <f t="shared" si="405"/>
        <v>0</v>
      </c>
      <c r="W940" s="12">
        <f t="shared" si="406"/>
        <v>0</v>
      </c>
      <c r="X940" s="11">
        <f t="shared" si="407"/>
        <v>0</v>
      </c>
      <c r="Y940" s="12">
        <f t="shared" si="408"/>
        <v>0</v>
      </c>
      <c r="Z940" s="11">
        <f t="shared" si="409"/>
        <v>0</v>
      </c>
      <c r="AA940" s="12">
        <f t="shared" si="410"/>
        <v>0</v>
      </c>
      <c r="AB940" s="11">
        <f t="shared" si="411"/>
        <v>0</v>
      </c>
      <c r="AC940" s="12">
        <f t="shared" si="412"/>
        <v>0</v>
      </c>
      <c r="AD940" s="11">
        <f t="shared" si="413"/>
        <v>0</v>
      </c>
      <c r="AE940" s="12">
        <f t="shared" si="414"/>
        <v>0</v>
      </c>
      <c r="AF940" s="11">
        <f t="shared" si="415"/>
        <v>0</v>
      </c>
      <c r="AG940" s="12">
        <f t="shared" si="416"/>
        <v>0</v>
      </c>
      <c r="AH940" s="11">
        <f t="shared" si="417"/>
        <v>0</v>
      </c>
      <c r="AI940" s="12">
        <f t="shared" si="418"/>
        <v>0</v>
      </c>
      <c r="AJ940" s="11">
        <f t="shared" si="419"/>
        <v>0</v>
      </c>
      <c r="AK940" s="12">
        <f t="shared" si="420"/>
        <v>0</v>
      </c>
    </row>
    <row r="941" spans="1:37" x14ac:dyDescent="0.3">
      <c r="A941">
        <v>577827</v>
      </c>
      <c r="C941" s="1">
        <v>43532</v>
      </c>
      <c r="D941">
        <v>6</v>
      </c>
      <c r="E941" t="s">
        <v>246</v>
      </c>
      <c r="F941" t="s">
        <v>167</v>
      </c>
      <c r="G941" t="s">
        <v>23</v>
      </c>
      <c r="H941" s="2">
        <v>8178217</v>
      </c>
      <c r="J941">
        <f t="shared" si="393"/>
        <v>0</v>
      </c>
      <c r="K941">
        <f t="shared" si="394"/>
        <v>0</v>
      </c>
      <c r="L941">
        <f t="shared" si="395"/>
        <v>0</v>
      </c>
      <c r="M941">
        <f t="shared" si="396"/>
        <v>0</v>
      </c>
      <c r="N941">
        <f t="shared" si="397"/>
        <v>0</v>
      </c>
      <c r="O941">
        <f t="shared" si="398"/>
        <v>0</v>
      </c>
      <c r="P941">
        <f t="shared" si="399"/>
        <v>0</v>
      </c>
      <c r="Q941">
        <f t="shared" si="400"/>
        <v>0</v>
      </c>
      <c r="R941" s="11">
        <f t="shared" si="401"/>
        <v>0</v>
      </c>
      <c r="S941">
        <f t="shared" si="402"/>
        <v>0</v>
      </c>
      <c r="T941" s="11">
        <f t="shared" si="403"/>
        <v>0</v>
      </c>
      <c r="U941" s="12">
        <f t="shared" si="404"/>
        <v>0</v>
      </c>
      <c r="V941" s="11">
        <f t="shared" si="405"/>
        <v>0</v>
      </c>
      <c r="W941" s="12">
        <f t="shared" si="406"/>
        <v>0</v>
      </c>
      <c r="X941" s="11">
        <f t="shared" si="407"/>
        <v>0</v>
      </c>
      <c r="Y941" s="12">
        <f t="shared" si="408"/>
        <v>0</v>
      </c>
      <c r="Z941" s="11">
        <f t="shared" si="409"/>
        <v>0</v>
      </c>
      <c r="AA941" s="12">
        <f t="shared" si="410"/>
        <v>0</v>
      </c>
      <c r="AB941" s="11">
        <f t="shared" si="411"/>
        <v>0</v>
      </c>
      <c r="AC941" s="12">
        <f t="shared" si="412"/>
        <v>0</v>
      </c>
      <c r="AD941" s="11">
        <f t="shared" si="413"/>
        <v>0</v>
      </c>
      <c r="AE941" s="12">
        <f t="shared" si="414"/>
        <v>0</v>
      </c>
      <c r="AF941" s="11">
        <f t="shared" si="415"/>
        <v>0</v>
      </c>
      <c r="AG941" s="12">
        <f t="shared" si="416"/>
        <v>0</v>
      </c>
      <c r="AH941" s="11">
        <f t="shared" si="417"/>
        <v>0</v>
      </c>
      <c r="AI941" s="12">
        <f t="shared" si="418"/>
        <v>0</v>
      </c>
      <c r="AJ941" s="11">
        <f t="shared" si="419"/>
        <v>0</v>
      </c>
      <c r="AK941" s="12">
        <f t="shared" si="420"/>
        <v>0</v>
      </c>
    </row>
    <row r="942" spans="1:37" x14ac:dyDescent="0.3">
      <c r="A942">
        <v>577827</v>
      </c>
      <c r="C942" s="1">
        <v>43532</v>
      </c>
      <c r="D942">
        <v>7</v>
      </c>
      <c r="E942" t="s">
        <v>246</v>
      </c>
      <c r="F942" t="s">
        <v>167</v>
      </c>
      <c r="G942" t="s">
        <v>43</v>
      </c>
      <c r="H942" s="2">
        <v>8349000</v>
      </c>
      <c r="J942">
        <f t="shared" si="393"/>
        <v>0</v>
      </c>
      <c r="K942">
        <f t="shared" si="394"/>
        <v>0</v>
      </c>
      <c r="L942">
        <f t="shared" si="395"/>
        <v>0</v>
      </c>
      <c r="M942">
        <f t="shared" si="396"/>
        <v>0</v>
      </c>
      <c r="N942">
        <f t="shared" si="397"/>
        <v>0</v>
      </c>
      <c r="O942">
        <f t="shared" si="398"/>
        <v>0</v>
      </c>
      <c r="P942">
        <f t="shared" si="399"/>
        <v>0</v>
      </c>
      <c r="Q942">
        <f t="shared" si="400"/>
        <v>0</v>
      </c>
      <c r="R942" s="11">
        <f t="shared" si="401"/>
        <v>0</v>
      </c>
      <c r="S942">
        <f t="shared" si="402"/>
        <v>0</v>
      </c>
      <c r="T942" s="11">
        <f t="shared" si="403"/>
        <v>0</v>
      </c>
      <c r="U942" s="12">
        <f t="shared" si="404"/>
        <v>0</v>
      </c>
      <c r="V942" s="11">
        <f t="shared" si="405"/>
        <v>0</v>
      </c>
      <c r="W942" s="12">
        <f t="shared" si="406"/>
        <v>0</v>
      </c>
      <c r="X942" s="11">
        <f t="shared" si="407"/>
        <v>0</v>
      </c>
      <c r="Y942" s="12">
        <f t="shared" si="408"/>
        <v>0</v>
      </c>
      <c r="Z942" s="11">
        <f t="shared" si="409"/>
        <v>0</v>
      </c>
      <c r="AA942" s="12">
        <f t="shared" si="410"/>
        <v>0</v>
      </c>
      <c r="AB942" s="11">
        <f t="shared" si="411"/>
        <v>0</v>
      </c>
      <c r="AC942" s="12">
        <f t="shared" si="412"/>
        <v>0</v>
      </c>
      <c r="AD942" s="11">
        <f t="shared" si="413"/>
        <v>0</v>
      </c>
      <c r="AE942" s="12">
        <f t="shared" si="414"/>
        <v>0</v>
      </c>
      <c r="AF942" s="11">
        <f t="shared" si="415"/>
        <v>0</v>
      </c>
      <c r="AG942" s="12">
        <f t="shared" si="416"/>
        <v>0</v>
      </c>
      <c r="AH942" s="11">
        <f t="shared" si="417"/>
        <v>0</v>
      </c>
      <c r="AI942" s="12">
        <f t="shared" si="418"/>
        <v>0</v>
      </c>
      <c r="AJ942" s="11">
        <f t="shared" si="419"/>
        <v>0</v>
      </c>
      <c r="AK942" s="12">
        <f t="shared" si="420"/>
        <v>0</v>
      </c>
    </row>
    <row r="943" spans="1:37" x14ac:dyDescent="0.3">
      <c r="A943">
        <v>577827</v>
      </c>
      <c r="C943" s="1">
        <v>43532</v>
      </c>
      <c r="D943">
        <v>8</v>
      </c>
      <c r="E943" t="s">
        <v>246</v>
      </c>
      <c r="F943" t="s">
        <v>167</v>
      </c>
      <c r="G943" t="s">
        <v>28</v>
      </c>
      <c r="H943" s="2">
        <v>8413942</v>
      </c>
      <c r="J943">
        <f t="shared" si="393"/>
        <v>0</v>
      </c>
      <c r="K943">
        <f t="shared" si="394"/>
        <v>0</v>
      </c>
      <c r="L943">
        <f t="shared" si="395"/>
        <v>0</v>
      </c>
      <c r="M943">
        <f t="shared" si="396"/>
        <v>0</v>
      </c>
      <c r="N943">
        <f t="shared" si="397"/>
        <v>0</v>
      </c>
      <c r="O943">
        <f t="shared" si="398"/>
        <v>0</v>
      </c>
      <c r="P943">
        <f t="shared" si="399"/>
        <v>0</v>
      </c>
      <c r="Q943">
        <f t="shared" si="400"/>
        <v>0</v>
      </c>
      <c r="R943" s="11">
        <f t="shared" si="401"/>
        <v>0</v>
      </c>
      <c r="S943">
        <f t="shared" si="402"/>
        <v>0</v>
      </c>
      <c r="T943" s="11">
        <f t="shared" si="403"/>
        <v>0</v>
      </c>
      <c r="U943" s="12">
        <f t="shared" si="404"/>
        <v>0</v>
      </c>
      <c r="V943" s="11">
        <f t="shared" si="405"/>
        <v>0</v>
      </c>
      <c r="W943" s="12">
        <f t="shared" si="406"/>
        <v>0</v>
      </c>
      <c r="X943" s="11">
        <f t="shared" si="407"/>
        <v>0</v>
      </c>
      <c r="Y943" s="12">
        <f t="shared" si="408"/>
        <v>0</v>
      </c>
      <c r="Z943" s="11">
        <f t="shared" si="409"/>
        <v>0</v>
      </c>
      <c r="AA943" s="12">
        <f t="shared" si="410"/>
        <v>0</v>
      </c>
      <c r="AB943" s="11">
        <f t="shared" si="411"/>
        <v>0</v>
      </c>
      <c r="AC943" s="12">
        <f t="shared" si="412"/>
        <v>0</v>
      </c>
      <c r="AD943" s="11">
        <f t="shared" si="413"/>
        <v>0</v>
      </c>
      <c r="AE943" s="12">
        <f t="shared" si="414"/>
        <v>0</v>
      </c>
      <c r="AF943" s="11">
        <f t="shared" si="415"/>
        <v>0</v>
      </c>
      <c r="AG943" s="12">
        <f t="shared" si="416"/>
        <v>0</v>
      </c>
      <c r="AH943" s="11">
        <f t="shared" si="417"/>
        <v>0</v>
      </c>
      <c r="AI943" s="12">
        <f t="shared" si="418"/>
        <v>0</v>
      </c>
      <c r="AJ943" s="11">
        <f t="shared" si="419"/>
        <v>0</v>
      </c>
      <c r="AK943" s="12">
        <f t="shared" si="420"/>
        <v>0</v>
      </c>
    </row>
    <row r="944" spans="1:37" x14ac:dyDescent="0.3">
      <c r="A944">
        <v>577827</v>
      </c>
      <c r="C944" s="1">
        <v>43532</v>
      </c>
      <c r="D944">
        <v>9</v>
      </c>
      <c r="E944" t="s">
        <v>246</v>
      </c>
      <c r="F944" t="s">
        <v>167</v>
      </c>
      <c r="G944" t="s">
        <v>48</v>
      </c>
      <c r="H944" s="2">
        <v>8600000</v>
      </c>
      <c r="J944">
        <f t="shared" si="393"/>
        <v>0</v>
      </c>
      <c r="K944">
        <f t="shared" si="394"/>
        <v>0</v>
      </c>
      <c r="L944">
        <f t="shared" si="395"/>
        <v>0</v>
      </c>
      <c r="M944">
        <f t="shared" si="396"/>
        <v>0</v>
      </c>
      <c r="N944">
        <f t="shared" si="397"/>
        <v>0</v>
      </c>
      <c r="O944">
        <f t="shared" si="398"/>
        <v>0</v>
      </c>
      <c r="P944">
        <f t="shared" si="399"/>
        <v>0</v>
      </c>
      <c r="Q944">
        <f t="shared" si="400"/>
        <v>0</v>
      </c>
      <c r="R944" s="11">
        <f t="shared" si="401"/>
        <v>0</v>
      </c>
      <c r="S944">
        <f t="shared" si="402"/>
        <v>0</v>
      </c>
      <c r="T944" s="11">
        <f t="shared" si="403"/>
        <v>0</v>
      </c>
      <c r="U944" s="12">
        <f t="shared" si="404"/>
        <v>0</v>
      </c>
      <c r="V944" s="11">
        <f t="shared" si="405"/>
        <v>0</v>
      </c>
      <c r="W944" s="12">
        <f t="shared" si="406"/>
        <v>0</v>
      </c>
      <c r="X944" s="11">
        <f t="shared" si="407"/>
        <v>0</v>
      </c>
      <c r="Y944" s="12">
        <f t="shared" si="408"/>
        <v>0</v>
      </c>
      <c r="Z944" s="11">
        <f t="shared" si="409"/>
        <v>0</v>
      </c>
      <c r="AA944" s="12">
        <f t="shared" si="410"/>
        <v>0</v>
      </c>
      <c r="AB944" s="11">
        <f t="shared" si="411"/>
        <v>0</v>
      </c>
      <c r="AC944" s="12">
        <f t="shared" si="412"/>
        <v>0</v>
      </c>
      <c r="AD944" s="11">
        <f t="shared" si="413"/>
        <v>0</v>
      </c>
      <c r="AE944" s="12">
        <f t="shared" si="414"/>
        <v>0</v>
      </c>
      <c r="AF944" s="11">
        <f t="shared" si="415"/>
        <v>0</v>
      </c>
      <c r="AG944" s="12">
        <f t="shared" si="416"/>
        <v>0</v>
      </c>
      <c r="AH944" s="11">
        <f t="shared" si="417"/>
        <v>0</v>
      </c>
      <c r="AI944" s="12">
        <f t="shared" si="418"/>
        <v>0</v>
      </c>
      <c r="AJ944" s="11">
        <f t="shared" si="419"/>
        <v>0</v>
      </c>
      <c r="AK944" s="12">
        <f t="shared" si="420"/>
        <v>0</v>
      </c>
    </row>
    <row r="945" spans="1:37" x14ac:dyDescent="0.3">
      <c r="A945">
        <v>577827</v>
      </c>
      <c r="C945" s="1">
        <v>43532</v>
      </c>
      <c r="D945">
        <v>10</v>
      </c>
      <c r="E945" t="s">
        <v>246</v>
      </c>
      <c r="F945" t="s">
        <v>167</v>
      </c>
      <c r="G945" t="s">
        <v>151</v>
      </c>
      <c r="H945" s="2">
        <v>8979097</v>
      </c>
      <c r="J945">
        <f t="shared" si="393"/>
        <v>0</v>
      </c>
      <c r="K945">
        <f t="shared" si="394"/>
        <v>0</v>
      </c>
      <c r="L945">
        <f t="shared" si="395"/>
        <v>0</v>
      </c>
      <c r="M945">
        <f t="shared" si="396"/>
        <v>0</v>
      </c>
      <c r="N945">
        <f t="shared" si="397"/>
        <v>0</v>
      </c>
      <c r="O945">
        <f t="shared" si="398"/>
        <v>0</v>
      </c>
      <c r="P945">
        <f t="shared" si="399"/>
        <v>0</v>
      </c>
      <c r="Q945">
        <f t="shared" si="400"/>
        <v>0</v>
      </c>
      <c r="R945" s="11">
        <f t="shared" si="401"/>
        <v>0</v>
      </c>
      <c r="S945">
        <f t="shared" si="402"/>
        <v>0</v>
      </c>
      <c r="T945" s="11">
        <f t="shared" si="403"/>
        <v>0</v>
      </c>
      <c r="U945" s="12">
        <f t="shared" si="404"/>
        <v>0</v>
      </c>
      <c r="V945" s="11">
        <f t="shared" si="405"/>
        <v>0</v>
      </c>
      <c r="W945" s="12">
        <f t="shared" si="406"/>
        <v>0</v>
      </c>
      <c r="X945" s="11">
        <f t="shared" si="407"/>
        <v>0</v>
      </c>
      <c r="Y945" s="12">
        <f t="shared" si="408"/>
        <v>0</v>
      </c>
      <c r="Z945" s="11">
        <f t="shared" si="409"/>
        <v>0</v>
      </c>
      <c r="AA945" s="12">
        <f t="shared" si="410"/>
        <v>0</v>
      </c>
      <c r="AB945" s="11">
        <f t="shared" si="411"/>
        <v>0</v>
      </c>
      <c r="AC945" s="12">
        <f t="shared" si="412"/>
        <v>0</v>
      </c>
      <c r="AD945" s="11">
        <f t="shared" si="413"/>
        <v>0</v>
      </c>
      <c r="AE945" s="12">
        <f t="shared" si="414"/>
        <v>0</v>
      </c>
      <c r="AF945" s="11">
        <f t="shared" si="415"/>
        <v>0</v>
      </c>
      <c r="AG945" s="12">
        <f t="shared" si="416"/>
        <v>0</v>
      </c>
      <c r="AH945" s="11">
        <f t="shared" si="417"/>
        <v>0</v>
      </c>
      <c r="AI945" s="12">
        <f t="shared" si="418"/>
        <v>0</v>
      </c>
      <c r="AJ945" s="11">
        <f t="shared" si="419"/>
        <v>0</v>
      </c>
      <c r="AK945" s="12">
        <f t="shared" si="420"/>
        <v>0</v>
      </c>
    </row>
    <row r="946" spans="1:37" x14ac:dyDescent="0.3">
      <c r="A946">
        <v>577827</v>
      </c>
      <c r="C946" s="1">
        <v>43532</v>
      </c>
      <c r="D946">
        <v>11</v>
      </c>
      <c r="E946" t="s">
        <v>246</v>
      </c>
      <c r="F946" t="s">
        <v>167</v>
      </c>
      <c r="G946" t="s">
        <v>21</v>
      </c>
      <c r="H946" s="2">
        <v>10415101</v>
      </c>
      <c r="J946">
        <f t="shared" si="393"/>
        <v>0</v>
      </c>
      <c r="K946">
        <f t="shared" si="394"/>
        <v>0</v>
      </c>
      <c r="L946">
        <f t="shared" si="395"/>
        <v>0</v>
      </c>
      <c r="M946">
        <f t="shared" si="396"/>
        <v>0</v>
      </c>
      <c r="N946">
        <f t="shared" si="397"/>
        <v>0</v>
      </c>
      <c r="O946">
        <f t="shared" si="398"/>
        <v>0</v>
      </c>
      <c r="P946">
        <f t="shared" si="399"/>
        <v>0</v>
      </c>
      <c r="Q946">
        <f t="shared" si="400"/>
        <v>0</v>
      </c>
      <c r="R946" s="11">
        <f t="shared" si="401"/>
        <v>0</v>
      </c>
      <c r="S946">
        <f t="shared" si="402"/>
        <v>0</v>
      </c>
      <c r="T946" s="11">
        <f t="shared" si="403"/>
        <v>0</v>
      </c>
      <c r="U946" s="12">
        <f t="shared" si="404"/>
        <v>0</v>
      </c>
      <c r="V946" s="11">
        <f t="shared" si="405"/>
        <v>0</v>
      </c>
      <c r="W946" s="12">
        <f t="shared" si="406"/>
        <v>0</v>
      </c>
      <c r="X946" s="11">
        <f t="shared" si="407"/>
        <v>1</v>
      </c>
      <c r="Y946" s="12">
        <f t="shared" si="408"/>
        <v>0</v>
      </c>
      <c r="Z946" s="11">
        <f t="shared" si="409"/>
        <v>0</v>
      </c>
      <c r="AA946" s="12">
        <f t="shared" si="410"/>
        <v>0</v>
      </c>
      <c r="AB946" s="11">
        <f t="shared" si="411"/>
        <v>0</v>
      </c>
      <c r="AC946" s="12">
        <f t="shared" si="412"/>
        <v>0</v>
      </c>
      <c r="AD946" s="11">
        <f t="shared" si="413"/>
        <v>0</v>
      </c>
      <c r="AE946" s="12">
        <f t="shared" si="414"/>
        <v>0</v>
      </c>
      <c r="AF946" s="11">
        <f t="shared" si="415"/>
        <v>0</v>
      </c>
      <c r="AG946" s="12">
        <f t="shared" si="416"/>
        <v>0</v>
      </c>
      <c r="AH946" s="11">
        <f t="shared" si="417"/>
        <v>0</v>
      </c>
      <c r="AI946" s="12">
        <f t="shared" si="418"/>
        <v>0</v>
      </c>
      <c r="AJ946" s="11">
        <f t="shared" si="419"/>
        <v>0</v>
      </c>
      <c r="AK946" s="12">
        <f t="shared" si="420"/>
        <v>0</v>
      </c>
    </row>
    <row r="947" spans="1:37" x14ac:dyDescent="0.3">
      <c r="C947" s="1"/>
      <c r="H947" s="2"/>
      <c r="J947">
        <f t="shared" si="393"/>
        <v>0</v>
      </c>
      <c r="K947">
        <f t="shared" si="394"/>
        <v>0</v>
      </c>
      <c r="L947">
        <f t="shared" si="395"/>
        <v>0</v>
      </c>
      <c r="M947">
        <f t="shared" si="396"/>
        <v>0</v>
      </c>
      <c r="N947">
        <f t="shared" si="397"/>
        <v>0</v>
      </c>
      <c r="O947">
        <f t="shared" si="398"/>
        <v>0</v>
      </c>
      <c r="P947">
        <f t="shared" si="399"/>
        <v>0</v>
      </c>
      <c r="Q947">
        <f t="shared" si="400"/>
        <v>0</v>
      </c>
      <c r="R947" s="11">
        <f t="shared" si="401"/>
        <v>0</v>
      </c>
      <c r="S947">
        <f t="shared" si="402"/>
        <v>0</v>
      </c>
      <c r="T947" s="11">
        <f t="shared" si="403"/>
        <v>0</v>
      </c>
      <c r="U947" s="12">
        <f t="shared" si="404"/>
        <v>0</v>
      </c>
      <c r="V947" s="11">
        <f t="shared" si="405"/>
        <v>0</v>
      </c>
      <c r="W947" s="12">
        <f t="shared" si="406"/>
        <v>0</v>
      </c>
      <c r="X947" s="11">
        <f t="shared" si="407"/>
        <v>0</v>
      </c>
      <c r="Y947" s="12">
        <f t="shared" si="408"/>
        <v>0</v>
      </c>
      <c r="Z947" s="11">
        <f t="shared" si="409"/>
        <v>0</v>
      </c>
      <c r="AA947" s="12">
        <f t="shared" si="410"/>
        <v>0</v>
      </c>
      <c r="AB947" s="11">
        <f t="shared" si="411"/>
        <v>0</v>
      </c>
      <c r="AC947" s="12">
        <f t="shared" si="412"/>
        <v>0</v>
      </c>
      <c r="AD947" s="11">
        <f t="shared" si="413"/>
        <v>0</v>
      </c>
      <c r="AE947" s="12">
        <f t="shared" si="414"/>
        <v>0</v>
      </c>
      <c r="AF947" s="11">
        <f t="shared" si="415"/>
        <v>0</v>
      </c>
      <c r="AG947" s="12">
        <f t="shared" si="416"/>
        <v>0</v>
      </c>
      <c r="AH947" s="11">
        <f t="shared" si="417"/>
        <v>0</v>
      </c>
      <c r="AI947" s="12">
        <f t="shared" si="418"/>
        <v>0</v>
      </c>
      <c r="AJ947" s="11">
        <f t="shared" si="419"/>
        <v>0</v>
      </c>
      <c r="AK947" s="12">
        <f t="shared" si="420"/>
        <v>0</v>
      </c>
    </row>
    <row r="948" spans="1:37" x14ac:dyDescent="0.3">
      <c r="A948">
        <v>579321</v>
      </c>
      <c r="C948" s="1">
        <v>43531</v>
      </c>
      <c r="D948">
        <v>1</v>
      </c>
      <c r="E948" t="s">
        <v>247</v>
      </c>
      <c r="F948" t="s">
        <v>165</v>
      </c>
      <c r="G948" t="s">
        <v>37</v>
      </c>
      <c r="H948" s="2">
        <v>3687521</v>
      </c>
      <c r="J948">
        <f t="shared" si="393"/>
        <v>0</v>
      </c>
      <c r="K948">
        <f t="shared" si="394"/>
        <v>0</v>
      </c>
      <c r="L948">
        <f t="shared" si="395"/>
        <v>0</v>
      </c>
      <c r="M948">
        <f t="shared" si="396"/>
        <v>0</v>
      </c>
      <c r="N948">
        <f t="shared" si="397"/>
        <v>0</v>
      </c>
      <c r="O948">
        <f t="shared" si="398"/>
        <v>0</v>
      </c>
      <c r="P948">
        <f t="shared" si="399"/>
        <v>0</v>
      </c>
      <c r="Q948">
        <f t="shared" si="400"/>
        <v>0</v>
      </c>
      <c r="R948" s="11">
        <f t="shared" si="401"/>
        <v>0</v>
      </c>
      <c r="S948">
        <f t="shared" si="402"/>
        <v>0</v>
      </c>
      <c r="T948" s="11">
        <f t="shared" si="403"/>
        <v>0</v>
      </c>
      <c r="U948" s="12">
        <f t="shared" si="404"/>
        <v>0</v>
      </c>
      <c r="V948" s="11">
        <f t="shared" si="405"/>
        <v>0</v>
      </c>
      <c r="W948" s="12">
        <f t="shared" si="406"/>
        <v>0</v>
      </c>
      <c r="X948" s="11">
        <f t="shared" si="407"/>
        <v>0</v>
      </c>
      <c r="Y948" s="12">
        <f t="shared" si="408"/>
        <v>0</v>
      </c>
      <c r="Z948" s="11">
        <f t="shared" si="409"/>
        <v>0</v>
      </c>
      <c r="AA948" s="12">
        <f t="shared" si="410"/>
        <v>0</v>
      </c>
      <c r="AB948" s="11">
        <f t="shared" si="411"/>
        <v>0</v>
      </c>
      <c r="AC948" s="12">
        <f t="shared" si="412"/>
        <v>0</v>
      </c>
      <c r="AD948" s="11">
        <f t="shared" si="413"/>
        <v>0</v>
      </c>
      <c r="AE948" s="12">
        <f t="shared" si="414"/>
        <v>0</v>
      </c>
      <c r="AF948" s="11">
        <f t="shared" si="415"/>
        <v>0</v>
      </c>
      <c r="AG948" s="12">
        <f t="shared" si="416"/>
        <v>0</v>
      </c>
      <c r="AH948" s="11">
        <f t="shared" si="417"/>
        <v>0</v>
      </c>
      <c r="AI948" s="12">
        <f t="shared" si="418"/>
        <v>0</v>
      </c>
      <c r="AJ948" s="11">
        <f t="shared" si="419"/>
        <v>0</v>
      </c>
      <c r="AK948" s="12">
        <f t="shared" si="420"/>
        <v>0</v>
      </c>
    </row>
    <row r="949" spans="1:37" x14ac:dyDescent="0.3">
      <c r="A949">
        <v>579321</v>
      </c>
      <c r="C949" s="1">
        <v>43531</v>
      </c>
      <c r="D949">
        <v>2</v>
      </c>
      <c r="E949" t="s">
        <v>247</v>
      </c>
      <c r="F949" t="s">
        <v>165</v>
      </c>
      <c r="G949" t="s">
        <v>15</v>
      </c>
      <c r="H949" s="2">
        <v>3917435</v>
      </c>
      <c r="J949">
        <f t="shared" si="393"/>
        <v>0</v>
      </c>
      <c r="K949">
        <f t="shared" si="394"/>
        <v>0</v>
      </c>
      <c r="L949">
        <f t="shared" si="395"/>
        <v>0</v>
      </c>
      <c r="M949">
        <f t="shared" si="396"/>
        <v>0</v>
      </c>
      <c r="N949">
        <f t="shared" si="397"/>
        <v>0</v>
      </c>
      <c r="O949">
        <f t="shared" si="398"/>
        <v>0</v>
      </c>
      <c r="P949">
        <f t="shared" si="399"/>
        <v>0</v>
      </c>
      <c r="Q949">
        <f t="shared" si="400"/>
        <v>0</v>
      </c>
      <c r="R949" s="11">
        <f t="shared" si="401"/>
        <v>0</v>
      </c>
      <c r="S949">
        <f t="shared" si="402"/>
        <v>0</v>
      </c>
      <c r="T949" s="11">
        <f t="shared" si="403"/>
        <v>0</v>
      </c>
      <c r="U949" s="12">
        <f t="shared" si="404"/>
        <v>0</v>
      </c>
      <c r="V949" s="11">
        <f t="shared" si="405"/>
        <v>0</v>
      </c>
      <c r="W949" s="12">
        <f t="shared" si="406"/>
        <v>0</v>
      </c>
      <c r="X949" s="11">
        <f t="shared" si="407"/>
        <v>0</v>
      </c>
      <c r="Y949" s="12">
        <f t="shared" si="408"/>
        <v>0</v>
      </c>
      <c r="Z949" s="11">
        <f t="shared" si="409"/>
        <v>0</v>
      </c>
      <c r="AA949" s="12">
        <f t="shared" si="410"/>
        <v>0</v>
      </c>
      <c r="AB949" s="11">
        <f t="shared" si="411"/>
        <v>0</v>
      </c>
      <c r="AC949" s="12">
        <f t="shared" si="412"/>
        <v>0</v>
      </c>
      <c r="AD949" s="11">
        <f t="shared" si="413"/>
        <v>0</v>
      </c>
      <c r="AE949" s="12">
        <f t="shared" si="414"/>
        <v>0</v>
      </c>
      <c r="AF949" s="11">
        <f t="shared" si="415"/>
        <v>1</v>
      </c>
      <c r="AG949" s="12">
        <f t="shared" si="416"/>
        <v>0</v>
      </c>
      <c r="AH949" s="11">
        <f t="shared" si="417"/>
        <v>0</v>
      </c>
      <c r="AI949" s="12">
        <f t="shared" si="418"/>
        <v>0</v>
      </c>
      <c r="AJ949" s="11">
        <f t="shared" si="419"/>
        <v>0</v>
      </c>
      <c r="AK949" s="12">
        <f t="shared" si="420"/>
        <v>0</v>
      </c>
    </row>
    <row r="950" spans="1:37" x14ac:dyDescent="0.3">
      <c r="A950">
        <v>579321</v>
      </c>
      <c r="C950" s="1">
        <v>43531</v>
      </c>
      <c r="D950">
        <v>3</v>
      </c>
      <c r="E950" t="s">
        <v>247</v>
      </c>
      <c r="F950" t="s">
        <v>165</v>
      </c>
      <c r="G950" t="s">
        <v>13</v>
      </c>
      <c r="H950" s="2">
        <v>4293218</v>
      </c>
      <c r="J950">
        <f t="shared" si="393"/>
        <v>0</v>
      </c>
      <c r="K950">
        <f t="shared" si="394"/>
        <v>0</v>
      </c>
      <c r="L950">
        <f t="shared" si="395"/>
        <v>0</v>
      </c>
      <c r="M950">
        <f t="shared" si="396"/>
        <v>0</v>
      </c>
      <c r="N950">
        <f t="shared" si="397"/>
        <v>1</v>
      </c>
      <c r="O950">
        <f t="shared" si="398"/>
        <v>0</v>
      </c>
      <c r="P950">
        <f t="shared" si="399"/>
        <v>0</v>
      </c>
      <c r="Q950">
        <f t="shared" si="400"/>
        <v>0</v>
      </c>
      <c r="R950" s="11">
        <f t="shared" si="401"/>
        <v>0</v>
      </c>
      <c r="S950">
        <f t="shared" si="402"/>
        <v>0</v>
      </c>
      <c r="T950" s="11">
        <f t="shared" si="403"/>
        <v>0</v>
      </c>
      <c r="U950" s="12">
        <f t="shared" si="404"/>
        <v>0</v>
      </c>
      <c r="V950" s="11">
        <f t="shared" si="405"/>
        <v>0</v>
      </c>
      <c r="W950" s="12">
        <f t="shared" si="406"/>
        <v>0</v>
      </c>
      <c r="X950" s="11">
        <f t="shared" si="407"/>
        <v>0</v>
      </c>
      <c r="Y950" s="12">
        <f t="shared" si="408"/>
        <v>0</v>
      </c>
      <c r="Z950" s="11">
        <f t="shared" si="409"/>
        <v>0</v>
      </c>
      <c r="AA950" s="12">
        <f t="shared" si="410"/>
        <v>0</v>
      </c>
      <c r="AB950" s="11">
        <f t="shared" si="411"/>
        <v>0</v>
      </c>
      <c r="AC950" s="12">
        <f t="shared" si="412"/>
        <v>0</v>
      </c>
      <c r="AD950" s="11">
        <f t="shared" si="413"/>
        <v>0</v>
      </c>
      <c r="AE950" s="12">
        <f t="shared" si="414"/>
        <v>0</v>
      </c>
      <c r="AF950" s="11">
        <f t="shared" si="415"/>
        <v>0</v>
      </c>
      <c r="AG950" s="12">
        <f t="shared" si="416"/>
        <v>0</v>
      </c>
      <c r="AH950" s="11">
        <f t="shared" si="417"/>
        <v>0</v>
      </c>
      <c r="AI950" s="12">
        <f t="shared" si="418"/>
        <v>0</v>
      </c>
      <c r="AJ950" s="11">
        <f t="shared" si="419"/>
        <v>0</v>
      </c>
      <c r="AK950" s="12">
        <f t="shared" si="420"/>
        <v>0</v>
      </c>
    </row>
    <row r="951" spans="1:37" x14ac:dyDescent="0.3">
      <c r="A951">
        <v>579321</v>
      </c>
      <c r="C951" s="1">
        <v>43531</v>
      </c>
      <c r="D951">
        <v>4</v>
      </c>
      <c r="E951" t="s">
        <v>247</v>
      </c>
      <c r="F951" t="s">
        <v>165</v>
      </c>
      <c r="G951" t="s">
        <v>12</v>
      </c>
      <c r="H951" s="2">
        <v>4844511</v>
      </c>
      <c r="J951">
        <f t="shared" si="393"/>
        <v>0</v>
      </c>
      <c r="K951">
        <f t="shared" si="394"/>
        <v>0</v>
      </c>
      <c r="L951">
        <f t="shared" si="395"/>
        <v>0</v>
      </c>
      <c r="M951">
        <f t="shared" si="396"/>
        <v>0</v>
      </c>
      <c r="N951">
        <f t="shared" si="397"/>
        <v>0</v>
      </c>
      <c r="O951">
        <f t="shared" si="398"/>
        <v>0</v>
      </c>
      <c r="P951">
        <f t="shared" si="399"/>
        <v>0</v>
      </c>
      <c r="Q951">
        <f t="shared" si="400"/>
        <v>0</v>
      </c>
      <c r="R951" s="11">
        <f t="shared" si="401"/>
        <v>0</v>
      </c>
      <c r="S951">
        <f t="shared" si="402"/>
        <v>0</v>
      </c>
      <c r="T951" s="11">
        <f t="shared" si="403"/>
        <v>0</v>
      </c>
      <c r="U951" s="12">
        <f t="shared" si="404"/>
        <v>0</v>
      </c>
      <c r="V951" s="11">
        <f t="shared" si="405"/>
        <v>1</v>
      </c>
      <c r="W951" s="12">
        <f t="shared" si="406"/>
        <v>0</v>
      </c>
      <c r="X951" s="11">
        <f t="shared" si="407"/>
        <v>0</v>
      </c>
      <c r="Y951" s="12">
        <f t="shared" si="408"/>
        <v>0</v>
      </c>
      <c r="Z951" s="11">
        <f t="shared" si="409"/>
        <v>0</v>
      </c>
      <c r="AA951" s="12">
        <f t="shared" si="410"/>
        <v>0</v>
      </c>
      <c r="AB951" s="11">
        <f t="shared" si="411"/>
        <v>0</v>
      </c>
      <c r="AC951" s="12">
        <f t="shared" si="412"/>
        <v>0</v>
      </c>
      <c r="AD951" s="11">
        <f t="shared" si="413"/>
        <v>0</v>
      </c>
      <c r="AE951" s="12">
        <f t="shared" si="414"/>
        <v>0</v>
      </c>
      <c r="AF951" s="11">
        <f t="shared" si="415"/>
        <v>0</v>
      </c>
      <c r="AG951" s="12">
        <f t="shared" si="416"/>
        <v>0</v>
      </c>
      <c r="AH951" s="11">
        <f t="shared" si="417"/>
        <v>0</v>
      </c>
      <c r="AI951" s="12">
        <f t="shared" si="418"/>
        <v>0</v>
      </c>
      <c r="AJ951" s="11">
        <f t="shared" si="419"/>
        <v>0</v>
      </c>
      <c r="AK951" s="12">
        <f t="shared" si="420"/>
        <v>0</v>
      </c>
    </row>
    <row r="952" spans="1:37" x14ac:dyDescent="0.3">
      <c r="A952">
        <v>579321</v>
      </c>
      <c r="C952" s="1">
        <v>43531</v>
      </c>
      <c r="D952">
        <v>5</v>
      </c>
      <c r="E952" t="s">
        <v>247</v>
      </c>
      <c r="F952" t="s">
        <v>165</v>
      </c>
      <c r="G952" t="s">
        <v>156</v>
      </c>
      <c r="H952" s="2">
        <v>4963972</v>
      </c>
      <c r="J952">
        <f t="shared" si="393"/>
        <v>1</v>
      </c>
      <c r="K952">
        <f t="shared" si="394"/>
        <v>0</v>
      </c>
      <c r="L952">
        <f t="shared" si="395"/>
        <v>0</v>
      </c>
      <c r="M952">
        <f t="shared" si="396"/>
        <v>0</v>
      </c>
      <c r="N952">
        <f t="shared" si="397"/>
        <v>0</v>
      </c>
      <c r="O952">
        <f t="shared" si="398"/>
        <v>0</v>
      </c>
      <c r="P952">
        <f t="shared" si="399"/>
        <v>0</v>
      </c>
      <c r="Q952">
        <f t="shared" si="400"/>
        <v>0</v>
      </c>
      <c r="R952" s="11">
        <f t="shared" si="401"/>
        <v>0</v>
      </c>
      <c r="S952">
        <f t="shared" si="402"/>
        <v>0</v>
      </c>
      <c r="T952" s="11">
        <f t="shared" si="403"/>
        <v>0</v>
      </c>
      <c r="U952" s="12">
        <f t="shared" si="404"/>
        <v>0</v>
      </c>
      <c r="V952" s="11">
        <f t="shared" si="405"/>
        <v>0</v>
      </c>
      <c r="W952" s="12">
        <f t="shared" si="406"/>
        <v>0</v>
      </c>
      <c r="X952" s="11">
        <f t="shared" si="407"/>
        <v>0</v>
      </c>
      <c r="Y952" s="12">
        <f t="shared" si="408"/>
        <v>0</v>
      </c>
      <c r="Z952" s="11">
        <f t="shared" si="409"/>
        <v>0</v>
      </c>
      <c r="AA952" s="12">
        <f t="shared" si="410"/>
        <v>0</v>
      </c>
      <c r="AB952" s="11">
        <f t="shared" si="411"/>
        <v>0</v>
      </c>
      <c r="AC952" s="12">
        <f t="shared" si="412"/>
        <v>0</v>
      </c>
      <c r="AD952" s="11">
        <f t="shared" si="413"/>
        <v>0</v>
      </c>
      <c r="AE952" s="12">
        <f t="shared" si="414"/>
        <v>0</v>
      </c>
      <c r="AF952" s="11">
        <f t="shared" si="415"/>
        <v>0</v>
      </c>
      <c r="AG952" s="12">
        <f t="shared" si="416"/>
        <v>0</v>
      </c>
      <c r="AH952" s="11">
        <f t="shared" si="417"/>
        <v>0</v>
      </c>
      <c r="AI952" s="12">
        <f t="shared" si="418"/>
        <v>0</v>
      </c>
      <c r="AJ952" s="11">
        <f t="shared" si="419"/>
        <v>0</v>
      </c>
      <c r="AK952" s="12">
        <f t="shared" si="420"/>
        <v>0</v>
      </c>
    </row>
    <row r="953" spans="1:37" x14ac:dyDescent="0.3">
      <c r="C953" s="1"/>
      <c r="H953" s="2"/>
      <c r="J953">
        <f t="shared" si="393"/>
        <v>0</v>
      </c>
      <c r="K953">
        <f t="shared" si="394"/>
        <v>0</v>
      </c>
      <c r="L953">
        <f t="shared" si="395"/>
        <v>0</v>
      </c>
      <c r="M953">
        <f t="shared" si="396"/>
        <v>0</v>
      </c>
      <c r="N953">
        <f t="shared" si="397"/>
        <v>0</v>
      </c>
      <c r="O953">
        <f t="shared" si="398"/>
        <v>0</v>
      </c>
      <c r="P953">
        <f t="shared" si="399"/>
        <v>0</v>
      </c>
      <c r="Q953">
        <f t="shared" si="400"/>
        <v>0</v>
      </c>
      <c r="R953" s="11">
        <f t="shared" si="401"/>
        <v>0</v>
      </c>
      <c r="S953">
        <f t="shared" si="402"/>
        <v>0</v>
      </c>
      <c r="T953" s="11">
        <f t="shared" si="403"/>
        <v>0</v>
      </c>
      <c r="U953" s="12">
        <f t="shared" si="404"/>
        <v>0</v>
      </c>
      <c r="V953" s="11">
        <f t="shared" si="405"/>
        <v>0</v>
      </c>
      <c r="W953" s="12">
        <f t="shared" si="406"/>
        <v>0</v>
      </c>
      <c r="X953" s="11">
        <f t="shared" si="407"/>
        <v>0</v>
      </c>
      <c r="Y953" s="12">
        <f t="shared" si="408"/>
        <v>0</v>
      </c>
      <c r="Z953" s="11">
        <f t="shared" si="409"/>
        <v>0</v>
      </c>
      <c r="AA953" s="12">
        <f t="shared" si="410"/>
        <v>0</v>
      </c>
      <c r="AB953" s="11">
        <f t="shared" si="411"/>
        <v>0</v>
      </c>
      <c r="AC953" s="12">
        <f t="shared" si="412"/>
        <v>0</v>
      </c>
      <c r="AD953" s="11">
        <f t="shared" si="413"/>
        <v>0</v>
      </c>
      <c r="AE953" s="12">
        <f t="shared" si="414"/>
        <v>0</v>
      </c>
      <c r="AF953" s="11">
        <f t="shared" si="415"/>
        <v>0</v>
      </c>
      <c r="AG953" s="12">
        <f t="shared" si="416"/>
        <v>0</v>
      </c>
      <c r="AH953" s="11">
        <f t="shared" si="417"/>
        <v>0</v>
      </c>
      <c r="AI953" s="12">
        <f t="shared" si="418"/>
        <v>0</v>
      </c>
      <c r="AJ953" s="11">
        <f t="shared" si="419"/>
        <v>0</v>
      </c>
      <c r="AK953" s="12">
        <f t="shared" si="420"/>
        <v>0</v>
      </c>
    </row>
    <row r="954" spans="1:37" x14ac:dyDescent="0.3">
      <c r="A954">
        <v>578539</v>
      </c>
      <c r="C954" s="1">
        <v>43524</v>
      </c>
      <c r="D954">
        <v>1</v>
      </c>
      <c r="E954" t="s">
        <v>248</v>
      </c>
      <c r="F954" t="s">
        <v>165</v>
      </c>
      <c r="G954" t="s">
        <v>17</v>
      </c>
      <c r="H954" s="2">
        <v>3826800</v>
      </c>
      <c r="J954">
        <f t="shared" si="393"/>
        <v>0</v>
      </c>
      <c r="K954">
        <f t="shared" si="394"/>
        <v>0</v>
      </c>
      <c r="L954">
        <f t="shared" si="395"/>
        <v>0</v>
      </c>
      <c r="M954">
        <f t="shared" si="396"/>
        <v>0</v>
      </c>
      <c r="N954">
        <f t="shared" si="397"/>
        <v>0</v>
      </c>
      <c r="O954">
        <f t="shared" si="398"/>
        <v>0</v>
      </c>
      <c r="P954">
        <f t="shared" si="399"/>
        <v>0</v>
      </c>
      <c r="Q954">
        <f t="shared" si="400"/>
        <v>0</v>
      </c>
      <c r="R954" s="11">
        <f t="shared" si="401"/>
        <v>0</v>
      </c>
      <c r="S954">
        <f t="shared" si="402"/>
        <v>0</v>
      </c>
      <c r="T954" s="11">
        <f t="shared" si="403"/>
        <v>0</v>
      </c>
      <c r="U954" s="12">
        <f t="shared" si="404"/>
        <v>0</v>
      </c>
      <c r="V954" s="11">
        <f t="shared" si="405"/>
        <v>0</v>
      </c>
      <c r="W954" s="12">
        <f t="shared" si="406"/>
        <v>0</v>
      </c>
      <c r="X954" s="11">
        <f t="shared" si="407"/>
        <v>0</v>
      </c>
      <c r="Y954" s="12">
        <f t="shared" si="408"/>
        <v>0</v>
      </c>
      <c r="Z954" s="11">
        <f t="shared" si="409"/>
        <v>0</v>
      </c>
      <c r="AA954" s="12">
        <f t="shared" si="410"/>
        <v>0</v>
      </c>
      <c r="AB954" s="11">
        <f t="shared" si="411"/>
        <v>0</v>
      </c>
      <c r="AC954" s="12">
        <f t="shared" si="412"/>
        <v>0</v>
      </c>
      <c r="AD954" s="11">
        <f t="shared" si="413"/>
        <v>0</v>
      </c>
      <c r="AE954" s="12">
        <f t="shared" si="414"/>
        <v>0</v>
      </c>
      <c r="AF954" s="11">
        <f t="shared" si="415"/>
        <v>0</v>
      </c>
      <c r="AG954" s="12">
        <f t="shared" si="416"/>
        <v>0</v>
      </c>
      <c r="AH954" s="11">
        <f t="shared" si="417"/>
        <v>0</v>
      </c>
      <c r="AI954" s="12">
        <f t="shared" si="418"/>
        <v>0</v>
      </c>
      <c r="AJ954" s="11">
        <f t="shared" si="419"/>
        <v>0</v>
      </c>
      <c r="AK954" s="12">
        <f t="shared" si="420"/>
        <v>0</v>
      </c>
    </row>
    <row r="955" spans="1:37" x14ac:dyDescent="0.3">
      <c r="A955">
        <v>578539</v>
      </c>
      <c r="C955" s="1">
        <v>43524</v>
      </c>
      <c r="D955">
        <v>2</v>
      </c>
      <c r="E955" t="s">
        <v>248</v>
      </c>
      <c r="F955" t="s">
        <v>165</v>
      </c>
      <c r="G955" t="s">
        <v>36</v>
      </c>
      <c r="H955" s="2">
        <v>4016280</v>
      </c>
      <c r="J955">
        <f t="shared" si="393"/>
        <v>0</v>
      </c>
      <c r="K955">
        <f t="shared" si="394"/>
        <v>0</v>
      </c>
      <c r="L955">
        <f t="shared" si="395"/>
        <v>0</v>
      </c>
      <c r="M955">
        <f t="shared" si="396"/>
        <v>0</v>
      </c>
      <c r="N955">
        <f t="shared" si="397"/>
        <v>0</v>
      </c>
      <c r="O955">
        <f t="shared" si="398"/>
        <v>0</v>
      </c>
      <c r="P955">
        <f t="shared" si="399"/>
        <v>0</v>
      </c>
      <c r="Q955">
        <f t="shared" si="400"/>
        <v>0</v>
      </c>
      <c r="R955" s="11">
        <f t="shared" si="401"/>
        <v>0</v>
      </c>
      <c r="S955">
        <f t="shared" si="402"/>
        <v>0</v>
      </c>
      <c r="T955" s="11">
        <f t="shared" si="403"/>
        <v>0</v>
      </c>
      <c r="U955" s="12">
        <f t="shared" si="404"/>
        <v>0</v>
      </c>
      <c r="V955" s="11">
        <f t="shared" si="405"/>
        <v>0</v>
      </c>
      <c r="W955" s="12">
        <f t="shared" si="406"/>
        <v>0</v>
      </c>
      <c r="X955" s="11">
        <f t="shared" si="407"/>
        <v>0</v>
      </c>
      <c r="Y955" s="12">
        <f t="shared" si="408"/>
        <v>0</v>
      </c>
      <c r="Z955" s="11">
        <f t="shared" si="409"/>
        <v>0</v>
      </c>
      <c r="AA955" s="12">
        <f t="shared" si="410"/>
        <v>0</v>
      </c>
      <c r="AB955" s="11">
        <f t="shared" si="411"/>
        <v>0</v>
      </c>
      <c r="AC955" s="12">
        <f t="shared" si="412"/>
        <v>0</v>
      </c>
      <c r="AD955" s="11">
        <f t="shared" si="413"/>
        <v>0</v>
      </c>
      <c r="AE955" s="12">
        <f t="shared" si="414"/>
        <v>0</v>
      </c>
      <c r="AF955" s="11">
        <f t="shared" si="415"/>
        <v>0</v>
      </c>
      <c r="AG955" s="12">
        <f t="shared" si="416"/>
        <v>0</v>
      </c>
      <c r="AH955" s="11">
        <f t="shared" si="417"/>
        <v>0</v>
      </c>
      <c r="AI955" s="12">
        <f t="shared" si="418"/>
        <v>0</v>
      </c>
      <c r="AJ955" s="11">
        <f t="shared" si="419"/>
        <v>0</v>
      </c>
      <c r="AK955" s="12">
        <f t="shared" si="420"/>
        <v>0</v>
      </c>
    </row>
    <row r="956" spans="1:37" x14ac:dyDescent="0.3">
      <c r="A956">
        <v>578539</v>
      </c>
      <c r="C956" s="1">
        <v>43524</v>
      </c>
      <c r="D956">
        <v>3</v>
      </c>
      <c r="E956" t="s">
        <v>248</v>
      </c>
      <c r="F956" t="s">
        <v>165</v>
      </c>
      <c r="G956" t="s">
        <v>37</v>
      </c>
      <c r="H956" s="2">
        <v>4351425</v>
      </c>
      <c r="J956">
        <f t="shared" si="393"/>
        <v>0</v>
      </c>
      <c r="K956">
        <f t="shared" si="394"/>
        <v>0</v>
      </c>
      <c r="L956">
        <f t="shared" si="395"/>
        <v>0</v>
      </c>
      <c r="M956">
        <f t="shared" si="396"/>
        <v>0</v>
      </c>
      <c r="N956">
        <f t="shared" si="397"/>
        <v>0</v>
      </c>
      <c r="O956">
        <f t="shared" si="398"/>
        <v>0</v>
      </c>
      <c r="P956">
        <f t="shared" si="399"/>
        <v>0</v>
      </c>
      <c r="Q956">
        <f t="shared" si="400"/>
        <v>0</v>
      </c>
      <c r="R956" s="11">
        <f t="shared" si="401"/>
        <v>0</v>
      </c>
      <c r="S956">
        <f t="shared" si="402"/>
        <v>0</v>
      </c>
      <c r="T956" s="11">
        <f t="shared" si="403"/>
        <v>0</v>
      </c>
      <c r="U956" s="12">
        <f t="shared" si="404"/>
        <v>0</v>
      </c>
      <c r="V956" s="11">
        <f t="shared" si="405"/>
        <v>0</v>
      </c>
      <c r="W956" s="12">
        <f t="shared" si="406"/>
        <v>0</v>
      </c>
      <c r="X956" s="11">
        <f t="shared" si="407"/>
        <v>0</v>
      </c>
      <c r="Y956" s="12">
        <f t="shared" si="408"/>
        <v>0</v>
      </c>
      <c r="Z956" s="11">
        <f t="shared" si="409"/>
        <v>0</v>
      </c>
      <c r="AA956" s="12">
        <f t="shared" si="410"/>
        <v>0</v>
      </c>
      <c r="AB956" s="11">
        <f t="shared" si="411"/>
        <v>0</v>
      </c>
      <c r="AC956" s="12">
        <f t="shared" si="412"/>
        <v>0</v>
      </c>
      <c r="AD956" s="11">
        <f t="shared" si="413"/>
        <v>0</v>
      </c>
      <c r="AE956" s="12">
        <f t="shared" si="414"/>
        <v>0</v>
      </c>
      <c r="AF956" s="11">
        <f t="shared" si="415"/>
        <v>0</v>
      </c>
      <c r="AG956" s="12">
        <f t="shared" si="416"/>
        <v>0</v>
      </c>
      <c r="AH956" s="11">
        <f t="shared" si="417"/>
        <v>0</v>
      </c>
      <c r="AI956" s="12">
        <f t="shared" si="418"/>
        <v>0</v>
      </c>
      <c r="AJ956" s="11">
        <f t="shared" si="419"/>
        <v>0</v>
      </c>
      <c r="AK956" s="12">
        <f t="shared" si="420"/>
        <v>0</v>
      </c>
    </row>
    <row r="957" spans="1:37" x14ac:dyDescent="0.3">
      <c r="A957">
        <v>578539</v>
      </c>
      <c r="C957" s="1">
        <v>43524</v>
      </c>
      <c r="D957">
        <v>4</v>
      </c>
      <c r="E957" t="s">
        <v>248</v>
      </c>
      <c r="F957" t="s">
        <v>165</v>
      </c>
      <c r="G957" t="s">
        <v>152</v>
      </c>
      <c r="H957" s="2">
        <v>4426721</v>
      </c>
      <c r="J957">
        <f t="shared" si="393"/>
        <v>0</v>
      </c>
      <c r="K957">
        <f t="shared" si="394"/>
        <v>0</v>
      </c>
      <c r="L957">
        <f t="shared" si="395"/>
        <v>0</v>
      </c>
      <c r="M957">
        <f t="shared" si="396"/>
        <v>0</v>
      </c>
      <c r="N957">
        <f t="shared" si="397"/>
        <v>0</v>
      </c>
      <c r="O957">
        <f t="shared" si="398"/>
        <v>0</v>
      </c>
      <c r="P957">
        <f t="shared" si="399"/>
        <v>0</v>
      </c>
      <c r="Q957">
        <f t="shared" si="400"/>
        <v>0</v>
      </c>
      <c r="R957" s="11">
        <f t="shared" si="401"/>
        <v>0</v>
      </c>
      <c r="S957">
        <f t="shared" si="402"/>
        <v>0</v>
      </c>
      <c r="T957" s="11">
        <f t="shared" si="403"/>
        <v>0</v>
      </c>
      <c r="U957" s="12">
        <f t="shared" si="404"/>
        <v>0</v>
      </c>
      <c r="V957" s="11">
        <f t="shared" si="405"/>
        <v>0</v>
      </c>
      <c r="W957" s="12">
        <f t="shared" si="406"/>
        <v>0</v>
      </c>
      <c r="X957" s="11">
        <f t="shared" si="407"/>
        <v>0</v>
      </c>
      <c r="Y957" s="12">
        <f t="shared" si="408"/>
        <v>0</v>
      </c>
      <c r="Z957" s="11">
        <f t="shared" si="409"/>
        <v>0</v>
      </c>
      <c r="AA957" s="12">
        <f t="shared" si="410"/>
        <v>0</v>
      </c>
      <c r="AB957" s="11">
        <f t="shared" si="411"/>
        <v>0</v>
      </c>
      <c r="AC957" s="12">
        <f t="shared" si="412"/>
        <v>0</v>
      </c>
      <c r="AD957" s="11">
        <f t="shared" si="413"/>
        <v>0</v>
      </c>
      <c r="AE957" s="12">
        <f t="shared" si="414"/>
        <v>0</v>
      </c>
      <c r="AF957" s="11">
        <f t="shared" si="415"/>
        <v>0</v>
      </c>
      <c r="AG957" s="12">
        <f t="shared" si="416"/>
        <v>0</v>
      </c>
      <c r="AH957" s="11">
        <f t="shared" si="417"/>
        <v>0</v>
      </c>
      <c r="AI957" s="12">
        <f t="shared" si="418"/>
        <v>0</v>
      </c>
      <c r="AJ957" s="11">
        <f t="shared" si="419"/>
        <v>0</v>
      </c>
      <c r="AK957" s="12">
        <f t="shared" si="420"/>
        <v>0</v>
      </c>
    </row>
    <row r="958" spans="1:37" x14ac:dyDescent="0.3">
      <c r="A958">
        <v>578539</v>
      </c>
      <c r="C958" s="1">
        <v>43524</v>
      </c>
      <c r="D958">
        <v>5</v>
      </c>
      <c r="E958" t="s">
        <v>248</v>
      </c>
      <c r="F958" t="s">
        <v>165</v>
      </c>
      <c r="G958" t="s">
        <v>13</v>
      </c>
      <c r="H958" s="2">
        <v>4677914</v>
      </c>
      <c r="J958">
        <f t="shared" si="393"/>
        <v>0</v>
      </c>
      <c r="K958">
        <f t="shared" si="394"/>
        <v>0</v>
      </c>
      <c r="L958">
        <f t="shared" si="395"/>
        <v>0</v>
      </c>
      <c r="M958">
        <f t="shared" si="396"/>
        <v>0</v>
      </c>
      <c r="N958">
        <f t="shared" si="397"/>
        <v>1</v>
      </c>
      <c r="O958">
        <f t="shared" si="398"/>
        <v>0</v>
      </c>
      <c r="P958">
        <f t="shared" si="399"/>
        <v>0</v>
      </c>
      <c r="Q958">
        <f t="shared" si="400"/>
        <v>0</v>
      </c>
      <c r="R958" s="11">
        <f t="shared" si="401"/>
        <v>0</v>
      </c>
      <c r="S958">
        <f t="shared" si="402"/>
        <v>0</v>
      </c>
      <c r="T958" s="11">
        <f t="shared" si="403"/>
        <v>0</v>
      </c>
      <c r="U958" s="12">
        <f t="shared" si="404"/>
        <v>0</v>
      </c>
      <c r="V958" s="11">
        <f t="shared" si="405"/>
        <v>0</v>
      </c>
      <c r="W958" s="12">
        <f t="shared" si="406"/>
        <v>0</v>
      </c>
      <c r="X958" s="11">
        <f t="shared" si="407"/>
        <v>0</v>
      </c>
      <c r="Y958" s="12">
        <f t="shared" si="408"/>
        <v>0</v>
      </c>
      <c r="Z958" s="11">
        <f t="shared" si="409"/>
        <v>0</v>
      </c>
      <c r="AA958" s="12">
        <f t="shared" si="410"/>
        <v>0</v>
      </c>
      <c r="AB958" s="11">
        <f t="shared" si="411"/>
        <v>0</v>
      </c>
      <c r="AC958" s="12">
        <f t="shared" si="412"/>
        <v>0</v>
      </c>
      <c r="AD958" s="11">
        <f t="shared" si="413"/>
        <v>0</v>
      </c>
      <c r="AE958" s="12">
        <f t="shared" si="414"/>
        <v>0</v>
      </c>
      <c r="AF958" s="11">
        <f t="shared" si="415"/>
        <v>0</v>
      </c>
      <c r="AG958" s="12">
        <f t="shared" si="416"/>
        <v>0</v>
      </c>
      <c r="AH958" s="11">
        <f t="shared" si="417"/>
        <v>0</v>
      </c>
      <c r="AI958" s="12">
        <f t="shared" si="418"/>
        <v>0</v>
      </c>
      <c r="AJ958" s="11">
        <f t="shared" si="419"/>
        <v>0</v>
      </c>
      <c r="AK958" s="12">
        <f t="shared" si="420"/>
        <v>0</v>
      </c>
    </row>
    <row r="959" spans="1:37" x14ac:dyDescent="0.3">
      <c r="A959">
        <v>578539</v>
      </c>
      <c r="C959" s="1">
        <v>43524</v>
      </c>
      <c r="D959">
        <v>6</v>
      </c>
      <c r="E959" t="s">
        <v>248</v>
      </c>
      <c r="F959" t="s">
        <v>165</v>
      </c>
      <c r="G959" t="s">
        <v>49</v>
      </c>
      <c r="H959" s="2">
        <v>4800823</v>
      </c>
      <c r="J959">
        <f t="shared" si="393"/>
        <v>0</v>
      </c>
      <c r="K959">
        <f t="shared" si="394"/>
        <v>0</v>
      </c>
      <c r="L959">
        <f t="shared" si="395"/>
        <v>0</v>
      </c>
      <c r="M959">
        <f t="shared" si="396"/>
        <v>0</v>
      </c>
      <c r="N959">
        <f t="shared" si="397"/>
        <v>0</v>
      </c>
      <c r="O959">
        <f t="shared" si="398"/>
        <v>0</v>
      </c>
      <c r="P959">
        <f t="shared" si="399"/>
        <v>0</v>
      </c>
      <c r="Q959">
        <f t="shared" si="400"/>
        <v>0</v>
      </c>
      <c r="R959" s="11">
        <f t="shared" si="401"/>
        <v>0</v>
      </c>
      <c r="S959">
        <f t="shared" si="402"/>
        <v>0</v>
      </c>
      <c r="T959" s="11">
        <f t="shared" si="403"/>
        <v>0</v>
      </c>
      <c r="U959" s="12">
        <f t="shared" si="404"/>
        <v>0</v>
      </c>
      <c r="V959" s="11">
        <f t="shared" si="405"/>
        <v>0</v>
      </c>
      <c r="W959" s="12">
        <f t="shared" si="406"/>
        <v>0</v>
      </c>
      <c r="X959" s="11">
        <f t="shared" si="407"/>
        <v>0</v>
      </c>
      <c r="Y959" s="12">
        <f t="shared" si="408"/>
        <v>0</v>
      </c>
      <c r="Z959" s="11">
        <f t="shared" si="409"/>
        <v>0</v>
      </c>
      <c r="AA959" s="12">
        <f t="shared" si="410"/>
        <v>0</v>
      </c>
      <c r="AB959" s="11">
        <f t="shared" si="411"/>
        <v>0</v>
      </c>
      <c r="AC959" s="12">
        <f t="shared" si="412"/>
        <v>0</v>
      </c>
      <c r="AD959" s="11">
        <f t="shared" si="413"/>
        <v>0</v>
      </c>
      <c r="AE959" s="12">
        <f t="shared" si="414"/>
        <v>0</v>
      </c>
      <c r="AF959" s="11">
        <f t="shared" si="415"/>
        <v>0</v>
      </c>
      <c r="AG959" s="12">
        <f t="shared" si="416"/>
        <v>0</v>
      </c>
      <c r="AH959" s="11">
        <f t="shared" si="417"/>
        <v>0</v>
      </c>
      <c r="AI959" s="12">
        <f t="shared" si="418"/>
        <v>0</v>
      </c>
      <c r="AJ959" s="11">
        <f t="shared" si="419"/>
        <v>0</v>
      </c>
      <c r="AK959" s="12">
        <f t="shared" si="420"/>
        <v>0</v>
      </c>
    </row>
    <row r="960" spans="1:37" x14ac:dyDescent="0.3">
      <c r="A960">
        <v>578539</v>
      </c>
      <c r="C960" s="1">
        <v>43524</v>
      </c>
      <c r="D960">
        <v>7</v>
      </c>
      <c r="E960" t="s">
        <v>248</v>
      </c>
      <c r="F960" t="s">
        <v>165</v>
      </c>
      <c r="G960" t="s">
        <v>156</v>
      </c>
      <c r="H960" s="2">
        <v>4809501</v>
      </c>
      <c r="J960">
        <f t="shared" si="393"/>
        <v>1</v>
      </c>
      <c r="K960">
        <f t="shared" si="394"/>
        <v>0</v>
      </c>
      <c r="L960">
        <f t="shared" si="395"/>
        <v>0</v>
      </c>
      <c r="M960">
        <f t="shared" si="396"/>
        <v>0</v>
      </c>
      <c r="N960">
        <f t="shared" si="397"/>
        <v>0</v>
      </c>
      <c r="O960">
        <f t="shared" si="398"/>
        <v>0</v>
      </c>
      <c r="P960">
        <f t="shared" si="399"/>
        <v>0</v>
      </c>
      <c r="Q960">
        <f t="shared" si="400"/>
        <v>0</v>
      </c>
      <c r="R960" s="11">
        <f t="shared" si="401"/>
        <v>0</v>
      </c>
      <c r="S960">
        <f t="shared" si="402"/>
        <v>0</v>
      </c>
      <c r="T960" s="11">
        <f t="shared" si="403"/>
        <v>0</v>
      </c>
      <c r="U960" s="12">
        <f t="shared" si="404"/>
        <v>0</v>
      </c>
      <c r="V960" s="11">
        <f t="shared" si="405"/>
        <v>0</v>
      </c>
      <c r="W960" s="12">
        <f t="shared" si="406"/>
        <v>0</v>
      </c>
      <c r="X960" s="11">
        <f t="shared" si="407"/>
        <v>0</v>
      </c>
      <c r="Y960" s="12">
        <f t="shared" si="408"/>
        <v>0</v>
      </c>
      <c r="Z960" s="11">
        <f t="shared" si="409"/>
        <v>0</v>
      </c>
      <c r="AA960" s="12">
        <f t="shared" si="410"/>
        <v>0</v>
      </c>
      <c r="AB960" s="11">
        <f t="shared" si="411"/>
        <v>0</v>
      </c>
      <c r="AC960" s="12">
        <f t="shared" si="412"/>
        <v>0</v>
      </c>
      <c r="AD960" s="11">
        <f t="shared" si="413"/>
        <v>0</v>
      </c>
      <c r="AE960" s="12">
        <f t="shared" si="414"/>
        <v>0</v>
      </c>
      <c r="AF960" s="11">
        <f t="shared" si="415"/>
        <v>0</v>
      </c>
      <c r="AG960" s="12">
        <f t="shared" si="416"/>
        <v>0</v>
      </c>
      <c r="AH960" s="11">
        <f t="shared" si="417"/>
        <v>0</v>
      </c>
      <c r="AI960" s="12">
        <f t="shared" si="418"/>
        <v>0</v>
      </c>
      <c r="AJ960" s="11">
        <f t="shared" si="419"/>
        <v>0</v>
      </c>
      <c r="AK960" s="12">
        <f t="shared" si="420"/>
        <v>0</v>
      </c>
    </row>
    <row r="961" spans="1:37" x14ac:dyDescent="0.3">
      <c r="A961">
        <v>578539</v>
      </c>
      <c r="C961" s="1">
        <v>43524</v>
      </c>
      <c r="D961">
        <v>8</v>
      </c>
      <c r="E961" t="s">
        <v>248</v>
      </c>
      <c r="F961" t="s">
        <v>165</v>
      </c>
      <c r="G961" t="s">
        <v>19</v>
      </c>
      <c r="H961" s="2">
        <v>4865076</v>
      </c>
      <c r="J961">
        <f t="shared" si="393"/>
        <v>0</v>
      </c>
      <c r="K961">
        <f t="shared" si="394"/>
        <v>0</v>
      </c>
      <c r="L961">
        <f t="shared" si="395"/>
        <v>0</v>
      </c>
      <c r="M961">
        <f t="shared" si="396"/>
        <v>0</v>
      </c>
      <c r="N961">
        <f t="shared" si="397"/>
        <v>0</v>
      </c>
      <c r="O961">
        <f t="shared" si="398"/>
        <v>0</v>
      </c>
      <c r="P961">
        <f t="shared" si="399"/>
        <v>0</v>
      </c>
      <c r="Q961">
        <f t="shared" si="400"/>
        <v>0</v>
      </c>
      <c r="R961" s="11">
        <f t="shared" si="401"/>
        <v>0</v>
      </c>
      <c r="S961">
        <f t="shared" si="402"/>
        <v>0</v>
      </c>
      <c r="T961" s="11">
        <f t="shared" si="403"/>
        <v>0</v>
      </c>
      <c r="U961" s="12">
        <f t="shared" si="404"/>
        <v>0</v>
      </c>
      <c r="V961" s="11">
        <f t="shared" si="405"/>
        <v>0</v>
      </c>
      <c r="W961" s="12">
        <f t="shared" si="406"/>
        <v>0</v>
      </c>
      <c r="X961" s="11">
        <f t="shared" si="407"/>
        <v>0</v>
      </c>
      <c r="Y961" s="12">
        <f t="shared" si="408"/>
        <v>0</v>
      </c>
      <c r="Z961" s="11">
        <f t="shared" si="409"/>
        <v>0</v>
      </c>
      <c r="AA961" s="12">
        <f t="shared" si="410"/>
        <v>0</v>
      </c>
      <c r="AB961" s="11">
        <f t="shared" si="411"/>
        <v>0</v>
      </c>
      <c r="AC961" s="12">
        <f t="shared" si="412"/>
        <v>0</v>
      </c>
      <c r="AD961" s="11">
        <f t="shared" si="413"/>
        <v>0</v>
      </c>
      <c r="AE961" s="12">
        <f t="shared" si="414"/>
        <v>0</v>
      </c>
      <c r="AF961" s="11">
        <f t="shared" si="415"/>
        <v>0</v>
      </c>
      <c r="AG961" s="12">
        <f t="shared" si="416"/>
        <v>0</v>
      </c>
      <c r="AH961" s="11">
        <f t="shared" si="417"/>
        <v>0</v>
      </c>
      <c r="AI961" s="12">
        <f t="shared" si="418"/>
        <v>0</v>
      </c>
      <c r="AJ961" s="11">
        <f t="shared" si="419"/>
        <v>0</v>
      </c>
      <c r="AK961" s="12">
        <f t="shared" si="420"/>
        <v>0</v>
      </c>
    </row>
    <row r="962" spans="1:37" x14ac:dyDescent="0.3">
      <c r="A962">
        <v>578539</v>
      </c>
      <c r="C962" s="1">
        <v>43524</v>
      </c>
      <c r="D962">
        <v>9</v>
      </c>
      <c r="E962" t="s">
        <v>248</v>
      </c>
      <c r="F962" t="s">
        <v>165</v>
      </c>
      <c r="G962" t="s">
        <v>12</v>
      </c>
      <c r="H962" s="2">
        <v>4978520</v>
      </c>
      <c r="J962">
        <f t="shared" si="393"/>
        <v>0</v>
      </c>
      <c r="K962">
        <f t="shared" si="394"/>
        <v>0</v>
      </c>
      <c r="L962">
        <f t="shared" si="395"/>
        <v>0</v>
      </c>
      <c r="M962">
        <f t="shared" si="396"/>
        <v>0</v>
      </c>
      <c r="N962">
        <f t="shared" si="397"/>
        <v>0</v>
      </c>
      <c r="O962">
        <f t="shared" si="398"/>
        <v>0</v>
      </c>
      <c r="P962">
        <f t="shared" si="399"/>
        <v>0</v>
      </c>
      <c r="Q962">
        <f t="shared" si="400"/>
        <v>0</v>
      </c>
      <c r="R962" s="11">
        <f t="shared" si="401"/>
        <v>0</v>
      </c>
      <c r="S962">
        <f t="shared" si="402"/>
        <v>0</v>
      </c>
      <c r="T962" s="11">
        <f t="shared" si="403"/>
        <v>0</v>
      </c>
      <c r="U962" s="12">
        <f t="shared" si="404"/>
        <v>0</v>
      </c>
      <c r="V962" s="11">
        <f t="shared" si="405"/>
        <v>1</v>
      </c>
      <c r="W962" s="12">
        <f t="shared" si="406"/>
        <v>0</v>
      </c>
      <c r="X962" s="11">
        <f t="shared" si="407"/>
        <v>0</v>
      </c>
      <c r="Y962" s="12">
        <f t="shared" si="408"/>
        <v>0</v>
      </c>
      <c r="Z962" s="11">
        <f t="shared" si="409"/>
        <v>0</v>
      </c>
      <c r="AA962" s="12">
        <f t="shared" si="410"/>
        <v>0</v>
      </c>
      <c r="AB962" s="11">
        <f t="shared" si="411"/>
        <v>0</v>
      </c>
      <c r="AC962" s="12">
        <f t="shared" si="412"/>
        <v>0</v>
      </c>
      <c r="AD962" s="11">
        <f t="shared" si="413"/>
        <v>0</v>
      </c>
      <c r="AE962" s="12">
        <f t="shared" si="414"/>
        <v>0</v>
      </c>
      <c r="AF962" s="11">
        <f t="shared" si="415"/>
        <v>0</v>
      </c>
      <c r="AG962" s="12">
        <f t="shared" si="416"/>
        <v>0</v>
      </c>
      <c r="AH962" s="11">
        <f t="shared" si="417"/>
        <v>0</v>
      </c>
      <c r="AI962" s="12">
        <f t="shared" si="418"/>
        <v>0</v>
      </c>
      <c r="AJ962" s="11">
        <f t="shared" si="419"/>
        <v>0</v>
      </c>
      <c r="AK962" s="12">
        <f t="shared" si="420"/>
        <v>0</v>
      </c>
    </row>
    <row r="963" spans="1:37" x14ac:dyDescent="0.3">
      <c r="A963">
        <v>578539</v>
      </c>
      <c r="C963" s="1">
        <v>43524</v>
      </c>
      <c r="D963">
        <v>10</v>
      </c>
      <c r="E963" t="s">
        <v>248</v>
      </c>
      <c r="F963" t="s">
        <v>165</v>
      </c>
      <c r="G963" t="s">
        <v>153</v>
      </c>
      <c r="H963" s="2">
        <v>5291686</v>
      </c>
      <c r="J963">
        <f t="shared" si="393"/>
        <v>0</v>
      </c>
      <c r="K963">
        <f t="shared" si="394"/>
        <v>0</v>
      </c>
      <c r="L963">
        <f t="shared" si="395"/>
        <v>0</v>
      </c>
      <c r="M963">
        <f t="shared" si="396"/>
        <v>0</v>
      </c>
      <c r="N963">
        <f t="shared" si="397"/>
        <v>0</v>
      </c>
      <c r="O963">
        <f t="shared" si="398"/>
        <v>0</v>
      </c>
      <c r="P963">
        <f t="shared" si="399"/>
        <v>0</v>
      </c>
      <c r="Q963">
        <f t="shared" si="400"/>
        <v>0</v>
      </c>
      <c r="R963" s="11">
        <f t="shared" si="401"/>
        <v>0</v>
      </c>
      <c r="S963">
        <f t="shared" si="402"/>
        <v>0</v>
      </c>
      <c r="T963" s="11">
        <f t="shared" si="403"/>
        <v>0</v>
      </c>
      <c r="U963" s="12">
        <f t="shared" si="404"/>
        <v>0</v>
      </c>
      <c r="V963" s="11">
        <f t="shared" si="405"/>
        <v>0</v>
      </c>
      <c r="W963" s="12">
        <f t="shared" si="406"/>
        <v>0</v>
      </c>
      <c r="X963" s="11">
        <f t="shared" si="407"/>
        <v>0</v>
      </c>
      <c r="Y963" s="12">
        <f t="shared" si="408"/>
        <v>0</v>
      </c>
      <c r="Z963" s="11">
        <f t="shared" si="409"/>
        <v>0</v>
      </c>
      <c r="AA963" s="12">
        <f t="shared" si="410"/>
        <v>0</v>
      </c>
      <c r="AB963" s="11">
        <f t="shared" si="411"/>
        <v>0</v>
      </c>
      <c r="AC963" s="12">
        <f t="shared" si="412"/>
        <v>0</v>
      </c>
      <c r="AD963" s="11">
        <f t="shared" si="413"/>
        <v>0</v>
      </c>
      <c r="AE963" s="12">
        <f t="shared" si="414"/>
        <v>0</v>
      </c>
      <c r="AF963" s="11">
        <f t="shared" si="415"/>
        <v>0</v>
      </c>
      <c r="AG963" s="12">
        <f t="shared" si="416"/>
        <v>0</v>
      </c>
      <c r="AH963" s="11">
        <f t="shared" si="417"/>
        <v>0</v>
      </c>
      <c r="AI963" s="12">
        <f t="shared" si="418"/>
        <v>0</v>
      </c>
      <c r="AJ963" s="11">
        <f t="shared" si="419"/>
        <v>0</v>
      </c>
      <c r="AK963" s="12">
        <f t="shared" si="420"/>
        <v>0</v>
      </c>
    </row>
    <row r="964" spans="1:37" x14ac:dyDescent="0.3">
      <c r="C964" s="1"/>
      <c r="H964" s="2"/>
      <c r="J964">
        <f t="shared" si="393"/>
        <v>0</v>
      </c>
      <c r="K964">
        <f t="shared" si="394"/>
        <v>0</v>
      </c>
      <c r="L964">
        <f t="shared" si="395"/>
        <v>0</v>
      </c>
      <c r="M964">
        <f t="shared" si="396"/>
        <v>0</v>
      </c>
      <c r="N964">
        <f t="shared" si="397"/>
        <v>0</v>
      </c>
      <c r="O964">
        <f t="shared" si="398"/>
        <v>0</v>
      </c>
      <c r="P964">
        <f t="shared" si="399"/>
        <v>0</v>
      </c>
      <c r="Q964">
        <f t="shared" si="400"/>
        <v>0</v>
      </c>
      <c r="R964" s="11">
        <f t="shared" si="401"/>
        <v>0</v>
      </c>
      <c r="S964">
        <f t="shared" si="402"/>
        <v>0</v>
      </c>
      <c r="T964" s="11">
        <f t="shared" si="403"/>
        <v>0</v>
      </c>
      <c r="U964" s="12">
        <f t="shared" si="404"/>
        <v>0</v>
      </c>
      <c r="V964" s="11">
        <f t="shared" si="405"/>
        <v>0</v>
      </c>
      <c r="W964" s="12">
        <f t="shared" si="406"/>
        <v>0</v>
      </c>
      <c r="X964" s="11">
        <f t="shared" si="407"/>
        <v>0</v>
      </c>
      <c r="Y964" s="12">
        <f t="shared" si="408"/>
        <v>0</v>
      </c>
      <c r="Z964" s="11">
        <f t="shared" si="409"/>
        <v>0</v>
      </c>
      <c r="AA964" s="12">
        <f t="shared" si="410"/>
        <v>0</v>
      </c>
      <c r="AB964" s="11">
        <f t="shared" si="411"/>
        <v>0</v>
      </c>
      <c r="AC964" s="12">
        <f t="shared" si="412"/>
        <v>0</v>
      </c>
      <c r="AD964" s="11">
        <f t="shared" si="413"/>
        <v>0</v>
      </c>
      <c r="AE964" s="12">
        <f t="shared" si="414"/>
        <v>0</v>
      </c>
      <c r="AF964" s="11">
        <f t="shared" si="415"/>
        <v>0</v>
      </c>
      <c r="AG964" s="12">
        <f t="shared" si="416"/>
        <v>0</v>
      </c>
      <c r="AH964" s="11">
        <f t="shared" si="417"/>
        <v>0</v>
      </c>
      <c r="AI964" s="12">
        <f t="shared" si="418"/>
        <v>0</v>
      </c>
      <c r="AJ964" s="11">
        <f t="shared" si="419"/>
        <v>0</v>
      </c>
      <c r="AK964" s="12">
        <f t="shared" si="420"/>
        <v>0</v>
      </c>
    </row>
    <row r="965" spans="1:37" x14ac:dyDescent="0.3">
      <c r="A965">
        <v>578541</v>
      </c>
      <c r="C965" s="1">
        <v>43523</v>
      </c>
      <c r="D965">
        <v>1</v>
      </c>
      <c r="E965" t="s">
        <v>248</v>
      </c>
      <c r="F965" t="s">
        <v>165</v>
      </c>
      <c r="G965" t="s">
        <v>38</v>
      </c>
      <c r="H965" s="2">
        <v>2285737</v>
      </c>
      <c r="J965">
        <f t="shared" si="393"/>
        <v>0</v>
      </c>
      <c r="K965">
        <f t="shared" si="394"/>
        <v>0</v>
      </c>
      <c r="L965">
        <f t="shared" si="395"/>
        <v>0</v>
      </c>
      <c r="M965">
        <f t="shared" si="396"/>
        <v>0</v>
      </c>
      <c r="N965">
        <f t="shared" si="397"/>
        <v>0</v>
      </c>
      <c r="O965">
        <f t="shared" si="398"/>
        <v>0</v>
      </c>
      <c r="P965">
        <f t="shared" si="399"/>
        <v>0</v>
      </c>
      <c r="Q965">
        <f t="shared" si="400"/>
        <v>0</v>
      </c>
      <c r="R965" s="11">
        <f t="shared" si="401"/>
        <v>0</v>
      </c>
      <c r="S965">
        <f t="shared" si="402"/>
        <v>0</v>
      </c>
      <c r="T965" s="11">
        <f t="shared" si="403"/>
        <v>0</v>
      </c>
      <c r="U965" s="12">
        <f t="shared" si="404"/>
        <v>0</v>
      </c>
      <c r="V965" s="11">
        <f t="shared" si="405"/>
        <v>0</v>
      </c>
      <c r="W965" s="12">
        <f t="shared" si="406"/>
        <v>0</v>
      </c>
      <c r="X965" s="11">
        <f t="shared" si="407"/>
        <v>0</v>
      </c>
      <c r="Y965" s="12">
        <f t="shared" si="408"/>
        <v>0</v>
      </c>
      <c r="Z965" s="11">
        <f t="shared" si="409"/>
        <v>0</v>
      </c>
      <c r="AA965" s="12">
        <f t="shared" si="410"/>
        <v>0</v>
      </c>
      <c r="AB965" s="11">
        <f t="shared" si="411"/>
        <v>0</v>
      </c>
      <c r="AC965" s="12">
        <f t="shared" si="412"/>
        <v>0</v>
      </c>
      <c r="AD965" s="11">
        <f t="shared" si="413"/>
        <v>0</v>
      </c>
      <c r="AE965" s="12">
        <f t="shared" si="414"/>
        <v>0</v>
      </c>
      <c r="AF965" s="11">
        <f t="shared" si="415"/>
        <v>0</v>
      </c>
      <c r="AG965" s="12">
        <f t="shared" si="416"/>
        <v>0</v>
      </c>
      <c r="AH965" s="11">
        <f t="shared" si="417"/>
        <v>0</v>
      </c>
      <c r="AI965" s="12">
        <f t="shared" si="418"/>
        <v>0</v>
      </c>
      <c r="AJ965" s="11">
        <f t="shared" si="419"/>
        <v>0</v>
      </c>
      <c r="AK965" s="12">
        <f t="shared" si="420"/>
        <v>0</v>
      </c>
    </row>
    <row r="966" spans="1:37" x14ac:dyDescent="0.3">
      <c r="A966">
        <v>578541</v>
      </c>
      <c r="C966" s="1">
        <v>43523</v>
      </c>
      <c r="D966">
        <v>2</v>
      </c>
      <c r="E966" t="s">
        <v>248</v>
      </c>
      <c r="F966" t="s">
        <v>165</v>
      </c>
      <c r="G966" t="s">
        <v>13</v>
      </c>
      <c r="H966" s="2">
        <v>3563392</v>
      </c>
      <c r="J966">
        <f t="shared" si="393"/>
        <v>0</v>
      </c>
      <c r="K966">
        <f t="shared" si="394"/>
        <v>0</v>
      </c>
      <c r="L966">
        <f t="shared" si="395"/>
        <v>0</v>
      </c>
      <c r="M966">
        <f t="shared" si="396"/>
        <v>0</v>
      </c>
      <c r="N966">
        <f t="shared" si="397"/>
        <v>1</v>
      </c>
      <c r="O966">
        <f t="shared" si="398"/>
        <v>0</v>
      </c>
      <c r="P966">
        <f t="shared" si="399"/>
        <v>0</v>
      </c>
      <c r="Q966">
        <f t="shared" si="400"/>
        <v>0</v>
      </c>
      <c r="R966" s="11">
        <f t="shared" si="401"/>
        <v>0</v>
      </c>
      <c r="S966">
        <f t="shared" si="402"/>
        <v>0</v>
      </c>
      <c r="T966" s="11">
        <f t="shared" si="403"/>
        <v>0</v>
      </c>
      <c r="U966" s="12">
        <f t="shared" si="404"/>
        <v>0</v>
      </c>
      <c r="V966" s="11">
        <f t="shared" si="405"/>
        <v>0</v>
      </c>
      <c r="W966" s="12">
        <f t="shared" si="406"/>
        <v>0</v>
      </c>
      <c r="X966" s="11">
        <f t="shared" si="407"/>
        <v>0</v>
      </c>
      <c r="Y966" s="12">
        <f t="shared" si="408"/>
        <v>0</v>
      </c>
      <c r="Z966" s="11">
        <f t="shared" si="409"/>
        <v>0</v>
      </c>
      <c r="AA966" s="12">
        <f t="shared" si="410"/>
        <v>0</v>
      </c>
      <c r="AB966" s="11">
        <f t="shared" si="411"/>
        <v>0</v>
      </c>
      <c r="AC966" s="12">
        <f t="shared" si="412"/>
        <v>0</v>
      </c>
      <c r="AD966" s="11">
        <f t="shared" si="413"/>
        <v>0</v>
      </c>
      <c r="AE966" s="12">
        <f t="shared" si="414"/>
        <v>0</v>
      </c>
      <c r="AF966" s="11">
        <f t="shared" si="415"/>
        <v>0</v>
      </c>
      <c r="AG966" s="12">
        <f t="shared" si="416"/>
        <v>0</v>
      </c>
      <c r="AH966" s="11">
        <f t="shared" si="417"/>
        <v>0</v>
      </c>
      <c r="AI966" s="12">
        <f t="shared" si="418"/>
        <v>0</v>
      </c>
      <c r="AJ966" s="11">
        <f t="shared" si="419"/>
        <v>0</v>
      </c>
      <c r="AK966" s="12">
        <f t="shared" si="420"/>
        <v>0</v>
      </c>
    </row>
    <row r="967" spans="1:37" x14ac:dyDescent="0.3">
      <c r="A967">
        <v>578541</v>
      </c>
      <c r="C967" s="1">
        <v>43523</v>
      </c>
      <c r="D967">
        <v>3</v>
      </c>
      <c r="E967" t="s">
        <v>248</v>
      </c>
      <c r="F967" t="s">
        <v>165</v>
      </c>
      <c r="G967" t="s">
        <v>39</v>
      </c>
      <c r="H967" s="2">
        <v>3875000</v>
      </c>
      <c r="J967">
        <f t="shared" ref="J967:J1030" si="421">IF(G967="Perfetto Contracting Co., Inc. ",1,)</f>
        <v>0</v>
      </c>
      <c r="K967">
        <f t="shared" ref="K967:K1030" si="422">IF(AND(D967=1,G967="Perfetto Contracting Co., Inc. "),1,)</f>
        <v>0</v>
      </c>
      <c r="L967">
        <f t="shared" ref="L967:L1030" si="423">IF(G967="Oliveira Contracting Inc",1,)</f>
        <v>0</v>
      </c>
      <c r="M967">
        <f t="shared" ref="M967:M1030" si="424">IF(AND(D967=1,G967="Oliveira Contracting Inc"),1,)</f>
        <v>0</v>
      </c>
      <c r="N967">
        <f t="shared" ref="N967:N1030" si="425">IF(G967="Triumph Construction Co.",1,)</f>
        <v>0</v>
      </c>
      <c r="O967">
        <f t="shared" ref="O967:O1030" si="426">IF(AND(D967=1,G967="Triumph Construction Co."),1,)</f>
        <v>0</v>
      </c>
      <c r="P967">
        <f t="shared" ref="P967:P1030" si="427">IF(G967="John Civetta &amp; Sons, Inc.",1,)</f>
        <v>0</v>
      </c>
      <c r="Q967">
        <f t="shared" ref="Q967:Q1030" si="428">IF(AND(D967=1,G967="John Civetta &amp; Sons, Inc."),1,)</f>
        <v>0</v>
      </c>
      <c r="R967" s="11">
        <f t="shared" ref="R967:R1030" si="429">IF(G967="Grace Industries LLC",1,)</f>
        <v>0</v>
      </c>
      <c r="S967">
        <f t="shared" ref="S967:S1030" si="430">IF(AND(D967=1,G967="Grace Industries LLC "),1,)</f>
        <v>0</v>
      </c>
      <c r="T967" s="11">
        <f t="shared" ref="T967:T1030" si="431">IF($G967="Grace Industries LLC",1,)</f>
        <v>0</v>
      </c>
      <c r="U967" s="12">
        <f t="shared" ref="U967:U1030" si="432">IF(AND($D967=1,$G967="Perfetto Enterprises Co., Inc."),1,)</f>
        <v>0</v>
      </c>
      <c r="V967" s="11">
        <f t="shared" ref="V967:V1030" si="433">IF($G967="JRCRUZ Corp",1,)</f>
        <v>0</v>
      </c>
      <c r="W967" s="12">
        <f t="shared" ref="W967:W1030" si="434">IF(AND($D967=1,$G967="JRCRUZ Corp"),1,)</f>
        <v>0</v>
      </c>
      <c r="X967" s="11">
        <f t="shared" ref="X967:X1030" si="435">IF($G967="Tully Construction Co.",1,)</f>
        <v>0</v>
      </c>
      <c r="Y967" s="12">
        <f t="shared" ref="Y967:Y1030" si="436">IF(AND($D967=1,$G967="Tully Construction Co."),1,)</f>
        <v>0</v>
      </c>
      <c r="Z967" s="11">
        <f t="shared" ref="Z967:Z1030" si="437">IF($G967="Restani Construction Corp.",1,)</f>
        <v>0</v>
      </c>
      <c r="AA967" s="12">
        <f t="shared" ref="AA967:AA1030" si="438">IF(AND($D967=1,$G967="Restani Construction Corp."),1,)</f>
        <v>0</v>
      </c>
      <c r="AB967" s="11">
        <f t="shared" ref="AB967:AB1030" si="439">IF($G967="DiFazio Industries",1,)</f>
        <v>0</v>
      </c>
      <c r="AC967" s="12">
        <f t="shared" ref="AC967:AC1030" si="440">IF(AND($D967=1,$G967="DiFazio Industries"),1,)</f>
        <v>0</v>
      </c>
      <c r="AD967" s="11">
        <f t="shared" ref="AD967:AD1030" si="441">IF($G967="PJS Group/Paul J. Scariano, Inc.",1,)</f>
        <v>0</v>
      </c>
      <c r="AE967" s="12">
        <f t="shared" ref="AE967:AE1030" si="442">IF(AND($D967=1,$G967="PJS Group/Paul J. Scariano, Inc."),1,)</f>
        <v>0</v>
      </c>
      <c r="AF967" s="11">
        <f t="shared" ref="AF967:AF1030" si="443">IF($G967="C.A.C. Industries, Inc.",1,)</f>
        <v>0</v>
      </c>
      <c r="AG967" s="12">
        <f t="shared" ref="AG967:AG1030" si="444">IF(AND($D967=1,$G967="C.A.C. Industries, Inc."),1,)</f>
        <v>0</v>
      </c>
      <c r="AH967" s="11">
        <f t="shared" ref="AH967:AH1030" si="445">IF($G967="MLJ Contracting LLC",1,)</f>
        <v>1</v>
      </c>
      <c r="AI967" s="12">
        <f t="shared" ref="AI967:AI1030" si="446">IF(AND($D967=1,$G967="MLJ Contracting LLC"),1,)</f>
        <v>0</v>
      </c>
      <c r="AJ967" s="11">
        <f t="shared" ref="AJ967:AJ1030" si="447">IF($G967="El Sol Contracting/ES II Enterprises JV",1,)</f>
        <v>0</v>
      </c>
      <c r="AK967" s="12">
        <f t="shared" ref="AK967:AK1030" si="448">IF(AND($D967=1,$G967="El Sol Contracting/ES II Enterprises JV"),1,)</f>
        <v>0</v>
      </c>
    </row>
    <row r="968" spans="1:37" x14ac:dyDescent="0.3">
      <c r="A968">
        <v>578541</v>
      </c>
      <c r="C968" s="1">
        <v>43523</v>
      </c>
      <c r="D968">
        <v>4</v>
      </c>
      <c r="E968" t="s">
        <v>248</v>
      </c>
      <c r="F968" t="s">
        <v>165</v>
      </c>
      <c r="G968" t="s">
        <v>12</v>
      </c>
      <c r="H968" s="2">
        <v>3993740</v>
      </c>
      <c r="J968">
        <f t="shared" si="421"/>
        <v>0</v>
      </c>
      <c r="K968">
        <f t="shared" si="422"/>
        <v>0</v>
      </c>
      <c r="L968">
        <f t="shared" si="423"/>
        <v>0</v>
      </c>
      <c r="M968">
        <f t="shared" si="424"/>
        <v>0</v>
      </c>
      <c r="N968">
        <f t="shared" si="425"/>
        <v>0</v>
      </c>
      <c r="O968">
        <f t="shared" si="426"/>
        <v>0</v>
      </c>
      <c r="P968">
        <f t="shared" si="427"/>
        <v>0</v>
      </c>
      <c r="Q968">
        <f t="shared" si="428"/>
        <v>0</v>
      </c>
      <c r="R968" s="11">
        <f t="shared" si="429"/>
        <v>0</v>
      </c>
      <c r="S968">
        <f t="shared" si="430"/>
        <v>0</v>
      </c>
      <c r="T968" s="11">
        <f t="shared" si="431"/>
        <v>0</v>
      </c>
      <c r="U968" s="12">
        <f t="shared" si="432"/>
        <v>0</v>
      </c>
      <c r="V968" s="11">
        <f t="shared" si="433"/>
        <v>1</v>
      </c>
      <c r="W968" s="12">
        <f t="shared" si="434"/>
        <v>0</v>
      </c>
      <c r="X968" s="11">
        <f t="shared" si="435"/>
        <v>0</v>
      </c>
      <c r="Y968" s="12">
        <f t="shared" si="436"/>
        <v>0</v>
      </c>
      <c r="Z968" s="11">
        <f t="shared" si="437"/>
        <v>0</v>
      </c>
      <c r="AA968" s="12">
        <f t="shared" si="438"/>
        <v>0</v>
      </c>
      <c r="AB968" s="11">
        <f t="shared" si="439"/>
        <v>0</v>
      </c>
      <c r="AC968" s="12">
        <f t="shared" si="440"/>
        <v>0</v>
      </c>
      <c r="AD968" s="11">
        <f t="shared" si="441"/>
        <v>0</v>
      </c>
      <c r="AE968" s="12">
        <f t="shared" si="442"/>
        <v>0</v>
      </c>
      <c r="AF968" s="11">
        <f t="shared" si="443"/>
        <v>0</v>
      </c>
      <c r="AG968" s="12">
        <f t="shared" si="444"/>
        <v>0</v>
      </c>
      <c r="AH968" s="11">
        <f t="shared" si="445"/>
        <v>0</v>
      </c>
      <c r="AI968" s="12">
        <f t="shared" si="446"/>
        <v>0</v>
      </c>
      <c r="AJ968" s="11">
        <f t="shared" si="447"/>
        <v>0</v>
      </c>
      <c r="AK968" s="12">
        <f t="shared" si="448"/>
        <v>0</v>
      </c>
    </row>
    <row r="969" spans="1:37" x14ac:dyDescent="0.3">
      <c r="A969">
        <v>578541</v>
      </c>
      <c r="C969" s="1">
        <v>43523</v>
      </c>
      <c r="D969">
        <v>5</v>
      </c>
      <c r="E969" t="s">
        <v>248</v>
      </c>
      <c r="F969" t="s">
        <v>165</v>
      </c>
      <c r="G969" t="s">
        <v>17</v>
      </c>
      <c r="H969" s="2">
        <v>4143856</v>
      </c>
      <c r="J969">
        <f t="shared" si="421"/>
        <v>0</v>
      </c>
      <c r="K969">
        <f t="shared" si="422"/>
        <v>0</v>
      </c>
      <c r="L969">
        <f t="shared" si="423"/>
        <v>0</v>
      </c>
      <c r="M969">
        <f t="shared" si="424"/>
        <v>0</v>
      </c>
      <c r="N969">
        <f t="shared" si="425"/>
        <v>0</v>
      </c>
      <c r="O969">
        <f t="shared" si="426"/>
        <v>0</v>
      </c>
      <c r="P969">
        <f t="shared" si="427"/>
        <v>0</v>
      </c>
      <c r="Q969">
        <f t="shared" si="428"/>
        <v>0</v>
      </c>
      <c r="R969" s="11">
        <f t="shared" si="429"/>
        <v>0</v>
      </c>
      <c r="S969">
        <f t="shared" si="430"/>
        <v>0</v>
      </c>
      <c r="T969" s="11">
        <f t="shared" si="431"/>
        <v>0</v>
      </c>
      <c r="U969" s="12">
        <f t="shared" si="432"/>
        <v>0</v>
      </c>
      <c r="V969" s="11">
        <f t="shared" si="433"/>
        <v>0</v>
      </c>
      <c r="W969" s="12">
        <f t="shared" si="434"/>
        <v>0</v>
      </c>
      <c r="X969" s="11">
        <f t="shared" si="435"/>
        <v>0</v>
      </c>
      <c r="Y969" s="12">
        <f t="shared" si="436"/>
        <v>0</v>
      </c>
      <c r="Z969" s="11">
        <f t="shared" si="437"/>
        <v>0</v>
      </c>
      <c r="AA969" s="12">
        <f t="shared" si="438"/>
        <v>0</v>
      </c>
      <c r="AB969" s="11">
        <f t="shared" si="439"/>
        <v>0</v>
      </c>
      <c r="AC969" s="12">
        <f t="shared" si="440"/>
        <v>0</v>
      </c>
      <c r="AD969" s="11">
        <f t="shared" si="441"/>
        <v>0</v>
      </c>
      <c r="AE969" s="12">
        <f t="shared" si="442"/>
        <v>0</v>
      </c>
      <c r="AF969" s="11">
        <f t="shared" si="443"/>
        <v>0</v>
      </c>
      <c r="AG969" s="12">
        <f t="shared" si="444"/>
        <v>0</v>
      </c>
      <c r="AH969" s="11">
        <f t="shared" si="445"/>
        <v>0</v>
      </c>
      <c r="AI969" s="12">
        <f t="shared" si="446"/>
        <v>0</v>
      </c>
      <c r="AJ969" s="11">
        <f t="shared" si="447"/>
        <v>0</v>
      </c>
      <c r="AK969" s="12">
        <f t="shared" si="448"/>
        <v>0</v>
      </c>
    </row>
    <row r="970" spans="1:37" x14ac:dyDescent="0.3">
      <c r="A970">
        <v>578541</v>
      </c>
      <c r="C970" s="1">
        <v>43523</v>
      </c>
      <c r="D970">
        <v>6</v>
      </c>
      <c r="E970" t="s">
        <v>248</v>
      </c>
      <c r="F970" t="s">
        <v>165</v>
      </c>
      <c r="G970" t="s">
        <v>37</v>
      </c>
      <c r="H970" s="2">
        <v>4411712</v>
      </c>
      <c r="J970">
        <f t="shared" si="421"/>
        <v>0</v>
      </c>
      <c r="K970">
        <f t="shared" si="422"/>
        <v>0</v>
      </c>
      <c r="L970">
        <f t="shared" si="423"/>
        <v>0</v>
      </c>
      <c r="M970">
        <f t="shared" si="424"/>
        <v>0</v>
      </c>
      <c r="N970">
        <f t="shared" si="425"/>
        <v>0</v>
      </c>
      <c r="O970">
        <f t="shared" si="426"/>
        <v>0</v>
      </c>
      <c r="P970">
        <f t="shared" si="427"/>
        <v>0</v>
      </c>
      <c r="Q970">
        <f t="shared" si="428"/>
        <v>0</v>
      </c>
      <c r="R970" s="11">
        <f t="shared" si="429"/>
        <v>0</v>
      </c>
      <c r="S970">
        <f t="shared" si="430"/>
        <v>0</v>
      </c>
      <c r="T970" s="11">
        <f t="shared" si="431"/>
        <v>0</v>
      </c>
      <c r="U970" s="12">
        <f t="shared" si="432"/>
        <v>0</v>
      </c>
      <c r="V970" s="11">
        <f t="shared" si="433"/>
        <v>0</v>
      </c>
      <c r="W970" s="12">
        <f t="shared" si="434"/>
        <v>0</v>
      </c>
      <c r="X970" s="11">
        <f t="shared" si="435"/>
        <v>0</v>
      </c>
      <c r="Y970" s="12">
        <f t="shared" si="436"/>
        <v>0</v>
      </c>
      <c r="Z970" s="11">
        <f t="shared" si="437"/>
        <v>0</v>
      </c>
      <c r="AA970" s="12">
        <f t="shared" si="438"/>
        <v>0</v>
      </c>
      <c r="AB970" s="11">
        <f t="shared" si="439"/>
        <v>0</v>
      </c>
      <c r="AC970" s="12">
        <f t="shared" si="440"/>
        <v>0</v>
      </c>
      <c r="AD970" s="11">
        <f t="shared" si="441"/>
        <v>0</v>
      </c>
      <c r="AE970" s="12">
        <f t="shared" si="442"/>
        <v>0</v>
      </c>
      <c r="AF970" s="11">
        <f t="shared" si="443"/>
        <v>0</v>
      </c>
      <c r="AG970" s="12">
        <f t="shared" si="444"/>
        <v>0</v>
      </c>
      <c r="AH970" s="11">
        <f t="shared" si="445"/>
        <v>0</v>
      </c>
      <c r="AI970" s="12">
        <f t="shared" si="446"/>
        <v>0</v>
      </c>
      <c r="AJ970" s="11">
        <f t="shared" si="447"/>
        <v>0</v>
      </c>
      <c r="AK970" s="12">
        <f t="shared" si="448"/>
        <v>0</v>
      </c>
    </row>
    <row r="971" spans="1:37" x14ac:dyDescent="0.3">
      <c r="A971">
        <v>578541</v>
      </c>
      <c r="C971" s="1">
        <v>43523</v>
      </c>
      <c r="D971">
        <v>7</v>
      </c>
      <c r="E971" t="s">
        <v>248</v>
      </c>
      <c r="F971" t="s">
        <v>165</v>
      </c>
      <c r="G971" t="s">
        <v>58</v>
      </c>
      <c r="H971" s="2">
        <v>4457820</v>
      </c>
      <c r="J971">
        <f t="shared" si="421"/>
        <v>0</v>
      </c>
      <c r="K971">
        <f t="shared" si="422"/>
        <v>0</v>
      </c>
      <c r="L971">
        <f t="shared" si="423"/>
        <v>0</v>
      </c>
      <c r="M971">
        <f t="shared" si="424"/>
        <v>0</v>
      </c>
      <c r="N971">
        <f t="shared" si="425"/>
        <v>0</v>
      </c>
      <c r="O971">
        <f t="shared" si="426"/>
        <v>0</v>
      </c>
      <c r="P971">
        <f t="shared" si="427"/>
        <v>0</v>
      </c>
      <c r="Q971">
        <f t="shared" si="428"/>
        <v>0</v>
      </c>
      <c r="R971" s="11">
        <f t="shared" si="429"/>
        <v>0</v>
      </c>
      <c r="S971">
        <f t="shared" si="430"/>
        <v>0</v>
      </c>
      <c r="T971" s="11">
        <f t="shared" si="431"/>
        <v>0</v>
      </c>
      <c r="U971" s="12">
        <f t="shared" si="432"/>
        <v>0</v>
      </c>
      <c r="V971" s="11">
        <f t="shared" si="433"/>
        <v>0</v>
      </c>
      <c r="W971" s="12">
        <f t="shared" si="434"/>
        <v>0</v>
      </c>
      <c r="X971" s="11">
        <f t="shared" si="435"/>
        <v>0</v>
      </c>
      <c r="Y971" s="12">
        <f t="shared" si="436"/>
        <v>0</v>
      </c>
      <c r="Z971" s="11">
        <f t="shared" si="437"/>
        <v>0</v>
      </c>
      <c r="AA971" s="12">
        <f t="shared" si="438"/>
        <v>0</v>
      </c>
      <c r="AB971" s="11">
        <f t="shared" si="439"/>
        <v>0</v>
      </c>
      <c r="AC971" s="12">
        <f t="shared" si="440"/>
        <v>0</v>
      </c>
      <c r="AD971" s="11">
        <f t="shared" si="441"/>
        <v>0</v>
      </c>
      <c r="AE971" s="12">
        <f t="shared" si="442"/>
        <v>0</v>
      </c>
      <c r="AF971" s="11">
        <f t="shared" si="443"/>
        <v>0</v>
      </c>
      <c r="AG971" s="12">
        <f t="shared" si="444"/>
        <v>0</v>
      </c>
      <c r="AH971" s="11">
        <f t="shared" si="445"/>
        <v>0</v>
      </c>
      <c r="AI971" s="12">
        <f t="shared" si="446"/>
        <v>0</v>
      </c>
      <c r="AJ971" s="11">
        <f t="shared" si="447"/>
        <v>0</v>
      </c>
      <c r="AK971" s="12">
        <f t="shared" si="448"/>
        <v>0</v>
      </c>
    </row>
    <row r="972" spans="1:37" x14ac:dyDescent="0.3">
      <c r="A972">
        <v>578541</v>
      </c>
      <c r="C972" s="1">
        <v>43523</v>
      </c>
      <c r="D972">
        <v>8</v>
      </c>
      <c r="E972" t="s">
        <v>248</v>
      </c>
      <c r="F972" t="s">
        <v>165</v>
      </c>
      <c r="G972" t="s">
        <v>49</v>
      </c>
      <c r="H972" s="2">
        <v>5124099</v>
      </c>
      <c r="J972">
        <f t="shared" si="421"/>
        <v>0</v>
      </c>
      <c r="K972">
        <f t="shared" si="422"/>
        <v>0</v>
      </c>
      <c r="L972">
        <f t="shared" si="423"/>
        <v>0</v>
      </c>
      <c r="M972">
        <f t="shared" si="424"/>
        <v>0</v>
      </c>
      <c r="N972">
        <f t="shared" si="425"/>
        <v>0</v>
      </c>
      <c r="O972">
        <f t="shared" si="426"/>
        <v>0</v>
      </c>
      <c r="P972">
        <f t="shared" si="427"/>
        <v>0</v>
      </c>
      <c r="Q972">
        <f t="shared" si="428"/>
        <v>0</v>
      </c>
      <c r="R972" s="11">
        <f t="shared" si="429"/>
        <v>0</v>
      </c>
      <c r="S972">
        <f t="shared" si="430"/>
        <v>0</v>
      </c>
      <c r="T972" s="11">
        <f t="shared" si="431"/>
        <v>0</v>
      </c>
      <c r="U972" s="12">
        <f t="shared" si="432"/>
        <v>0</v>
      </c>
      <c r="V972" s="11">
        <f t="shared" si="433"/>
        <v>0</v>
      </c>
      <c r="W972" s="12">
        <f t="shared" si="434"/>
        <v>0</v>
      </c>
      <c r="X972" s="11">
        <f t="shared" si="435"/>
        <v>0</v>
      </c>
      <c r="Y972" s="12">
        <f t="shared" si="436"/>
        <v>0</v>
      </c>
      <c r="Z972" s="11">
        <f t="shared" si="437"/>
        <v>0</v>
      </c>
      <c r="AA972" s="12">
        <f t="shared" si="438"/>
        <v>0</v>
      </c>
      <c r="AB972" s="11">
        <f t="shared" si="439"/>
        <v>0</v>
      </c>
      <c r="AC972" s="12">
        <f t="shared" si="440"/>
        <v>0</v>
      </c>
      <c r="AD972" s="11">
        <f t="shared" si="441"/>
        <v>0</v>
      </c>
      <c r="AE972" s="12">
        <f t="shared" si="442"/>
        <v>0</v>
      </c>
      <c r="AF972" s="11">
        <f t="shared" si="443"/>
        <v>0</v>
      </c>
      <c r="AG972" s="12">
        <f t="shared" si="444"/>
        <v>0</v>
      </c>
      <c r="AH972" s="11">
        <f t="shared" si="445"/>
        <v>0</v>
      </c>
      <c r="AI972" s="12">
        <f t="shared" si="446"/>
        <v>0</v>
      </c>
      <c r="AJ972" s="11">
        <f t="shared" si="447"/>
        <v>0</v>
      </c>
      <c r="AK972" s="12">
        <f t="shared" si="448"/>
        <v>0</v>
      </c>
    </row>
    <row r="973" spans="1:37" x14ac:dyDescent="0.3">
      <c r="A973">
        <v>578541</v>
      </c>
      <c r="C973" s="1">
        <v>43523</v>
      </c>
      <c r="D973">
        <v>9</v>
      </c>
      <c r="E973" t="s">
        <v>248</v>
      </c>
      <c r="F973" t="s">
        <v>165</v>
      </c>
      <c r="G973" t="s">
        <v>19</v>
      </c>
      <c r="H973" s="2">
        <v>5539000</v>
      </c>
      <c r="J973">
        <f t="shared" si="421"/>
        <v>0</v>
      </c>
      <c r="K973">
        <f t="shared" si="422"/>
        <v>0</v>
      </c>
      <c r="L973">
        <f t="shared" si="423"/>
        <v>0</v>
      </c>
      <c r="M973">
        <f t="shared" si="424"/>
        <v>0</v>
      </c>
      <c r="N973">
        <f t="shared" si="425"/>
        <v>0</v>
      </c>
      <c r="O973">
        <f t="shared" si="426"/>
        <v>0</v>
      </c>
      <c r="P973">
        <f t="shared" si="427"/>
        <v>0</v>
      </c>
      <c r="Q973">
        <f t="shared" si="428"/>
        <v>0</v>
      </c>
      <c r="R973" s="11">
        <f t="shared" si="429"/>
        <v>0</v>
      </c>
      <c r="S973">
        <f t="shared" si="430"/>
        <v>0</v>
      </c>
      <c r="T973" s="11">
        <f t="shared" si="431"/>
        <v>0</v>
      </c>
      <c r="U973" s="12">
        <f t="shared" si="432"/>
        <v>0</v>
      </c>
      <c r="V973" s="11">
        <f t="shared" si="433"/>
        <v>0</v>
      </c>
      <c r="W973" s="12">
        <f t="shared" si="434"/>
        <v>0</v>
      </c>
      <c r="X973" s="11">
        <f t="shared" si="435"/>
        <v>0</v>
      </c>
      <c r="Y973" s="12">
        <f t="shared" si="436"/>
        <v>0</v>
      </c>
      <c r="Z973" s="11">
        <f t="shared" si="437"/>
        <v>0</v>
      </c>
      <c r="AA973" s="12">
        <f t="shared" si="438"/>
        <v>0</v>
      </c>
      <c r="AB973" s="11">
        <f t="shared" si="439"/>
        <v>0</v>
      </c>
      <c r="AC973" s="12">
        <f t="shared" si="440"/>
        <v>0</v>
      </c>
      <c r="AD973" s="11">
        <f t="shared" si="441"/>
        <v>0</v>
      </c>
      <c r="AE973" s="12">
        <f t="shared" si="442"/>
        <v>0</v>
      </c>
      <c r="AF973" s="11">
        <f t="shared" si="443"/>
        <v>0</v>
      </c>
      <c r="AG973" s="12">
        <f t="shared" si="444"/>
        <v>0</v>
      </c>
      <c r="AH973" s="11">
        <f t="shared" si="445"/>
        <v>0</v>
      </c>
      <c r="AI973" s="12">
        <f t="shared" si="446"/>
        <v>0</v>
      </c>
      <c r="AJ973" s="11">
        <f t="shared" si="447"/>
        <v>0</v>
      </c>
      <c r="AK973" s="12">
        <f t="shared" si="448"/>
        <v>0</v>
      </c>
    </row>
    <row r="974" spans="1:37" x14ac:dyDescent="0.3">
      <c r="A974">
        <v>578541</v>
      </c>
      <c r="C974" s="1">
        <v>43523</v>
      </c>
      <c r="D974">
        <v>10</v>
      </c>
      <c r="E974" t="s">
        <v>248</v>
      </c>
      <c r="F974" t="s">
        <v>165</v>
      </c>
      <c r="G974" t="s">
        <v>36</v>
      </c>
      <c r="H974" s="2">
        <v>5749711</v>
      </c>
      <c r="J974">
        <f t="shared" si="421"/>
        <v>0</v>
      </c>
      <c r="K974">
        <f t="shared" si="422"/>
        <v>0</v>
      </c>
      <c r="L974">
        <f t="shared" si="423"/>
        <v>0</v>
      </c>
      <c r="M974">
        <f t="shared" si="424"/>
        <v>0</v>
      </c>
      <c r="N974">
        <f t="shared" si="425"/>
        <v>0</v>
      </c>
      <c r="O974">
        <f t="shared" si="426"/>
        <v>0</v>
      </c>
      <c r="P974">
        <f t="shared" si="427"/>
        <v>0</v>
      </c>
      <c r="Q974">
        <f t="shared" si="428"/>
        <v>0</v>
      </c>
      <c r="R974" s="11">
        <f t="shared" si="429"/>
        <v>0</v>
      </c>
      <c r="S974">
        <f t="shared" si="430"/>
        <v>0</v>
      </c>
      <c r="T974" s="11">
        <f t="shared" si="431"/>
        <v>0</v>
      </c>
      <c r="U974" s="12">
        <f t="shared" si="432"/>
        <v>0</v>
      </c>
      <c r="V974" s="11">
        <f t="shared" si="433"/>
        <v>0</v>
      </c>
      <c r="W974" s="12">
        <f t="shared" si="434"/>
        <v>0</v>
      </c>
      <c r="X974" s="11">
        <f t="shared" si="435"/>
        <v>0</v>
      </c>
      <c r="Y974" s="12">
        <f t="shared" si="436"/>
        <v>0</v>
      </c>
      <c r="Z974" s="11">
        <f t="shared" si="437"/>
        <v>0</v>
      </c>
      <c r="AA974" s="12">
        <f t="shared" si="438"/>
        <v>0</v>
      </c>
      <c r="AB974" s="11">
        <f t="shared" si="439"/>
        <v>0</v>
      </c>
      <c r="AC974" s="12">
        <f t="shared" si="440"/>
        <v>0</v>
      </c>
      <c r="AD974" s="11">
        <f t="shared" si="441"/>
        <v>0</v>
      </c>
      <c r="AE974" s="12">
        <f t="shared" si="442"/>
        <v>0</v>
      </c>
      <c r="AF974" s="11">
        <f t="shared" si="443"/>
        <v>0</v>
      </c>
      <c r="AG974" s="12">
        <f t="shared" si="444"/>
        <v>0</v>
      </c>
      <c r="AH974" s="11">
        <f t="shared" si="445"/>
        <v>0</v>
      </c>
      <c r="AI974" s="12">
        <f t="shared" si="446"/>
        <v>0</v>
      </c>
      <c r="AJ974" s="11">
        <f t="shared" si="447"/>
        <v>0</v>
      </c>
      <c r="AK974" s="12">
        <f t="shared" si="448"/>
        <v>0</v>
      </c>
    </row>
    <row r="975" spans="1:37" x14ac:dyDescent="0.3">
      <c r="A975">
        <v>578541</v>
      </c>
      <c r="C975" s="1">
        <v>43523</v>
      </c>
      <c r="D975">
        <v>11</v>
      </c>
      <c r="E975" t="s">
        <v>248</v>
      </c>
      <c r="F975" t="s">
        <v>165</v>
      </c>
      <c r="G975" t="s">
        <v>156</v>
      </c>
      <c r="H975" s="2">
        <v>5893835</v>
      </c>
      <c r="J975">
        <f t="shared" si="421"/>
        <v>1</v>
      </c>
      <c r="K975">
        <f t="shared" si="422"/>
        <v>0</v>
      </c>
      <c r="L975">
        <f t="shared" si="423"/>
        <v>0</v>
      </c>
      <c r="M975">
        <f t="shared" si="424"/>
        <v>0</v>
      </c>
      <c r="N975">
        <f t="shared" si="425"/>
        <v>0</v>
      </c>
      <c r="O975">
        <f t="shared" si="426"/>
        <v>0</v>
      </c>
      <c r="P975">
        <f t="shared" si="427"/>
        <v>0</v>
      </c>
      <c r="Q975">
        <f t="shared" si="428"/>
        <v>0</v>
      </c>
      <c r="R975" s="11">
        <f t="shared" si="429"/>
        <v>0</v>
      </c>
      <c r="S975">
        <f t="shared" si="430"/>
        <v>0</v>
      </c>
      <c r="T975" s="11">
        <f t="shared" si="431"/>
        <v>0</v>
      </c>
      <c r="U975" s="12">
        <f t="shared" si="432"/>
        <v>0</v>
      </c>
      <c r="V975" s="11">
        <f t="shared" si="433"/>
        <v>0</v>
      </c>
      <c r="W975" s="12">
        <f t="shared" si="434"/>
        <v>0</v>
      </c>
      <c r="X975" s="11">
        <f t="shared" si="435"/>
        <v>0</v>
      </c>
      <c r="Y975" s="12">
        <f t="shared" si="436"/>
        <v>0</v>
      </c>
      <c r="Z975" s="11">
        <f t="shared" si="437"/>
        <v>0</v>
      </c>
      <c r="AA975" s="12">
        <f t="shared" si="438"/>
        <v>0</v>
      </c>
      <c r="AB975" s="11">
        <f t="shared" si="439"/>
        <v>0</v>
      </c>
      <c r="AC975" s="12">
        <f t="shared" si="440"/>
        <v>0</v>
      </c>
      <c r="AD975" s="11">
        <f t="shared" si="441"/>
        <v>0</v>
      </c>
      <c r="AE975" s="12">
        <f t="shared" si="442"/>
        <v>0</v>
      </c>
      <c r="AF975" s="11">
        <f t="shared" si="443"/>
        <v>0</v>
      </c>
      <c r="AG975" s="12">
        <f t="shared" si="444"/>
        <v>0</v>
      </c>
      <c r="AH975" s="11">
        <f t="shared" si="445"/>
        <v>0</v>
      </c>
      <c r="AI975" s="12">
        <f t="shared" si="446"/>
        <v>0</v>
      </c>
      <c r="AJ975" s="11">
        <f t="shared" si="447"/>
        <v>0</v>
      </c>
      <c r="AK975" s="12">
        <f t="shared" si="448"/>
        <v>0</v>
      </c>
    </row>
    <row r="976" spans="1:37" x14ac:dyDescent="0.3">
      <c r="A976">
        <v>578541</v>
      </c>
      <c r="C976" s="1">
        <v>43523</v>
      </c>
      <c r="D976">
        <v>12</v>
      </c>
      <c r="E976" t="s">
        <v>248</v>
      </c>
      <c r="F976" t="s">
        <v>165</v>
      </c>
      <c r="G976" t="s">
        <v>15</v>
      </c>
      <c r="H976" s="2">
        <v>5941980</v>
      </c>
      <c r="J976">
        <f t="shared" si="421"/>
        <v>0</v>
      </c>
      <c r="K976">
        <f t="shared" si="422"/>
        <v>0</v>
      </c>
      <c r="L976">
        <f t="shared" si="423"/>
        <v>0</v>
      </c>
      <c r="M976">
        <f t="shared" si="424"/>
        <v>0</v>
      </c>
      <c r="N976">
        <f t="shared" si="425"/>
        <v>0</v>
      </c>
      <c r="O976">
        <f t="shared" si="426"/>
        <v>0</v>
      </c>
      <c r="P976">
        <f t="shared" si="427"/>
        <v>0</v>
      </c>
      <c r="Q976">
        <f t="shared" si="428"/>
        <v>0</v>
      </c>
      <c r="R976" s="11">
        <f t="shared" si="429"/>
        <v>0</v>
      </c>
      <c r="S976">
        <f t="shared" si="430"/>
        <v>0</v>
      </c>
      <c r="T976" s="11">
        <f t="shared" si="431"/>
        <v>0</v>
      </c>
      <c r="U976" s="12">
        <f t="shared" si="432"/>
        <v>0</v>
      </c>
      <c r="V976" s="11">
        <f t="shared" si="433"/>
        <v>0</v>
      </c>
      <c r="W976" s="12">
        <f t="shared" si="434"/>
        <v>0</v>
      </c>
      <c r="X976" s="11">
        <f t="shared" si="435"/>
        <v>0</v>
      </c>
      <c r="Y976" s="12">
        <f t="shared" si="436"/>
        <v>0</v>
      </c>
      <c r="Z976" s="11">
        <f t="shared" si="437"/>
        <v>0</v>
      </c>
      <c r="AA976" s="12">
        <f t="shared" si="438"/>
        <v>0</v>
      </c>
      <c r="AB976" s="11">
        <f t="shared" si="439"/>
        <v>0</v>
      </c>
      <c r="AC976" s="12">
        <f t="shared" si="440"/>
        <v>0</v>
      </c>
      <c r="AD976" s="11">
        <f t="shared" si="441"/>
        <v>0</v>
      </c>
      <c r="AE976" s="12">
        <f t="shared" si="442"/>
        <v>0</v>
      </c>
      <c r="AF976" s="11">
        <f t="shared" si="443"/>
        <v>1</v>
      </c>
      <c r="AG976" s="12">
        <f t="shared" si="444"/>
        <v>0</v>
      </c>
      <c r="AH976" s="11">
        <f t="shared" si="445"/>
        <v>0</v>
      </c>
      <c r="AI976" s="12">
        <f t="shared" si="446"/>
        <v>0</v>
      </c>
      <c r="AJ976" s="11">
        <f t="shared" si="447"/>
        <v>0</v>
      </c>
      <c r="AK976" s="12">
        <f t="shared" si="448"/>
        <v>0</v>
      </c>
    </row>
    <row r="977" spans="1:37" x14ac:dyDescent="0.3">
      <c r="C977" s="1"/>
      <c r="H977" s="2"/>
      <c r="J977">
        <f t="shared" si="421"/>
        <v>0</v>
      </c>
      <c r="K977">
        <f t="shared" si="422"/>
        <v>0</v>
      </c>
      <c r="L977">
        <f t="shared" si="423"/>
        <v>0</v>
      </c>
      <c r="M977">
        <f t="shared" si="424"/>
        <v>0</v>
      </c>
      <c r="N977">
        <f t="shared" si="425"/>
        <v>0</v>
      </c>
      <c r="O977">
        <f t="shared" si="426"/>
        <v>0</v>
      </c>
      <c r="P977">
        <f t="shared" si="427"/>
        <v>0</v>
      </c>
      <c r="Q977">
        <f t="shared" si="428"/>
        <v>0</v>
      </c>
      <c r="R977" s="11">
        <f t="shared" si="429"/>
        <v>0</v>
      </c>
      <c r="S977">
        <f t="shared" si="430"/>
        <v>0</v>
      </c>
      <c r="T977" s="11">
        <f t="shared" si="431"/>
        <v>0</v>
      </c>
      <c r="U977" s="12">
        <f t="shared" si="432"/>
        <v>0</v>
      </c>
      <c r="V977" s="11">
        <f t="shared" si="433"/>
        <v>0</v>
      </c>
      <c r="W977" s="12">
        <f t="shared" si="434"/>
        <v>0</v>
      </c>
      <c r="X977" s="11">
        <f t="shared" si="435"/>
        <v>0</v>
      </c>
      <c r="Y977" s="12">
        <f t="shared" si="436"/>
        <v>0</v>
      </c>
      <c r="Z977" s="11">
        <f t="shared" si="437"/>
        <v>0</v>
      </c>
      <c r="AA977" s="12">
        <f t="shared" si="438"/>
        <v>0</v>
      </c>
      <c r="AB977" s="11">
        <f t="shared" si="439"/>
        <v>0</v>
      </c>
      <c r="AC977" s="12">
        <f t="shared" si="440"/>
        <v>0</v>
      </c>
      <c r="AD977" s="11">
        <f t="shared" si="441"/>
        <v>0</v>
      </c>
      <c r="AE977" s="12">
        <f t="shared" si="442"/>
        <v>0</v>
      </c>
      <c r="AF977" s="11">
        <f t="shared" si="443"/>
        <v>0</v>
      </c>
      <c r="AG977" s="12">
        <f t="shared" si="444"/>
        <v>0</v>
      </c>
      <c r="AH977" s="11">
        <f t="shared" si="445"/>
        <v>0</v>
      </c>
      <c r="AI977" s="12">
        <f t="shared" si="446"/>
        <v>0</v>
      </c>
      <c r="AJ977" s="11">
        <f t="shared" si="447"/>
        <v>0</v>
      </c>
      <c r="AK977" s="12">
        <f t="shared" si="448"/>
        <v>0</v>
      </c>
    </row>
    <row r="978" spans="1:37" x14ac:dyDescent="0.3">
      <c r="A978">
        <v>577327</v>
      </c>
      <c r="C978" s="1">
        <v>43510</v>
      </c>
      <c r="D978">
        <v>1</v>
      </c>
      <c r="E978" t="s">
        <v>249</v>
      </c>
      <c r="F978" t="s">
        <v>165</v>
      </c>
      <c r="G978" t="s">
        <v>18</v>
      </c>
      <c r="H978" s="2">
        <v>24734250</v>
      </c>
      <c r="J978">
        <f t="shared" si="421"/>
        <v>0</v>
      </c>
      <c r="K978">
        <f t="shared" si="422"/>
        <v>0</v>
      </c>
      <c r="L978">
        <f t="shared" si="423"/>
        <v>0</v>
      </c>
      <c r="M978">
        <f t="shared" si="424"/>
        <v>0</v>
      </c>
      <c r="N978">
        <f t="shared" si="425"/>
        <v>0</v>
      </c>
      <c r="O978">
        <f t="shared" si="426"/>
        <v>0</v>
      </c>
      <c r="P978">
        <f t="shared" si="427"/>
        <v>0</v>
      </c>
      <c r="Q978">
        <f t="shared" si="428"/>
        <v>0</v>
      </c>
      <c r="R978" s="11">
        <f t="shared" si="429"/>
        <v>0</v>
      </c>
      <c r="S978">
        <f t="shared" si="430"/>
        <v>0</v>
      </c>
      <c r="T978" s="11">
        <f t="shared" si="431"/>
        <v>0</v>
      </c>
      <c r="U978" s="12">
        <f t="shared" si="432"/>
        <v>0</v>
      </c>
      <c r="V978" s="11">
        <f t="shared" si="433"/>
        <v>0</v>
      </c>
      <c r="W978" s="12">
        <f t="shared" si="434"/>
        <v>0</v>
      </c>
      <c r="X978" s="11">
        <f t="shared" si="435"/>
        <v>0</v>
      </c>
      <c r="Y978" s="12">
        <f t="shared" si="436"/>
        <v>0</v>
      </c>
      <c r="Z978" s="11">
        <f t="shared" si="437"/>
        <v>0</v>
      </c>
      <c r="AA978" s="12">
        <f t="shared" si="438"/>
        <v>0</v>
      </c>
      <c r="AB978" s="11">
        <f t="shared" si="439"/>
        <v>0</v>
      </c>
      <c r="AC978" s="12">
        <f t="shared" si="440"/>
        <v>0</v>
      </c>
      <c r="AD978" s="11">
        <f t="shared" si="441"/>
        <v>1</v>
      </c>
      <c r="AE978" s="12">
        <f t="shared" si="442"/>
        <v>1</v>
      </c>
      <c r="AF978" s="11">
        <f t="shared" si="443"/>
        <v>0</v>
      </c>
      <c r="AG978" s="12">
        <f t="shared" si="444"/>
        <v>0</v>
      </c>
      <c r="AH978" s="11">
        <f t="shared" si="445"/>
        <v>0</v>
      </c>
      <c r="AI978" s="12">
        <f t="shared" si="446"/>
        <v>0</v>
      </c>
      <c r="AJ978" s="11">
        <f t="shared" si="447"/>
        <v>0</v>
      </c>
      <c r="AK978" s="12">
        <f t="shared" si="448"/>
        <v>0</v>
      </c>
    </row>
    <row r="979" spans="1:37" x14ac:dyDescent="0.3">
      <c r="A979">
        <v>577327</v>
      </c>
      <c r="C979" s="1">
        <v>43510</v>
      </c>
      <c r="D979">
        <v>2</v>
      </c>
      <c r="E979" t="s">
        <v>249</v>
      </c>
      <c r="F979" t="s">
        <v>165</v>
      </c>
      <c r="G979" t="s">
        <v>22</v>
      </c>
      <c r="H979" s="2">
        <v>28222177</v>
      </c>
      <c r="J979">
        <f t="shared" si="421"/>
        <v>0</v>
      </c>
      <c r="K979">
        <f t="shared" si="422"/>
        <v>0</v>
      </c>
      <c r="L979">
        <f t="shared" si="423"/>
        <v>0</v>
      </c>
      <c r="M979">
        <f t="shared" si="424"/>
        <v>0</v>
      </c>
      <c r="N979">
        <f t="shared" si="425"/>
        <v>0</v>
      </c>
      <c r="O979">
        <f t="shared" si="426"/>
        <v>0</v>
      </c>
      <c r="P979">
        <f t="shared" si="427"/>
        <v>0</v>
      </c>
      <c r="Q979">
        <f t="shared" si="428"/>
        <v>0</v>
      </c>
      <c r="R979" s="11">
        <f t="shared" si="429"/>
        <v>0</v>
      </c>
      <c r="S979">
        <f t="shared" si="430"/>
        <v>0</v>
      </c>
      <c r="T979" s="11">
        <f t="shared" si="431"/>
        <v>0</v>
      </c>
      <c r="U979" s="12">
        <f t="shared" si="432"/>
        <v>0</v>
      </c>
      <c r="V979" s="11">
        <f t="shared" si="433"/>
        <v>0</v>
      </c>
      <c r="W979" s="12">
        <f t="shared" si="434"/>
        <v>0</v>
      </c>
      <c r="X979" s="11">
        <f t="shared" si="435"/>
        <v>0</v>
      </c>
      <c r="Y979" s="12">
        <f t="shared" si="436"/>
        <v>0</v>
      </c>
      <c r="Z979" s="11">
        <f t="shared" si="437"/>
        <v>0</v>
      </c>
      <c r="AA979" s="12">
        <f t="shared" si="438"/>
        <v>0</v>
      </c>
      <c r="AB979" s="11">
        <f t="shared" si="439"/>
        <v>0</v>
      </c>
      <c r="AC979" s="12">
        <f t="shared" si="440"/>
        <v>0</v>
      </c>
      <c r="AD979" s="11">
        <f t="shared" si="441"/>
        <v>0</v>
      </c>
      <c r="AE979" s="12">
        <f t="shared" si="442"/>
        <v>0</v>
      </c>
      <c r="AF979" s="11">
        <f t="shared" si="443"/>
        <v>0</v>
      </c>
      <c r="AG979" s="12">
        <f t="shared" si="444"/>
        <v>0</v>
      </c>
      <c r="AH979" s="11">
        <f t="shared" si="445"/>
        <v>0</v>
      </c>
      <c r="AI979" s="12">
        <f t="shared" si="446"/>
        <v>0</v>
      </c>
      <c r="AJ979" s="11">
        <f t="shared" si="447"/>
        <v>0</v>
      </c>
      <c r="AK979" s="12">
        <f t="shared" si="448"/>
        <v>0</v>
      </c>
    </row>
    <row r="980" spans="1:37" x14ac:dyDescent="0.3">
      <c r="A980">
        <v>577327</v>
      </c>
      <c r="C980" s="1">
        <v>43510</v>
      </c>
      <c r="D980">
        <v>3</v>
      </c>
      <c r="E980" t="s">
        <v>249</v>
      </c>
      <c r="F980" t="s">
        <v>165</v>
      </c>
      <c r="G980" t="s">
        <v>21</v>
      </c>
      <c r="H980" s="2">
        <v>28305089</v>
      </c>
      <c r="J980">
        <f t="shared" si="421"/>
        <v>0</v>
      </c>
      <c r="K980">
        <f t="shared" si="422"/>
        <v>0</v>
      </c>
      <c r="L980">
        <f t="shared" si="423"/>
        <v>0</v>
      </c>
      <c r="M980">
        <f t="shared" si="424"/>
        <v>0</v>
      </c>
      <c r="N980">
        <f t="shared" si="425"/>
        <v>0</v>
      </c>
      <c r="O980">
        <f t="shared" si="426"/>
        <v>0</v>
      </c>
      <c r="P980">
        <f t="shared" si="427"/>
        <v>0</v>
      </c>
      <c r="Q980">
        <f t="shared" si="428"/>
        <v>0</v>
      </c>
      <c r="R980" s="11">
        <f t="shared" si="429"/>
        <v>0</v>
      </c>
      <c r="S980">
        <f t="shared" si="430"/>
        <v>0</v>
      </c>
      <c r="T980" s="11">
        <f t="shared" si="431"/>
        <v>0</v>
      </c>
      <c r="U980" s="12">
        <f t="shared" si="432"/>
        <v>0</v>
      </c>
      <c r="V980" s="11">
        <f t="shared" si="433"/>
        <v>0</v>
      </c>
      <c r="W980" s="12">
        <f t="shared" si="434"/>
        <v>0</v>
      </c>
      <c r="X980" s="11">
        <f t="shared" si="435"/>
        <v>1</v>
      </c>
      <c r="Y980" s="12">
        <f t="shared" si="436"/>
        <v>0</v>
      </c>
      <c r="Z980" s="11">
        <f t="shared" si="437"/>
        <v>0</v>
      </c>
      <c r="AA980" s="12">
        <f t="shared" si="438"/>
        <v>0</v>
      </c>
      <c r="AB980" s="11">
        <f t="shared" si="439"/>
        <v>0</v>
      </c>
      <c r="AC980" s="12">
        <f t="shared" si="440"/>
        <v>0</v>
      </c>
      <c r="AD980" s="11">
        <f t="shared" si="441"/>
        <v>0</v>
      </c>
      <c r="AE980" s="12">
        <f t="shared" si="442"/>
        <v>0</v>
      </c>
      <c r="AF980" s="11">
        <f t="shared" si="443"/>
        <v>0</v>
      </c>
      <c r="AG980" s="12">
        <f t="shared" si="444"/>
        <v>0</v>
      </c>
      <c r="AH980" s="11">
        <f t="shared" si="445"/>
        <v>0</v>
      </c>
      <c r="AI980" s="12">
        <f t="shared" si="446"/>
        <v>0</v>
      </c>
      <c r="AJ980" s="11">
        <f t="shared" si="447"/>
        <v>0</v>
      </c>
      <c r="AK980" s="12">
        <f t="shared" si="448"/>
        <v>0</v>
      </c>
    </row>
    <row r="981" spans="1:37" x14ac:dyDescent="0.3">
      <c r="A981">
        <v>577327</v>
      </c>
      <c r="C981" s="1">
        <v>43510</v>
      </c>
      <c r="D981">
        <v>4</v>
      </c>
      <c r="E981" t="s">
        <v>249</v>
      </c>
      <c r="F981" t="s">
        <v>165</v>
      </c>
      <c r="G981" t="s">
        <v>29</v>
      </c>
      <c r="H981" s="2">
        <v>30863500</v>
      </c>
      <c r="J981">
        <f t="shared" si="421"/>
        <v>0</v>
      </c>
      <c r="K981">
        <f t="shared" si="422"/>
        <v>0</v>
      </c>
      <c r="L981">
        <f t="shared" si="423"/>
        <v>0</v>
      </c>
      <c r="M981">
        <f t="shared" si="424"/>
        <v>0</v>
      </c>
      <c r="N981">
        <f t="shared" si="425"/>
        <v>0</v>
      </c>
      <c r="O981">
        <f t="shared" si="426"/>
        <v>0</v>
      </c>
      <c r="P981">
        <f t="shared" si="427"/>
        <v>0</v>
      </c>
      <c r="Q981">
        <f t="shared" si="428"/>
        <v>0</v>
      </c>
      <c r="R981" s="11">
        <f t="shared" si="429"/>
        <v>0</v>
      </c>
      <c r="S981">
        <f t="shared" si="430"/>
        <v>0</v>
      </c>
      <c r="T981" s="11">
        <f t="shared" si="431"/>
        <v>0</v>
      </c>
      <c r="U981" s="12">
        <f t="shared" si="432"/>
        <v>0</v>
      </c>
      <c r="V981" s="11">
        <f t="shared" si="433"/>
        <v>0</v>
      </c>
      <c r="W981" s="12">
        <f t="shared" si="434"/>
        <v>0</v>
      </c>
      <c r="X981" s="11">
        <f t="shared" si="435"/>
        <v>0</v>
      </c>
      <c r="Y981" s="12">
        <f t="shared" si="436"/>
        <v>0</v>
      </c>
      <c r="Z981" s="11">
        <f t="shared" si="437"/>
        <v>0</v>
      </c>
      <c r="AA981" s="12">
        <f t="shared" si="438"/>
        <v>0</v>
      </c>
      <c r="AB981" s="11">
        <f t="shared" si="439"/>
        <v>0</v>
      </c>
      <c r="AC981" s="12">
        <f t="shared" si="440"/>
        <v>0</v>
      </c>
      <c r="AD981" s="11">
        <f t="shared" si="441"/>
        <v>0</v>
      </c>
      <c r="AE981" s="12">
        <f t="shared" si="442"/>
        <v>0</v>
      </c>
      <c r="AF981" s="11">
        <f t="shared" si="443"/>
        <v>0</v>
      </c>
      <c r="AG981" s="12">
        <f t="shared" si="444"/>
        <v>0</v>
      </c>
      <c r="AH981" s="11">
        <f t="shared" si="445"/>
        <v>0</v>
      </c>
      <c r="AI981" s="12">
        <f t="shared" si="446"/>
        <v>0</v>
      </c>
      <c r="AJ981" s="11">
        <f t="shared" si="447"/>
        <v>1</v>
      </c>
      <c r="AK981" s="12">
        <f t="shared" si="448"/>
        <v>0</v>
      </c>
    </row>
    <row r="982" spans="1:37" x14ac:dyDescent="0.3">
      <c r="A982">
        <v>577327</v>
      </c>
      <c r="C982" s="1">
        <v>43510</v>
      </c>
      <c r="D982">
        <v>5</v>
      </c>
      <c r="E982" t="s">
        <v>249</v>
      </c>
      <c r="F982" t="s">
        <v>165</v>
      </c>
      <c r="G982" t="s">
        <v>156</v>
      </c>
      <c r="H982" s="2">
        <v>31640000</v>
      </c>
      <c r="J982">
        <f t="shared" si="421"/>
        <v>1</v>
      </c>
      <c r="K982">
        <f t="shared" si="422"/>
        <v>0</v>
      </c>
      <c r="L982">
        <f t="shared" si="423"/>
        <v>0</v>
      </c>
      <c r="M982">
        <f t="shared" si="424"/>
        <v>0</v>
      </c>
      <c r="N982">
        <f t="shared" si="425"/>
        <v>0</v>
      </c>
      <c r="O982">
        <f t="shared" si="426"/>
        <v>0</v>
      </c>
      <c r="P982">
        <f t="shared" si="427"/>
        <v>0</v>
      </c>
      <c r="Q982">
        <f t="shared" si="428"/>
        <v>0</v>
      </c>
      <c r="R982" s="11">
        <f t="shared" si="429"/>
        <v>0</v>
      </c>
      <c r="S982">
        <f t="shared" si="430"/>
        <v>0</v>
      </c>
      <c r="T982" s="11">
        <f t="shared" si="431"/>
        <v>0</v>
      </c>
      <c r="U982" s="12">
        <f t="shared" si="432"/>
        <v>0</v>
      </c>
      <c r="V982" s="11">
        <f t="shared" si="433"/>
        <v>0</v>
      </c>
      <c r="W982" s="12">
        <f t="shared" si="434"/>
        <v>0</v>
      </c>
      <c r="X982" s="11">
        <f t="shared" si="435"/>
        <v>0</v>
      </c>
      <c r="Y982" s="12">
        <f t="shared" si="436"/>
        <v>0</v>
      </c>
      <c r="Z982" s="11">
        <f t="shared" si="437"/>
        <v>0</v>
      </c>
      <c r="AA982" s="12">
        <f t="shared" si="438"/>
        <v>0</v>
      </c>
      <c r="AB982" s="11">
        <f t="shared" si="439"/>
        <v>0</v>
      </c>
      <c r="AC982" s="12">
        <f t="shared" si="440"/>
        <v>0</v>
      </c>
      <c r="AD982" s="11">
        <f t="shared" si="441"/>
        <v>0</v>
      </c>
      <c r="AE982" s="12">
        <f t="shared" si="442"/>
        <v>0</v>
      </c>
      <c r="AF982" s="11">
        <f t="shared" si="443"/>
        <v>0</v>
      </c>
      <c r="AG982" s="12">
        <f t="shared" si="444"/>
        <v>0</v>
      </c>
      <c r="AH982" s="11">
        <f t="shared" si="445"/>
        <v>0</v>
      </c>
      <c r="AI982" s="12">
        <f t="shared" si="446"/>
        <v>0</v>
      </c>
      <c r="AJ982" s="11">
        <f t="shared" si="447"/>
        <v>0</v>
      </c>
      <c r="AK982" s="12">
        <f t="shared" si="448"/>
        <v>0</v>
      </c>
    </row>
    <row r="983" spans="1:37" x14ac:dyDescent="0.3">
      <c r="A983">
        <v>577327</v>
      </c>
      <c r="C983" s="1">
        <v>43510</v>
      </c>
      <c r="D983">
        <v>6</v>
      </c>
      <c r="E983" t="s">
        <v>249</v>
      </c>
      <c r="F983" t="s">
        <v>165</v>
      </c>
      <c r="G983" t="s">
        <v>28</v>
      </c>
      <c r="H983" s="2">
        <v>35808065</v>
      </c>
      <c r="J983">
        <f t="shared" si="421"/>
        <v>0</v>
      </c>
      <c r="K983">
        <f t="shared" si="422"/>
        <v>0</v>
      </c>
      <c r="L983">
        <f t="shared" si="423"/>
        <v>0</v>
      </c>
      <c r="M983">
        <f t="shared" si="424"/>
        <v>0</v>
      </c>
      <c r="N983">
        <f t="shared" si="425"/>
        <v>0</v>
      </c>
      <c r="O983">
        <f t="shared" si="426"/>
        <v>0</v>
      </c>
      <c r="P983">
        <f t="shared" si="427"/>
        <v>0</v>
      </c>
      <c r="Q983">
        <f t="shared" si="428"/>
        <v>0</v>
      </c>
      <c r="R983" s="11">
        <f t="shared" si="429"/>
        <v>0</v>
      </c>
      <c r="S983">
        <f t="shared" si="430"/>
        <v>0</v>
      </c>
      <c r="T983" s="11">
        <f t="shared" si="431"/>
        <v>0</v>
      </c>
      <c r="U983" s="12">
        <f t="shared" si="432"/>
        <v>0</v>
      </c>
      <c r="V983" s="11">
        <f t="shared" si="433"/>
        <v>0</v>
      </c>
      <c r="W983" s="12">
        <f t="shared" si="434"/>
        <v>0</v>
      </c>
      <c r="X983" s="11">
        <f t="shared" si="435"/>
        <v>0</v>
      </c>
      <c r="Y983" s="12">
        <f t="shared" si="436"/>
        <v>0</v>
      </c>
      <c r="Z983" s="11">
        <f t="shared" si="437"/>
        <v>0</v>
      </c>
      <c r="AA983" s="12">
        <f t="shared" si="438"/>
        <v>0</v>
      </c>
      <c r="AB983" s="11">
        <f t="shared" si="439"/>
        <v>0</v>
      </c>
      <c r="AC983" s="12">
        <f t="shared" si="440"/>
        <v>0</v>
      </c>
      <c r="AD983" s="11">
        <f t="shared" si="441"/>
        <v>0</v>
      </c>
      <c r="AE983" s="12">
        <f t="shared" si="442"/>
        <v>0</v>
      </c>
      <c r="AF983" s="11">
        <f t="shared" si="443"/>
        <v>0</v>
      </c>
      <c r="AG983" s="12">
        <f t="shared" si="444"/>
        <v>0</v>
      </c>
      <c r="AH983" s="11">
        <f t="shared" si="445"/>
        <v>0</v>
      </c>
      <c r="AI983" s="12">
        <f t="shared" si="446"/>
        <v>0</v>
      </c>
      <c r="AJ983" s="11">
        <f t="shared" si="447"/>
        <v>0</v>
      </c>
      <c r="AK983" s="12">
        <f t="shared" si="448"/>
        <v>0</v>
      </c>
    </row>
    <row r="984" spans="1:37" x14ac:dyDescent="0.3">
      <c r="A984">
        <v>577327</v>
      </c>
      <c r="C984" s="1">
        <v>43510</v>
      </c>
      <c r="D984">
        <v>7</v>
      </c>
      <c r="E984" t="s">
        <v>249</v>
      </c>
      <c r="F984" t="s">
        <v>165</v>
      </c>
      <c r="G984" t="s">
        <v>43</v>
      </c>
      <c r="H984" s="2">
        <v>36563000</v>
      </c>
      <c r="J984">
        <f t="shared" si="421"/>
        <v>0</v>
      </c>
      <c r="K984">
        <f t="shared" si="422"/>
        <v>0</v>
      </c>
      <c r="L984">
        <f t="shared" si="423"/>
        <v>0</v>
      </c>
      <c r="M984">
        <f t="shared" si="424"/>
        <v>0</v>
      </c>
      <c r="N984">
        <f t="shared" si="425"/>
        <v>0</v>
      </c>
      <c r="O984">
        <f t="shared" si="426"/>
        <v>0</v>
      </c>
      <c r="P984">
        <f t="shared" si="427"/>
        <v>0</v>
      </c>
      <c r="Q984">
        <f t="shared" si="428"/>
        <v>0</v>
      </c>
      <c r="R984" s="11">
        <f t="shared" si="429"/>
        <v>0</v>
      </c>
      <c r="S984">
        <f t="shared" si="430"/>
        <v>0</v>
      </c>
      <c r="T984" s="11">
        <f t="shared" si="431"/>
        <v>0</v>
      </c>
      <c r="U984" s="12">
        <f t="shared" si="432"/>
        <v>0</v>
      </c>
      <c r="V984" s="11">
        <f t="shared" si="433"/>
        <v>0</v>
      </c>
      <c r="W984" s="12">
        <f t="shared" si="434"/>
        <v>0</v>
      </c>
      <c r="X984" s="11">
        <f t="shared" si="435"/>
        <v>0</v>
      </c>
      <c r="Y984" s="12">
        <f t="shared" si="436"/>
        <v>0</v>
      </c>
      <c r="Z984" s="11">
        <f t="shared" si="437"/>
        <v>0</v>
      </c>
      <c r="AA984" s="12">
        <f t="shared" si="438"/>
        <v>0</v>
      </c>
      <c r="AB984" s="11">
        <f t="shared" si="439"/>
        <v>0</v>
      </c>
      <c r="AC984" s="12">
        <f t="shared" si="440"/>
        <v>0</v>
      </c>
      <c r="AD984" s="11">
        <f t="shared" si="441"/>
        <v>0</v>
      </c>
      <c r="AE984" s="12">
        <f t="shared" si="442"/>
        <v>0</v>
      </c>
      <c r="AF984" s="11">
        <f t="shared" si="443"/>
        <v>0</v>
      </c>
      <c r="AG984" s="12">
        <f t="shared" si="444"/>
        <v>0</v>
      </c>
      <c r="AH984" s="11">
        <f t="shared" si="445"/>
        <v>0</v>
      </c>
      <c r="AI984" s="12">
        <f t="shared" si="446"/>
        <v>0</v>
      </c>
      <c r="AJ984" s="11">
        <f t="shared" si="447"/>
        <v>0</v>
      </c>
      <c r="AK984" s="12">
        <f t="shared" si="448"/>
        <v>0</v>
      </c>
    </row>
    <row r="985" spans="1:37" x14ac:dyDescent="0.3">
      <c r="C985" s="1"/>
      <c r="H985" s="2"/>
      <c r="J985">
        <f t="shared" si="421"/>
        <v>0</v>
      </c>
      <c r="K985">
        <f t="shared" si="422"/>
        <v>0</v>
      </c>
      <c r="L985">
        <f t="shared" si="423"/>
        <v>0</v>
      </c>
      <c r="M985">
        <f t="shared" si="424"/>
        <v>0</v>
      </c>
      <c r="N985">
        <f t="shared" si="425"/>
        <v>0</v>
      </c>
      <c r="O985">
        <f t="shared" si="426"/>
        <v>0</v>
      </c>
      <c r="P985">
        <f t="shared" si="427"/>
        <v>0</v>
      </c>
      <c r="Q985">
        <f t="shared" si="428"/>
        <v>0</v>
      </c>
      <c r="R985" s="11">
        <f t="shared" si="429"/>
        <v>0</v>
      </c>
      <c r="S985">
        <f t="shared" si="430"/>
        <v>0</v>
      </c>
      <c r="T985" s="11">
        <f t="shared" si="431"/>
        <v>0</v>
      </c>
      <c r="U985" s="12">
        <f t="shared" si="432"/>
        <v>0</v>
      </c>
      <c r="V985" s="11">
        <f t="shared" si="433"/>
        <v>0</v>
      </c>
      <c r="W985" s="12">
        <f t="shared" si="434"/>
        <v>0</v>
      </c>
      <c r="X985" s="11">
        <f t="shared" si="435"/>
        <v>0</v>
      </c>
      <c r="Y985" s="12">
        <f t="shared" si="436"/>
        <v>0</v>
      </c>
      <c r="Z985" s="11">
        <f t="shared" si="437"/>
        <v>0</v>
      </c>
      <c r="AA985" s="12">
        <f t="shared" si="438"/>
        <v>0</v>
      </c>
      <c r="AB985" s="11">
        <f t="shared" si="439"/>
        <v>0</v>
      </c>
      <c r="AC985" s="12">
        <f t="shared" si="440"/>
        <v>0</v>
      </c>
      <c r="AD985" s="11">
        <f t="shared" si="441"/>
        <v>0</v>
      </c>
      <c r="AE985" s="12">
        <f t="shared" si="442"/>
        <v>0</v>
      </c>
      <c r="AF985" s="11">
        <f t="shared" si="443"/>
        <v>0</v>
      </c>
      <c r="AG985" s="12">
        <f t="shared" si="444"/>
        <v>0</v>
      </c>
      <c r="AH985" s="11">
        <f t="shared" si="445"/>
        <v>0</v>
      </c>
      <c r="AI985" s="12">
        <f t="shared" si="446"/>
        <v>0</v>
      </c>
      <c r="AJ985" s="11">
        <f t="shared" si="447"/>
        <v>0</v>
      </c>
      <c r="AK985" s="12">
        <f t="shared" si="448"/>
        <v>0</v>
      </c>
    </row>
    <row r="986" spans="1:37" x14ac:dyDescent="0.3">
      <c r="A986">
        <v>575886</v>
      </c>
      <c r="C986" s="1">
        <v>43482</v>
      </c>
      <c r="D986">
        <v>1</v>
      </c>
      <c r="E986" t="s">
        <v>250</v>
      </c>
      <c r="F986" t="s">
        <v>165</v>
      </c>
      <c r="G986" t="s">
        <v>16</v>
      </c>
      <c r="H986" s="2">
        <v>15990026</v>
      </c>
      <c r="J986">
        <f t="shared" si="421"/>
        <v>0</v>
      </c>
      <c r="K986">
        <f t="shared" si="422"/>
        <v>0</v>
      </c>
      <c r="L986">
        <f t="shared" si="423"/>
        <v>0</v>
      </c>
      <c r="M986">
        <f t="shared" si="424"/>
        <v>0</v>
      </c>
      <c r="N986">
        <f t="shared" si="425"/>
        <v>0</v>
      </c>
      <c r="O986">
        <f t="shared" si="426"/>
        <v>0</v>
      </c>
      <c r="P986">
        <f t="shared" si="427"/>
        <v>0</v>
      </c>
      <c r="Q986">
        <f t="shared" si="428"/>
        <v>0</v>
      </c>
      <c r="R986" s="11">
        <f t="shared" si="429"/>
        <v>0</v>
      </c>
      <c r="S986">
        <f t="shared" si="430"/>
        <v>0</v>
      </c>
      <c r="T986" s="11">
        <f t="shared" si="431"/>
        <v>0</v>
      </c>
      <c r="U986" s="12">
        <f t="shared" si="432"/>
        <v>1</v>
      </c>
      <c r="V986" s="11">
        <f t="shared" si="433"/>
        <v>0</v>
      </c>
      <c r="W986" s="12">
        <f t="shared" si="434"/>
        <v>0</v>
      </c>
      <c r="X986" s="11">
        <f t="shared" si="435"/>
        <v>0</v>
      </c>
      <c r="Y986" s="12">
        <f t="shared" si="436"/>
        <v>0</v>
      </c>
      <c r="Z986" s="11">
        <f t="shared" si="437"/>
        <v>0</v>
      </c>
      <c r="AA986" s="12">
        <f t="shared" si="438"/>
        <v>0</v>
      </c>
      <c r="AB986" s="11">
        <f t="shared" si="439"/>
        <v>0</v>
      </c>
      <c r="AC986" s="12">
        <f t="shared" si="440"/>
        <v>0</v>
      </c>
      <c r="AD986" s="11">
        <f t="shared" si="441"/>
        <v>0</v>
      </c>
      <c r="AE986" s="12">
        <f t="shared" si="442"/>
        <v>0</v>
      </c>
      <c r="AF986" s="11">
        <f t="shared" si="443"/>
        <v>0</v>
      </c>
      <c r="AG986" s="12">
        <f t="shared" si="444"/>
        <v>0</v>
      </c>
      <c r="AH986" s="11">
        <f t="shared" si="445"/>
        <v>0</v>
      </c>
      <c r="AI986" s="12">
        <f t="shared" si="446"/>
        <v>0</v>
      </c>
      <c r="AJ986" s="11">
        <f t="shared" si="447"/>
        <v>0</v>
      </c>
      <c r="AK986" s="12">
        <f t="shared" si="448"/>
        <v>0</v>
      </c>
    </row>
    <row r="987" spans="1:37" x14ac:dyDescent="0.3">
      <c r="A987">
        <v>575886</v>
      </c>
      <c r="C987" s="1">
        <v>43482</v>
      </c>
      <c r="D987">
        <v>2</v>
      </c>
      <c r="E987" t="s">
        <v>250</v>
      </c>
      <c r="F987" t="s">
        <v>165</v>
      </c>
      <c r="G987" t="s">
        <v>17</v>
      </c>
      <c r="H987" s="2">
        <v>16382900</v>
      </c>
      <c r="J987">
        <f t="shared" si="421"/>
        <v>0</v>
      </c>
      <c r="K987">
        <f t="shared" si="422"/>
        <v>0</v>
      </c>
      <c r="L987">
        <f t="shared" si="423"/>
        <v>0</v>
      </c>
      <c r="M987">
        <f t="shared" si="424"/>
        <v>0</v>
      </c>
      <c r="N987">
        <f t="shared" si="425"/>
        <v>0</v>
      </c>
      <c r="O987">
        <f t="shared" si="426"/>
        <v>0</v>
      </c>
      <c r="P987">
        <f t="shared" si="427"/>
        <v>0</v>
      </c>
      <c r="Q987">
        <f t="shared" si="428"/>
        <v>0</v>
      </c>
      <c r="R987" s="11">
        <f t="shared" si="429"/>
        <v>0</v>
      </c>
      <c r="S987">
        <f t="shared" si="430"/>
        <v>0</v>
      </c>
      <c r="T987" s="11">
        <f t="shared" si="431"/>
        <v>0</v>
      </c>
      <c r="U987" s="12">
        <f t="shared" si="432"/>
        <v>0</v>
      </c>
      <c r="V987" s="11">
        <f t="shared" si="433"/>
        <v>0</v>
      </c>
      <c r="W987" s="12">
        <f t="shared" si="434"/>
        <v>0</v>
      </c>
      <c r="X987" s="11">
        <f t="shared" si="435"/>
        <v>0</v>
      </c>
      <c r="Y987" s="12">
        <f t="shared" si="436"/>
        <v>0</v>
      </c>
      <c r="Z987" s="11">
        <f t="shared" si="437"/>
        <v>0</v>
      </c>
      <c r="AA987" s="12">
        <f t="shared" si="438"/>
        <v>0</v>
      </c>
      <c r="AB987" s="11">
        <f t="shared" si="439"/>
        <v>0</v>
      </c>
      <c r="AC987" s="12">
        <f t="shared" si="440"/>
        <v>0</v>
      </c>
      <c r="AD987" s="11">
        <f t="shared" si="441"/>
        <v>0</v>
      </c>
      <c r="AE987" s="12">
        <f t="shared" si="442"/>
        <v>0</v>
      </c>
      <c r="AF987" s="11">
        <f t="shared" si="443"/>
        <v>0</v>
      </c>
      <c r="AG987" s="12">
        <f t="shared" si="444"/>
        <v>0</v>
      </c>
      <c r="AH987" s="11">
        <f t="shared" si="445"/>
        <v>0</v>
      </c>
      <c r="AI987" s="12">
        <f t="shared" si="446"/>
        <v>0</v>
      </c>
      <c r="AJ987" s="11">
        <f t="shared" si="447"/>
        <v>0</v>
      </c>
      <c r="AK987" s="12">
        <f t="shared" si="448"/>
        <v>0</v>
      </c>
    </row>
    <row r="988" spans="1:37" x14ac:dyDescent="0.3">
      <c r="A988">
        <v>575886</v>
      </c>
      <c r="C988" s="1">
        <v>43482</v>
      </c>
      <c r="D988">
        <v>3</v>
      </c>
      <c r="E988" t="s">
        <v>250</v>
      </c>
      <c r="F988" t="s">
        <v>165</v>
      </c>
      <c r="G988" t="s">
        <v>26</v>
      </c>
      <c r="H988" s="2">
        <v>18291286</v>
      </c>
      <c r="J988">
        <f t="shared" si="421"/>
        <v>0</v>
      </c>
      <c r="K988">
        <f t="shared" si="422"/>
        <v>0</v>
      </c>
      <c r="L988">
        <f t="shared" si="423"/>
        <v>0</v>
      </c>
      <c r="M988">
        <f t="shared" si="424"/>
        <v>0</v>
      </c>
      <c r="N988">
        <f t="shared" si="425"/>
        <v>0</v>
      </c>
      <c r="O988">
        <f t="shared" si="426"/>
        <v>0</v>
      </c>
      <c r="P988">
        <f t="shared" si="427"/>
        <v>0</v>
      </c>
      <c r="Q988">
        <f t="shared" si="428"/>
        <v>0</v>
      </c>
      <c r="R988" s="11">
        <f t="shared" si="429"/>
        <v>0</v>
      </c>
      <c r="S988">
        <f t="shared" si="430"/>
        <v>0</v>
      </c>
      <c r="T988" s="11">
        <f t="shared" si="431"/>
        <v>0</v>
      </c>
      <c r="U988" s="12">
        <f t="shared" si="432"/>
        <v>0</v>
      </c>
      <c r="V988" s="11">
        <f t="shared" si="433"/>
        <v>0</v>
      </c>
      <c r="W988" s="12">
        <f t="shared" si="434"/>
        <v>0</v>
      </c>
      <c r="X988" s="11">
        <f t="shared" si="435"/>
        <v>0</v>
      </c>
      <c r="Y988" s="12">
        <f t="shared" si="436"/>
        <v>0</v>
      </c>
      <c r="Z988" s="11">
        <f t="shared" si="437"/>
        <v>0</v>
      </c>
      <c r="AA988" s="12">
        <f t="shared" si="438"/>
        <v>0</v>
      </c>
      <c r="AB988" s="11">
        <f t="shared" si="439"/>
        <v>0</v>
      </c>
      <c r="AC988" s="12">
        <f t="shared" si="440"/>
        <v>0</v>
      </c>
      <c r="AD988" s="11">
        <f t="shared" si="441"/>
        <v>0</v>
      </c>
      <c r="AE988" s="12">
        <f t="shared" si="442"/>
        <v>0</v>
      </c>
      <c r="AF988" s="11">
        <f t="shared" si="443"/>
        <v>0</v>
      </c>
      <c r="AG988" s="12">
        <f t="shared" si="444"/>
        <v>0</v>
      </c>
      <c r="AH988" s="11">
        <f t="shared" si="445"/>
        <v>0</v>
      </c>
      <c r="AI988" s="12">
        <f t="shared" si="446"/>
        <v>0</v>
      </c>
      <c r="AJ988" s="11">
        <f t="shared" si="447"/>
        <v>0</v>
      </c>
      <c r="AK988" s="12">
        <f t="shared" si="448"/>
        <v>0</v>
      </c>
    </row>
    <row r="989" spans="1:37" x14ac:dyDescent="0.3">
      <c r="A989">
        <v>575886</v>
      </c>
      <c r="C989" s="1">
        <v>43482</v>
      </c>
      <c r="D989">
        <v>4</v>
      </c>
      <c r="E989" t="s">
        <v>250</v>
      </c>
      <c r="F989" t="s">
        <v>165</v>
      </c>
      <c r="G989" t="s">
        <v>38</v>
      </c>
      <c r="H989" s="2">
        <v>18886279</v>
      </c>
      <c r="J989">
        <f t="shared" si="421"/>
        <v>0</v>
      </c>
      <c r="K989">
        <f t="shared" si="422"/>
        <v>0</v>
      </c>
      <c r="L989">
        <f t="shared" si="423"/>
        <v>0</v>
      </c>
      <c r="M989">
        <f t="shared" si="424"/>
        <v>0</v>
      </c>
      <c r="N989">
        <f t="shared" si="425"/>
        <v>0</v>
      </c>
      <c r="O989">
        <f t="shared" si="426"/>
        <v>0</v>
      </c>
      <c r="P989">
        <f t="shared" si="427"/>
        <v>0</v>
      </c>
      <c r="Q989">
        <f t="shared" si="428"/>
        <v>0</v>
      </c>
      <c r="R989" s="11">
        <f t="shared" si="429"/>
        <v>0</v>
      </c>
      <c r="S989">
        <f t="shared" si="430"/>
        <v>0</v>
      </c>
      <c r="T989" s="11">
        <f t="shared" si="431"/>
        <v>0</v>
      </c>
      <c r="U989" s="12">
        <f t="shared" si="432"/>
        <v>0</v>
      </c>
      <c r="V989" s="11">
        <f t="shared" si="433"/>
        <v>0</v>
      </c>
      <c r="W989" s="12">
        <f t="shared" si="434"/>
        <v>0</v>
      </c>
      <c r="X989" s="11">
        <f t="shared" si="435"/>
        <v>0</v>
      </c>
      <c r="Y989" s="12">
        <f t="shared" si="436"/>
        <v>0</v>
      </c>
      <c r="Z989" s="11">
        <f t="shared" si="437"/>
        <v>0</v>
      </c>
      <c r="AA989" s="12">
        <f t="shared" si="438"/>
        <v>0</v>
      </c>
      <c r="AB989" s="11">
        <f t="shared" si="439"/>
        <v>0</v>
      </c>
      <c r="AC989" s="12">
        <f t="shared" si="440"/>
        <v>0</v>
      </c>
      <c r="AD989" s="11">
        <f t="shared" si="441"/>
        <v>0</v>
      </c>
      <c r="AE989" s="12">
        <f t="shared" si="442"/>
        <v>0</v>
      </c>
      <c r="AF989" s="11">
        <f t="shared" si="443"/>
        <v>0</v>
      </c>
      <c r="AG989" s="12">
        <f t="shared" si="444"/>
        <v>0</v>
      </c>
      <c r="AH989" s="11">
        <f t="shared" si="445"/>
        <v>0</v>
      </c>
      <c r="AI989" s="12">
        <f t="shared" si="446"/>
        <v>0</v>
      </c>
      <c r="AJ989" s="11">
        <f t="shared" si="447"/>
        <v>0</v>
      </c>
      <c r="AK989" s="12">
        <f t="shared" si="448"/>
        <v>0</v>
      </c>
    </row>
    <row r="990" spans="1:37" x14ac:dyDescent="0.3">
      <c r="A990">
        <v>575886</v>
      </c>
      <c r="C990" s="1">
        <v>43482</v>
      </c>
      <c r="D990">
        <v>5</v>
      </c>
      <c r="E990" t="s">
        <v>250</v>
      </c>
      <c r="F990" t="s">
        <v>165</v>
      </c>
      <c r="G990" t="s">
        <v>12</v>
      </c>
      <c r="H990" s="2">
        <v>19683833</v>
      </c>
      <c r="J990">
        <f t="shared" si="421"/>
        <v>0</v>
      </c>
      <c r="K990">
        <f t="shared" si="422"/>
        <v>0</v>
      </c>
      <c r="L990">
        <f t="shared" si="423"/>
        <v>0</v>
      </c>
      <c r="M990">
        <f t="shared" si="424"/>
        <v>0</v>
      </c>
      <c r="N990">
        <f t="shared" si="425"/>
        <v>0</v>
      </c>
      <c r="O990">
        <f t="shared" si="426"/>
        <v>0</v>
      </c>
      <c r="P990">
        <f t="shared" si="427"/>
        <v>0</v>
      </c>
      <c r="Q990">
        <f t="shared" si="428"/>
        <v>0</v>
      </c>
      <c r="R990" s="11">
        <f t="shared" si="429"/>
        <v>0</v>
      </c>
      <c r="S990">
        <f t="shared" si="430"/>
        <v>0</v>
      </c>
      <c r="T990" s="11">
        <f t="shared" si="431"/>
        <v>0</v>
      </c>
      <c r="U990" s="12">
        <f t="shared" si="432"/>
        <v>0</v>
      </c>
      <c r="V990" s="11">
        <f t="shared" si="433"/>
        <v>1</v>
      </c>
      <c r="W990" s="12">
        <f t="shared" si="434"/>
        <v>0</v>
      </c>
      <c r="X990" s="11">
        <f t="shared" si="435"/>
        <v>0</v>
      </c>
      <c r="Y990" s="12">
        <f t="shared" si="436"/>
        <v>0</v>
      </c>
      <c r="Z990" s="11">
        <f t="shared" si="437"/>
        <v>0</v>
      </c>
      <c r="AA990" s="12">
        <f t="shared" si="438"/>
        <v>0</v>
      </c>
      <c r="AB990" s="11">
        <f t="shared" si="439"/>
        <v>0</v>
      </c>
      <c r="AC990" s="12">
        <f t="shared" si="440"/>
        <v>0</v>
      </c>
      <c r="AD990" s="11">
        <f t="shared" si="441"/>
        <v>0</v>
      </c>
      <c r="AE990" s="12">
        <f t="shared" si="442"/>
        <v>0</v>
      </c>
      <c r="AF990" s="11">
        <f t="shared" si="443"/>
        <v>0</v>
      </c>
      <c r="AG990" s="12">
        <f t="shared" si="444"/>
        <v>0</v>
      </c>
      <c r="AH990" s="11">
        <f t="shared" si="445"/>
        <v>0</v>
      </c>
      <c r="AI990" s="12">
        <f t="shared" si="446"/>
        <v>0</v>
      </c>
      <c r="AJ990" s="11">
        <f t="shared" si="447"/>
        <v>0</v>
      </c>
      <c r="AK990" s="12">
        <f t="shared" si="448"/>
        <v>0</v>
      </c>
    </row>
    <row r="991" spans="1:37" x14ac:dyDescent="0.3">
      <c r="A991">
        <v>575886</v>
      </c>
      <c r="C991" s="1">
        <v>43482</v>
      </c>
      <c r="D991">
        <v>6</v>
      </c>
      <c r="E991" t="s">
        <v>250</v>
      </c>
      <c r="F991" t="s">
        <v>165</v>
      </c>
      <c r="G991" t="s">
        <v>56</v>
      </c>
      <c r="H991" s="2">
        <v>20285000</v>
      </c>
      <c r="J991">
        <f t="shared" si="421"/>
        <v>0</v>
      </c>
      <c r="K991">
        <f t="shared" si="422"/>
        <v>0</v>
      </c>
      <c r="L991">
        <f t="shared" si="423"/>
        <v>0</v>
      </c>
      <c r="M991">
        <f t="shared" si="424"/>
        <v>0</v>
      </c>
      <c r="N991">
        <f t="shared" si="425"/>
        <v>0</v>
      </c>
      <c r="O991">
        <f t="shared" si="426"/>
        <v>0</v>
      </c>
      <c r="P991">
        <f t="shared" si="427"/>
        <v>0</v>
      </c>
      <c r="Q991">
        <f t="shared" si="428"/>
        <v>0</v>
      </c>
      <c r="R991" s="11">
        <f t="shared" si="429"/>
        <v>0</v>
      </c>
      <c r="S991">
        <f t="shared" si="430"/>
        <v>0</v>
      </c>
      <c r="T991" s="11">
        <f t="shared" si="431"/>
        <v>0</v>
      </c>
      <c r="U991" s="12">
        <f t="shared" si="432"/>
        <v>0</v>
      </c>
      <c r="V991" s="11">
        <f t="shared" si="433"/>
        <v>0</v>
      </c>
      <c r="W991" s="12">
        <f t="shared" si="434"/>
        <v>0</v>
      </c>
      <c r="X991" s="11">
        <f t="shared" si="435"/>
        <v>0</v>
      </c>
      <c r="Y991" s="12">
        <f t="shared" si="436"/>
        <v>0</v>
      </c>
      <c r="Z991" s="11">
        <f t="shared" si="437"/>
        <v>0</v>
      </c>
      <c r="AA991" s="12">
        <f t="shared" si="438"/>
        <v>0</v>
      </c>
      <c r="AB991" s="11">
        <f t="shared" si="439"/>
        <v>0</v>
      </c>
      <c r="AC991" s="12">
        <f t="shared" si="440"/>
        <v>0</v>
      </c>
      <c r="AD991" s="11">
        <f t="shared" si="441"/>
        <v>0</v>
      </c>
      <c r="AE991" s="12">
        <f t="shared" si="442"/>
        <v>0</v>
      </c>
      <c r="AF991" s="11">
        <f t="shared" si="443"/>
        <v>0</v>
      </c>
      <c r="AG991" s="12">
        <f t="shared" si="444"/>
        <v>0</v>
      </c>
      <c r="AH991" s="11">
        <f t="shared" si="445"/>
        <v>0</v>
      </c>
      <c r="AI991" s="12">
        <f t="shared" si="446"/>
        <v>0</v>
      </c>
      <c r="AJ991" s="11">
        <f t="shared" si="447"/>
        <v>0</v>
      </c>
      <c r="AK991" s="12">
        <f t="shared" si="448"/>
        <v>0</v>
      </c>
    </row>
    <row r="992" spans="1:37" x14ac:dyDescent="0.3">
      <c r="A992">
        <v>575886</v>
      </c>
      <c r="C992" s="1">
        <v>43482</v>
      </c>
      <c r="D992">
        <v>7</v>
      </c>
      <c r="E992" t="s">
        <v>250</v>
      </c>
      <c r="F992" t="s">
        <v>165</v>
      </c>
      <c r="G992" t="s">
        <v>37</v>
      </c>
      <c r="H992" s="2">
        <v>20416844</v>
      </c>
      <c r="J992">
        <f t="shared" si="421"/>
        <v>0</v>
      </c>
      <c r="K992">
        <f t="shared" si="422"/>
        <v>0</v>
      </c>
      <c r="L992">
        <f t="shared" si="423"/>
        <v>0</v>
      </c>
      <c r="M992">
        <f t="shared" si="424"/>
        <v>0</v>
      </c>
      <c r="N992">
        <f t="shared" si="425"/>
        <v>0</v>
      </c>
      <c r="O992">
        <f t="shared" si="426"/>
        <v>0</v>
      </c>
      <c r="P992">
        <f t="shared" si="427"/>
        <v>0</v>
      </c>
      <c r="Q992">
        <f t="shared" si="428"/>
        <v>0</v>
      </c>
      <c r="R992" s="11">
        <f t="shared" si="429"/>
        <v>0</v>
      </c>
      <c r="S992">
        <f t="shared" si="430"/>
        <v>0</v>
      </c>
      <c r="T992" s="11">
        <f t="shared" si="431"/>
        <v>0</v>
      </c>
      <c r="U992" s="12">
        <f t="shared" si="432"/>
        <v>0</v>
      </c>
      <c r="V992" s="11">
        <f t="shared" si="433"/>
        <v>0</v>
      </c>
      <c r="W992" s="12">
        <f t="shared" si="434"/>
        <v>0</v>
      </c>
      <c r="X992" s="11">
        <f t="shared" si="435"/>
        <v>0</v>
      </c>
      <c r="Y992" s="12">
        <f t="shared" si="436"/>
        <v>0</v>
      </c>
      <c r="Z992" s="11">
        <f t="shared" si="437"/>
        <v>0</v>
      </c>
      <c r="AA992" s="12">
        <f t="shared" si="438"/>
        <v>0</v>
      </c>
      <c r="AB992" s="11">
        <f t="shared" si="439"/>
        <v>0</v>
      </c>
      <c r="AC992" s="12">
        <f t="shared" si="440"/>
        <v>0</v>
      </c>
      <c r="AD992" s="11">
        <f t="shared" si="441"/>
        <v>0</v>
      </c>
      <c r="AE992" s="12">
        <f t="shared" si="442"/>
        <v>0</v>
      </c>
      <c r="AF992" s="11">
        <f t="shared" si="443"/>
        <v>0</v>
      </c>
      <c r="AG992" s="12">
        <f t="shared" si="444"/>
        <v>0</v>
      </c>
      <c r="AH992" s="11">
        <f t="shared" si="445"/>
        <v>0</v>
      </c>
      <c r="AI992" s="12">
        <f t="shared" si="446"/>
        <v>0</v>
      </c>
      <c r="AJ992" s="11">
        <f t="shared" si="447"/>
        <v>0</v>
      </c>
      <c r="AK992" s="12">
        <f t="shared" si="448"/>
        <v>0</v>
      </c>
    </row>
    <row r="993" spans="1:37" x14ac:dyDescent="0.3">
      <c r="A993">
        <v>575886</v>
      </c>
      <c r="C993" s="1">
        <v>43482</v>
      </c>
      <c r="D993">
        <v>8</v>
      </c>
      <c r="E993" t="s">
        <v>250</v>
      </c>
      <c r="F993" t="s">
        <v>165</v>
      </c>
      <c r="G993" t="s">
        <v>59</v>
      </c>
      <c r="H993" s="2">
        <v>20560000</v>
      </c>
      <c r="J993">
        <f t="shared" si="421"/>
        <v>0</v>
      </c>
      <c r="K993">
        <f t="shared" si="422"/>
        <v>0</v>
      </c>
      <c r="L993">
        <f t="shared" si="423"/>
        <v>0</v>
      </c>
      <c r="M993">
        <f t="shared" si="424"/>
        <v>0</v>
      </c>
      <c r="N993">
        <f t="shared" si="425"/>
        <v>0</v>
      </c>
      <c r="O993">
        <f t="shared" si="426"/>
        <v>0</v>
      </c>
      <c r="P993">
        <f t="shared" si="427"/>
        <v>0</v>
      </c>
      <c r="Q993">
        <f t="shared" si="428"/>
        <v>0</v>
      </c>
      <c r="R993" s="11">
        <f t="shared" si="429"/>
        <v>0</v>
      </c>
      <c r="S993">
        <f t="shared" si="430"/>
        <v>0</v>
      </c>
      <c r="T993" s="11">
        <f t="shared" si="431"/>
        <v>0</v>
      </c>
      <c r="U993" s="12">
        <f t="shared" si="432"/>
        <v>0</v>
      </c>
      <c r="V993" s="11">
        <f t="shared" si="433"/>
        <v>0</v>
      </c>
      <c r="W993" s="12">
        <f t="shared" si="434"/>
        <v>0</v>
      </c>
      <c r="X993" s="11">
        <f t="shared" si="435"/>
        <v>0</v>
      </c>
      <c r="Y993" s="12">
        <f t="shared" si="436"/>
        <v>0</v>
      </c>
      <c r="Z993" s="11">
        <f t="shared" si="437"/>
        <v>0</v>
      </c>
      <c r="AA993" s="12">
        <f t="shared" si="438"/>
        <v>0</v>
      </c>
      <c r="AB993" s="11">
        <f t="shared" si="439"/>
        <v>0</v>
      </c>
      <c r="AC993" s="12">
        <f t="shared" si="440"/>
        <v>0</v>
      </c>
      <c r="AD993" s="11">
        <f t="shared" si="441"/>
        <v>0</v>
      </c>
      <c r="AE993" s="12">
        <f t="shared" si="442"/>
        <v>0</v>
      </c>
      <c r="AF993" s="11">
        <f t="shared" si="443"/>
        <v>0</v>
      </c>
      <c r="AG993" s="12">
        <f t="shared" si="444"/>
        <v>0</v>
      </c>
      <c r="AH993" s="11">
        <f t="shared" si="445"/>
        <v>0</v>
      </c>
      <c r="AI993" s="12">
        <f t="shared" si="446"/>
        <v>0</v>
      </c>
      <c r="AJ993" s="11">
        <f t="shared" si="447"/>
        <v>0</v>
      </c>
      <c r="AK993" s="12">
        <f t="shared" si="448"/>
        <v>0</v>
      </c>
    </row>
    <row r="994" spans="1:37" x14ac:dyDescent="0.3">
      <c r="A994">
        <v>575886</v>
      </c>
      <c r="C994" s="1">
        <v>43482</v>
      </c>
      <c r="D994">
        <v>9</v>
      </c>
      <c r="E994" t="s">
        <v>250</v>
      </c>
      <c r="F994" t="s">
        <v>165</v>
      </c>
      <c r="G994" t="s">
        <v>13</v>
      </c>
      <c r="H994" s="2">
        <v>20743675</v>
      </c>
      <c r="J994">
        <f t="shared" si="421"/>
        <v>0</v>
      </c>
      <c r="K994">
        <f t="shared" si="422"/>
        <v>0</v>
      </c>
      <c r="L994">
        <f t="shared" si="423"/>
        <v>0</v>
      </c>
      <c r="M994">
        <f t="shared" si="424"/>
        <v>0</v>
      </c>
      <c r="N994">
        <f t="shared" si="425"/>
        <v>1</v>
      </c>
      <c r="O994">
        <f t="shared" si="426"/>
        <v>0</v>
      </c>
      <c r="P994">
        <f t="shared" si="427"/>
        <v>0</v>
      </c>
      <c r="Q994">
        <f t="shared" si="428"/>
        <v>0</v>
      </c>
      <c r="R994" s="11">
        <f t="shared" si="429"/>
        <v>0</v>
      </c>
      <c r="S994">
        <f t="shared" si="430"/>
        <v>0</v>
      </c>
      <c r="T994" s="11">
        <f t="shared" si="431"/>
        <v>0</v>
      </c>
      <c r="U994" s="12">
        <f t="shared" si="432"/>
        <v>0</v>
      </c>
      <c r="V994" s="11">
        <f t="shared" si="433"/>
        <v>0</v>
      </c>
      <c r="W994" s="12">
        <f t="shared" si="434"/>
        <v>0</v>
      </c>
      <c r="X994" s="11">
        <f t="shared" si="435"/>
        <v>0</v>
      </c>
      <c r="Y994" s="12">
        <f t="shared" si="436"/>
        <v>0</v>
      </c>
      <c r="Z994" s="11">
        <f t="shared" si="437"/>
        <v>0</v>
      </c>
      <c r="AA994" s="12">
        <f t="shared" si="438"/>
        <v>0</v>
      </c>
      <c r="AB994" s="11">
        <f t="shared" si="439"/>
        <v>0</v>
      </c>
      <c r="AC994" s="12">
        <f t="shared" si="440"/>
        <v>0</v>
      </c>
      <c r="AD994" s="11">
        <f t="shared" si="441"/>
        <v>0</v>
      </c>
      <c r="AE994" s="12">
        <f t="shared" si="442"/>
        <v>0</v>
      </c>
      <c r="AF994" s="11">
        <f t="shared" si="443"/>
        <v>0</v>
      </c>
      <c r="AG994" s="12">
        <f t="shared" si="444"/>
        <v>0</v>
      </c>
      <c r="AH994" s="11">
        <f t="shared" si="445"/>
        <v>0</v>
      </c>
      <c r="AI994" s="12">
        <f t="shared" si="446"/>
        <v>0</v>
      </c>
      <c r="AJ994" s="11">
        <f t="shared" si="447"/>
        <v>0</v>
      </c>
      <c r="AK994" s="12">
        <f t="shared" si="448"/>
        <v>0</v>
      </c>
    </row>
    <row r="995" spans="1:37" x14ac:dyDescent="0.3">
      <c r="A995">
        <v>575886</v>
      </c>
      <c r="C995" s="1">
        <v>43482</v>
      </c>
      <c r="D995">
        <v>10</v>
      </c>
      <c r="E995" t="s">
        <v>250</v>
      </c>
      <c r="F995" t="s">
        <v>165</v>
      </c>
      <c r="G995" t="s">
        <v>18</v>
      </c>
      <c r="H995" s="2">
        <v>20947421</v>
      </c>
      <c r="J995">
        <f t="shared" si="421"/>
        <v>0</v>
      </c>
      <c r="K995">
        <f t="shared" si="422"/>
        <v>0</v>
      </c>
      <c r="L995">
        <f t="shared" si="423"/>
        <v>0</v>
      </c>
      <c r="M995">
        <f t="shared" si="424"/>
        <v>0</v>
      </c>
      <c r="N995">
        <f t="shared" si="425"/>
        <v>0</v>
      </c>
      <c r="O995">
        <f t="shared" si="426"/>
        <v>0</v>
      </c>
      <c r="P995">
        <f t="shared" si="427"/>
        <v>0</v>
      </c>
      <c r="Q995">
        <f t="shared" si="428"/>
        <v>0</v>
      </c>
      <c r="R995" s="11">
        <f t="shared" si="429"/>
        <v>0</v>
      </c>
      <c r="S995">
        <f t="shared" si="430"/>
        <v>0</v>
      </c>
      <c r="T995" s="11">
        <f t="shared" si="431"/>
        <v>0</v>
      </c>
      <c r="U995" s="12">
        <f t="shared" si="432"/>
        <v>0</v>
      </c>
      <c r="V995" s="11">
        <f t="shared" si="433"/>
        <v>0</v>
      </c>
      <c r="W995" s="12">
        <f t="shared" si="434"/>
        <v>0</v>
      </c>
      <c r="X995" s="11">
        <f t="shared" si="435"/>
        <v>0</v>
      </c>
      <c r="Y995" s="12">
        <f t="shared" si="436"/>
        <v>0</v>
      </c>
      <c r="Z995" s="11">
        <f t="shared" si="437"/>
        <v>0</v>
      </c>
      <c r="AA995" s="12">
        <f t="shared" si="438"/>
        <v>0</v>
      </c>
      <c r="AB995" s="11">
        <f t="shared" si="439"/>
        <v>0</v>
      </c>
      <c r="AC995" s="12">
        <f t="shared" si="440"/>
        <v>0</v>
      </c>
      <c r="AD995" s="11">
        <f t="shared" si="441"/>
        <v>1</v>
      </c>
      <c r="AE995" s="12">
        <f t="shared" si="442"/>
        <v>0</v>
      </c>
      <c r="AF995" s="11">
        <f t="shared" si="443"/>
        <v>0</v>
      </c>
      <c r="AG995" s="12">
        <f t="shared" si="444"/>
        <v>0</v>
      </c>
      <c r="AH995" s="11">
        <f t="shared" si="445"/>
        <v>0</v>
      </c>
      <c r="AI995" s="12">
        <f t="shared" si="446"/>
        <v>0</v>
      </c>
      <c r="AJ995" s="11">
        <f t="shared" si="447"/>
        <v>0</v>
      </c>
      <c r="AK995" s="12">
        <f t="shared" si="448"/>
        <v>0</v>
      </c>
    </row>
    <row r="996" spans="1:37" x14ac:dyDescent="0.3">
      <c r="A996">
        <v>575886</v>
      </c>
      <c r="C996" s="1">
        <v>43482</v>
      </c>
      <c r="D996">
        <v>11</v>
      </c>
      <c r="E996" t="s">
        <v>250</v>
      </c>
      <c r="F996" t="s">
        <v>165</v>
      </c>
      <c r="G996" t="s">
        <v>156</v>
      </c>
      <c r="H996" s="2">
        <v>21250000</v>
      </c>
      <c r="J996">
        <f t="shared" si="421"/>
        <v>1</v>
      </c>
      <c r="K996">
        <f t="shared" si="422"/>
        <v>0</v>
      </c>
      <c r="L996">
        <f t="shared" si="423"/>
        <v>0</v>
      </c>
      <c r="M996">
        <f t="shared" si="424"/>
        <v>0</v>
      </c>
      <c r="N996">
        <f t="shared" si="425"/>
        <v>0</v>
      </c>
      <c r="O996">
        <f t="shared" si="426"/>
        <v>0</v>
      </c>
      <c r="P996">
        <f t="shared" si="427"/>
        <v>0</v>
      </c>
      <c r="Q996">
        <f t="shared" si="428"/>
        <v>0</v>
      </c>
      <c r="R996" s="11">
        <f t="shared" si="429"/>
        <v>0</v>
      </c>
      <c r="S996">
        <f t="shared" si="430"/>
        <v>0</v>
      </c>
      <c r="T996" s="11">
        <f t="shared" si="431"/>
        <v>0</v>
      </c>
      <c r="U996" s="12">
        <f t="shared" si="432"/>
        <v>0</v>
      </c>
      <c r="V996" s="11">
        <f t="shared" si="433"/>
        <v>0</v>
      </c>
      <c r="W996" s="12">
        <f t="shared" si="434"/>
        <v>0</v>
      </c>
      <c r="X996" s="11">
        <f t="shared" si="435"/>
        <v>0</v>
      </c>
      <c r="Y996" s="12">
        <f t="shared" si="436"/>
        <v>0</v>
      </c>
      <c r="Z996" s="11">
        <f t="shared" si="437"/>
        <v>0</v>
      </c>
      <c r="AA996" s="12">
        <f t="shared" si="438"/>
        <v>0</v>
      </c>
      <c r="AB996" s="11">
        <f t="shared" si="439"/>
        <v>0</v>
      </c>
      <c r="AC996" s="12">
        <f t="shared" si="440"/>
        <v>0</v>
      </c>
      <c r="AD996" s="11">
        <f t="shared" si="441"/>
        <v>0</v>
      </c>
      <c r="AE996" s="12">
        <f t="shared" si="442"/>
        <v>0</v>
      </c>
      <c r="AF996" s="11">
        <f t="shared" si="443"/>
        <v>0</v>
      </c>
      <c r="AG996" s="12">
        <f t="shared" si="444"/>
        <v>0</v>
      </c>
      <c r="AH996" s="11">
        <f t="shared" si="445"/>
        <v>0</v>
      </c>
      <c r="AI996" s="12">
        <f t="shared" si="446"/>
        <v>0</v>
      </c>
      <c r="AJ996" s="11">
        <f t="shared" si="447"/>
        <v>0</v>
      </c>
      <c r="AK996" s="12">
        <f t="shared" si="448"/>
        <v>0</v>
      </c>
    </row>
    <row r="997" spans="1:37" x14ac:dyDescent="0.3">
      <c r="A997">
        <v>575886</v>
      </c>
      <c r="C997" s="1">
        <v>43482</v>
      </c>
      <c r="D997">
        <v>12</v>
      </c>
      <c r="E997" t="s">
        <v>250</v>
      </c>
      <c r="F997" t="s">
        <v>165</v>
      </c>
      <c r="G997" t="s">
        <v>15</v>
      </c>
      <c r="H997" s="2">
        <v>21723586</v>
      </c>
      <c r="J997">
        <f t="shared" si="421"/>
        <v>0</v>
      </c>
      <c r="K997">
        <f t="shared" si="422"/>
        <v>0</v>
      </c>
      <c r="L997">
        <f t="shared" si="423"/>
        <v>0</v>
      </c>
      <c r="M997">
        <f t="shared" si="424"/>
        <v>0</v>
      </c>
      <c r="N997">
        <f t="shared" si="425"/>
        <v>0</v>
      </c>
      <c r="O997">
        <f t="shared" si="426"/>
        <v>0</v>
      </c>
      <c r="P997">
        <f t="shared" si="427"/>
        <v>0</v>
      </c>
      <c r="Q997">
        <f t="shared" si="428"/>
        <v>0</v>
      </c>
      <c r="R997" s="11">
        <f t="shared" si="429"/>
        <v>0</v>
      </c>
      <c r="S997">
        <f t="shared" si="430"/>
        <v>0</v>
      </c>
      <c r="T997" s="11">
        <f t="shared" si="431"/>
        <v>0</v>
      </c>
      <c r="U997" s="12">
        <f t="shared" si="432"/>
        <v>0</v>
      </c>
      <c r="V997" s="11">
        <f t="shared" si="433"/>
        <v>0</v>
      </c>
      <c r="W997" s="12">
        <f t="shared" si="434"/>
        <v>0</v>
      </c>
      <c r="X997" s="11">
        <f t="shared" si="435"/>
        <v>0</v>
      </c>
      <c r="Y997" s="12">
        <f t="shared" si="436"/>
        <v>0</v>
      </c>
      <c r="Z997" s="11">
        <f t="shared" si="437"/>
        <v>0</v>
      </c>
      <c r="AA997" s="12">
        <f t="shared" si="438"/>
        <v>0</v>
      </c>
      <c r="AB997" s="11">
        <f t="shared" si="439"/>
        <v>0</v>
      </c>
      <c r="AC997" s="12">
        <f t="shared" si="440"/>
        <v>0</v>
      </c>
      <c r="AD997" s="11">
        <f t="shared" si="441"/>
        <v>0</v>
      </c>
      <c r="AE997" s="12">
        <f t="shared" si="442"/>
        <v>0</v>
      </c>
      <c r="AF997" s="11">
        <f t="shared" si="443"/>
        <v>1</v>
      </c>
      <c r="AG997" s="12">
        <f t="shared" si="444"/>
        <v>0</v>
      </c>
      <c r="AH997" s="11">
        <f t="shared" si="445"/>
        <v>0</v>
      </c>
      <c r="AI997" s="12">
        <f t="shared" si="446"/>
        <v>0</v>
      </c>
      <c r="AJ997" s="11">
        <f t="shared" si="447"/>
        <v>0</v>
      </c>
      <c r="AK997" s="12">
        <f t="shared" si="448"/>
        <v>0</v>
      </c>
    </row>
    <row r="998" spans="1:37" x14ac:dyDescent="0.3">
      <c r="A998">
        <v>575886</v>
      </c>
      <c r="C998" s="1">
        <v>43482</v>
      </c>
      <c r="D998">
        <v>13</v>
      </c>
      <c r="E998" t="s">
        <v>250</v>
      </c>
      <c r="F998" t="s">
        <v>165</v>
      </c>
      <c r="G998" t="s">
        <v>19</v>
      </c>
      <c r="H998" s="2">
        <v>23738870</v>
      </c>
      <c r="J998">
        <f t="shared" si="421"/>
        <v>0</v>
      </c>
      <c r="K998">
        <f t="shared" si="422"/>
        <v>0</v>
      </c>
      <c r="L998">
        <f t="shared" si="423"/>
        <v>0</v>
      </c>
      <c r="M998">
        <f t="shared" si="424"/>
        <v>0</v>
      </c>
      <c r="N998">
        <f t="shared" si="425"/>
        <v>0</v>
      </c>
      <c r="O998">
        <f t="shared" si="426"/>
        <v>0</v>
      </c>
      <c r="P998">
        <f t="shared" si="427"/>
        <v>0</v>
      </c>
      <c r="Q998">
        <f t="shared" si="428"/>
        <v>0</v>
      </c>
      <c r="R998" s="11">
        <f t="shared" si="429"/>
        <v>0</v>
      </c>
      <c r="S998">
        <f t="shared" si="430"/>
        <v>0</v>
      </c>
      <c r="T998" s="11">
        <f t="shared" si="431"/>
        <v>0</v>
      </c>
      <c r="U998" s="12">
        <f t="shared" si="432"/>
        <v>0</v>
      </c>
      <c r="V998" s="11">
        <f t="shared" si="433"/>
        <v>0</v>
      </c>
      <c r="W998" s="12">
        <f t="shared" si="434"/>
        <v>0</v>
      </c>
      <c r="X998" s="11">
        <f t="shared" si="435"/>
        <v>0</v>
      </c>
      <c r="Y998" s="12">
        <f t="shared" si="436"/>
        <v>0</v>
      </c>
      <c r="Z998" s="11">
        <f t="shared" si="437"/>
        <v>0</v>
      </c>
      <c r="AA998" s="12">
        <f t="shared" si="438"/>
        <v>0</v>
      </c>
      <c r="AB998" s="11">
        <f t="shared" si="439"/>
        <v>0</v>
      </c>
      <c r="AC998" s="12">
        <f t="shared" si="440"/>
        <v>0</v>
      </c>
      <c r="AD998" s="11">
        <f t="shared" si="441"/>
        <v>0</v>
      </c>
      <c r="AE998" s="12">
        <f t="shared" si="442"/>
        <v>0</v>
      </c>
      <c r="AF998" s="11">
        <f t="shared" si="443"/>
        <v>0</v>
      </c>
      <c r="AG998" s="12">
        <f t="shared" si="444"/>
        <v>0</v>
      </c>
      <c r="AH998" s="11">
        <f t="shared" si="445"/>
        <v>0</v>
      </c>
      <c r="AI998" s="12">
        <f t="shared" si="446"/>
        <v>0</v>
      </c>
      <c r="AJ998" s="11">
        <f t="shared" si="447"/>
        <v>0</v>
      </c>
      <c r="AK998" s="12">
        <f t="shared" si="448"/>
        <v>0</v>
      </c>
    </row>
    <row r="999" spans="1:37" x14ac:dyDescent="0.3">
      <c r="C999" s="1"/>
      <c r="H999" s="2"/>
      <c r="J999">
        <f t="shared" si="421"/>
        <v>0</v>
      </c>
      <c r="K999">
        <f t="shared" si="422"/>
        <v>0</v>
      </c>
      <c r="L999">
        <f t="shared" si="423"/>
        <v>0</v>
      </c>
      <c r="M999">
        <f t="shared" si="424"/>
        <v>0</v>
      </c>
      <c r="N999">
        <f t="shared" si="425"/>
        <v>0</v>
      </c>
      <c r="O999">
        <f t="shared" si="426"/>
        <v>0</v>
      </c>
      <c r="P999">
        <f t="shared" si="427"/>
        <v>0</v>
      </c>
      <c r="Q999">
        <f t="shared" si="428"/>
        <v>0</v>
      </c>
      <c r="R999" s="11">
        <f t="shared" si="429"/>
        <v>0</v>
      </c>
      <c r="S999">
        <f t="shared" si="430"/>
        <v>0</v>
      </c>
      <c r="T999" s="11">
        <f t="shared" si="431"/>
        <v>0</v>
      </c>
      <c r="U999" s="12">
        <f t="shared" si="432"/>
        <v>0</v>
      </c>
      <c r="V999" s="11">
        <f t="shared" si="433"/>
        <v>0</v>
      </c>
      <c r="W999" s="12">
        <f t="shared" si="434"/>
        <v>0</v>
      </c>
      <c r="X999" s="11">
        <f t="shared" si="435"/>
        <v>0</v>
      </c>
      <c r="Y999" s="12">
        <f t="shared" si="436"/>
        <v>0</v>
      </c>
      <c r="Z999" s="11">
        <f t="shared" si="437"/>
        <v>0</v>
      </c>
      <c r="AA999" s="12">
        <f t="shared" si="438"/>
        <v>0</v>
      </c>
      <c r="AB999" s="11">
        <f t="shared" si="439"/>
        <v>0</v>
      </c>
      <c r="AC999" s="12">
        <f t="shared" si="440"/>
        <v>0</v>
      </c>
      <c r="AD999" s="11">
        <f t="shared" si="441"/>
        <v>0</v>
      </c>
      <c r="AE999" s="12">
        <f t="shared" si="442"/>
        <v>0</v>
      </c>
      <c r="AF999" s="11">
        <f t="shared" si="443"/>
        <v>0</v>
      </c>
      <c r="AG999" s="12">
        <f t="shared" si="444"/>
        <v>0</v>
      </c>
      <c r="AH999" s="11">
        <f t="shared" si="445"/>
        <v>0</v>
      </c>
      <c r="AI999" s="12">
        <f t="shared" si="446"/>
        <v>0</v>
      </c>
      <c r="AJ999" s="11">
        <f t="shared" si="447"/>
        <v>0</v>
      </c>
      <c r="AK999" s="12">
        <f t="shared" si="448"/>
        <v>0</v>
      </c>
    </row>
    <row r="1000" spans="1:37" x14ac:dyDescent="0.3">
      <c r="A1000">
        <v>574775</v>
      </c>
      <c r="C1000" s="1">
        <v>43475</v>
      </c>
      <c r="D1000">
        <v>1</v>
      </c>
      <c r="E1000" t="s">
        <v>251</v>
      </c>
      <c r="F1000" t="s">
        <v>165</v>
      </c>
      <c r="G1000" t="s">
        <v>154</v>
      </c>
      <c r="H1000" s="2">
        <v>20679545</v>
      </c>
      <c r="J1000">
        <f t="shared" si="421"/>
        <v>0</v>
      </c>
      <c r="K1000">
        <f t="shared" si="422"/>
        <v>0</v>
      </c>
      <c r="L1000">
        <f t="shared" si="423"/>
        <v>0</v>
      </c>
      <c r="M1000">
        <f t="shared" si="424"/>
        <v>0</v>
      </c>
      <c r="N1000">
        <f t="shared" si="425"/>
        <v>0</v>
      </c>
      <c r="O1000">
        <f t="shared" si="426"/>
        <v>0</v>
      </c>
      <c r="P1000">
        <f t="shared" si="427"/>
        <v>0</v>
      </c>
      <c r="Q1000">
        <f t="shared" si="428"/>
        <v>0</v>
      </c>
      <c r="R1000" s="11">
        <f t="shared" si="429"/>
        <v>0</v>
      </c>
      <c r="S1000">
        <f t="shared" si="430"/>
        <v>0</v>
      </c>
      <c r="T1000" s="11">
        <f t="shared" si="431"/>
        <v>0</v>
      </c>
      <c r="U1000" s="12">
        <f t="shared" si="432"/>
        <v>0</v>
      </c>
      <c r="V1000" s="11">
        <f t="shared" si="433"/>
        <v>0</v>
      </c>
      <c r="W1000" s="12">
        <f t="shared" si="434"/>
        <v>0</v>
      </c>
      <c r="X1000" s="11">
        <f t="shared" si="435"/>
        <v>0</v>
      </c>
      <c r="Y1000" s="12">
        <f t="shared" si="436"/>
        <v>0</v>
      </c>
      <c r="Z1000" s="11">
        <f t="shared" si="437"/>
        <v>0</v>
      </c>
      <c r="AA1000" s="12">
        <f t="shared" si="438"/>
        <v>0</v>
      </c>
      <c r="AB1000" s="11">
        <f t="shared" si="439"/>
        <v>0</v>
      </c>
      <c r="AC1000" s="12">
        <f t="shared" si="440"/>
        <v>0</v>
      </c>
      <c r="AD1000" s="11">
        <f t="shared" si="441"/>
        <v>0</v>
      </c>
      <c r="AE1000" s="12">
        <f t="shared" si="442"/>
        <v>0</v>
      </c>
      <c r="AF1000" s="11">
        <f t="shared" si="443"/>
        <v>0</v>
      </c>
      <c r="AG1000" s="12">
        <f t="shared" si="444"/>
        <v>0</v>
      </c>
      <c r="AH1000" s="11">
        <f t="shared" si="445"/>
        <v>0</v>
      </c>
      <c r="AI1000" s="12">
        <f t="shared" si="446"/>
        <v>0</v>
      </c>
      <c r="AJ1000" s="11">
        <f t="shared" si="447"/>
        <v>0</v>
      </c>
      <c r="AK1000" s="12">
        <f t="shared" si="448"/>
        <v>0</v>
      </c>
    </row>
    <row r="1001" spans="1:37" x14ac:dyDescent="0.3">
      <c r="A1001">
        <v>574775</v>
      </c>
      <c r="C1001" s="1">
        <v>43475</v>
      </c>
      <c r="D1001">
        <v>2</v>
      </c>
      <c r="E1001" t="s">
        <v>251</v>
      </c>
      <c r="F1001" t="s">
        <v>165</v>
      </c>
      <c r="G1001" t="s">
        <v>50</v>
      </c>
      <c r="H1001" s="2">
        <v>27934625</v>
      </c>
      <c r="J1001">
        <f t="shared" si="421"/>
        <v>0</v>
      </c>
      <c r="K1001">
        <f t="shared" si="422"/>
        <v>0</v>
      </c>
      <c r="L1001">
        <f t="shared" si="423"/>
        <v>0</v>
      </c>
      <c r="M1001">
        <f t="shared" si="424"/>
        <v>0</v>
      </c>
      <c r="N1001">
        <f t="shared" si="425"/>
        <v>0</v>
      </c>
      <c r="O1001">
        <f t="shared" si="426"/>
        <v>0</v>
      </c>
      <c r="P1001">
        <f t="shared" si="427"/>
        <v>0</v>
      </c>
      <c r="Q1001">
        <f t="shared" si="428"/>
        <v>0</v>
      </c>
      <c r="R1001" s="11">
        <f t="shared" si="429"/>
        <v>0</v>
      </c>
      <c r="S1001">
        <f t="shared" si="430"/>
        <v>0</v>
      </c>
      <c r="T1001" s="11">
        <f t="shared" si="431"/>
        <v>0</v>
      </c>
      <c r="U1001" s="12">
        <f t="shared" si="432"/>
        <v>0</v>
      </c>
      <c r="V1001" s="11">
        <f t="shared" si="433"/>
        <v>0</v>
      </c>
      <c r="W1001" s="12">
        <f t="shared" si="434"/>
        <v>0</v>
      </c>
      <c r="X1001" s="11">
        <f t="shared" si="435"/>
        <v>0</v>
      </c>
      <c r="Y1001" s="12">
        <f t="shared" si="436"/>
        <v>0</v>
      </c>
      <c r="Z1001" s="11">
        <f t="shared" si="437"/>
        <v>0</v>
      </c>
      <c r="AA1001" s="12">
        <f t="shared" si="438"/>
        <v>0</v>
      </c>
      <c r="AB1001" s="11">
        <f t="shared" si="439"/>
        <v>0</v>
      </c>
      <c r="AC1001" s="12">
        <f t="shared" si="440"/>
        <v>0</v>
      </c>
      <c r="AD1001" s="11">
        <f t="shared" si="441"/>
        <v>0</v>
      </c>
      <c r="AE1001" s="12">
        <f t="shared" si="442"/>
        <v>0</v>
      </c>
      <c r="AF1001" s="11">
        <f t="shared" si="443"/>
        <v>0</v>
      </c>
      <c r="AG1001" s="12">
        <f t="shared" si="444"/>
        <v>0</v>
      </c>
      <c r="AH1001" s="11">
        <f t="shared" si="445"/>
        <v>0</v>
      </c>
      <c r="AI1001" s="12">
        <f t="shared" si="446"/>
        <v>0</v>
      </c>
      <c r="AJ1001" s="11">
        <f t="shared" si="447"/>
        <v>0</v>
      </c>
      <c r="AK1001" s="12">
        <f t="shared" si="448"/>
        <v>0</v>
      </c>
    </row>
    <row r="1002" spans="1:37" x14ac:dyDescent="0.3">
      <c r="A1002">
        <v>574775</v>
      </c>
      <c r="C1002" s="1">
        <v>43475</v>
      </c>
      <c r="D1002">
        <v>3</v>
      </c>
      <c r="E1002" t="s">
        <v>251</v>
      </c>
      <c r="F1002" t="s">
        <v>165</v>
      </c>
      <c r="G1002" t="s">
        <v>13</v>
      </c>
      <c r="H1002" s="2">
        <v>28117750</v>
      </c>
      <c r="J1002">
        <f t="shared" si="421"/>
        <v>0</v>
      </c>
      <c r="K1002">
        <f t="shared" si="422"/>
        <v>0</v>
      </c>
      <c r="L1002">
        <f t="shared" si="423"/>
        <v>0</v>
      </c>
      <c r="M1002">
        <f t="shared" si="424"/>
        <v>0</v>
      </c>
      <c r="N1002">
        <f t="shared" si="425"/>
        <v>1</v>
      </c>
      <c r="O1002">
        <f t="shared" si="426"/>
        <v>0</v>
      </c>
      <c r="P1002">
        <f t="shared" si="427"/>
        <v>0</v>
      </c>
      <c r="Q1002">
        <f t="shared" si="428"/>
        <v>0</v>
      </c>
      <c r="R1002" s="11">
        <f t="shared" si="429"/>
        <v>0</v>
      </c>
      <c r="S1002">
        <f t="shared" si="430"/>
        <v>0</v>
      </c>
      <c r="T1002" s="11">
        <f t="shared" si="431"/>
        <v>0</v>
      </c>
      <c r="U1002" s="12">
        <f t="shared" si="432"/>
        <v>0</v>
      </c>
      <c r="V1002" s="11">
        <f t="shared" si="433"/>
        <v>0</v>
      </c>
      <c r="W1002" s="12">
        <f t="shared" si="434"/>
        <v>0</v>
      </c>
      <c r="X1002" s="11">
        <f t="shared" si="435"/>
        <v>0</v>
      </c>
      <c r="Y1002" s="12">
        <f t="shared" si="436"/>
        <v>0</v>
      </c>
      <c r="Z1002" s="11">
        <f t="shared" si="437"/>
        <v>0</v>
      </c>
      <c r="AA1002" s="12">
        <f t="shared" si="438"/>
        <v>0</v>
      </c>
      <c r="AB1002" s="11">
        <f t="shared" si="439"/>
        <v>0</v>
      </c>
      <c r="AC1002" s="12">
        <f t="shared" si="440"/>
        <v>0</v>
      </c>
      <c r="AD1002" s="11">
        <f t="shared" si="441"/>
        <v>0</v>
      </c>
      <c r="AE1002" s="12">
        <f t="shared" si="442"/>
        <v>0</v>
      </c>
      <c r="AF1002" s="11">
        <f t="shared" si="443"/>
        <v>0</v>
      </c>
      <c r="AG1002" s="12">
        <f t="shared" si="444"/>
        <v>0</v>
      </c>
      <c r="AH1002" s="11">
        <f t="shared" si="445"/>
        <v>0</v>
      </c>
      <c r="AI1002" s="12">
        <f t="shared" si="446"/>
        <v>0</v>
      </c>
      <c r="AJ1002" s="11">
        <f t="shared" si="447"/>
        <v>0</v>
      </c>
      <c r="AK1002" s="12">
        <f t="shared" si="448"/>
        <v>0</v>
      </c>
    </row>
    <row r="1003" spans="1:37" x14ac:dyDescent="0.3">
      <c r="A1003">
        <v>574775</v>
      </c>
      <c r="C1003" s="1">
        <v>43475</v>
      </c>
      <c r="D1003">
        <v>4</v>
      </c>
      <c r="E1003" t="s">
        <v>251</v>
      </c>
      <c r="F1003" t="s">
        <v>165</v>
      </c>
      <c r="G1003" t="s">
        <v>15</v>
      </c>
      <c r="H1003" s="2">
        <v>32721975</v>
      </c>
      <c r="J1003">
        <f t="shared" si="421"/>
        <v>0</v>
      </c>
      <c r="K1003">
        <f t="shared" si="422"/>
        <v>0</v>
      </c>
      <c r="L1003">
        <f t="shared" si="423"/>
        <v>0</v>
      </c>
      <c r="M1003">
        <f t="shared" si="424"/>
        <v>0</v>
      </c>
      <c r="N1003">
        <f t="shared" si="425"/>
        <v>0</v>
      </c>
      <c r="O1003">
        <f t="shared" si="426"/>
        <v>0</v>
      </c>
      <c r="P1003">
        <f t="shared" si="427"/>
        <v>0</v>
      </c>
      <c r="Q1003">
        <f t="shared" si="428"/>
        <v>0</v>
      </c>
      <c r="R1003" s="11">
        <f t="shared" si="429"/>
        <v>0</v>
      </c>
      <c r="S1003">
        <f t="shared" si="430"/>
        <v>0</v>
      </c>
      <c r="T1003" s="11">
        <f t="shared" si="431"/>
        <v>0</v>
      </c>
      <c r="U1003" s="12">
        <f t="shared" si="432"/>
        <v>0</v>
      </c>
      <c r="V1003" s="11">
        <f t="shared" si="433"/>
        <v>0</v>
      </c>
      <c r="W1003" s="12">
        <f t="shared" si="434"/>
        <v>0</v>
      </c>
      <c r="X1003" s="11">
        <f t="shared" si="435"/>
        <v>0</v>
      </c>
      <c r="Y1003" s="12">
        <f t="shared" si="436"/>
        <v>0</v>
      </c>
      <c r="Z1003" s="11">
        <f t="shared" si="437"/>
        <v>0</v>
      </c>
      <c r="AA1003" s="12">
        <f t="shared" si="438"/>
        <v>0</v>
      </c>
      <c r="AB1003" s="11">
        <f t="shared" si="439"/>
        <v>0</v>
      </c>
      <c r="AC1003" s="12">
        <f t="shared" si="440"/>
        <v>0</v>
      </c>
      <c r="AD1003" s="11">
        <f t="shared" si="441"/>
        <v>0</v>
      </c>
      <c r="AE1003" s="12">
        <f t="shared" si="442"/>
        <v>0</v>
      </c>
      <c r="AF1003" s="11">
        <f t="shared" si="443"/>
        <v>1</v>
      </c>
      <c r="AG1003" s="12">
        <f t="shared" si="444"/>
        <v>0</v>
      </c>
      <c r="AH1003" s="11">
        <f t="shared" si="445"/>
        <v>0</v>
      </c>
      <c r="AI1003" s="12">
        <f t="shared" si="446"/>
        <v>0</v>
      </c>
      <c r="AJ1003" s="11">
        <f t="shared" si="447"/>
        <v>0</v>
      </c>
      <c r="AK1003" s="12">
        <f t="shared" si="448"/>
        <v>0</v>
      </c>
    </row>
    <row r="1004" spans="1:37" x14ac:dyDescent="0.3">
      <c r="A1004">
        <v>574775</v>
      </c>
      <c r="C1004" s="1">
        <v>43475</v>
      </c>
      <c r="D1004">
        <v>5</v>
      </c>
      <c r="E1004" t="s">
        <v>251</v>
      </c>
      <c r="F1004" t="s">
        <v>165</v>
      </c>
      <c r="G1004" t="s">
        <v>156</v>
      </c>
      <c r="H1004" s="2">
        <v>38825000</v>
      </c>
      <c r="J1004">
        <f t="shared" si="421"/>
        <v>1</v>
      </c>
      <c r="K1004">
        <f t="shared" si="422"/>
        <v>0</v>
      </c>
      <c r="L1004">
        <f t="shared" si="423"/>
        <v>0</v>
      </c>
      <c r="M1004">
        <f t="shared" si="424"/>
        <v>0</v>
      </c>
      <c r="N1004">
        <f t="shared" si="425"/>
        <v>0</v>
      </c>
      <c r="O1004">
        <f t="shared" si="426"/>
        <v>0</v>
      </c>
      <c r="P1004">
        <f t="shared" si="427"/>
        <v>0</v>
      </c>
      <c r="Q1004">
        <f t="shared" si="428"/>
        <v>0</v>
      </c>
      <c r="R1004" s="11">
        <f t="shared" si="429"/>
        <v>0</v>
      </c>
      <c r="S1004">
        <f t="shared" si="430"/>
        <v>0</v>
      </c>
      <c r="T1004" s="11">
        <f t="shared" si="431"/>
        <v>0</v>
      </c>
      <c r="U1004" s="12">
        <f t="shared" si="432"/>
        <v>0</v>
      </c>
      <c r="V1004" s="11">
        <f t="shared" si="433"/>
        <v>0</v>
      </c>
      <c r="W1004" s="12">
        <f t="shared" si="434"/>
        <v>0</v>
      </c>
      <c r="X1004" s="11">
        <f t="shared" si="435"/>
        <v>0</v>
      </c>
      <c r="Y1004" s="12">
        <f t="shared" si="436"/>
        <v>0</v>
      </c>
      <c r="Z1004" s="11">
        <f t="shared" si="437"/>
        <v>0</v>
      </c>
      <c r="AA1004" s="12">
        <f t="shared" si="438"/>
        <v>0</v>
      </c>
      <c r="AB1004" s="11">
        <f t="shared" si="439"/>
        <v>0</v>
      </c>
      <c r="AC1004" s="12">
        <f t="shared" si="440"/>
        <v>0</v>
      </c>
      <c r="AD1004" s="11">
        <f t="shared" si="441"/>
        <v>0</v>
      </c>
      <c r="AE1004" s="12">
        <f t="shared" si="442"/>
        <v>0</v>
      </c>
      <c r="AF1004" s="11">
        <f t="shared" si="443"/>
        <v>0</v>
      </c>
      <c r="AG1004" s="12">
        <f t="shared" si="444"/>
        <v>0</v>
      </c>
      <c r="AH1004" s="11">
        <f t="shared" si="445"/>
        <v>0</v>
      </c>
      <c r="AI1004" s="12">
        <f t="shared" si="446"/>
        <v>0</v>
      </c>
      <c r="AJ1004" s="11">
        <f t="shared" si="447"/>
        <v>0</v>
      </c>
      <c r="AK1004" s="12">
        <f t="shared" si="448"/>
        <v>0</v>
      </c>
    </row>
    <row r="1005" spans="1:37" x14ac:dyDescent="0.3">
      <c r="A1005">
        <v>574775</v>
      </c>
      <c r="C1005" s="1">
        <v>43475</v>
      </c>
      <c r="D1005">
        <v>6</v>
      </c>
      <c r="E1005" t="s">
        <v>251</v>
      </c>
      <c r="F1005" t="s">
        <v>165</v>
      </c>
      <c r="G1005" t="s">
        <v>93</v>
      </c>
      <c r="H1005" s="2">
        <v>52927000</v>
      </c>
      <c r="J1005">
        <f t="shared" si="421"/>
        <v>0</v>
      </c>
      <c r="K1005">
        <f t="shared" si="422"/>
        <v>0</v>
      </c>
      <c r="L1005">
        <f t="shared" si="423"/>
        <v>0</v>
      </c>
      <c r="M1005">
        <f t="shared" si="424"/>
        <v>0</v>
      </c>
      <c r="N1005">
        <f t="shared" si="425"/>
        <v>0</v>
      </c>
      <c r="O1005">
        <f t="shared" si="426"/>
        <v>0</v>
      </c>
      <c r="P1005">
        <f t="shared" si="427"/>
        <v>0</v>
      </c>
      <c r="Q1005">
        <f t="shared" si="428"/>
        <v>0</v>
      </c>
      <c r="R1005" s="11">
        <f t="shared" si="429"/>
        <v>0</v>
      </c>
      <c r="S1005">
        <f t="shared" si="430"/>
        <v>0</v>
      </c>
      <c r="T1005" s="11">
        <f t="shared" si="431"/>
        <v>0</v>
      </c>
      <c r="U1005" s="12">
        <f t="shared" si="432"/>
        <v>0</v>
      </c>
      <c r="V1005" s="11">
        <f t="shared" si="433"/>
        <v>0</v>
      </c>
      <c r="W1005" s="12">
        <f t="shared" si="434"/>
        <v>0</v>
      </c>
      <c r="X1005" s="11">
        <f t="shared" si="435"/>
        <v>0</v>
      </c>
      <c r="Y1005" s="12">
        <f t="shared" si="436"/>
        <v>0</v>
      </c>
      <c r="Z1005" s="11">
        <f t="shared" si="437"/>
        <v>0</v>
      </c>
      <c r="AA1005" s="12">
        <f t="shared" si="438"/>
        <v>0</v>
      </c>
      <c r="AB1005" s="11">
        <f t="shared" si="439"/>
        <v>0</v>
      </c>
      <c r="AC1005" s="12">
        <f t="shared" si="440"/>
        <v>0</v>
      </c>
      <c r="AD1005" s="11">
        <f t="shared" si="441"/>
        <v>0</v>
      </c>
      <c r="AE1005" s="12">
        <f t="shared" si="442"/>
        <v>0</v>
      </c>
      <c r="AF1005" s="11">
        <f t="shared" si="443"/>
        <v>0</v>
      </c>
      <c r="AG1005" s="12">
        <f t="shared" si="444"/>
        <v>0</v>
      </c>
      <c r="AH1005" s="11">
        <f t="shared" si="445"/>
        <v>0</v>
      </c>
      <c r="AI1005" s="12">
        <f t="shared" si="446"/>
        <v>0</v>
      </c>
      <c r="AJ1005" s="11">
        <f t="shared" si="447"/>
        <v>0</v>
      </c>
      <c r="AK1005" s="12">
        <f t="shared" si="448"/>
        <v>0</v>
      </c>
    </row>
    <row r="1006" spans="1:37" x14ac:dyDescent="0.3">
      <c r="C1006" s="1"/>
      <c r="H1006" s="2"/>
      <c r="J1006">
        <f t="shared" si="421"/>
        <v>0</v>
      </c>
      <c r="K1006">
        <f t="shared" si="422"/>
        <v>0</v>
      </c>
      <c r="L1006">
        <f t="shared" si="423"/>
        <v>0</v>
      </c>
      <c r="M1006">
        <f t="shared" si="424"/>
        <v>0</v>
      </c>
      <c r="N1006">
        <f t="shared" si="425"/>
        <v>0</v>
      </c>
      <c r="O1006">
        <f t="shared" si="426"/>
        <v>0</v>
      </c>
      <c r="P1006">
        <f t="shared" si="427"/>
        <v>0</v>
      </c>
      <c r="Q1006">
        <f t="shared" si="428"/>
        <v>0</v>
      </c>
      <c r="R1006" s="11">
        <f t="shared" si="429"/>
        <v>0</v>
      </c>
      <c r="S1006">
        <f t="shared" si="430"/>
        <v>0</v>
      </c>
      <c r="T1006" s="11">
        <f t="shared" si="431"/>
        <v>0</v>
      </c>
      <c r="U1006" s="12">
        <f t="shared" si="432"/>
        <v>0</v>
      </c>
      <c r="V1006" s="11">
        <f t="shared" si="433"/>
        <v>0</v>
      </c>
      <c r="W1006" s="12">
        <f t="shared" si="434"/>
        <v>0</v>
      </c>
      <c r="X1006" s="11">
        <f t="shared" si="435"/>
        <v>0</v>
      </c>
      <c r="Y1006" s="12">
        <f t="shared" si="436"/>
        <v>0</v>
      </c>
      <c r="Z1006" s="11">
        <f t="shared" si="437"/>
        <v>0</v>
      </c>
      <c r="AA1006" s="12">
        <f t="shared" si="438"/>
        <v>0</v>
      </c>
      <c r="AB1006" s="11">
        <f t="shared" si="439"/>
        <v>0</v>
      </c>
      <c r="AC1006" s="12">
        <f t="shared" si="440"/>
        <v>0</v>
      </c>
      <c r="AD1006" s="11">
        <f t="shared" si="441"/>
        <v>0</v>
      </c>
      <c r="AE1006" s="12">
        <f t="shared" si="442"/>
        <v>0</v>
      </c>
      <c r="AF1006" s="11">
        <f t="shared" si="443"/>
        <v>0</v>
      </c>
      <c r="AG1006" s="12">
        <f t="shared" si="444"/>
        <v>0</v>
      </c>
      <c r="AH1006" s="11">
        <f t="shared" si="445"/>
        <v>0</v>
      </c>
      <c r="AI1006" s="12">
        <f t="shared" si="446"/>
        <v>0</v>
      </c>
      <c r="AJ1006" s="11">
        <f t="shared" si="447"/>
        <v>0</v>
      </c>
      <c r="AK1006" s="12">
        <f t="shared" si="448"/>
        <v>0</v>
      </c>
    </row>
    <row r="1007" spans="1:37" x14ac:dyDescent="0.3">
      <c r="A1007">
        <v>575552</v>
      </c>
      <c r="C1007" s="1">
        <v>43473</v>
      </c>
      <c r="D1007">
        <v>1</v>
      </c>
      <c r="E1007" t="s">
        <v>252</v>
      </c>
      <c r="F1007" t="s">
        <v>165</v>
      </c>
      <c r="G1007" t="s">
        <v>29</v>
      </c>
      <c r="H1007" s="2">
        <v>42484956</v>
      </c>
      <c r="J1007">
        <f t="shared" si="421"/>
        <v>0</v>
      </c>
      <c r="K1007">
        <f t="shared" si="422"/>
        <v>0</v>
      </c>
      <c r="L1007">
        <f t="shared" si="423"/>
        <v>0</v>
      </c>
      <c r="M1007">
        <f t="shared" si="424"/>
        <v>0</v>
      </c>
      <c r="N1007">
        <f t="shared" si="425"/>
        <v>0</v>
      </c>
      <c r="O1007">
        <f t="shared" si="426"/>
        <v>0</v>
      </c>
      <c r="P1007">
        <f t="shared" si="427"/>
        <v>0</v>
      </c>
      <c r="Q1007">
        <f t="shared" si="428"/>
        <v>0</v>
      </c>
      <c r="R1007" s="11">
        <f t="shared" si="429"/>
        <v>0</v>
      </c>
      <c r="S1007">
        <f t="shared" si="430"/>
        <v>0</v>
      </c>
      <c r="T1007" s="11">
        <f t="shared" si="431"/>
        <v>0</v>
      </c>
      <c r="U1007" s="12">
        <f t="shared" si="432"/>
        <v>0</v>
      </c>
      <c r="V1007" s="11">
        <f t="shared" si="433"/>
        <v>0</v>
      </c>
      <c r="W1007" s="12">
        <f t="shared" si="434"/>
        <v>0</v>
      </c>
      <c r="X1007" s="11">
        <f t="shared" si="435"/>
        <v>0</v>
      </c>
      <c r="Y1007" s="12">
        <f t="shared" si="436"/>
        <v>0</v>
      </c>
      <c r="Z1007" s="11">
        <f t="shared" si="437"/>
        <v>0</v>
      </c>
      <c r="AA1007" s="12">
        <f t="shared" si="438"/>
        <v>0</v>
      </c>
      <c r="AB1007" s="11">
        <f t="shared" si="439"/>
        <v>0</v>
      </c>
      <c r="AC1007" s="12">
        <f t="shared" si="440"/>
        <v>0</v>
      </c>
      <c r="AD1007" s="11">
        <f t="shared" si="441"/>
        <v>0</v>
      </c>
      <c r="AE1007" s="12">
        <f t="shared" si="442"/>
        <v>0</v>
      </c>
      <c r="AF1007" s="11">
        <f t="shared" si="443"/>
        <v>0</v>
      </c>
      <c r="AG1007" s="12">
        <f t="shared" si="444"/>
        <v>0</v>
      </c>
      <c r="AH1007" s="11">
        <f t="shared" si="445"/>
        <v>0</v>
      </c>
      <c r="AI1007" s="12">
        <f t="shared" si="446"/>
        <v>0</v>
      </c>
      <c r="AJ1007" s="11">
        <f t="shared" si="447"/>
        <v>1</v>
      </c>
      <c r="AK1007" s="12">
        <f t="shared" si="448"/>
        <v>1</v>
      </c>
    </row>
    <row r="1008" spans="1:37" x14ac:dyDescent="0.3">
      <c r="A1008">
        <v>575552</v>
      </c>
      <c r="C1008" s="1">
        <v>43473</v>
      </c>
      <c r="D1008">
        <v>2</v>
      </c>
      <c r="E1008" t="s">
        <v>252</v>
      </c>
      <c r="F1008" t="s">
        <v>165</v>
      </c>
      <c r="G1008" t="s">
        <v>12</v>
      </c>
      <c r="H1008" s="2">
        <v>43750000</v>
      </c>
      <c r="J1008">
        <f t="shared" si="421"/>
        <v>0</v>
      </c>
      <c r="K1008">
        <f t="shared" si="422"/>
        <v>0</v>
      </c>
      <c r="L1008">
        <f t="shared" si="423"/>
        <v>0</v>
      </c>
      <c r="M1008">
        <f t="shared" si="424"/>
        <v>0</v>
      </c>
      <c r="N1008">
        <f t="shared" si="425"/>
        <v>0</v>
      </c>
      <c r="O1008">
        <f t="shared" si="426"/>
        <v>0</v>
      </c>
      <c r="P1008">
        <f t="shared" si="427"/>
        <v>0</v>
      </c>
      <c r="Q1008">
        <f t="shared" si="428"/>
        <v>0</v>
      </c>
      <c r="R1008" s="11">
        <f t="shared" si="429"/>
        <v>0</v>
      </c>
      <c r="S1008">
        <f t="shared" si="430"/>
        <v>0</v>
      </c>
      <c r="T1008" s="11">
        <f t="shared" si="431"/>
        <v>0</v>
      </c>
      <c r="U1008" s="12">
        <f t="shared" si="432"/>
        <v>0</v>
      </c>
      <c r="V1008" s="11">
        <f t="shared" si="433"/>
        <v>1</v>
      </c>
      <c r="W1008" s="12">
        <f t="shared" si="434"/>
        <v>0</v>
      </c>
      <c r="X1008" s="11">
        <f t="shared" si="435"/>
        <v>0</v>
      </c>
      <c r="Y1008" s="12">
        <f t="shared" si="436"/>
        <v>0</v>
      </c>
      <c r="Z1008" s="11">
        <f t="shared" si="437"/>
        <v>0</v>
      </c>
      <c r="AA1008" s="12">
        <f t="shared" si="438"/>
        <v>0</v>
      </c>
      <c r="AB1008" s="11">
        <f t="shared" si="439"/>
        <v>0</v>
      </c>
      <c r="AC1008" s="12">
        <f t="shared" si="440"/>
        <v>0</v>
      </c>
      <c r="AD1008" s="11">
        <f t="shared" si="441"/>
        <v>0</v>
      </c>
      <c r="AE1008" s="12">
        <f t="shared" si="442"/>
        <v>0</v>
      </c>
      <c r="AF1008" s="11">
        <f t="shared" si="443"/>
        <v>0</v>
      </c>
      <c r="AG1008" s="12">
        <f t="shared" si="444"/>
        <v>0</v>
      </c>
      <c r="AH1008" s="11">
        <f t="shared" si="445"/>
        <v>0</v>
      </c>
      <c r="AI1008" s="12">
        <f t="shared" si="446"/>
        <v>0</v>
      </c>
      <c r="AJ1008" s="11">
        <f t="shared" si="447"/>
        <v>0</v>
      </c>
      <c r="AK1008" s="12">
        <f t="shared" si="448"/>
        <v>0</v>
      </c>
    </row>
    <row r="1009" spans="1:37" x14ac:dyDescent="0.3">
      <c r="A1009">
        <v>575552</v>
      </c>
      <c r="C1009" s="1">
        <v>43473</v>
      </c>
      <c r="D1009">
        <v>3</v>
      </c>
      <c r="E1009" t="s">
        <v>252</v>
      </c>
      <c r="F1009" t="s">
        <v>165</v>
      </c>
      <c r="G1009" t="s">
        <v>42</v>
      </c>
      <c r="H1009" s="2">
        <v>48557000</v>
      </c>
      <c r="J1009">
        <f t="shared" si="421"/>
        <v>0</v>
      </c>
      <c r="K1009">
        <f t="shared" si="422"/>
        <v>0</v>
      </c>
      <c r="L1009">
        <f t="shared" si="423"/>
        <v>0</v>
      </c>
      <c r="M1009">
        <f t="shared" si="424"/>
        <v>0</v>
      </c>
      <c r="N1009">
        <f t="shared" si="425"/>
        <v>0</v>
      </c>
      <c r="O1009">
        <f t="shared" si="426"/>
        <v>0</v>
      </c>
      <c r="P1009">
        <f t="shared" si="427"/>
        <v>0</v>
      </c>
      <c r="Q1009">
        <f t="shared" si="428"/>
        <v>0</v>
      </c>
      <c r="R1009" s="11">
        <f t="shared" si="429"/>
        <v>0</v>
      </c>
      <c r="S1009">
        <f t="shared" si="430"/>
        <v>0</v>
      </c>
      <c r="T1009" s="11">
        <f t="shared" si="431"/>
        <v>0</v>
      </c>
      <c r="U1009" s="12">
        <f t="shared" si="432"/>
        <v>0</v>
      </c>
      <c r="V1009" s="11">
        <f t="shared" si="433"/>
        <v>0</v>
      </c>
      <c r="W1009" s="12">
        <f t="shared" si="434"/>
        <v>0</v>
      </c>
      <c r="X1009" s="11">
        <f t="shared" si="435"/>
        <v>0</v>
      </c>
      <c r="Y1009" s="12">
        <f t="shared" si="436"/>
        <v>0</v>
      </c>
      <c r="Z1009" s="11">
        <f t="shared" si="437"/>
        <v>0</v>
      </c>
      <c r="AA1009" s="12">
        <f t="shared" si="438"/>
        <v>0</v>
      </c>
      <c r="AB1009" s="11">
        <f t="shared" si="439"/>
        <v>0</v>
      </c>
      <c r="AC1009" s="12">
        <f t="shared" si="440"/>
        <v>0</v>
      </c>
      <c r="AD1009" s="11">
        <f t="shared" si="441"/>
        <v>0</v>
      </c>
      <c r="AE1009" s="12">
        <f t="shared" si="442"/>
        <v>0</v>
      </c>
      <c r="AF1009" s="11">
        <f t="shared" si="443"/>
        <v>0</v>
      </c>
      <c r="AG1009" s="12">
        <f t="shared" si="444"/>
        <v>0</v>
      </c>
      <c r="AH1009" s="11">
        <f t="shared" si="445"/>
        <v>0</v>
      </c>
      <c r="AI1009" s="12">
        <f t="shared" si="446"/>
        <v>0</v>
      </c>
      <c r="AJ1009" s="11">
        <f t="shared" si="447"/>
        <v>0</v>
      </c>
      <c r="AK1009" s="12">
        <f t="shared" si="448"/>
        <v>0</v>
      </c>
    </row>
    <row r="1010" spans="1:37" x14ac:dyDescent="0.3">
      <c r="A1010">
        <v>575552</v>
      </c>
      <c r="C1010" s="1">
        <v>43473</v>
      </c>
      <c r="D1010">
        <v>4</v>
      </c>
      <c r="E1010" t="s">
        <v>252</v>
      </c>
      <c r="F1010" t="s">
        <v>165</v>
      </c>
      <c r="G1010" t="s">
        <v>13</v>
      </c>
      <c r="H1010" s="2">
        <v>49990091</v>
      </c>
      <c r="J1010">
        <f t="shared" si="421"/>
        <v>0</v>
      </c>
      <c r="K1010">
        <f t="shared" si="422"/>
        <v>0</v>
      </c>
      <c r="L1010">
        <f t="shared" si="423"/>
        <v>0</v>
      </c>
      <c r="M1010">
        <f t="shared" si="424"/>
        <v>0</v>
      </c>
      <c r="N1010">
        <f t="shared" si="425"/>
        <v>1</v>
      </c>
      <c r="O1010">
        <f t="shared" si="426"/>
        <v>0</v>
      </c>
      <c r="P1010">
        <f t="shared" si="427"/>
        <v>0</v>
      </c>
      <c r="Q1010">
        <f t="shared" si="428"/>
        <v>0</v>
      </c>
      <c r="R1010" s="11">
        <f t="shared" si="429"/>
        <v>0</v>
      </c>
      <c r="S1010">
        <f t="shared" si="430"/>
        <v>0</v>
      </c>
      <c r="T1010" s="11">
        <f t="shared" si="431"/>
        <v>0</v>
      </c>
      <c r="U1010" s="12">
        <f t="shared" si="432"/>
        <v>0</v>
      </c>
      <c r="V1010" s="11">
        <f t="shared" si="433"/>
        <v>0</v>
      </c>
      <c r="W1010" s="12">
        <f t="shared" si="434"/>
        <v>0</v>
      </c>
      <c r="X1010" s="11">
        <f t="shared" si="435"/>
        <v>0</v>
      </c>
      <c r="Y1010" s="12">
        <f t="shared" si="436"/>
        <v>0</v>
      </c>
      <c r="Z1010" s="11">
        <f t="shared" si="437"/>
        <v>0</v>
      </c>
      <c r="AA1010" s="12">
        <f t="shared" si="438"/>
        <v>0</v>
      </c>
      <c r="AB1010" s="11">
        <f t="shared" si="439"/>
        <v>0</v>
      </c>
      <c r="AC1010" s="12">
        <f t="shared" si="440"/>
        <v>0</v>
      </c>
      <c r="AD1010" s="11">
        <f t="shared" si="441"/>
        <v>0</v>
      </c>
      <c r="AE1010" s="12">
        <f t="shared" si="442"/>
        <v>0</v>
      </c>
      <c r="AF1010" s="11">
        <f t="shared" si="443"/>
        <v>0</v>
      </c>
      <c r="AG1010" s="12">
        <f t="shared" si="444"/>
        <v>0</v>
      </c>
      <c r="AH1010" s="11">
        <f t="shared" si="445"/>
        <v>0</v>
      </c>
      <c r="AI1010" s="12">
        <f t="shared" si="446"/>
        <v>0</v>
      </c>
      <c r="AJ1010" s="11">
        <f t="shared" si="447"/>
        <v>0</v>
      </c>
      <c r="AK1010" s="12">
        <f t="shared" si="448"/>
        <v>0</v>
      </c>
    </row>
    <row r="1011" spans="1:37" x14ac:dyDescent="0.3">
      <c r="A1011">
        <v>575552</v>
      </c>
      <c r="C1011" s="1">
        <v>43473</v>
      </c>
      <c r="D1011">
        <v>5</v>
      </c>
      <c r="E1011" t="s">
        <v>252</v>
      </c>
      <c r="F1011" t="s">
        <v>165</v>
      </c>
      <c r="G1011" t="s">
        <v>14</v>
      </c>
      <c r="H1011" s="2">
        <v>51229569</v>
      </c>
      <c r="J1011">
        <f t="shared" si="421"/>
        <v>0</v>
      </c>
      <c r="K1011">
        <f t="shared" si="422"/>
        <v>0</v>
      </c>
      <c r="L1011">
        <f t="shared" si="423"/>
        <v>0</v>
      </c>
      <c r="M1011">
        <f t="shared" si="424"/>
        <v>0</v>
      </c>
      <c r="N1011">
        <f t="shared" si="425"/>
        <v>0</v>
      </c>
      <c r="O1011">
        <f t="shared" si="426"/>
        <v>0</v>
      </c>
      <c r="P1011">
        <f t="shared" si="427"/>
        <v>0</v>
      </c>
      <c r="Q1011">
        <f t="shared" si="428"/>
        <v>0</v>
      </c>
      <c r="R1011" s="11">
        <f t="shared" si="429"/>
        <v>0</v>
      </c>
      <c r="S1011">
        <f t="shared" si="430"/>
        <v>0</v>
      </c>
      <c r="T1011" s="11">
        <f t="shared" si="431"/>
        <v>0</v>
      </c>
      <c r="U1011" s="12">
        <f t="shared" si="432"/>
        <v>0</v>
      </c>
      <c r="V1011" s="11">
        <f t="shared" si="433"/>
        <v>0</v>
      </c>
      <c r="W1011" s="12">
        <f t="shared" si="434"/>
        <v>0</v>
      </c>
      <c r="X1011" s="11">
        <f t="shared" si="435"/>
        <v>0</v>
      </c>
      <c r="Y1011" s="12">
        <f t="shared" si="436"/>
        <v>0</v>
      </c>
      <c r="Z1011" s="11">
        <f t="shared" si="437"/>
        <v>1</v>
      </c>
      <c r="AA1011" s="12">
        <f t="shared" si="438"/>
        <v>0</v>
      </c>
      <c r="AB1011" s="11">
        <f t="shared" si="439"/>
        <v>0</v>
      </c>
      <c r="AC1011" s="12">
        <f t="shared" si="440"/>
        <v>0</v>
      </c>
      <c r="AD1011" s="11">
        <f t="shared" si="441"/>
        <v>0</v>
      </c>
      <c r="AE1011" s="12">
        <f t="shared" si="442"/>
        <v>0</v>
      </c>
      <c r="AF1011" s="11">
        <f t="shared" si="443"/>
        <v>0</v>
      </c>
      <c r="AG1011" s="12">
        <f t="shared" si="444"/>
        <v>0</v>
      </c>
      <c r="AH1011" s="11">
        <f t="shared" si="445"/>
        <v>0</v>
      </c>
      <c r="AI1011" s="12">
        <f t="shared" si="446"/>
        <v>0</v>
      </c>
      <c r="AJ1011" s="11">
        <f t="shared" si="447"/>
        <v>0</v>
      </c>
      <c r="AK1011" s="12">
        <f t="shared" si="448"/>
        <v>0</v>
      </c>
    </row>
    <row r="1012" spans="1:37" x14ac:dyDescent="0.3">
      <c r="A1012">
        <v>575552</v>
      </c>
      <c r="C1012" s="1">
        <v>43473</v>
      </c>
      <c r="D1012">
        <v>6</v>
      </c>
      <c r="E1012" t="s">
        <v>252</v>
      </c>
      <c r="F1012" t="s">
        <v>165</v>
      </c>
      <c r="G1012" t="s">
        <v>156</v>
      </c>
      <c r="H1012" s="2">
        <v>53683371</v>
      </c>
      <c r="J1012">
        <f t="shared" si="421"/>
        <v>1</v>
      </c>
      <c r="K1012">
        <f t="shared" si="422"/>
        <v>0</v>
      </c>
      <c r="L1012">
        <f t="shared" si="423"/>
        <v>0</v>
      </c>
      <c r="M1012">
        <f t="shared" si="424"/>
        <v>0</v>
      </c>
      <c r="N1012">
        <f t="shared" si="425"/>
        <v>0</v>
      </c>
      <c r="O1012">
        <f t="shared" si="426"/>
        <v>0</v>
      </c>
      <c r="P1012">
        <f t="shared" si="427"/>
        <v>0</v>
      </c>
      <c r="Q1012">
        <f t="shared" si="428"/>
        <v>0</v>
      </c>
      <c r="R1012" s="11">
        <f t="shared" si="429"/>
        <v>0</v>
      </c>
      <c r="S1012">
        <f t="shared" si="430"/>
        <v>0</v>
      </c>
      <c r="T1012" s="11">
        <f t="shared" si="431"/>
        <v>0</v>
      </c>
      <c r="U1012" s="12">
        <f t="shared" si="432"/>
        <v>0</v>
      </c>
      <c r="V1012" s="11">
        <f t="shared" si="433"/>
        <v>0</v>
      </c>
      <c r="W1012" s="12">
        <f t="shared" si="434"/>
        <v>0</v>
      </c>
      <c r="X1012" s="11">
        <f t="shared" si="435"/>
        <v>0</v>
      </c>
      <c r="Y1012" s="12">
        <f t="shared" si="436"/>
        <v>0</v>
      </c>
      <c r="Z1012" s="11">
        <f t="shared" si="437"/>
        <v>0</v>
      </c>
      <c r="AA1012" s="12">
        <f t="shared" si="438"/>
        <v>0</v>
      </c>
      <c r="AB1012" s="11">
        <f t="shared" si="439"/>
        <v>0</v>
      </c>
      <c r="AC1012" s="12">
        <f t="shared" si="440"/>
        <v>0</v>
      </c>
      <c r="AD1012" s="11">
        <f t="shared" si="441"/>
        <v>0</v>
      </c>
      <c r="AE1012" s="12">
        <f t="shared" si="442"/>
        <v>0</v>
      </c>
      <c r="AF1012" s="11">
        <f t="shared" si="443"/>
        <v>0</v>
      </c>
      <c r="AG1012" s="12">
        <f t="shared" si="444"/>
        <v>0</v>
      </c>
      <c r="AH1012" s="11">
        <f t="shared" si="445"/>
        <v>0</v>
      </c>
      <c r="AI1012" s="12">
        <f t="shared" si="446"/>
        <v>0</v>
      </c>
      <c r="AJ1012" s="11">
        <f t="shared" si="447"/>
        <v>0</v>
      </c>
      <c r="AK1012" s="12">
        <f t="shared" si="448"/>
        <v>0</v>
      </c>
    </row>
    <row r="1013" spans="1:37" x14ac:dyDescent="0.3">
      <c r="A1013">
        <v>575552</v>
      </c>
      <c r="C1013" s="1">
        <v>43473</v>
      </c>
      <c r="D1013">
        <v>7</v>
      </c>
      <c r="E1013" t="s">
        <v>252</v>
      </c>
      <c r="F1013" t="s">
        <v>165</v>
      </c>
      <c r="G1013" t="s">
        <v>59</v>
      </c>
      <c r="H1013" s="2">
        <v>54885000</v>
      </c>
      <c r="J1013">
        <f t="shared" si="421"/>
        <v>0</v>
      </c>
      <c r="K1013">
        <f t="shared" si="422"/>
        <v>0</v>
      </c>
      <c r="L1013">
        <f t="shared" si="423"/>
        <v>0</v>
      </c>
      <c r="M1013">
        <f t="shared" si="424"/>
        <v>0</v>
      </c>
      <c r="N1013">
        <f t="shared" si="425"/>
        <v>0</v>
      </c>
      <c r="O1013">
        <f t="shared" si="426"/>
        <v>0</v>
      </c>
      <c r="P1013">
        <f t="shared" si="427"/>
        <v>0</v>
      </c>
      <c r="Q1013">
        <f t="shared" si="428"/>
        <v>0</v>
      </c>
      <c r="R1013" s="11">
        <f t="shared" si="429"/>
        <v>0</v>
      </c>
      <c r="S1013">
        <f t="shared" si="430"/>
        <v>0</v>
      </c>
      <c r="T1013" s="11">
        <f t="shared" si="431"/>
        <v>0</v>
      </c>
      <c r="U1013" s="12">
        <f t="shared" si="432"/>
        <v>0</v>
      </c>
      <c r="V1013" s="11">
        <f t="shared" si="433"/>
        <v>0</v>
      </c>
      <c r="W1013" s="12">
        <f t="shared" si="434"/>
        <v>0</v>
      </c>
      <c r="X1013" s="11">
        <f t="shared" si="435"/>
        <v>0</v>
      </c>
      <c r="Y1013" s="12">
        <f t="shared" si="436"/>
        <v>0</v>
      </c>
      <c r="Z1013" s="11">
        <f t="shared" si="437"/>
        <v>0</v>
      </c>
      <c r="AA1013" s="12">
        <f t="shared" si="438"/>
        <v>0</v>
      </c>
      <c r="AB1013" s="11">
        <f t="shared" si="439"/>
        <v>0</v>
      </c>
      <c r="AC1013" s="12">
        <f t="shared" si="440"/>
        <v>0</v>
      </c>
      <c r="AD1013" s="11">
        <f t="shared" si="441"/>
        <v>0</v>
      </c>
      <c r="AE1013" s="12">
        <f t="shared" si="442"/>
        <v>0</v>
      </c>
      <c r="AF1013" s="11">
        <f t="shared" si="443"/>
        <v>0</v>
      </c>
      <c r="AG1013" s="12">
        <f t="shared" si="444"/>
        <v>0</v>
      </c>
      <c r="AH1013" s="11">
        <f t="shared" si="445"/>
        <v>0</v>
      </c>
      <c r="AI1013" s="12">
        <f t="shared" si="446"/>
        <v>0</v>
      </c>
      <c r="AJ1013" s="11">
        <f t="shared" si="447"/>
        <v>0</v>
      </c>
      <c r="AK1013" s="12">
        <f t="shared" si="448"/>
        <v>0</v>
      </c>
    </row>
    <row r="1014" spans="1:37" x14ac:dyDescent="0.3">
      <c r="A1014">
        <v>575552</v>
      </c>
      <c r="C1014" s="1">
        <v>43473</v>
      </c>
      <c r="D1014">
        <v>8</v>
      </c>
      <c r="E1014" t="s">
        <v>252</v>
      </c>
      <c r="F1014" t="s">
        <v>165</v>
      </c>
      <c r="G1014" t="s">
        <v>38</v>
      </c>
      <c r="H1014" s="2">
        <v>65103509</v>
      </c>
      <c r="J1014">
        <f t="shared" si="421"/>
        <v>0</v>
      </c>
      <c r="K1014">
        <f t="shared" si="422"/>
        <v>0</v>
      </c>
      <c r="L1014">
        <f t="shared" si="423"/>
        <v>0</v>
      </c>
      <c r="M1014">
        <f t="shared" si="424"/>
        <v>0</v>
      </c>
      <c r="N1014">
        <f t="shared" si="425"/>
        <v>0</v>
      </c>
      <c r="O1014">
        <f t="shared" si="426"/>
        <v>0</v>
      </c>
      <c r="P1014">
        <f t="shared" si="427"/>
        <v>0</v>
      </c>
      <c r="Q1014">
        <f t="shared" si="428"/>
        <v>0</v>
      </c>
      <c r="R1014" s="11">
        <f t="shared" si="429"/>
        <v>0</v>
      </c>
      <c r="S1014">
        <f t="shared" si="430"/>
        <v>0</v>
      </c>
      <c r="T1014" s="11">
        <f t="shared" si="431"/>
        <v>0</v>
      </c>
      <c r="U1014" s="12">
        <f t="shared" si="432"/>
        <v>0</v>
      </c>
      <c r="V1014" s="11">
        <f t="shared" si="433"/>
        <v>0</v>
      </c>
      <c r="W1014" s="12">
        <f t="shared" si="434"/>
        <v>0</v>
      </c>
      <c r="X1014" s="11">
        <f t="shared" si="435"/>
        <v>0</v>
      </c>
      <c r="Y1014" s="12">
        <f t="shared" si="436"/>
        <v>0</v>
      </c>
      <c r="Z1014" s="11">
        <f t="shared" si="437"/>
        <v>0</v>
      </c>
      <c r="AA1014" s="12">
        <f t="shared" si="438"/>
        <v>0</v>
      </c>
      <c r="AB1014" s="11">
        <f t="shared" si="439"/>
        <v>0</v>
      </c>
      <c r="AC1014" s="12">
        <f t="shared" si="440"/>
        <v>0</v>
      </c>
      <c r="AD1014" s="11">
        <f t="shared" si="441"/>
        <v>0</v>
      </c>
      <c r="AE1014" s="12">
        <f t="shared" si="442"/>
        <v>0</v>
      </c>
      <c r="AF1014" s="11">
        <f t="shared" si="443"/>
        <v>0</v>
      </c>
      <c r="AG1014" s="12">
        <f t="shared" si="444"/>
        <v>0</v>
      </c>
      <c r="AH1014" s="11">
        <f t="shared" si="445"/>
        <v>0</v>
      </c>
      <c r="AI1014" s="12">
        <f t="shared" si="446"/>
        <v>0</v>
      </c>
      <c r="AJ1014" s="11">
        <f t="shared" si="447"/>
        <v>0</v>
      </c>
      <c r="AK1014" s="12">
        <f t="shared" si="448"/>
        <v>0</v>
      </c>
    </row>
    <row r="1015" spans="1:37" x14ac:dyDescent="0.3">
      <c r="C1015" s="1"/>
      <c r="H1015" s="2"/>
      <c r="J1015">
        <f t="shared" si="421"/>
        <v>0</v>
      </c>
      <c r="K1015">
        <f t="shared" si="422"/>
        <v>0</v>
      </c>
      <c r="L1015">
        <f t="shared" si="423"/>
        <v>0</v>
      </c>
      <c r="M1015">
        <f t="shared" si="424"/>
        <v>0</v>
      </c>
      <c r="N1015">
        <f t="shared" si="425"/>
        <v>0</v>
      </c>
      <c r="O1015">
        <f t="shared" si="426"/>
        <v>0</v>
      </c>
      <c r="P1015">
        <f t="shared" si="427"/>
        <v>0</v>
      </c>
      <c r="Q1015">
        <f t="shared" si="428"/>
        <v>0</v>
      </c>
      <c r="R1015" s="11">
        <f t="shared" si="429"/>
        <v>0</v>
      </c>
      <c r="S1015">
        <f t="shared" si="430"/>
        <v>0</v>
      </c>
      <c r="T1015" s="11">
        <f t="shared" si="431"/>
        <v>0</v>
      </c>
      <c r="U1015" s="12">
        <f t="shared" si="432"/>
        <v>0</v>
      </c>
      <c r="V1015" s="11">
        <f t="shared" si="433"/>
        <v>0</v>
      </c>
      <c r="W1015" s="12">
        <f t="shared" si="434"/>
        <v>0</v>
      </c>
      <c r="X1015" s="11">
        <f t="shared" si="435"/>
        <v>0</v>
      </c>
      <c r="Y1015" s="12">
        <f t="shared" si="436"/>
        <v>0</v>
      </c>
      <c r="Z1015" s="11">
        <f t="shared" si="437"/>
        <v>0</v>
      </c>
      <c r="AA1015" s="12">
        <f t="shared" si="438"/>
        <v>0</v>
      </c>
      <c r="AB1015" s="11">
        <f t="shared" si="439"/>
        <v>0</v>
      </c>
      <c r="AC1015" s="12">
        <f t="shared" si="440"/>
        <v>0</v>
      </c>
      <c r="AD1015" s="11">
        <f t="shared" si="441"/>
        <v>0</v>
      </c>
      <c r="AE1015" s="12">
        <f t="shared" si="442"/>
        <v>0</v>
      </c>
      <c r="AF1015" s="11">
        <f t="shared" si="443"/>
        <v>0</v>
      </c>
      <c r="AG1015" s="12">
        <f t="shared" si="444"/>
        <v>0</v>
      </c>
      <c r="AH1015" s="11">
        <f t="shared" si="445"/>
        <v>0</v>
      </c>
      <c r="AI1015" s="12">
        <f t="shared" si="446"/>
        <v>0</v>
      </c>
      <c r="AJ1015" s="11">
        <f t="shared" si="447"/>
        <v>0</v>
      </c>
      <c r="AK1015" s="12">
        <f t="shared" si="448"/>
        <v>0</v>
      </c>
    </row>
    <row r="1016" spans="1:37" x14ac:dyDescent="0.3">
      <c r="A1016">
        <v>572977</v>
      </c>
      <c r="C1016" s="1">
        <v>43447</v>
      </c>
      <c r="D1016">
        <v>1</v>
      </c>
      <c r="E1016" t="s">
        <v>253</v>
      </c>
      <c r="F1016" t="s">
        <v>165</v>
      </c>
      <c r="G1016" t="s">
        <v>156</v>
      </c>
      <c r="H1016" s="2">
        <v>13020000</v>
      </c>
      <c r="J1016">
        <f t="shared" si="421"/>
        <v>1</v>
      </c>
      <c r="K1016">
        <f t="shared" si="422"/>
        <v>1</v>
      </c>
      <c r="L1016">
        <f t="shared" si="423"/>
        <v>0</v>
      </c>
      <c r="M1016">
        <f t="shared" si="424"/>
        <v>0</v>
      </c>
      <c r="N1016">
        <f t="shared" si="425"/>
        <v>0</v>
      </c>
      <c r="O1016">
        <f t="shared" si="426"/>
        <v>0</v>
      </c>
      <c r="P1016">
        <f t="shared" si="427"/>
        <v>0</v>
      </c>
      <c r="Q1016">
        <f t="shared" si="428"/>
        <v>0</v>
      </c>
      <c r="R1016" s="11">
        <f t="shared" si="429"/>
        <v>0</v>
      </c>
      <c r="S1016">
        <f t="shared" si="430"/>
        <v>0</v>
      </c>
      <c r="T1016" s="11">
        <f t="shared" si="431"/>
        <v>0</v>
      </c>
      <c r="U1016" s="12">
        <f t="shared" si="432"/>
        <v>0</v>
      </c>
      <c r="V1016" s="11">
        <f t="shared" si="433"/>
        <v>0</v>
      </c>
      <c r="W1016" s="12">
        <f t="shared" si="434"/>
        <v>0</v>
      </c>
      <c r="X1016" s="11">
        <f t="shared" si="435"/>
        <v>0</v>
      </c>
      <c r="Y1016" s="12">
        <f t="shared" si="436"/>
        <v>0</v>
      </c>
      <c r="Z1016" s="11">
        <f t="shared" si="437"/>
        <v>0</v>
      </c>
      <c r="AA1016" s="12">
        <f t="shared" si="438"/>
        <v>0</v>
      </c>
      <c r="AB1016" s="11">
        <f t="shared" si="439"/>
        <v>0</v>
      </c>
      <c r="AC1016" s="12">
        <f t="shared" si="440"/>
        <v>0</v>
      </c>
      <c r="AD1016" s="11">
        <f t="shared" si="441"/>
        <v>0</v>
      </c>
      <c r="AE1016" s="12">
        <f t="shared" si="442"/>
        <v>0</v>
      </c>
      <c r="AF1016" s="11">
        <f t="shared" si="443"/>
        <v>0</v>
      </c>
      <c r="AG1016" s="12">
        <f t="shared" si="444"/>
        <v>0</v>
      </c>
      <c r="AH1016" s="11">
        <f t="shared" si="445"/>
        <v>0</v>
      </c>
      <c r="AI1016" s="12">
        <f t="shared" si="446"/>
        <v>0</v>
      </c>
      <c r="AJ1016" s="11">
        <f t="shared" si="447"/>
        <v>0</v>
      </c>
      <c r="AK1016" s="12">
        <f t="shared" si="448"/>
        <v>0</v>
      </c>
    </row>
    <row r="1017" spans="1:37" x14ac:dyDescent="0.3">
      <c r="A1017">
        <v>572977</v>
      </c>
      <c r="C1017" s="1">
        <v>43447</v>
      </c>
      <c r="D1017">
        <v>2</v>
      </c>
      <c r="E1017" t="s">
        <v>253</v>
      </c>
      <c r="F1017" t="s">
        <v>165</v>
      </c>
      <c r="G1017" t="s">
        <v>40</v>
      </c>
      <c r="H1017" s="2">
        <v>13131313</v>
      </c>
      <c r="J1017">
        <f t="shared" si="421"/>
        <v>0</v>
      </c>
      <c r="K1017">
        <f t="shared" si="422"/>
        <v>0</v>
      </c>
      <c r="L1017">
        <f t="shared" si="423"/>
        <v>0</v>
      </c>
      <c r="M1017">
        <f t="shared" si="424"/>
        <v>0</v>
      </c>
      <c r="N1017">
        <f t="shared" si="425"/>
        <v>0</v>
      </c>
      <c r="O1017">
        <f t="shared" si="426"/>
        <v>0</v>
      </c>
      <c r="P1017">
        <f t="shared" si="427"/>
        <v>0</v>
      </c>
      <c r="Q1017">
        <f t="shared" si="428"/>
        <v>0</v>
      </c>
      <c r="R1017" s="11">
        <f t="shared" si="429"/>
        <v>0</v>
      </c>
      <c r="S1017">
        <f t="shared" si="430"/>
        <v>0</v>
      </c>
      <c r="T1017" s="11">
        <f t="shared" si="431"/>
        <v>0</v>
      </c>
      <c r="U1017" s="12">
        <f t="shared" si="432"/>
        <v>0</v>
      </c>
      <c r="V1017" s="11">
        <f t="shared" si="433"/>
        <v>0</v>
      </c>
      <c r="W1017" s="12">
        <f t="shared" si="434"/>
        <v>0</v>
      </c>
      <c r="X1017" s="11">
        <f t="shared" si="435"/>
        <v>0</v>
      </c>
      <c r="Y1017" s="12">
        <f t="shared" si="436"/>
        <v>0</v>
      </c>
      <c r="Z1017" s="11">
        <f t="shared" si="437"/>
        <v>0</v>
      </c>
      <c r="AA1017" s="12">
        <f t="shared" si="438"/>
        <v>0</v>
      </c>
      <c r="AB1017" s="11">
        <f t="shared" si="439"/>
        <v>0</v>
      </c>
      <c r="AC1017" s="12">
        <f t="shared" si="440"/>
        <v>0</v>
      </c>
      <c r="AD1017" s="11">
        <f t="shared" si="441"/>
        <v>0</v>
      </c>
      <c r="AE1017" s="12">
        <f t="shared" si="442"/>
        <v>0</v>
      </c>
      <c r="AF1017" s="11">
        <f t="shared" si="443"/>
        <v>0</v>
      </c>
      <c r="AG1017" s="12">
        <f t="shared" si="444"/>
        <v>0</v>
      </c>
      <c r="AH1017" s="11">
        <f t="shared" si="445"/>
        <v>0</v>
      </c>
      <c r="AI1017" s="12">
        <f t="shared" si="446"/>
        <v>0</v>
      </c>
      <c r="AJ1017" s="11">
        <f t="shared" si="447"/>
        <v>0</v>
      </c>
      <c r="AK1017" s="12">
        <f t="shared" si="448"/>
        <v>0</v>
      </c>
    </row>
    <row r="1018" spans="1:37" x14ac:dyDescent="0.3">
      <c r="A1018">
        <v>572977</v>
      </c>
      <c r="C1018" s="1">
        <v>43447</v>
      </c>
      <c r="D1018">
        <v>3</v>
      </c>
      <c r="E1018" t="s">
        <v>253</v>
      </c>
      <c r="F1018" t="s">
        <v>165</v>
      </c>
      <c r="G1018" t="s">
        <v>28</v>
      </c>
      <c r="H1018" s="2">
        <v>14129684</v>
      </c>
      <c r="J1018">
        <f t="shared" si="421"/>
        <v>0</v>
      </c>
      <c r="K1018">
        <f t="shared" si="422"/>
        <v>0</v>
      </c>
      <c r="L1018">
        <f t="shared" si="423"/>
        <v>0</v>
      </c>
      <c r="M1018">
        <f t="shared" si="424"/>
        <v>0</v>
      </c>
      <c r="N1018">
        <f t="shared" si="425"/>
        <v>0</v>
      </c>
      <c r="O1018">
        <f t="shared" si="426"/>
        <v>0</v>
      </c>
      <c r="P1018">
        <f t="shared" si="427"/>
        <v>0</v>
      </c>
      <c r="Q1018">
        <f t="shared" si="428"/>
        <v>0</v>
      </c>
      <c r="R1018" s="11">
        <f t="shared" si="429"/>
        <v>0</v>
      </c>
      <c r="S1018">
        <f t="shared" si="430"/>
        <v>0</v>
      </c>
      <c r="T1018" s="11">
        <f t="shared" si="431"/>
        <v>0</v>
      </c>
      <c r="U1018" s="12">
        <f t="shared" si="432"/>
        <v>0</v>
      </c>
      <c r="V1018" s="11">
        <f t="shared" si="433"/>
        <v>0</v>
      </c>
      <c r="W1018" s="12">
        <f t="shared" si="434"/>
        <v>0</v>
      </c>
      <c r="X1018" s="11">
        <f t="shared" si="435"/>
        <v>0</v>
      </c>
      <c r="Y1018" s="12">
        <f t="shared" si="436"/>
        <v>0</v>
      </c>
      <c r="Z1018" s="11">
        <f t="shared" si="437"/>
        <v>0</v>
      </c>
      <c r="AA1018" s="12">
        <f t="shared" si="438"/>
        <v>0</v>
      </c>
      <c r="AB1018" s="11">
        <f t="shared" si="439"/>
        <v>0</v>
      </c>
      <c r="AC1018" s="12">
        <f t="shared" si="440"/>
        <v>0</v>
      </c>
      <c r="AD1018" s="11">
        <f t="shared" si="441"/>
        <v>0</v>
      </c>
      <c r="AE1018" s="12">
        <f t="shared" si="442"/>
        <v>0</v>
      </c>
      <c r="AF1018" s="11">
        <f t="shared" si="443"/>
        <v>0</v>
      </c>
      <c r="AG1018" s="12">
        <f t="shared" si="444"/>
        <v>0</v>
      </c>
      <c r="AH1018" s="11">
        <f t="shared" si="445"/>
        <v>0</v>
      </c>
      <c r="AI1018" s="12">
        <f t="shared" si="446"/>
        <v>0</v>
      </c>
      <c r="AJ1018" s="11">
        <f t="shared" si="447"/>
        <v>0</v>
      </c>
      <c r="AK1018" s="12">
        <f t="shared" si="448"/>
        <v>0</v>
      </c>
    </row>
    <row r="1019" spans="1:37" x14ac:dyDescent="0.3">
      <c r="A1019">
        <v>572977</v>
      </c>
      <c r="C1019" s="1">
        <v>43447</v>
      </c>
      <c r="D1019">
        <v>4</v>
      </c>
      <c r="E1019" t="s">
        <v>253</v>
      </c>
      <c r="F1019" t="s">
        <v>165</v>
      </c>
      <c r="G1019" t="s">
        <v>43</v>
      </c>
      <c r="H1019" s="2">
        <v>14300000</v>
      </c>
      <c r="J1019">
        <f t="shared" si="421"/>
        <v>0</v>
      </c>
      <c r="K1019">
        <f t="shared" si="422"/>
        <v>0</v>
      </c>
      <c r="L1019">
        <f t="shared" si="423"/>
        <v>0</v>
      </c>
      <c r="M1019">
        <f t="shared" si="424"/>
        <v>0</v>
      </c>
      <c r="N1019">
        <f t="shared" si="425"/>
        <v>0</v>
      </c>
      <c r="O1019">
        <f t="shared" si="426"/>
        <v>0</v>
      </c>
      <c r="P1019">
        <f t="shared" si="427"/>
        <v>0</v>
      </c>
      <c r="Q1019">
        <f t="shared" si="428"/>
        <v>0</v>
      </c>
      <c r="R1019" s="11">
        <f t="shared" si="429"/>
        <v>0</v>
      </c>
      <c r="S1019">
        <f t="shared" si="430"/>
        <v>0</v>
      </c>
      <c r="T1019" s="11">
        <f t="shared" si="431"/>
        <v>0</v>
      </c>
      <c r="U1019" s="12">
        <f t="shared" si="432"/>
        <v>0</v>
      </c>
      <c r="V1019" s="11">
        <f t="shared" si="433"/>
        <v>0</v>
      </c>
      <c r="W1019" s="12">
        <f t="shared" si="434"/>
        <v>0</v>
      </c>
      <c r="X1019" s="11">
        <f t="shared" si="435"/>
        <v>0</v>
      </c>
      <c r="Y1019" s="12">
        <f t="shared" si="436"/>
        <v>0</v>
      </c>
      <c r="Z1019" s="11">
        <f t="shared" si="437"/>
        <v>0</v>
      </c>
      <c r="AA1019" s="12">
        <f t="shared" si="438"/>
        <v>0</v>
      </c>
      <c r="AB1019" s="11">
        <f t="shared" si="439"/>
        <v>0</v>
      </c>
      <c r="AC1019" s="12">
        <f t="shared" si="440"/>
        <v>0</v>
      </c>
      <c r="AD1019" s="11">
        <f t="shared" si="441"/>
        <v>0</v>
      </c>
      <c r="AE1019" s="12">
        <f t="shared" si="442"/>
        <v>0</v>
      </c>
      <c r="AF1019" s="11">
        <f t="shared" si="443"/>
        <v>0</v>
      </c>
      <c r="AG1019" s="12">
        <f t="shared" si="444"/>
        <v>0</v>
      </c>
      <c r="AH1019" s="11">
        <f t="shared" si="445"/>
        <v>0</v>
      </c>
      <c r="AI1019" s="12">
        <f t="shared" si="446"/>
        <v>0</v>
      </c>
      <c r="AJ1019" s="11">
        <f t="shared" si="447"/>
        <v>0</v>
      </c>
      <c r="AK1019" s="12">
        <f t="shared" si="448"/>
        <v>0</v>
      </c>
    </row>
    <row r="1020" spans="1:37" x14ac:dyDescent="0.3">
      <c r="A1020">
        <v>572977</v>
      </c>
      <c r="C1020" s="1">
        <v>43447</v>
      </c>
      <c r="D1020">
        <v>5</v>
      </c>
      <c r="E1020" t="s">
        <v>253</v>
      </c>
      <c r="F1020" t="s">
        <v>165</v>
      </c>
      <c r="G1020" t="s">
        <v>15</v>
      </c>
      <c r="H1020" s="2">
        <v>15525000</v>
      </c>
      <c r="J1020">
        <f t="shared" si="421"/>
        <v>0</v>
      </c>
      <c r="K1020">
        <f t="shared" si="422"/>
        <v>0</v>
      </c>
      <c r="L1020">
        <f t="shared" si="423"/>
        <v>0</v>
      </c>
      <c r="M1020">
        <f t="shared" si="424"/>
        <v>0</v>
      </c>
      <c r="N1020">
        <f t="shared" si="425"/>
        <v>0</v>
      </c>
      <c r="O1020">
        <f t="shared" si="426"/>
        <v>0</v>
      </c>
      <c r="P1020">
        <f t="shared" si="427"/>
        <v>0</v>
      </c>
      <c r="Q1020">
        <f t="shared" si="428"/>
        <v>0</v>
      </c>
      <c r="R1020" s="11">
        <f t="shared" si="429"/>
        <v>0</v>
      </c>
      <c r="S1020">
        <f t="shared" si="430"/>
        <v>0</v>
      </c>
      <c r="T1020" s="11">
        <f t="shared" si="431"/>
        <v>0</v>
      </c>
      <c r="U1020" s="12">
        <f t="shared" si="432"/>
        <v>0</v>
      </c>
      <c r="V1020" s="11">
        <f t="shared" si="433"/>
        <v>0</v>
      </c>
      <c r="W1020" s="12">
        <f t="shared" si="434"/>
        <v>0</v>
      </c>
      <c r="X1020" s="11">
        <f t="shared" si="435"/>
        <v>0</v>
      </c>
      <c r="Y1020" s="12">
        <f t="shared" si="436"/>
        <v>0</v>
      </c>
      <c r="Z1020" s="11">
        <f t="shared" si="437"/>
        <v>0</v>
      </c>
      <c r="AA1020" s="12">
        <f t="shared" si="438"/>
        <v>0</v>
      </c>
      <c r="AB1020" s="11">
        <f t="shared" si="439"/>
        <v>0</v>
      </c>
      <c r="AC1020" s="12">
        <f t="shared" si="440"/>
        <v>0</v>
      </c>
      <c r="AD1020" s="11">
        <f t="shared" si="441"/>
        <v>0</v>
      </c>
      <c r="AE1020" s="12">
        <f t="shared" si="442"/>
        <v>0</v>
      </c>
      <c r="AF1020" s="11">
        <f t="shared" si="443"/>
        <v>1</v>
      </c>
      <c r="AG1020" s="12">
        <f t="shared" si="444"/>
        <v>0</v>
      </c>
      <c r="AH1020" s="11">
        <f t="shared" si="445"/>
        <v>0</v>
      </c>
      <c r="AI1020" s="12">
        <f t="shared" si="446"/>
        <v>0</v>
      </c>
      <c r="AJ1020" s="11">
        <f t="shared" si="447"/>
        <v>0</v>
      </c>
      <c r="AK1020" s="12">
        <f t="shared" si="448"/>
        <v>0</v>
      </c>
    </row>
    <row r="1021" spans="1:37" x14ac:dyDescent="0.3">
      <c r="A1021">
        <v>572977</v>
      </c>
      <c r="C1021" s="1">
        <v>43447</v>
      </c>
      <c r="D1021">
        <v>6</v>
      </c>
      <c r="E1021" t="s">
        <v>253</v>
      </c>
      <c r="F1021" t="s">
        <v>165</v>
      </c>
      <c r="G1021" t="s">
        <v>33</v>
      </c>
      <c r="H1021" s="2">
        <v>17248929</v>
      </c>
      <c r="J1021">
        <f t="shared" si="421"/>
        <v>0</v>
      </c>
      <c r="K1021">
        <f t="shared" si="422"/>
        <v>0</v>
      </c>
      <c r="L1021">
        <f t="shared" si="423"/>
        <v>0</v>
      </c>
      <c r="M1021">
        <f t="shared" si="424"/>
        <v>0</v>
      </c>
      <c r="N1021">
        <f t="shared" si="425"/>
        <v>0</v>
      </c>
      <c r="O1021">
        <f t="shared" si="426"/>
        <v>0</v>
      </c>
      <c r="P1021">
        <f t="shared" si="427"/>
        <v>0</v>
      </c>
      <c r="Q1021">
        <f t="shared" si="428"/>
        <v>0</v>
      </c>
      <c r="R1021" s="11">
        <f t="shared" si="429"/>
        <v>0</v>
      </c>
      <c r="S1021">
        <f t="shared" si="430"/>
        <v>0</v>
      </c>
      <c r="T1021" s="11">
        <f t="shared" si="431"/>
        <v>0</v>
      </c>
      <c r="U1021" s="12">
        <f t="shared" si="432"/>
        <v>0</v>
      </c>
      <c r="V1021" s="11">
        <f t="shared" si="433"/>
        <v>0</v>
      </c>
      <c r="W1021" s="12">
        <f t="shared" si="434"/>
        <v>0</v>
      </c>
      <c r="X1021" s="11">
        <f t="shared" si="435"/>
        <v>0</v>
      </c>
      <c r="Y1021" s="12">
        <f t="shared" si="436"/>
        <v>0</v>
      </c>
      <c r="Z1021" s="11">
        <f t="shared" si="437"/>
        <v>0</v>
      </c>
      <c r="AA1021" s="12">
        <f t="shared" si="438"/>
        <v>0</v>
      </c>
      <c r="AB1021" s="11">
        <f t="shared" si="439"/>
        <v>0</v>
      </c>
      <c r="AC1021" s="12">
        <f t="shared" si="440"/>
        <v>0</v>
      </c>
      <c r="AD1021" s="11">
        <f t="shared" si="441"/>
        <v>0</v>
      </c>
      <c r="AE1021" s="12">
        <f t="shared" si="442"/>
        <v>0</v>
      </c>
      <c r="AF1021" s="11">
        <f t="shared" si="443"/>
        <v>0</v>
      </c>
      <c r="AG1021" s="12">
        <f t="shared" si="444"/>
        <v>0</v>
      </c>
      <c r="AH1021" s="11">
        <f t="shared" si="445"/>
        <v>0</v>
      </c>
      <c r="AI1021" s="12">
        <f t="shared" si="446"/>
        <v>0</v>
      </c>
      <c r="AJ1021" s="11">
        <f t="shared" si="447"/>
        <v>0</v>
      </c>
      <c r="AK1021" s="12">
        <f t="shared" si="448"/>
        <v>0</v>
      </c>
    </row>
    <row r="1022" spans="1:37" x14ac:dyDescent="0.3">
      <c r="C1022" s="1"/>
      <c r="H1022" s="2"/>
      <c r="J1022">
        <f t="shared" si="421"/>
        <v>0</v>
      </c>
      <c r="K1022">
        <f t="shared" si="422"/>
        <v>0</v>
      </c>
      <c r="L1022">
        <f t="shared" si="423"/>
        <v>0</v>
      </c>
      <c r="M1022">
        <f t="shared" si="424"/>
        <v>0</v>
      </c>
      <c r="N1022">
        <f t="shared" si="425"/>
        <v>0</v>
      </c>
      <c r="O1022">
        <f t="shared" si="426"/>
        <v>0</v>
      </c>
      <c r="P1022">
        <f t="shared" si="427"/>
        <v>0</v>
      </c>
      <c r="Q1022">
        <f t="shared" si="428"/>
        <v>0</v>
      </c>
      <c r="R1022" s="11">
        <f t="shared" si="429"/>
        <v>0</v>
      </c>
      <c r="S1022">
        <f t="shared" si="430"/>
        <v>0</v>
      </c>
      <c r="T1022" s="11">
        <f t="shared" si="431"/>
        <v>0</v>
      </c>
      <c r="U1022" s="12">
        <f t="shared" si="432"/>
        <v>0</v>
      </c>
      <c r="V1022" s="11">
        <f t="shared" si="433"/>
        <v>0</v>
      </c>
      <c r="W1022" s="12">
        <f t="shared" si="434"/>
        <v>0</v>
      </c>
      <c r="X1022" s="11">
        <f t="shared" si="435"/>
        <v>0</v>
      </c>
      <c r="Y1022" s="12">
        <f t="shared" si="436"/>
        <v>0</v>
      </c>
      <c r="Z1022" s="11">
        <f t="shared" si="437"/>
        <v>0</v>
      </c>
      <c r="AA1022" s="12">
        <f t="shared" si="438"/>
        <v>0</v>
      </c>
      <c r="AB1022" s="11">
        <f t="shared" si="439"/>
        <v>0</v>
      </c>
      <c r="AC1022" s="12">
        <f t="shared" si="440"/>
        <v>0</v>
      </c>
      <c r="AD1022" s="11">
        <f t="shared" si="441"/>
        <v>0</v>
      </c>
      <c r="AE1022" s="12">
        <f t="shared" si="442"/>
        <v>0</v>
      </c>
      <c r="AF1022" s="11">
        <f t="shared" si="443"/>
        <v>0</v>
      </c>
      <c r="AG1022" s="12">
        <f t="shared" si="444"/>
        <v>0</v>
      </c>
      <c r="AH1022" s="11">
        <f t="shared" si="445"/>
        <v>0</v>
      </c>
      <c r="AI1022" s="12">
        <f t="shared" si="446"/>
        <v>0</v>
      </c>
      <c r="AJ1022" s="11">
        <f t="shared" si="447"/>
        <v>0</v>
      </c>
      <c r="AK1022" s="12">
        <f t="shared" si="448"/>
        <v>0</v>
      </c>
    </row>
    <row r="1023" spans="1:37" x14ac:dyDescent="0.3">
      <c r="A1023">
        <v>573750</v>
      </c>
      <c r="C1023" s="1">
        <v>43446</v>
      </c>
      <c r="D1023">
        <v>1</v>
      </c>
      <c r="E1023" t="s">
        <v>254</v>
      </c>
      <c r="F1023" t="s">
        <v>165</v>
      </c>
      <c r="G1023" t="s">
        <v>14</v>
      </c>
      <c r="H1023" s="2">
        <v>113826856</v>
      </c>
      <c r="J1023">
        <f t="shared" si="421"/>
        <v>0</v>
      </c>
      <c r="K1023">
        <f t="shared" si="422"/>
        <v>0</v>
      </c>
      <c r="L1023">
        <f t="shared" si="423"/>
        <v>0</v>
      </c>
      <c r="M1023">
        <f t="shared" si="424"/>
        <v>0</v>
      </c>
      <c r="N1023">
        <f t="shared" si="425"/>
        <v>0</v>
      </c>
      <c r="O1023">
        <f t="shared" si="426"/>
        <v>0</v>
      </c>
      <c r="P1023">
        <f t="shared" si="427"/>
        <v>0</v>
      </c>
      <c r="Q1023">
        <f t="shared" si="428"/>
        <v>0</v>
      </c>
      <c r="R1023" s="11">
        <f t="shared" si="429"/>
        <v>0</v>
      </c>
      <c r="S1023">
        <f t="shared" si="430"/>
        <v>0</v>
      </c>
      <c r="T1023" s="11">
        <f t="shared" si="431"/>
        <v>0</v>
      </c>
      <c r="U1023" s="12">
        <f t="shared" si="432"/>
        <v>0</v>
      </c>
      <c r="V1023" s="11">
        <f t="shared" si="433"/>
        <v>0</v>
      </c>
      <c r="W1023" s="12">
        <f t="shared" si="434"/>
        <v>0</v>
      </c>
      <c r="X1023" s="11">
        <f t="shared" si="435"/>
        <v>0</v>
      </c>
      <c r="Y1023" s="12">
        <f t="shared" si="436"/>
        <v>0</v>
      </c>
      <c r="Z1023" s="11">
        <f t="shared" si="437"/>
        <v>1</v>
      </c>
      <c r="AA1023" s="12">
        <f t="shared" si="438"/>
        <v>1</v>
      </c>
      <c r="AB1023" s="11">
        <f t="shared" si="439"/>
        <v>0</v>
      </c>
      <c r="AC1023" s="12">
        <f t="shared" si="440"/>
        <v>0</v>
      </c>
      <c r="AD1023" s="11">
        <f t="shared" si="441"/>
        <v>0</v>
      </c>
      <c r="AE1023" s="12">
        <f t="shared" si="442"/>
        <v>0</v>
      </c>
      <c r="AF1023" s="11">
        <f t="shared" si="443"/>
        <v>0</v>
      </c>
      <c r="AG1023" s="12">
        <f t="shared" si="444"/>
        <v>0</v>
      </c>
      <c r="AH1023" s="11">
        <f t="shared" si="445"/>
        <v>0</v>
      </c>
      <c r="AI1023" s="12">
        <f t="shared" si="446"/>
        <v>0</v>
      </c>
      <c r="AJ1023" s="11">
        <f t="shared" si="447"/>
        <v>0</v>
      </c>
      <c r="AK1023" s="12">
        <f t="shared" si="448"/>
        <v>0</v>
      </c>
    </row>
    <row r="1024" spans="1:37" x14ac:dyDescent="0.3">
      <c r="A1024">
        <v>573750</v>
      </c>
      <c r="C1024" s="1">
        <v>43446</v>
      </c>
      <c r="D1024">
        <v>2</v>
      </c>
      <c r="E1024" t="s">
        <v>254</v>
      </c>
      <c r="F1024" t="s">
        <v>165</v>
      </c>
      <c r="G1024" t="s">
        <v>15</v>
      </c>
      <c r="H1024" s="2">
        <v>117221899</v>
      </c>
      <c r="J1024">
        <f t="shared" si="421"/>
        <v>0</v>
      </c>
      <c r="K1024">
        <f t="shared" si="422"/>
        <v>0</v>
      </c>
      <c r="L1024">
        <f t="shared" si="423"/>
        <v>0</v>
      </c>
      <c r="M1024">
        <f t="shared" si="424"/>
        <v>0</v>
      </c>
      <c r="N1024">
        <f t="shared" si="425"/>
        <v>0</v>
      </c>
      <c r="O1024">
        <f t="shared" si="426"/>
        <v>0</v>
      </c>
      <c r="P1024">
        <f t="shared" si="427"/>
        <v>0</v>
      </c>
      <c r="Q1024">
        <f t="shared" si="428"/>
        <v>0</v>
      </c>
      <c r="R1024" s="11">
        <f t="shared" si="429"/>
        <v>0</v>
      </c>
      <c r="S1024">
        <f t="shared" si="430"/>
        <v>0</v>
      </c>
      <c r="T1024" s="11">
        <f t="shared" si="431"/>
        <v>0</v>
      </c>
      <c r="U1024" s="12">
        <f t="shared" si="432"/>
        <v>0</v>
      </c>
      <c r="V1024" s="11">
        <f t="shared" si="433"/>
        <v>0</v>
      </c>
      <c r="W1024" s="12">
        <f t="shared" si="434"/>
        <v>0</v>
      </c>
      <c r="X1024" s="11">
        <f t="shared" si="435"/>
        <v>0</v>
      </c>
      <c r="Y1024" s="12">
        <f t="shared" si="436"/>
        <v>0</v>
      </c>
      <c r="Z1024" s="11">
        <f t="shared" si="437"/>
        <v>0</v>
      </c>
      <c r="AA1024" s="12">
        <f t="shared" si="438"/>
        <v>0</v>
      </c>
      <c r="AB1024" s="11">
        <f t="shared" si="439"/>
        <v>0</v>
      </c>
      <c r="AC1024" s="12">
        <f t="shared" si="440"/>
        <v>0</v>
      </c>
      <c r="AD1024" s="11">
        <f t="shared" si="441"/>
        <v>0</v>
      </c>
      <c r="AE1024" s="12">
        <f t="shared" si="442"/>
        <v>0</v>
      </c>
      <c r="AF1024" s="11">
        <f t="shared" si="443"/>
        <v>1</v>
      </c>
      <c r="AG1024" s="12">
        <f t="shared" si="444"/>
        <v>0</v>
      </c>
      <c r="AH1024" s="11">
        <f t="shared" si="445"/>
        <v>0</v>
      </c>
      <c r="AI1024" s="12">
        <f t="shared" si="446"/>
        <v>0</v>
      </c>
      <c r="AJ1024" s="11">
        <f t="shared" si="447"/>
        <v>0</v>
      </c>
      <c r="AK1024" s="12">
        <f t="shared" si="448"/>
        <v>0</v>
      </c>
    </row>
    <row r="1025" spans="1:37" x14ac:dyDescent="0.3">
      <c r="A1025">
        <v>573750</v>
      </c>
      <c r="C1025" s="1">
        <v>43446</v>
      </c>
      <c r="D1025">
        <v>3</v>
      </c>
      <c r="E1025" t="s">
        <v>254</v>
      </c>
      <c r="F1025" t="s">
        <v>165</v>
      </c>
      <c r="G1025" t="s">
        <v>30</v>
      </c>
      <c r="H1025" s="2">
        <v>117694726</v>
      </c>
      <c r="J1025">
        <f t="shared" si="421"/>
        <v>0</v>
      </c>
      <c r="K1025">
        <f t="shared" si="422"/>
        <v>0</v>
      </c>
      <c r="L1025">
        <f t="shared" si="423"/>
        <v>0</v>
      </c>
      <c r="M1025">
        <f t="shared" si="424"/>
        <v>0</v>
      </c>
      <c r="N1025">
        <f t="shared" si="425"/>
        <v>0</v>
      </c>
      <c r="O1025">
        <f t="shared" si="426"/>
        <v>0</v>
      </c>
      <c r="P1025">
        <f t="shared" si="427"/>
        <v>0</v>
      </c>
      <c r="Q1025">
        <f t="shared" si="428"/>
        <v>0</v>
      </c>
      <c r="R1025" s="11">
        <f t="shared" si="429"/>
        <v>0</v>
      </c>
      <c r="S1025">
        <f t="shared" si="430"/>
        <v>0</v>
      </c>
      <c r="T1025" s="11">
        <f t="shared" si="431"/>
        <v>0</v>
      </c>
      <c r="U1025" s="12">
        <f t="shared" si="432"/>
        <v>0</v>
      </c>
      <c r="V1025" s="11">
        <f t="shared" si="433"/>
        <v>0</v>
      </c>
      <c r="W1025" s="12">
        <f t="shared" si="434"/>
        <v>0</v>
      </c>
      <c r="X1025" s="11">
        <f t="shared" si="435"/>
        <v>0</v>
      </c>
      <c r="Y1025" s="12">
        <f t="shared" si="436"/>
        <v>0</v>
      </c>
      <c r="Z1025" s="11">
        <f t="shared" si="437"/>
        <v>0</v>
      </c>
      <c r="AA1025" s="12">
        <f t="shared" si="438"/>
        <v>0</v>
      </c>
      <c r="AB1025" s="11">
        <f t="shared" si="439"/>
        <v>0</v>
      </c>
      <c r="AC1025" s="12">
        <f t="shared" si="440"/>
        <v>0</v>
      </c>
      <c r="AD1025" s="11">
        <f t="shared" si="441"/>
        <v>0</v>
      </c>
      <c r="AE1025" s="12">
        <f t="shared" si="442"/>
        <v>0</v>
      </c>
      <c r="AF1025" s="11">
        <f t="shared" si="443"/>
        <v>0</v>
      </c>
      <c r="AG1025" s="12">
        <f t="shared" si="444"/>
        <v>0</v>
      </c>
      <c r="AH1025" s="11">
        <f t="shared" si="445"/>
        <v>0</v>
      </c>
      <c r="AI1025" s="12">
        <f t="shared" si="446"/>
        <v>0</v>
      </c>
      <c r="AJ1025" s="11">
        <f t="shared" si="447"/>
        <v>0</v>
      </c>
      <c r="AK1025" s="12">
        <f t="shared" si="448"/>
        <v>0</v>
      </c>
    </row>
    <row r="1026" spans="1:37" x14ac:dyDescent="0.3">
      <c r="A1026">
        <v>573750</v>
      </c>
      <c r="C1026" s="1">
        <v>43446</v>
      </c>
      <c r="D1026">
        <v>4</v>
      </c>
      <c r="E1026" t="s">
        <v>254</v>
      </c>
      <c r="F1026" t="s">
        <v>165</v>
      </c>
      <c r="G1026" t="s">
        <v>13</v>
      </c>
      <c r="H1026" s="2">
        <v>123967408</v>
      </c>
      <c r="J1026">
        <f t="shared" si="421"/>
        <v>0</v>
      </c>
      <c r="K1026">
        <f t="shared" si="422"/>
        <v>0</v>
      </c>
      <c r="L1026">
        <f t="shared" si="423"/>
        <v>0</v>
      </c>
      <c r="M1026">
        <f t="shared" si="424"/>
        <v>0</v>
      </c>
      <c r="N1026">
        <f t="shared" si="425"/>
        <v>1</v>
      </c>
      <c r="O1026">
        <f t="shared" si="426"/>
        <v>0</v>
      </c>
      <c r="P1026">
        <f t="shared" si="427"/>
        <v>0</v>
      </c>
      <c r="Q1026">
        <f t="shared" si="428"/>
        <v>0</v>
      </c>
      <c r="R1026" s="11">
        <f t="shared" si="429"/>
        <v>0</v>
      </c>
      <c r="S1026">
        <f t="shared" si="430"/>
        <v>0</v>
      </c>
      <c r="T1026" s="11">
        <f t="shared" si="431"/>
        <v>0</v>
      </c>
      <c r="U1026" s="12">
        <f t="shared" si="432"/>
        <v>0</v>
      </c>
      <c r="V1026" s="11">
        <f t="shared" si="433"/>
        <v>0</v>
      </c>
      <c r="W1026" s="12">
        <f t="shared" si="434"/>
        <v>0</v>
      </c>
      <c r="X1026" s="11">
        <f t="shared" si="435"/>
        <v>0</v>
      </c>
      <c r="Y1026" s="12">
        <f t="shared" si="436"/>
        <v>0</v>
      </c>
      <c r="Z1026" s="11">
        <f t="shared" si="437"/>
        <v>0</v>
      </c>
      <c r="AA1026" s="12">
        <f t="shared" si="438"/>
        <v>0</v>
      </c>
      <c r="AB1026" s="11">
        <f t="shared" si="439"/>
        <v>0</v>
      </c>
      <c r="AC1026" s="12">
        <f t="shared" si="440"/>
        <v>0</v>
      </c>
      <c r="AD1026" s="11">
        <f t="shared" si="441"/>
        <v>0</v>
      </c>
      <c r="AE1026" s="12">
        <f t="shared" si="442"/>
        <v>0</v>
      </c>
      <c r="AF1026" s="11">
        <f t="shared" si="443"/>
        <v>0</v>
      </c>
      <c r="AG1026" s="12">
        <f t="shared" si="444"/>
        <v>0</v>
      </c>
      <c r="AH1026" s="11">
        <f t="shared" si="445"/>
        <v>0</v>
      </c>
      <c r="AI1026" s="12">
        <f t="shared" si="446"/>
        <v>0</v>
      </c>
      <c r="AJ1026" s="11">
        <f t="shared" si="447"/>
        <v>0</v>
      </c>
      <c r="AK1026" s="12">
        <f t="shared" si="448"/>
        <v>0</v>
      </c>
    </row>
    <row r="1027" spans="1:37" x14ac:dyDescent="0.3">
      <c r="A1027">
        <v>573750</v>
      </c>
      <c r="C1027" s="1">
        <v>43446</v>
      </c>
      <c r="D1027">
        <v>5</v>
      </c>
      <c r="E1027" t="s">
        <v>254</v>
      </c>
      <c r="F1027" t="s">
        <v>165</v>
      </c>
      <c r="G1027" t="s">
        <v>12</v>
      </c>
      <c r="H1027" s="2">
        <v>126452783</v>
      </c>
      <c r="J1027">
        <f t="shared" si="421"/>
        <v>0</v>
      </c>
      <c r="K1027">
        <f t="shared" si="422"/>
        <v>0</v>
      </c>
      <c r="L1027">
        <f t="shared" si="423"/>
        <v>0</v>
      </c>
      <c r="M1027">
        <f t="shared" si="424"/>
        <v>0</v>
      </c>
      <c r="N1027">
        <f t="shared" si="425"/>
        <v>0</v>
      </c>
      <c r="O1027">
        <f t="shared" si="426"/>
        <v>0</v>
      </c>
      <c r="P1027">
        <f t="shared" si="427"/>
        <v>0</v>
      </c>
      <c r="Q1027">
        <f t="shared" si="428"/>
        <v>0</v>
      </c>
      <c r="R1027" s="11">
        <f t="shared" si="429"/>
        <v>0</v>
      </c>
      <c r="S1027">
        <f t="shared" si="430"/>
        <v>0</v>
      </c>
      <c r="T1027" s="11">
        <f t="shared" si="431"/>
        <v>0</v>
      </c>
      <c r="U1027" s="12">
        <f t="shared" si="432"/>
        <v>0</v>
      </c>
      <c r="V1027" s="11">
        <f t="shared" si="433"/>
        <v>1</v>
      </c>
      <c r="W1027" s="12">
        <f t="shared" si="434"/>
        <v>0</v>
      </c>
      <c r="X1027" s="11">
        <f t="shared" si="435"/>
        <v>0</v>
      </c>
      <c r="Y1027" s="12">
        <f t="shared" si="436"/>
        <v>0</v>
      </c>
      <c r="Z1027" s="11">
        <f t="shared" si="437"/>
        <v>0</v>
      </c>
      <c r="AA1027" s="12">
        <f t="shared" si="438"/>
        <v>0</v>
      </c>
      <c r="AB1027" s="11">
        <f t="shared" si="439"/>
        <v>0</v>
      </c>
      <c r="AC1027" s="12">
        <f t="shared" si="440"/>
        <v>0</v>
      </c>
      <c r="AD1027" s="11">
        <f t="shared" si="441"/>
        <v>0</v>
      </c>
      <c r="AE1027" s="12">
        <f t="shared" si="442"/>
        <v>0</v>
      </c>
      <c r="AF1027" s="11">
        <f t="shared" si="443"/>
        <v>0</v>
      </c>
      <c r="AG1027" s="12">
        <f t="shared" si="444"/>
        <v>0</v>
      </c>
      <c r="AH1027" s="11">
        <f t="shared" si="445"/>
        <v>0</v>
      </c>
      <c r="AI1027" s="12">
        <f t="shared" si="446"/>
        <v>0</v>
      </c>
      <c r="AJ1027" s="11">
        <f t="shared" si="447"/>
        <v>0</v>
      </c>
      <c r="AK1027" s="12">
        <f t="shared" si="448"/>
        <v>0</v>
      </c>
    </row>
    <row r="1028" spans="1:37" x14ac:dyDescent="0.3">
      <c r="A1028">
        <v>573750</v>
      </c>
      <c r="C1028" s="1">
        <v>43446</v>
      </c>
      <c r="D1028">
        <v>6</v>
      </c>
      <c r="E1028" t="s">
        <v>254</v>
      </c>
      <c r="F1028" t="s">
        <v>165</v>
      </c>
      <c r="G1028" t="s">
        <v>156</v>
      </c>
      <c r="H1028" s="2">
        <v>138341000</v>
      </c>
      <c r="J1028">
        <f t="shared" si="421"/>
        <v>1</v>
      </c>
      <c r="K1028">
        <f t="shared" si="422"/>
        <v>0</v>
      </c>
      <c r="L1028">
        <f t="shared" si="423"/>
        <v>0</v>
      </c>
      <c r="M1028">
        <f t="shared" si="424"/>
        <v>0</v>
      </c>
      <c r="N1028">
        <f t="shared" si="425"/>
        <v>0</v>
      </c>
      <c r="O1028">
        <f t="shared" si="426"/>
        <v>0</v>
      </c>
      <c r="P1028">
        <f t="shared" si="427"/>
        <v>0</v>
      </c>
      <c r="Q1028">
        <f t="shared" si="428"/>
        <v>0</v>
      </c>
      <c r="R1028" s="11">
        <f t="shared" si="429"/>
        <v>0</v>
      </c>
      <c r="S1028">
        <f t="shared" si="430"/>
        <v>0</v>
      </c>
      <c r="T1028" s="11">
        <f t="shared" si="431"/>
        <v>0</v>
      </c>
      <c r="U1028" s="12">
        <f t="shared" si="432"/>
        <v>0</v>
      </c>
      <c r="V1028" s="11">
        <f t="shared" si="433"/>
        <v>0</v>
      </c>
      <c r="W1028" s="12">
        <f t="shared" si="434"/>
        <v>0</v>
      </c>
      <c r="X1028" s="11">
        <f t="shared" si="435"/>
        <v>0</v>
      </c>
      <c r="Y1028" s="12">
        <f t="shared" si="436"/>
        <v>0</v>
      </c>
      <c r="Z1028" s="11">
        <f t="shared" si="437"/>
        <v>0</v>
      </c>
      <c r="AA1028" s="12">
        <f t="shared" si="438"/>
        <v>0</v>
      </c>
      <c r="AB1028" s="11">
        <f t="shared" si="439"/>
        <v>0</v>
      </c>
      <c r="AC1028" s="12">
        <f t="shared" si="440"/>
        <v>0</v>
      </c>
      <c r="AD1028" s="11">
        <f t="shared" si="441"/>
        <v>0</v>
      </c>
      <c r="AE1028" s="12">
        <f t="shared" si="442"/>
        <v>0</v>
      </c>
      <c r="AF1028" s="11">
        <f t="shared" si="443"/>
        <v>0</v>
      </c>
      <c r="AG1028" s="12">
        <f t="shared" si="444"/>
        <v>0</v>
      </c>
      <c r="AH1028" s="11">
        <f t="shared" si="445"/>
        <v>0</v>
      </c>
      <c r="AI1028" s="12">
        <f t="shared" si="446"/>
        <v>0</v>
      </c>
      <c r="AJ1028" s="11">
        <f t="shared" si="447"/>
        <v>0</v>
      </c>
      <c r="AK1028" s="12">
        <f t="shared" si="448"/>
        <v>0</v>
      </c>
    </row>
    <row r="1029" spans="1:37" x14ac:dyDescent="0.3">
      <c r="C1029" s="1"/>
      <c r="H1029" s="2"/>
      <c r="J1029">
        <f t="shared" si="421"/>
        <v>0</v>
      </c>
      <c r="K1029">
        <f t="shared" si="422"/>
        <v>0</v>
      </c>
      <c r="L1029">
        <f t="shared" si="423"/>
        <v>0</v>
      </c>
      <c r="M1029">
        <f t="shared" si="424"/>
        <v>0</v>
      </c>
      <c r="N1029">
        <f t="shared" si="425"/>
        <v>0</v>
      </c>
      <c r="O1029">
        <f t="shared" si="426"/>
        <v>0</v>
      </c>
      <c r="P1029">
        <f t="shared" si="427"/>
        <v>0</v>
      </c>
      <c r="Q1029">
        <f t="shared" si="428"/>
        <v>0</v>
      </c>
      <c r="R1029" s="11">
        <f t="shared" si="429"/>
        <v>0</v>
      </c>
      <c r="S1029">
        <f t="shared" si="430"/>
        <v>0</v>
      </c>
      <c r="T1029" s="11">
        <f t="shared" si="431"/>
        <v>0</v>
      </c>
      <c r="U1029" s="12">
        <f t="shared" si="432"/>
        <v>0</v>
      </c>
      <c r="V1029" s="11">
        <f t="shared" si="433"/>
        <v>0</v>
      </c>
      <c r="W1029" s="12">
        <f t="shared" si="434"/>
        <v>0</v>
      </c>
      <c r="X1029" s="11">
        <f t="shared" si="435"/>
        <v>0</v>
      </c>
      <c r="Y1029" s="12">
        <f t="shared" si="436"/>
        <v>0</v>
      </c>
      <c r="Z1029" s="11">
        <f t="shared" si="437"/>
        <v>0</v>
      </c>
      <c r="AA1029" s="12">
        <f t="shared" si="438"/>
        <v>0</v>
      </c>
      <c r="AB1029" s="11">
        <f t="shared" si="439"/>
        <v>0</v>
      </c>
      <c r="AC1029" s="12">
        <f t="shared" si="440"/>
        <v>0</v>
      </c>
      <c r="AD1029" s="11">
        <f t="shared" si="441"/>
        <v>0</v>
      </c>
      <c r="AE1029" s="12">
        <f t="shared" si="442"/>
        <v>0</v>
      </c>
      <c r="AF1029" s="11">
        <f t="shared" si="443"/>
        <v>0</v>
      </c>
      <c r="AG1029" s="12">
        <f t="shared" si="444"/>
        <v>0</v>
      </c>
      <c r="AH1029" s="11">
        <f t="shared" si="445"/>
        <v>0</v>
      </c>
      <c r="AI1029" s="12">
        <f t="shared" si="446"/>
        <v>0</v>
      </c>
      <c r="AJ1029" s="11">
        <f t="shared" si="447"/>
        <v>0</v>
      </c>
      <c r="AK1029" s="12">
        <f t="shared" si="448"/>
        <v>0</v>
      </c>
    </row>
    <row r="1030" spans="1:37" x14ac:dyDescent="0.3">
      <c r="A1030">
        <v>571897</v>
      </c>
      <c r="C1030" s="1">
        <v>43440</v>
      </c>
      <c r="D1030">
        <v>1</v>
      </c>
      <c r="E1030" t="s">
        <v>255</v>
      </c>
      <c r="F1030" t="s">
        <v>178</v>
      </c>
      <c r="G1030" t="s">
        <v>48</v>
      </c>
      <c r="H1030" s="2">
        <v>32100000</v>
      </c>
      <c r="J1030">
        <f t="shared" si="421"/>
        <v>0</v>
      </c>
      <c r="K1030">
        <f t="shared" si="422"/>
        <v>0</v>
      </c>
      <c r="L1030">
        <f t="shared" si="423"/>
        <v>0</v>
      </c>
      <c r="M1030">
        <f t="shared" si="424"/>
        <v>0</v>
      </c>
      <c r="N1030">
        <f t="shared" si="425"/>
        <v>0</v>
      </c>
      <c r="O1030">
        <f t="shared" si="426"/>
        <v>0</v>
      </c>
      <c r="P1030">
        <f t="shared" si="427"/>
        <v>0</v>
      </c>
      <c r="Q1030">
        <f t="shared" si="428"/>
        <v>0</v>
      </c>
      <c r="R1030" s="11">
        <f t="shared" si="429"/>
        <v>0</v>
      </c>
      <c r="S1030">
        <f t="shared" si="430"/>
        <v>0</v>
      </c>
      <c r="T1030" s="11">
        <f t="shared" si="431"/>
        <v>0</v>
      </c>
      <c r="U1030" s="12">
        <f t="shared" si="432"/>
        <v>0</v>
      </c>
      <c r="V1030" s="11">
        <f t="shared" si="433"/>
        <v>0</v>
      </c>
      <c r="W1030" s="12">
        <f t="shared" si="434"/>
        <v>0</v>
      </c>
      <c r="X1030" s="11">
        <f t="shared" si="435"/>
        <v>0</v>
      </c>
      <c r="Y1030" s="12">
        <f t="shared" si="436"/>
        <v>0</v>
      </c>
      <c r="Z1030" s="11">
        <f t="shared" si="437"/>
        <v>0</v>
      </c>
      <c r="AA1030" s="12">
        <f t="shared" si="438"/>
        <v>0</v>
      </c>
      <c r="AB1030" s="11">
        <f t="shared" si="439"/>
        <v>0</v>
      </c>
      <c r="AC1030" s="12">
        <f t="shared" si="440"/>
        <v>0</v>
      </c>
      <c r="AD1030" s="11">
        <f t="shared" si="441"/>
        <v>0</v>
      </c>
      <c r="AE1030" s="12">
        <f t="shared" si="442"/>
        <v>0</v>
      </c>
      <c r="AF1030" s="11">
        <f t="shared" si="443"/>
        <v>0</v>
      </c>
      <c r="AG1030" s="12">
        <f t="shared" si="444"/>
        <v>0</v>
      </c>
      <c r="AH1030" s="11">
        <f t="shared" si="445"/>
        <v>0</v>
      </c>
      <c r="AI1030" s="12">
        <f t="shared" si="446"/>
        <v>0</v>
      </c>
      <c r="AJ1030" s="11">
        <f t="shared" si="447"/>
        <v>0</v>
      </c>
      <c r="AK1030" s="12">
        <f t="shared" si="448"/>
        <v>0</v>
      </c>
    </row>
    <row r="1031" spans="1:37" x14ac:dyDescent="0.3">
      <c r="A1031">
        <v>571897</v>
      </c>
      <c r="C1031" s="1">
        <v>43440</v>
      </c>
      <c r="D1031">
        <v>2</v>
      </c>
      <c r="E1031" t="s">
        <v>255</v>
      </c>
      <c r="F1031" t="s">
        <v>178</v>
      </c>
      <c r="G1031" t="s">
        <v>63</v>
      </c>
      <c r="H1031" s="2">
        <v>33100000</v>
      </c>
      <c r="J1031">
        <f t="shared" ref="J1031:J1051" si="449">IF(G1031="Perfetto Contracting Co., Inc. ",1,)</f>
        <v>0</v>
      </c>
      <c r="K1031">
        <f t="shared" ref="K1031:K1051" si="450">IF(AND(D1031=1,G1031="Perfetto Contracting Co., Inc. "),1,)</f>
        <v>0</v>
      </c>
      <c r="L1031">
        <f t="shared" ref="L1031:L1051" si="451">IF(G1031="Oliveira Contracting Inc",1,)</f>
        <v>0</v>
      </c>
      <c r="M1031">
        <f t="shared" ref="M1031:M1051" si="452">IF(AND(D1031=1,G1031="Oliveira Contracting Inc"),1,)</f>
        <v>0</v>
      </c>
      <c r="N1031">
        <f t="shared" ref="N1031:N1051" si="453">IF(G1031="Triumph Construction Co.",1,)</f>
        <v>0</v>
      </c>
      <c r="O1031">
        <f t="shared" ref="O1031:O1051" si="454">IF(AND(D1031=1,G1031="Triumph Construction Co."),1,)</f>
        <v>0</v>
      </c>
      <c r="P1031">
        <f t="shared" ref="P1031:P1051" si="455">IF(G1031="John Civetta &amp; Sons, Inc.",1,)</f>
        <v>0</v>
      </c>
      <c r="Q1031">
        <f t="shared" ref="Q1031:Q1051" si="456">IF(AND(D1031=1,G1031="John Civetta &amp; Sons, Inc."),1,)</f>
        <v>0</v>
      </c>
      <c r="R1031" s="11">
        <f t="shared" ref="R1031:R1051" si="457">IF(G1031="Grace Industries LLC",1,)</f>
        <v>0</v>
      </c>
      <c r="S1031">
        <f t="shared" ref="S1031:S1051" si="458">IF(AND(D1031=1,G1031="Grace Industries LLC "),1,)</f>
        <v>0</v>
      </c>
      <c r="T1031" s="11">
        <f t="shared" ref="T1031:T1051" si="459">IF($G1031="Grace Industries LLC",1,)</f>
        <v>0</v>
      </c>
      <c r="U1031" s="12">
        <f t="shared" ref="U1031:U1051" si="460">IF(AND($D1031=1,$G1031="Perfetto Enterprises Co., Inc."),1,)</f>
        <v>0</v>
      </c>
      <c r="V1031" s="11">
        <f t="shared" ref="V1031:V1051" si="461">IF($G1031="JRCRUZ Corp",1,)</f>
        <v>0</v>
      </c>
      <c r="W1031" s="12">
        <f t="shared" ref="W1031:W1051" si="462">IF(AND($D1031=1,$G1031="JRCRUZ Corp"),1,)</f>
        <v>0</v>
      </c>
      <c r="X1031" s="11">
        <f t="shared" ref="X1031:X1051" si="463">IF($G1031="Tully Construction Co.",1,)</f>
        <v>0</v>
      </c>
      <c r="Y1031" s="12">
        <f t="shared" ref="Y1031:Y1051" si="464">IF(AND($D1031=1,$G1031="Tully Construction Co."),1,)</f>
        <v>0</v>
      </c>
      <c r="Z1031" s="11">
        <f t="shared" ref="Z1031:Z1051" si="465">IF($G1031="Restani Construction Corp.",1,)</f>
        <v>0</v>
      </c>
      <c r="AA1031" s="12">
        <f t="shared" ref="AA1031:AA1051" si="466">IF(AND($D1031=1,$G1031="Restani Construction Corp."),1,)</f>
        <v>0</v>
      </c>
      <c r="AB1031" s="11">
        <f t="shared" ref="AB1031:AB1051" si="467">IF($G1031="DiFazio Industries",1,)</f>
        <v>0</v>
      </c>
      <c r="AC1031" s="12">
        <f t="shared" ref="AC1031:AC1051" si="468">IF(AND($D1031=1,$G1031="DiFazio Industries"),1,)</f>
        <v>0</v>
      </c>
      <c r="AD1031" s="11">
        <f t="shared" ref="AD1031:AD1051" si="469">IF($G1031="PJS Group/Paul J. Scariano, Inc.",1,)</f>
        <v>0</v>
      </c>
      <c r="AE1031" s="12">
        <f t="shared" ref="AE1031:AE1051" si="470">IF(AND($D1031=1,$G1031="PJS Group/Paul J. Scariano, Inc."),1,)</f>
        <v>0</v>
      </c>
      <c r="AF1031" s="11">
        <f t="shared" ref="AF1031:AF1051" si="471">IF($G1031="C.A.C. Industries, Inc.",1,)</f>
        <v>0</v>
      </c>
      <c r="AG1031" s="12">
        <f t="shared" ref="AG1031:AG1051" si="472">IF(AND($D1031=1,$G1031="C.A.C. Industries, Inc."),1,)</f>
        <v>0</v>
      </c>
      <c r="AH1031" s="11">
        <f t="shared" ref="AH1031:AH1051" si="473">IF($G1031="MLJ Contracting LLC",1,)</f>
        <v>0</v>
      </c>
      <c r="AI1031" s="12">
        <f t="shared" ref="AI1031:AI1051" si="474">IF(AND($D1031=1,$G1031="MLJ Contracting LLC"),1,)</f>
        <v>0</v>
      </c>
      <c r="AJ1031" s="11">
        <f t="shared" ref="AJ1031:AJ1051" si="475">IF($G1031="El Sol Contracting/ES II Enterprises JV",1,)</f>
        <v>0</v>
      </c>
      <c r="AK1031" s="12">
        <f t="shared" ref="AK1031:AK1051" si="476">IF(AND($D1031=1,$G1031="El Sol Contracting/ES II Enterprises JV"),1,)</f>
        <v>0</v>
      </c>
    </row>
    <row r="1032" spans="1:37" x14ac:dyDescent="0.3">
      <c r="A1032">
        <v>571897</v>
      </c>
      <c r="C1032" s="1">
        <v>43440</v>
      </c>
      <c r="D1032">
        <v>3</v>
      </c>
      <c r="E1032" t="s">
        <v>255</v>
      </c>
      <c r="F1032" t="s">
        <v>178</v>
      </c>
      <c r="G1032" t="s">
        <v>54</v>
      </c>
      <c r="H1032" s="2">
        <v>33940000</v>
      </c>
      <c r="J1032">
        <f t="shared" si="449"/>
        <v>0</v>
      </c>
      <c r="K1032">
        <f t="shared" si="450"/>
        <v>0</v>
      </c>
      <c r="L1032">
        <f t="shared" si="451"/>
        <v>0</v>
      </c>
      <c r="M1032">
        <f t="shared" si="452"/>
        <v>0</v>
      </c>
      <c r="N1032">
        <f t="shared" si="453"/>
        <v>0</v>
      </c>
      <c r="O1032">
        <f t="shared" si="454"/>
        <v>0</v>
      </c>
      <c r="P1032">
        <f t="shared" si="455"/>
        <v>0</v>
      </c>
      <c r="Q1032">
        <f t="shared" si="456"/>
        <v>0</v>
      </c>
      <c r="R1032" s="11">
        <f t="shared" si="457"/>
        <v>0</v>
      </c>
      <c r="S1032">
        <f t="shared" si="458"/>
        <v>0</v>
      </c>
      <c r="T1032" s="11">
        <f t="shared" si="459"/>
        <v>0</v>
      </c>
      <c r="U1032" s="12">
        <f t="shared" si="460"/>
        <v>0</v>
      </c>
      <c r="V1032" s="11">
        <f t="shared" si="461"/>
        <v>0</v>
      </c>
      <c r="W1032" s="12">
        <f t="shared" si="462"/>
        <v>0</v>
      </c>
      <c r="X1032" s="11">
        <f t="shared" si="463"/>
        <v>0</v>
      </c>
      <c r="Y1032" s="12">
        <f t="shared" si="464"/>
        <v>0</v>
      </c>
      <c r="Z1032" s="11">
        <f t="shared" si="465"/>
        <v>0</v>
      </c>
      <c r="AA1032" s="12">
        <f t="shared" si="466"/>
        <v>0</v>
      </c>
      <c r="AB1032" s="11">
        <f t="shared" si="467"/>
        <v>0</v>
      </c>
      <c r="AC1032" s="12">
        <f t="shared" si="468"/>
        <v>0</v>
      </c>
      <c r="AD1032" s="11">
        <f t="shared" si="469"/>
        <v>0</v>
      </c>
      <c r="AE1032" s="12">
        <f t="shared" si="470"/>
        <v>0</v>
      </c>
      <c r="AF1032" s="11">
        <f t="shared" si="471"/>
        <v>0</v>
      </c>
      <c r="AG1032" s="12">
        <f t="shared" si="472"/>
        <v>0</v>
      </c>
      <c r="AH1032" s="11">
        <f t="shared" si="473"/>
        <v>0</v>
      </c>
      <c r="AI1032" s="12">
        <f t="shared" si="474"/>
        <v>0</v>
      </c>
      <c r="AJ1032" s="11">
        <f t="shared" si="475"/>
        <v>0</v>
      </c>
      <c r="AK1032" s="12">
        <f t="shared" si="476"/>
        <v>0</v>
      </c>
    </row>
    <row r="1033" spans="1:37" x14ac:dyDescent="0.3">
      <c r="A1033">
        <v>571897</v>
      </c>
      <c r="C1033" s="1">
        <v>43440</v>
      </c>
      <c r="D1033">
        <v>4</v>
      </c>
      <c r="E1033" t="s">
        <v>255</v>
      </c>
      <c r="F1033" t="s">
        <v>178</v>
      </c>
      <c r="G1033" t="s">
        <v>156</v>
      </c>
      <c r="H1033" s="2">
        <v>34486000</v>
      </c>
      <c r="J1033">
        <f t="shared" si="449"/>
        <v>1</v>
      </c>
      <c r="K1033">
        <f t="shared" si="450"/>
        <v>0</v>
      </c>
      <c r="L1033">
        <f t="shared" si="451"/>
        <v>0</v>
      </c>
      <c r="M1033">
        <f t="shared" si="452"/>
        <v>0</v>
      </c>
      <c r="N1033">
        <f t="shared" si="453"/>
        <v>0</v>
      </c>
      <c r="O1033">
        <f t="shared" si="454"/>
        <v>0</v>
      </c>
      <c r="P1033">
        <f t="shared" si="455"/>
        <v>0</v>
      </c>
      <c r="Q1033">
        <f t="shared" si="456"/>
        <v>0</v>
      </c>
      <c r="R1033" s="11">
        <f t="shared" si="457"/>
        <v>0</v>
      </c>
      <c r="S1033">
        <f t="shared" si="458"/>
        <v>0</v>
      </c>
      <c r="T1033" s="11">
        <f t="shared" si="459"/>
        <v>0</v>
      </c>
      <c r="U1033" s="12">
        <f t="shared" si="460"/>
        <v>0</v>
      </c>
      <c r="V1033" s="11">
        <f t="shared" si="461"/>
        <v>0</v>
      </c>
      <c r="W1033" s="12">
        <f t="shared" si="462"/>
        <v>0</v>
      </c>
      <c r="X1033" s="11">
        <f t="shared" si="463"/>
        <v>0</v>
      </c>
      <c r="Y1033" s="12">
        <f t="shared" si="464"/>
        <v>0</v>
      </c>
      <c r="Z1033" s="11">
        <f t="shared" si="465"/>
        <v>0</v>
      </c>
      <c r="AA1033" s="12">
        <f t="shared" si="466"/>
        <v>0</v>
      </c>
      <c r="AB1033" s="11">
        <f t="shared" si="467"/>
        <v>0</v>
      </c>
      <c r="AC1033" s="12">
        <f t="shared" si="468"/>
        <v>0</v>
      </c>
      <c r="AD1033" s="11">
        <f t="shared" si="469"/>
        <v>0</v>
      </c>
      <c r="AE1033" s="12">
        <f t="shared" si="470"/>
        <v>0</v>
      </c>
      <c r="AF1033" s="11">
        <f t="shared" si="471"/>
        <v>0</v>
      </c>
      <c r="AG1033" s="12">
        <f t="shared" si="472"/>
        <v>0</v>
      </c>
      <c r="AH1033" s="11">
        <f t="shared" si="473"/>
        <v>0</v>
      </c>
      <c r="AI1033" s="12">
        <f t="shared" si="474"/>
        <v>0</v>
      </c>
      <c r="AJ1033" s="11">
        <f t="shared" si="475"/>
        <v>0</v>
      </c>
      <c r="AK1033" s="12">
        <f t="shared" si="476"/>
        <v>0</v>
      </c>
    </row>
    <row r="1034" spans="1:37" x14ac:dyDescent="0.3">
      <c r="A1034">
        <v>571897</v>
      </c>
      <c r="C1034" s="1">
        <v>43440</v>
      </c>
      <c r="D1034">
        <v>5</v>
      </c>
      <c r="E1034" t="s">
        <v>255</v>
      </c>
      <c r="F1034" t="s">
        <v>178</v>
      </c>
      <c r="G1034" t="s">
        <v>62</v>
      </c>
      <c r="H1034" s="2">
        <v>36200000</v>
      </c>
      <c r="J1034">
        <f t="shared" si="449"/>
        <v>0</v>
      </c>
      <c r="K1034">
        <f t="shared" si="450"/>
        <v>0</v>
      </c>
      <c r="L1034">
        <f t="shared" si="451"/>
        <v>0</v>
      </c>
      <c r="M1034">
        <f t="shared" si="452"/>
        <v>0</v>
      </c>
      <c r="N1034">
        <f t="shared" si="453"/>
        <v>0</v>
      </c>
      <c r="O1034">
        <f t="shared" si="454"/>
        <v>0</v>
      </c>
      <c r="P1034">
        <f t="shared" si="455"/>
        <v>0</v>
      </c>
      <c r="Q1034">
        <f t="shared" si="456"/>
        <v>0</v>
      </c>
      <c r="R1034" s="11">
        <f t="shared" si="457"/>
        <v>0</v>
      </c>
      <c r="S1034">
        <f t="shared" si="458"/>
        <v>0</v>
      </c>
      <c r="T1034" s="11">
        <f t="shared" si="459"/>
        <v>0</v>
      </c>
      <c r="U1034" s="12">
        <f t="shared" si="460"/>
        <v>0</v>
      </c>
      <c r="V1034" s="11">
        <f t="shared" si="461"/>
        <v>0</v>
      </c>
      <c r="W1034" s="12">
        <f t="shared" si="462"/>
        <v>0</v>
      </c>
      <c r="X1034" s="11">
        <f t="shared" si="463"/>
        <v>0</v>
      </c>
      <c r="Y1034" s="12">
        <f t="shared" si="464"/>
        <v>0</v>
      </c>
      <c r="Z1034" s="11">
        <f t="shared" si="465"/>
        <v>0</v>
      </c>
      <c r="AA1034" s="12">
        <f t="shared" si="466"/>
        <v>0</v>
      </c>
      <c r="AB1034" s="11">
        <f t="shared" si="467"/>
        <v>0</v>
      </c>
      <c r="AC1034" s="12">
        <f t="shared" si="468"/>
        <v>0</v>
      </c>
      <c r="AD1034" s="11">
        <f t="shared" si="469"/>
        <v>0</v>
      </c>
      <c r="AE1034" s="12">
        <f t="shared" si="470"/>
        <v>0</v>
      </c>
      <c r="AF1034" s="11">
        <f t="shared" si="471"/>
        <v>0</v>
      </c>
      <c r="AG1034" s="12">
        <f t="shared" si="472"/>
        <v>0</v>
      </c>
      <c r="AH1034" s="11">
        <f t="shared" si="473"/>
        <v>0</v>
      </c>
      <c r="AI1034" s="12">
        <f t="shared" si="474"/>
        <v>0</v>
      </c>
      <c r="AJ1034" s="11">
        <f t="shared" si="475"/>
        <v>0</v>
      </c>
      <c r="AK1034" s="12">
        <f t="shared" si="476"/>
        <v>0</v>
      </c>
    </row>
    <row r="1035" spans="1:37" x14ac:dyDescent="0.3">
      <c r="A1035">
        <v>571897</v>
      </c>
      <c r="C1035" s="1">
        <v>43440</v>
      </c>
      <c r="D1035">
        <v>6</v>
      </c>
      <c r="E1035" t="s">
        <v>255</v>
      </c>
      <c r="F1035" t="s">
        <v>178</v>
      </c>
      <c r="G1035" t="s">
        <v>33</v>
      </c>
      <c r="H1035" s="2">
        <v>36534000</v>
      </c>
      <c r="J1035">
        <f t="shared" si="449"/>
        <v>0</v>
      </c>
      <c r="K1035">
        <f t="shared" si="450"/>
        <v>0</v>
      </c>
      <c r="L1035">
        <f t="shared" si="451"/>
        <v>0</v>
      </c>
      <c r="M1035">
        <f t="shared" si="452"/>
        <v>0</v>
      </c>
      <c r="N1035">
        <f t="shared" si="453"/>
        <v>0</v>
      </c>
      <c r="O1035">
        <f t="shared" si="454"/>
        <v>0</v>
      </c>
      <c r="P1035">
        <f t="shared" si="455"/>
        <v>0</v>
      </c>
      <c r="Q1035">
        <f t="shared" si="456"/>
        <v>0</v>
      </c>
      <c r="R1035" s="11">
        <f t="shared" si="457"/>
        <v>0</v>
      </c>
      <c r="S1035">
        <f t="shared" si="458"/>
        <v>0</v>
      </c>
      <c r="T1035" s="11">
        <f t="shared" si="459"/>
        <v>0</v>
      </c>
      <c r="U1035" s="12">
        <f t="shared" si="460"/>
        <v>0</v>
      </c>
      <c r="V1035" s="11">
        <f t="shared" si="461"/>
        <v>0</v>
      </c>
      <c r="W1035" s="12">
        <f t="shared" si="462"/>
        <v>0</v>
      </c>
      <c r="X1035" s="11">
        <f t="shared" si="463"/>
        <v>0</v>
      </c>
      <c r="Y1035" s="12">
        <f t="shared" si="464"/>
        <v>0</v>
      </c>
      <c r="Z1035" s="11">
        <f t="shared" si="465"/>
        <v>0</v>
      </c>
      <c r="AA1035" s="12">
        <f t="shared" si="466"/>
        <v>0</v>
      </c>
      <c r="AB1035" s="11">
        <f t="shared" si="467"/>
        <v>0</v>
      </c>
      <c r="AC1035" s="12">
        <f t="shared" si="468"/>
        <v>0</v>
      </c>
      <c r="AD1035" s="11">
        <f t="shared" si="469"/>
        <v>0</v>
      </c>
      <c r="AE1035" s="12">
        <f t="shared" si="470"/>
        <v>0</v>
      </c>
      <c r="AF1035" s="11">
        <f t="shared" si="471"/>
        <v>0</v>
      </c>
      <c r="AG1035" s="12">
        <f t="shared" si="472"/>
        <v>0</v>
      </c>
      <c r="AH1035" s="11">
        <f t="shared" si="473"/>
        <v>0</v>
      </c>
      <c r="AI1035" s="12">
        <f t="shared" si="474"/>
        <v>0</v>
      </c>
      <c r="AJ1035" s="11">
        <f t="shared" si="475"/>
        <v>0</v>
      </c>
      <c r="AK1035" s="12">
        <f t="shared" si="476"/>
        <v>0</v>
      </c>
    </row>
    <row r="1036" spans="1:37" x14ac:dyDescent="0.3">
      <c r="A1036">
        <v>571897</v>
      </c>
      <c r="C1036" s="1">
        <v>43440</v>
      </c>
      <c r="D1036">
        <v>7</v>
      </c>
      <c r="E1036" t="s">
        <v>255</v>
      </c>
      <c r="F1036" t="s">
        <v>178</v>
      </c>
      <c r="G1036" t="s">
        <v>67</v>
      </c>
      <c r="H1036" s="2">
        <v>36667000</v>
      </c>
      <c r="J1036">
        <f t="shared" si="449"/>
        <v>0</v>
      </c>
      <c r="K1036">
        <f t="shared" si="450"/>
        <v>0</v>
      </c>
      <c r="L1036">
        <f t="shared" si="451"/>
        <v>0</v>
      </c>
      <c r="M1036">
        <f t="shared" si="452"/>
        <v>0</v>
      </c>
      <c r="N1036">
        <f t="shared" si="453"/>
        <v>0</v>
      </c>
      <c r="O1036">
        <f t="shared" si="454"/>
        <v>0</v>
      </c>
      <c r="P1036">
        <f t="shared" si="455"/>
        <v>0</v>
      </c>
      <c r="Q1036">
        <f t="shared" si="456"/>
        <v>0</v>
      </c>
      <c r="R1036" s="11">
        <f t="shared" si="457"/>
        <v>0</v>
      </c>
      <c r="S1036">
        <f t="shared" si="458"/>
        <v>0</v>
      </c>
      <c r="T1036" s="11">
        <f t="shared" si="459"/>
        <v>0</v>
      </c>
      <c r="U1036" s="12">
        <f t="shared" si="460"/>
        <v>0</v>
      </c>
      <c r="V1036" s="11">
        <f t="shared" si="461"/>
        <v>0</v>
      </c>
      <c r="W1036" s="12">
        <f t="shared" si="462"/>
        <v>0</v>
      </c>
      <c r="X1036" s="11">
        <f t="shared" si="463"/>
        <v>0</v>
      </c>
      <c r="Y1036" s="12">
        <f t="shared" si="464"/>
        <v>0</v>
      </c>
      <c r="Z1036" s="11">
        <f t="shared" si="465"/>
        <v>0</v>
      </c>
      <c r="AA1036" s="12">
        <f t="shared" si="466"/>
        <v>0</v>
      </c>
      <c r="AB1036" s="11">
        <f t="shared" si="467"/>
        <v>0</v>
      </c>
      <c r="AC1036" s="12">
        <f t="shared" si="468"/>
        <v>0</v>
      </c>
      <c r="AD1036" s="11">
        <f t="shared" si="469"/>
        <v>0</v>
      </c>
      <c r="AE1036" s="12">
        <f t="shared" si="470"/>
        <v>0</v>
      </c>
      <c r="AF1036" s="11">
        <f t="shared" si="471"/>
        <v>0</v>
      </c>
      <c r="AG1036" s="12">
        <f t="shared" si="472"/>
        <v>0</v>
      </c>
      <c r="AH1036" s="11">
        <f t="shared" si="473"/>
        <v>0</v>
      </c>
      <c r="AI1036" s="12">
        <f t="shared" si="474"/>
        <v>0</v>
      </c>
      <c r="AJ1036" s="11">
        <f t="shared" si="475"/>
        <v>0</v>
      </c>
      <c r="AK1036" s="12">
        <f t="shared" si="476"/>
        <v>0</v>
      </c>
    </row>
    <row r="1037" spans="1:37" x14ac:dyDescent="0.3">
      <c r="A1037">
        <v>571897</v>
      </c>
      <c r="C1037" s="1">
        <v>43440</v>
      </c>
      <c r="D1037">
        <v>8</v>
      </c>
      <c r="E1037" t="s">
        <v>255</v>
      </c>
      <c r="F1037" t="s">
        <v>178</v>
      </c>
      <c r="G1037" t="s">
        <v>53</v>
      </c>
      <c r="H1037" s="2">
        <v>37625000</v>
      </c>
      <c r="J1037">
        <f t="shared" si="449"/>
        <v>0</v>
      </c>
      <c r="K1037">
        <f t="shared" si="450"/>
        <v>0</v>
      </c>
      <c r="L1037">
        <f t="shared" si="451"/>
        <v>0</v>
      </c>
      <c r="M1037">
        <f t="shared" si="452"/>
        <v>0</v>
      </c>
      <c r="N1037">
        <f t="shared" si="453"/>
        <v>0</v>
      </c>
      <c r="O1037">
        <f t="shared" si="454"/>
        <v>0</v>
      </c>
      <c r="P1037">
        <f t="shared" si="455"/>
        <v>0</v>
      </c>
      <c r="Q1037">
        <f t="shared" si="456"/>
        <v>0</v>
      </c>
      <c r="R1037" s="11">
        <f t="shared" si="457"/>
        <v>0</v>
      </c>
      <c r="S1037">
        <f t="shared" si="458"/>
        <v>0</v>
      </c>
      <c r="T1037" s="11">
        <f t="shared" si="459"/>
        <v>0</v>
      </c>
      <c r="U1037" s="12">
        <f t="shared" si="460"/>
        <v>0</v>
      </c>
      <c r="V1037" s="11">
        <f t="shared" si="461"/>
        <v>0</v>
      </c>
      <c r="W1037" s="12">
        <f t="shared" si="462"/>
        <v>0</v>
      </c>
      <c r="X1037" s="11">
        <f t="shared" si="463"/>
        <v>0</v>
      </c>
      <c r="Y1037" s="12">
        <f t="shared" si="464"/>
        <v>0</v>
      </c>
      <c r="Z1037" s="11">
        <f t="shared" si="465"/>
        <v>0</v>
      </c>
      <c r="AA1037" s="12">
        <f t="shared" si="466"/>
        <v>0</v>
      </c>
      <c r="AB1037" s="11">
        <f t="shared" si="467"/>
        <v>0</v>
      </c>
      <c r="AC1037" s="12">
        <f t="shared" si="468"/>
        <v>0</v>
      </c>
      <c r="AD1037" s="11">
        <f t="shared" si="469"/>
        <v>0</v>
      </c>
      <c r="AE1037" s="12">
        <f t="shared" si="470"/>
        <v>0</v>
      </c>
      <c r="AF1037" s="11">
        <f t="shared" si="471"/>
        <v>0</v>
      </c>
      <c r="AG1037" s="12">
        <f t="shared" si="472"/>
        <v>0</v>
      </c>
      <c r="AH1037" s="11">
        <f t="shared" si="473"/>
        <v>0</v>
      </c>
      <c r="AI1037" s="12">
        <f t="shared" si="474"/>
        <v>0</v>
      </c>
      <c r="AJ1037" s="11">
        <f t="shared" si="475"/>
        <v>0</v>
      </c>
      <c r="AK1037" s="12">
        <f t="shared" si="476"/>
        <v>0</v>
      </c>
    </row>
    <row r="1038" spans="1:37" x14ac:dyDescent="0.3">
      <c r="A1038">
        <v>571897</v>
      </c>
      <c r="C1038" s="1">
        <v>43440</v>
      </c>
      <c r="D1038">
        <v>9</v>
      </c>
      <c r="E1038" t="s">
        <v>255</v>
      </c>
      <c r="F1038" t="s">
        <v>178</v>
      </c>
      <c r="G1038" t="s">
        <v>83</v>
      </c>
      <c r="H1038" s="2">
        <v>39214089</v>
      </c>
      <c r="J1038">
        <f t="shared" si="449"/>
        <v>0</v>
      </c>
      <c r="K1038">
        <f t="shared" si="450"/>
        <v>0</v>
      </c>
      <c r="L1038">
        <f t="shared" si="451"/>
        <v>0</v>
      </c>
      <c r="M1038">
        <f t="shared" si="452"/>
        <v>0</v>
      </c>
      <c r="N1038">
        <f t="shared" si="453"/>
        <v>0</v>
      </c>
      <c r="O1038">
        <f t="shared" si="454"/>
        <v>0</v>
      </c>
      <c r="P1038">
        <f t="shared" si="455"/>
        <v>0</v>
      </c>
      <c r="Q1038">
        <f t="shared" si="456"/>
        <v>0</v>
      </c>
      <c r="R1038" s="11">
        <f t="shared" si="457"/>
        <v>0</v>
      </c>
      <c r="S1038">
        <f t="shared" si="458"/>
        <v>0</v>
      </c>
      <c r="T1038" s="11">
        <f t="shared" si="459"/>
        <v>0</v>
      </c>
      <c r="U1038" s="12">
        <f t="shared" si="460"/>
        <v>0</v>
      </c>
      <c r="V1038" s="11">
        <f t="shared" si="461"/>
        <v>0</v>
      </c>
      <c r="W1038" s="12">
        <f t="shared" si="462"/>
        <v>0</v>
      </c>
      <c r="X1038" s="11">
        <f t="shared" si="463"/>
        <v>0</v>
      </c>
      <c r="Y1038" s="12">
        <f t="shared" si="464"/>
        <v>0</v>
      </c>
      <c r="Z1038" s="11">
        <f t="shared" si="465"/>
        <v>0</v>
      </c>
      <c r="AA1038" s="12">
        <f t="shared" si="466"/>
        <v>0</v>
      </c>
      <c r="AB1038" s="11">
        <f t="shared" si="467"/>
        <v>0</v>
      </c>
      <c r="AC1038" s="12">
        <f t="shared" si="468"/>
        <v>0</v>
      </c>
      <c r="AD1038" s="11">
        <f t="shared" si="469"/>
        <v>0</v>
      </c>
      <c r="AE1038" s="12">
        <f t="shared" si="470"/>
        <v>0</v>
      </c>
      <c r="AF1038" s="11">
        <f t="shared" si="471"/>
        <v>0</v>
      </c>
      <c r="AG1038" s="12">
        <f t="shared" si="472"/>
        <v>0</v>
      </c>
      <c r="AH1038" s="11">
        <f t="shared" si="473"/>
        <v>0</v>
      </c>
      <c r="AI1038" s="12">
        <f t="shared" si="474"/>
        <v>0</v>
      </c>
      <c r="AJ1038" s="11">
        <f t="shared" si="475"/>
        <v>0</v>
      </c>
      <c r="AK1038" s="12">
        <f t="shared" si="476"/>
        <v>0</v>
      </c>
    </row>
    <row r="1039" spans="1:37" x14ac:dyDescent="0.3">
      <c r="A1039">
        <v>571897</v>
      </c>
      <c r="C1039" s="1">
        <v>43440</v>
      </c>
      <c r="D1039">
        <v>10</v>
      </c>
      <c r="E1039" t="s">
        <v>255</v>
      </c>
      <c r="F1039" t="s">
        <v>178</v>
      </c>
      <c r="G1039" t="s">
        <v>92</v>
      </c>
      <c r="H1039" s="2">
        <v>40771000</v>
      </c>
      <c r="J1039">
        <f t="shared" si="449"/>
        <v>0</v>
      </c>
      <c r="K1039">
        <f t="shared" si="450"/>
        <v>0</v>
      </c>
      <c r="L1039">
        <f t="shared" si="451"/>
        <v>0</v>
      </c>
      <c r="M1039">
        <f t="shared" si="452"/>
        <v>0</v>
      </c>
      <c r="N1039">
        <f t="shared" si="453"/>
        <v>0</v>
      </c>
      <c r="O1039">
        <f t="shared" si="454"/>
        <v>0</v>
      </c>
      <c r="P1039">
        <f t="shared" si="455"/>
        <v>0</v>
      </c>
      <c r="Q1039">
        <f t="shared" si="456"/>
        <v>0</v>
      </c>
      <c r="R1039" s="11">
        <f t="shared" si="457"/>
        <v>0</v>
      </c>
      <c r="S1039">
        <f t="shared" si="458"/>
        <v>0</v>
      </c>
      <c r="T1039" s="11">
        <f t="shared" si="459"/>
        <v>0</v>
      </c>
      <c r="U1039" s="12">
        <f t="shared" si="460"/>
        <v>0</v>
      </c>
      <c r="V1039" s="11">
        <f t="shared" si="461"/>
        <v>0</v>
      </c>
      <c r="W1039" s="12">
        <f t="shared" si="462"/>
        <v>0</v>
      </c>
      <c r="X1039" s="11">
        <f t="shared" si="463"/>
        <v>0</v>
      </c>
      <c r="Y1039" s="12">
        <f t="shared" si="464"/>
        <v>0</v>
      </c>
      <c r="Z1039" s="11">
        <f t="shared" si="465"/>
        <v>0</v>
      </c>
      <c r="AA1039" s="12">
        <f t="shared" si="466"/>
        <v>0</v>
      </c>
      <c r="AB1039" s="11">
        <f t="shared" si="467"/>
        <v>0</v>
      </c>
      <c r="AC1039" s="12">
        <f t="shared" si="468"/>
        <v>0</v>
      </c>
      <c r="AD1039" s="11">
        <f t="shared" si="469"/>
        <v>0</v>
      </c>
      <c r="AE1039" s="12">
        <f t="shared" si="470"/>
        <v>0</v>
      </c>
      <c r="AF1039" s="11">
        <f t="shared" si="471"/>
        <v>0</v>
      </c>
      <c r="AG1039" s="12">
        <f t="shared" si="472"/>
        <v>0</v>
      </c>
      <c r="AH1039" s="11">
        <f t="shared" si="473"/>
        <v>0</v>
      </c>
      <c r="AI1039" s="12">
        <f t="shared" si="474"/>
        <v>0</v>
      </c>
      <c r="AJ1039" s="11">
        <f t="shared" si="475"/>
        <v>0</v>
      </c>
      <c r="AK1039" s="12">
        <f t="shared" si="476"/>
        <v>0</v>
      </c>
    </row>
    <row r="1040" spans="1:37" x14ac:dyDescent="0.3">
      <c r="A1040">
        <v>571897</v>
      </c>
      <c r="C1040" s="1">
        <v>43440</v>
      </c>
      <c r="D1040">
        <v>11</v>
      </c>
      <c r="E1040" t="s">
        <v>255</v>
      </c>
      <c r="F1040" t="s">
        <v>178</v>
      </c>
      <c r="G1040" t="s">
        <v>34</v>
      </c>
      <c r="H1040" s="2">
        <v>41755000</v>
      </c>
      <c r="J1040">
        <f t="shared" si="449"/>
        <v>0</v>
      </c>
      <c r="K1040">
        <f t="shared" si="450"/>
        <v>0</v>
      </c>
      <c r="L1040">
        <f t="shared" si="451"/>
        <v>0</v>
      </c>
      <c r="M1040">
        <f t="shared" si="452"/>
        <v>0</v>
      </c>
      <c r="N1040">
        <f t="shared" si="453"/>
        <v>0</v>
      </c>
      <c r="O1040">
        <f t="shared" si="454"/>
        <v>0</v>
      </c>
      <c r="P1040">
        <f t="shared" si="455"/>
        <v>0</v>
      </c>
      <c r="Q1040">
        <f t="shared" si="456"/>
        <v>0</v>
      </c>
      <c r="R1040" s="11">
        <f t="shared" si="457"/>
        <v>0</v>
      </c>
      <c r="S1040">
        <f t="shared" si="458"/>
        <v>0</v>
      </c>
      <c r="T1040" s="11">
        <f t="shared" si="459"/>
        <v>0</v>
      </c>
      <c r="U1040" s="12">
        <f t="shared" si="460"/>
        <v>0</v>
      </c>
      <c r="V1040" s="11">
        <f t="shared" si="461"/>
        <v>0</v>
      </c>
      <c r="W1040" s="12">
        <f t="shared" si="462"/>
        <v>0</v>
      </c>
      <c r="X1040" s="11">
        <f t="shared" si="463"/>
        <v>0</v>
      </c>
      <c r="Y1040" s="12">
        <f t="shared" si="464"/>
        <v>0</v>
      </c>
      <c r="Z1040" s="11">
        <f t="shared" si="465"/>
        <v>0</v>
      </c>
      <c r="AA1040" s="12">
        <f t="shared" si="466"/>
        <v>0</v>
      </c>
      <c r="AB1040" s="11">
        <f t="shared" si="467"/>
        <v>0</v>
      </c>
      <c r="AC1040" s="12">
        <f t="shared" si="468"/>
        <v>0</v>
      </c>
      <c r="AD1040" s="11">
        <f t="shared" si="469"/>
        <v>0</v>
      </c>
      <c r="AE1040" s="12">
        <f t="shared" si="470"/>
        <v>0</v>
      </c>
      <c r="AF1040" s="11">
        <f t="shared" si="471"/>
        <v>0</v>
      </c>
      <c r="AG1040" s="12">
        <f t="shared" si="472"/>
        <v>0</v>
      </c>
      <c r="AH1040" s="11">
        <f t="shared" si="473"/>
        <v>0</v>
      </c>
      <c r="AI1040" s="12">
        <f t="shared" si="474"/>
        <v>0</v>
      </c>
      <c r="AJ1040" s="11">
        <f t="shared" si="475"/>
        <v>0</v>
      </c>
      <c r="AK1040" s="12">
        <f t="shared" si="476"/>
        <v>0</v>
      </c>
    </row>
    <row r="1041" spans="1:37" x14ac:dyDescent="0.3">
      <c r="A1041">
        <v>571897</v>
      </c>
      <c r="C1041" s="1">
        <v>43440</v>
      </c>
      <c r="D1041">
        <v>12</v>
      </c>
      <c r="E1041" t="s">
        <v>255</v>
      </c>
      <c r="F1041" t="s">
        <v>178</v>
      </c>
      <c r="G1041" t="s">
        <v>14</v>
      </c>
      <c r="H1041" s="2">
        <v>49850000</v>
      </c>
      <c r="J1041">
        <f t="shared" si="449"/>
        <v>0</v>
      </c>
      <c r="K1041">
        <f t="shared" si="450"/>
        <v>0</v>
      </c>
      <c r="L1041">
        <f t="shared" si="451"/>
        <v>0</v>
      </c>
      <c r="M1041">
        <f t="shared" si="452"/>
        <v>0</v>
      </c>
      <c r="N1041">
        <f t="shared" si="453"/>
        <v>0</v>
      </c>
      <c r="O1041">
        <f t="shared" si="454"/>
        <v>0</v>
      </c>
      <c r="P1041">
        <f t="shared" si="455"/>
        <v>0</v>
      </c>
      <c r="Q1041">
        <f t="shared" si="456"/>
        <v>0</v>
      </c>
      <c r="R1041" s="11">
        <f t="shared" si="457"/>
        <v>0</v>
      </c>
      <c r="S1041">
        <f t="shared" si="458"/>
        <v>0</v>
      </c>
      <c r="T1041" s="11">
        <f t="shared" si="459"/>
        <v>0</v>
      </c>
      <c r="U1041" s="12">
        <f t="shared" si="460"/>
        <v>0</v>
      </c>
      <c r="V1041" s="11">
        <f t="shared" si="461"/>
        <v>0</v>
      </c>
      <c r="W1041" s="12">
        <f t="shared" si="462"/>
        <v>0</v>
      </c>
      <c r="X1041" s="11">
        <f t="shared" si="463"/>
        <v>0</v>
      </c>
      <c r="Y1041" s="12">
        <f t="shared" si="464"/>
        <v>0</v>
      </c>
      <c r="Z1041" s="11">
        <f t="shared" si="465"/>
        <v>1</v>
      </c>
      <c r="AA1041" s="12">
        <f t="shared" si="466"/>
        <v>0</v>
      </c>
      <c r="AB1041" s="11">
        <f t="shared" si="467"/>
        <v>0</v>
      </c>
      <c r="AC1041" s="12">
        <f t="shared" si="468"/>
        <v>0</v>
      </c>
      <c r="AD1041" s="11">
        <f t="shared" si="469"/>
        <v>0</v>
      </c>
      <c r="AE1041" s="12">
        <f t="shared" si="470"/>
        <v>0</v>
      </c>
      <c r="AF1041" s="11">
        <f t="shared" si="471"/>
        <v>0</v>
      </c>
      <c r="AG1041" s="12">
        <f t="shared" si="472"/>
        <v>0</v>
      </c>
      <c r="AH1041" s="11">
        <f t="shared" si="473"/>
        <v>0</v>
      </c>
      <c r="AI1041" s="12">
        <f t="shared" si="474"/>
        <v>0</v>
      </c>
      <c r="AJ1041" s="11">
        <f t="shared" si="475"/>
        <v>0</v>
      </c>
      <c r="AK1041" s="12">
        <f t="shared" si="476"/>
        <v>0</v>
      </c>
    </row>
    <row r="1042" spans="1:37" x14ac:dyDescent="0.3">
      <c r="A1042">
        <v>571897</v>
      </c>
      <c r="C1042" s="1">
        <v>43440</v>
      </c>
      <c r="D1042">
        <v>13</v>
      </c>
      <c r="E1042" t="s">
        <v>255</v>
      </c>
      <c r="F1042" t="s">
        <v>178</v>
      </c>
      <c r="G1042" t="s">
        <v>155</v>
      </c>
      <c r="H1042" s="2">
        <v>55060000</v>
      </c>
      <c r="J1042">
        <f t="shared" si="449"/>
        <v>0</v>
      </c>
      <c r="K1042">
        <f t="shared" si="450"/>
        <v>0</v>
      </c>
      <c r="L1042">
        <f t="shared" si="451"/>
        <v>0</v>
      </c>
      <c r="M1042">
        <f t="shared" si="452"/>
        <v>0</v>
      </c>
      <c r="N1042">
        <f t="shared" si="453"/>
        <v>0</v>
      </c>
      <c r="O1042">
        <f t="shared" si="454"/>
        <v>0</v>
      </c>
      <c r="P1042">
        <f t="shared" si="455"/>
        <v>0</v>
      </c>
      <c r="Q1042">
        <f t="shared" si="456"/>
        <v>0</v>
      </c>
      <c r="R1042" s="11">
        <f t="shared" si="457"/>
        <v>0</v>
      </c>
      <c r="S1042">
        <f t="shared" si="458"/>
        <v>0</v>
      </c>
      <c r="T1042" s="11">
        <f t="shared" si="459"/>
        <v>0</v>
      </c>
      <c r="U1042" s="12">
        <f t="shared" si="460"/>
        <v>0</v>
      </c>
      <c r="V1042" s="11">
        <f t="shared" si="461"/>
        <v>0</v>
      </c>
      <c r="W1042" s="12">
        <f t="shared" si="462"/>
        <v>0</v>
      </c>
      <c r="X1042" s="11">
        <f t="shared" si="463"/>
        <v>0</v>
      </c>
      <c r="Y1042" s="12">
        <f t="shared" si="464"/>
        <v>0</v>
      </c>
      <c r="Z1042" s="11">
        <f t="shared" si="465"/>
        <v>0</v>
      </c>
      <c r="AA1042" s="12">
        <f t="shared" si="466"/>
        <v>0</v>
      </c>
      <c r="AB1042" s="11">
        <f t="shared" si="467"/>
        <v>0</v>
      </c>
      <c r="AC1042" s="12">
        <f t="shared" si="468"/>
        <v>0</v>
      </c>
      <c r="AD1042" s="11">
        <f t="shared" si="469"/>
        <v>0</v>
      </c>
      <c r="AE1042" s="12">
        <f t="shared" si="470"/>
        <v>0</v>
      </c>
      <c r="AF1042" s="11">
        <f t="shared" si="471"/>
        <v>0</v>
      </c>
      <c r="AG1042" s="12">
        <f t="shared" si="472"/>
        <v>0</v>
      </c>
      <c r="AH1042" s="11">
        <f t="shared" si="473"/>
        <v>0</v>
      </c>
      <c r="AI1042" s="12">
        <f t="shared" si="474"/>
        <v>0</v>
      </c>
      <c r="AJ1042" s="11">
        <f t="shared" si="475"/>
        <v>0</v>
      </c>
      <c r="AK1042" s="12">
        <f t="shared" si="476"/>
        <v>0</v>
      </c>
    </row>
    <row r="1043" spans="1:37" x14ac:dyDescent="0.3">
      <c r="C1043" s="1"/>
      <c r="H1043" s="2"/>
      <c r="J1043">
        <f t="shared" si="449"/>
        <v>0</v>
      </c>
      <c r="K1043">
        <f t="shared" si="450"/>
        <v>0</v>
      </c>
      <c r="L1043">
        <f t="shared" si="451"/>
        <v>0</v>
      </c>
      <c r="M1043">
        <f t="shared" si="452"/>
        <v>0</v>
      </c>
      <c r="N1043">
        <f t="shared" si="453"/>
        <v>0</v>
      </c>
      <c r="O1043">
        <f t="shared" si="454"/>
        <v>0</v>
      </c>
      <c r="P1043">
        <f t="shared" si="455"/>
        <v>0</v>
      </c>
      <c r="Q1043">
        <f t="shared" si="456"/>
        <v>0</v>
      </c>
      <c r="R1043" s="11">
        <f t="shared" si="457"/>
        <v>0</v>
      </c>
      <c r="S1043">
        <f t="shared" si="458"/>
        <v>0</v>
      </c>
      <c r="T1043" s="11">
        <f t="shared" si="459"/>
        <v>0</v>
      </c>
      <c r="U1043" s="12">
        <f t="shared" si="460"/>
        <v>0</v>
      </c>
      <c r="V1043" s="11">
        <f t="shared" si="461"/>
        <v>0</v>
      </c>
      <c r="W1043" s="12">
        <f t="shared" si="462"/>
        <v>0</v>
      </c>
      <c r="X1043" s="11">
        <f t="shared" si="463"/>
        <v>0</v>
      </c>
      <c r="Y1043" s="12">
        <f t="shared" si="464"/>
        <v>0</v>
      </c>
      <c r="Z1043" s="11">
        <f t="shared" si="465"/>
        <v>0</v>
      </c>
      <c r="AA1043" s="12">
        <f t="shared" si="466"/>
        <v>0</v>
      </c>
      <c r="AB1043" s="11">
        <f t="shared" si="467"/>
        <v>0</v>
      </c>
      <c r="AC1043" s="12">
        <f t="shared" si="468"/>
        <v>0</v>
      </c>
      <c r="AD1043" s="11">
        <f t="shared" si="469"/>
        <v>0</v>
      </c>
      <c r="AE1043" s="12">
        <f t="shared" si="470"/>
        <v>0</v>
      </c>
      <c r="AF1043" s="11">
        <f t="shared" si="471"/>
        <v>0</v>
      </c>
      <c r="AG1043" s="12">
        <f t="shared" si="472"/>
        <v>0</v>
      </c>
      <c r="AH1043" s="11">
        <f t="shared" si="473"/>
        <v>0</v>
      </c>
      <c r="AI1043" s="12">
        <f t="shared" si="474"/>
        <v>0</v>
      </c>
      <c r="AJ1043" s="11">
        <f t="shared" si="475"/>
        <v>0</v>
      </c>
      <c r="AK1043" s="12">
        <f t="shared" si="476"/>
        <v>0</v>
      </c>
    </row>
    <row r="1044" spans="1:37" x14ac:dyDescent="0.3">
      <c r="A1044">
        <v>572539</v>
      </c>
      <c r="C1044" s="1">
        <v>43438</v>
      </c>
      <c r="D1044">
        <v>1</v>
      </c>
      <c r="E1044" t="s">
        <v>256</v>
      </c>
      <c r="F1044" t="s">
        <v>165</v>
      </c>
      <c r="G1044" t="s">
        <v>156</v>
      </c>
      <c r="H1044" s="2">
        <v>7211983</v>
      </c>
      <c r="J1044">
        <f t="shared" si="449"/>
        <v>1</v>
      </c>
      <c r="K1044">
        <f t="shared" si="450"/>
        <v>1</v>
      </c>
      <c r="L1044">
        <f t="shared" si="451"/>
        <v>0</v>
      </c>
      <c r="M1044">
        <f t="shared" si="452"/>
        <v>0</v>
      </c>
      <c r="N1044">
        <f t="shared" si="453"/>
        <v>0</v>
      </c>
      <c r="O1044">
        <f t="shared" si="454"/>
        <v>0</v>
      </c>
      <c r="P1044">
        <f t="shared" si="455"/>
        <v>0</v>
      </c>
      <c r="Q1044">
        <f t="shared" si="456"/>
        <v>0</v>
      </c>
      <c r="R1044" s="11">
        <f t="shared" si="457"/>
        <v>0</v>
      </c>
      <c r="S1044">
        <f t="shared" si="458"/>
        <v>0</v>
      </c>
      <c r="T1044" s="11">
        <f t="shared" si="459"/>
        <v>0</v>
      </c>
      <c r="U1044" s="12">
        <f t="shared" si="460"/>
        <v>0</v>
      </c>
      <c r="V1044" s="11">
        <f t="shared" si="461"/>
        <v>0</v>
      </c>
      <c r="W1044" s="12">
        <f t="shared" si="462"/>
        <v>0</v>
      </c>
      <c r="X1044" s="11">
        <f t="shared" si="463"/>
        <v>0</v>
      </c>
      <c r="Y1044" s="12">
        <f t="shared" si="464"/>
        <v>0</v>
      </c>
      <c r="Z1044" s="11">
        <f t="shared" si="465"/>
        <v>0</v>
      </c>
      <c r="AA1044" s="12">
        <f t="shared" si="466"/>
        <v>0</v>
      </c>
      <c r="AB1044" s="11">
        <f t="shared" si="467"/>
        <v>0</v>
      </c>
      <c r="AC1044" s="12">
        <f t="shared" si="468"/>
        <v>0</v>
      </c>
      <c r="AD1044" s="11">
        <f t="shared" si="469"/>
        <v>0</v>
      </c>
      <c r="AE1044" s="12">
        <f t="shared" si="470"/>
        <v>0</v>
      </c>
      <c r="AF1044" s="11">
        <f t="shared" si="471"/>
        <v>0</v>
      </c>
      <c r="AG1044" s="12">
        <f t="shared" si="472"/>
        <v>0</v>
      </c>
      <c r="AH1044" s="11">
        <f t="shared" si="473"/>
        <v>0</v>
      </c>
      <c r="AI1044" s="12">
        <f t="shared" si="474"/>
        <v>0</v>
      </c>
      <c r="AJ1044" s="11">
        <f t="shared" si="475"/>
        <v>0</v>
      </c>
      <c r="AK1044" s="12">
        <f t="shared" si="476"/>
        <v>0</v>
      </c>
    </row>
    <row r="1045" spans="1:37" x14ac:dyDescent="0.3">
      <c r="A1045">
        <v>572539</v>
      </c>
      <c r="C1045" s="1">
        <v>43438</v>
      </c>
      <c r="D1045">
        <v>2</v>
      </c>
      <c r="E1045" t="s">
        <v>256</v>
      </c>
      <c r="F1045" t="s">
        <v>165</v>
      </c>
      <c r="G1045" t="s">
        <v>39</v>
      </c>
      <c r="H1045" s="2">
        <v>8325250</v>
      </c>
      <c r="J1045">
        <f t="shared" si="449"/>
        <v>0</v>
      </c>
      <c r="K1045">
        <f t="shared" si="450"/>
        <v>0</v>
      </c>
      <c r="L1045">
        <f t="shared" si="451"/>
        <v>0</v>
      </c>
      <c r="M1045">
        <f t="shared" si="452"/>
        <v>0</v>
      </c>
      <c r="N1045">
        <f t="shared" si="453"/>
        <v>0</v>
      </c>
      <c r="O1045">
        <f t="shared" si="454"/>
        <v>0</v>
      </c>
      <c r="P1045">
        <f t="shared" si="455"/>
        <v>0</v>
      </c>
      <c r="Q1045">
        <f t="shared" si="456"/>
        <v>0</v>
      </c>
      <c r="R1045" s="11">
        <f t="shared" si="457"/>
        <v>0</v>
      </c>
      <c r="S1045">
        <f t="shared" si="458"/>
        <v>0</v>
      </c>
      <c r="T1045" s="11">
        <f t="shared" si="459"/>
        <v>0</v>
      </c>
      <c r="U1045" s="12">
        <f t="shared" si="460"/>
        <v>0</v>
      </c>
      <c r="V1045" s="11">
        <f t="shared" si="461"/>
        <v>0</v>
      </c>
      <c r="W1045" s="12">
        <f t="shared" si="462"/>
        <v>0</v>
      </c>
      <c r="X1045" s="11">
        <f t="shared" si="463"/>
        <v>0</v>
      </c>
      <c r="Y1045" s="12">
        <f t="shared" si="464"/>
        <v>0</v>
      </c>
      <c r="Z1045" s="11">
        <f t="shared" si="465"/>
        <v>0</v>
      </c>
      <c r="AA1045" s="12">
        <f t="shared" si="466"/>
        <v>0</v>
      </c>
      <c r="AB1045" s="11">
        <f t="shared" si="467"/>
        <v>0</v>
      </c>
      <c r="AC1045" s="12">
        <f t="shared" si="468"/>
        <v>0</v>
      </c>
      <c r="AD1045" s="11">
        <f t="shared" si="469"/>
        <v>0</v>
      </c>
      <c r="AE1045" s="12">
        <f t="shared" si="470"/>
        <v>0</v>
      </c>
      <c r="AF1045" s="11">
        <f t="shared" si="471"/>
        <v>0</v>
      </c>
      <c r="AG1045" s="12">
        <f t="shared" si="472"/>
        <v>0</v>
      </c>
      <c r="AH1045" s="11">
        <f t="shared" si="473"/>
        <v>1</v>
      </c>
      <c r="AI1045" s="12">
        <f t="shared" si="474"/>
        <v>0</v>
      </c>
      <c r="AJ1045" s="11">
        <f t="shared" si="475"/>
        <v>0</v>
      </c>
      <c r="AK1045" s="12">
        <f t="shared" si="476"/>
        <v>0</v>
      </c>
    </row>
    <row r="1046" spans="1:37" x14ac:dyDescent="0.3">
      <c r="A1046">
        <v>572539</v>
      </c>
      <c r="C1046" s="1">
        <v>43438</v>
      </c>
      <c r="D1046">
        <v>3</v>
      </c>
      <c r="E1046" t="s">
        <v>256</v>
      </c>
      <c r="F1046" t="s">
        <v>165</v>
      </c>
      <c r="G1046" t="s">
        <v>18</v>
      </c>
      <c r="H1046" s="2">
        <v>8332000</v>
      </c>
      <c r="J1046">
        <f t="shared" si="449"/>
        <v>0</v>
      </c>
      <c r="K1046">
        <f t="shared" si="450"/>
        <v>0</v>
      </c>
      <c r="L1046">
        <f t="shared" si="451"/>
        <v>0</v>
      </c>
      <c r="M1046">
        <f t="shared" si="452"/>
        <v>0</v>
      </c>
      <c r="N1046">
        <f t="shared" si="453"/>
        <v>0</v>
      </c>
      <c r="O1046">
        <f t="shared" si="454"/>
        <v>0</v>
      </c>
      <c r="P1046">
        <f t="shared" si="455"/>
        <v>0</v>
      </c>
      <c r="Q1046">
        <f t="shared" si="456"/>
        <v>0</v>
      </c>
      <c r="R1046" s="11">
        <f t="shared" si="457"/>
        <v>0</v>
      </c>
      <c r="S1046">
        <f t="shared" si="458"/>
        <v>0</v>
      </c>
      <c r="T1046" s="11">
        <f t="shared" si="459"/>
        <v>0</v>
      </c>
      <c r="U1046" s="12">
        <f t="shared" si="460"/>
        <v>0</v>
      </c>
      <c r="V1046" s="11">
        <f t="shared" si="461"/>
        <v>0</v>
      </c>
      <c r="W1046" s="12">
        <f t="shared" si="462"/>
        <v>0</v>
      </c>
      <c r="X1046" s="11">
        <f t="shared" si="463"/>
        <v>0</v>
      </c>
      <c r="Y1046" s="12">
        <f t="shared" si="464"/>
        <v>0</v>
      </c>
      <c r="Z1046" s="11">
        <f t="shared" si="465"/>
        <v>0</v>
      </c>
      <c r="AA1046" s="12">
        <f t="shared" si="466"/>
        <v>0</v>
      </c>
      <c r="AB1046" s="11">
        <f t="shared" si="467"/>
        <v>0</v>
      </c>
      <c r="AC1046" s="12">
        <f t="shared" si="468"/>
        <v>0</v>
      </c>
      <c r="AD1046" s="11">
        <f t="shared" si="469"/>
        <v>1</v>
      </c>
      <c r="AE1046" s="12">
        <f t="shared" si="470"/>
        <v>0</v>
      </c>
      <c r="AF1046" s="11">
        <f t="shared" si="471"/>
        <v>0</v>
      </c>
      <c r="AG1046" s="12">
        <f t="shared" si="472"/>
        <v>0</v>
      </c>
      <c r="AH1046" s="11">
        <f t="shared" si="473"/>
        <v>0</v>
      </c>
      <c r="AI1046" s="12">
        <f t="shared" si="474"/>
        <v>0</v>
      </c>
      <c r="AJ1046" s="11">
        <f t="shared" si="475"/>
        <v>0</v>
      </c>
      <c r="AK1046" s="12">
        <f t="shared" si="476"/>
        <v>0</v>
      </c>
    </row>
    <row r="1047" spans="1:37" x14ac:dyDescent="0.3">
      <c r="A1047">
        <v>572539</v>
      </c>
      <c r="C1047" s="1">
        <v>43438</v>
      </c>
      <c r="D1047">
        <v>4</v>
      </c>
      <c r="E1047" t="s">
        <v>256</v>
      </c>
      <c r="F1047" t="s">
        <v>165</v>
      </c>
      <c r="G1047" t="s">
        <v>13</v>
      </c>
      <c r="H1047" s="2">
        <v>8434368</v>
      </c>
      <c r="J1047">
        <f t="shared" si="449"/>
        <v>0</v>
      </c>
      <c r="K1047">
        <f t="shared" si="450"/>
        <v>0</v>
      </c>
      <c r="L1047">
        <f t="shared" si="451"/>
        <v>0</v>
      </c>
      <c r="M1047">
        <f t="shared" si="452"/>
        <v>0</v>
      </c>
      <c r="N1047">
        <f t="shared" si="453"/>
        <v>1</v>
      </c>
      <c r="O1047">
        <f t="shared" si="454"/>
        <v>0</v>
      </c>
      <c r="P1047">
        <f t="shared" si="455"/>
        <v>0</v>
      </c>
      <c r="Q1047">
        <f t="shared" si="456"/>
        <v>0</v>
      </c>
      <c r="R1047" s="11">
        <f t="shared" si="457"/>
        <v>0</v>
      </c>
      <c r="S1047">
        <f t="shared" si="458"/>
        <v>0</v>
      </c>
      <c r="T1047" s="11">
        <f t="shared" si="459"/>
        <v>0</v>
      </c>
      <c r="U1047" s="12">
        <f t="shared" si="460"/>
        <v>0</v>
      </c>
      <c r="V1047" s="11">
        <f t="shared" si="461"/>
        <v>0</v>
      </c>
      <c r="W1047" s="12">
        <f t="shared" si="462"/>
        <v>0</v>
      </c>
      <c r="X1047" s="11">
        <f t="shared" si="463"/>
        <v>0</v>
      </c>
      <c r="Y1047" s="12">
        <f t="shared" si="464"/>
        <v>0</v>
      </c>
      <c r="Z1047" s="11">
        <f t="shared" si="465"/>
        <v>0</v>
      </c>
      <c r="AA1047" s="12">
        <f t="shared" si="466"/>
        <v>0</v>
      </c>
      <c r="AB1047" s="11">
        <f t="shared" si="467"/>
        <v>0</v>
      </c>
      <c r="AC1047" s="12">
        <f t="shared" si="468"/>
        <v>0</v>
      </c>
      <c r="AD1047" s="11">
        <f t="shared" si="469"/>
        <v>0</v>
      </c>
      <c r="AE1047" s="12">
        <f t="shared" si="470"/>
        <v>0</v>
      </c>
      <c r="AF1047" s="11">
        <f t="shared" si="471"/>
        <v>0</v>
      </c>
      <c r="AG1047" s="12">
        <f t="shared" si="472"/>
        <v>0</v>
      </c>
      <c r="AH1047" s="11">
        <f t="shared" si="473"/>
        <v>0</v>
      </c>
      <c r="AI1047" s="12">
        <f t="shared" si="474"/>
        <v>0</v>
      </c>
      <c r="AJ1047" s="11">
        <f t="shared" si="475"/>
        <v>0</v>
      </c>
      <c r="AK1047" s="12">
        <f t="shared" si="476"/>
        <v>0</v>
      </c>
    </row>
    <row r="1048" spans="1:37" x14ac:dyDescent="0.3">
      <c r="A1048">
        <v>572539</v>
      </c>
      <c r="C1048" s="1">
        <v>43438</v>
      </c>
      <c r="D1048">
        <v>5</v>
      </c>
      <c r="E1048" t="s">
        <v>256</v>
      </c>
      <c r="F1048" t="s">
        <v>165</v>
      </c>
      <c r="G1048" t="s">
        <v>21</v>
      </c>
      <c r="H1048" s="2">
        <v>8915725</v>
      </c>
      <c r="J1048">
        <f t="shared" si="449"/>
        <v>0</v>
      </c>
      <c r="K1048">
        <f t="shared" si="450"/>
        <v>0</v>
      </c>
      <c r="L1048">
        <f t="shared" si="451"/>
        <v>0</v>
      </c>
      <c r="M1048">
        <f t="shared" si="452"/>
        <v>0</v>
      </c>
      <c r="N1048">
        <f t="shared" si="453"/>
        <v>0</v>
      </c>
      <c r="O1048">
        <f t="shared" si="454"/>
        <v>0</v>
      </c>
      <c r="P1048">
        <f t="shared" si="455"/>
        <v>0</v>
      </c>
      <c r="Q1048">
        <f t="shared" si="456"/>
        <v>0</v>
      </c>
      <c r="R1048" s="11">
        <f t="shared" si="457"/>
        <v>0</v>
      </c>
      <c r="S1048">
        <f t="shared" si="458"/>
        <v>0</v>
      </c>
      <c r="T1048" s="11">
        <f t="shared" si="459"/>
        <v>0</v>
      </c>
      <c r="U1048" s="12">
        <f t="shared" si="460"/>
        <v>0</v>
      </c>
      <c r="V1048" s="11">
        <f t="shared" si="461"/>
        <v>0</v>
      </c>
      <c r="W1048" s="12">
        <f t="shared" si="462"/>
        <v>0</v>
      </c>
      <c r="X1048" s="11">
        <f t="shared" si="463"/>
        <v>1</v>
      </c>
      <c r="Y1048" s="12">
        <f t="shared" si="464"/>
        <v>0</v>
      </c>
      <c r="Z1048" s="11">
        <f t="shared" si="465"/>
        <v>0</v>
      </c>
      <c r="AA1048" s="12">
        <f t="shared" si="466"/>
        <v>0</v>
      </c>
      <c r="AB1048" s="11">
        <f t="shared" si="467"/>
        <v>0</v>
      </c>
      <c r="AC1048" s="12">
        <f t="shared" si="468"/>
        <v>0</v>
      </c>
      <c r="AD1048" s="11">
        <f t="shared" si="469"/>
        <v>0</v>
      </c>
      <c r="AE1048" s="12">
        <f t="shared" si="470"/>
        <v>0</v>
      </c>
      <c r="AF1048" s="11">
        <f t="shared" si="471"/>
        <v>0</v>
      </c>
      <c r="AG1048" s="12">
        <f t="shared" si="472"/>
        <v>0</v>
      </c>
      <c r="AH1048" s="11">
        <f t="shared" si="473"/>
        <v>0</v>
      </c>
      <c r="AI1048" s="12">
        <f t="shared" si="474"/>
        <v>0</v>
      </c>
      <c r="AJ1048" s="11">
        <f t="shared" si="475"/>
        <v>0</v>
      </c>
      <c r="AK1048" s="12">
        <f t="shared" si="476"/>
        <v>0</v>
      </c>
    </row>
    <row r="1049" spans="1:37" x14ac:dyDescent="0.3">
      <c r="A1049">
        <v>572539</v>
      </c>
      <c r="C1049" s="1">
        <v>43438</v>
      </c>
      <c r="D1049">
        <v>6</v>
      </c>
      <c r="E1049" t="s">
        <v>256</v>
      </c>
      <c r="F1049" t="s">
        <v>165</v>
      </c>
      <c r="G1049" t="s">
        <v>12</v>
      </c>
      <c r="H1049" s="2">
        <v>9392910</v>
      </c>
      <c r="J1049">
        <f t="shared" si="449"/>
        <v>0</v>
      </c>
      <c r="K1049">
        <f t="shared" si="450"/>
        <v>0</v>
      </c>
      <c r="L1049">
        <f t="shared" si="451"/>
        <v>0</v>
      </c>
      <c r="M1049">
        <f t="shared" si="452"/>
        <v>0</v>
      </c>
      <c r="N1049">
        <f t="shared" si="453"/>
        <v>0</v>
      </c>
      <c r="O1049">
        <f t="shared" si="454"/>
        <v>0</v>
      </c>
      <c r="P1049">
        <f t="shared" si="455"/>
        <v>0</v>
      </c>
      <c r="Q1049">
        <f t="shared" si="456"/>
        <v>0</v>
      </c>
      <c r="R1049" s="11">
        <f t="shared" si="457"/>
        <v>0</v>
      </c>
      <c r="S1049">
        <f t="shared" si="458"/>
        <v>0</v>
      </c>
      <c r="T1049" s="11">
        <f t="shared" si="459"/>
        <v>0</v>
      </c>
      <c r="U1049" s="12">
        <f t="shared" si="460"/>
        <v>0</v>
      </c>
      <c r="V1049" s="11">
        <f t="shared" si="461"/>
        <v>1</v>
      </c>
      <c r="W1049" s="12">
        <f t="shared" si="462"/>
        <v>0</v>
      </c>
      <c r="X1049" s="11">
        <f t="shared" si="463"/>
        <v>0</v>
      </c>
      <c r="Y1049" s="12">
        <f t="shared" si="464"/>
        <v>0</v>
      </c>
      <c r="Z1049" s="11">
        <f t="shared" si="465"/>
        <v>0</v>
      </c>
      <c r="AA1049" s="12">
        <f t="shared" si="466"/>
        <v>0</v>
      </c>
      <c r="AB1049" s="11">
        <f t="shared" si="467"/>
        <v>0</v>
      </c>
      <c r="AC1049" s="12">
        <f t="shared" si="468"/>
        <v>0</v>
      </c>
      <c r="AD1049" s="11">
        <f t="shared" si="469"/>
        <v>0</v>
      </c>
      <c r="AE1049" s="12">
        <f t="shared" si="470"/>
        <v>0</v>
      </c>
      <c r="AF1049" s="11">
        <f t="shared" si="471"/>
        <v>0</v>
      </c>
      <c r="AG1049" s="12">
        <f t="shared" si="472"/>
        <v>0</v>
      </c>
      <c r="AH1049" s="11">
        <f t="shared" si="473"/>
        <v>0</v>
      </c>
      <c r="AI1049" s="12">
        <f t="shared" si="474"/>
        <v>0</v>
      </c>
      <c r="AJ1049" s="11">
        <f t="shared" si="475"/>
        <v>0</v>
      </c>
      <c r="AK1049" s="12">
        <f t="shared" si="476"/>
        <v>0</v>
      </c>
    </row>
    <row r="1050" spans="1:37" x14ac:dyDescent="0.3">
      <c r="A1050">
        <v>572539</v>
      </c>
      <c r="C1050" s="1">
        <v>43438</v>
      </c>
      <c r="D1050">
        <v>7</v>
      </c>
      <c r="E1050" t="s">
        <v>256</v>
      </c>
      <c r="F1050" t="s">
        <v>165</v>
      </c>
      <c r="G1050" t="s">
        <v>91</v>
      </c>
      <c r="H1050" s="2">
        <v>9569000</v>
      </c>
      <c r="J1050">
        <f t="shared" si="449"/>
        <v>0</v>
      </c>
      <c r="K1050">
        <f t="shared" si="450"/>
        <v>0</v>
      </c>
      <c r="L1050">
        <f t="shared" si="451"/>
        <v>0</v>
      </c>
      <c r="M1050">
        <f t="shared" si="452"/>
        <v>0</v>
      </c>
      <c r="N1050">
        <f t="shared" si="453"/>
        <v>0</v>
      </c>
      <c r="O1050">
        <f t="shared" si="454"/>
        <v>0</v>
      </c>
      <c r="P1050">
        <f t="shared" si="455"/>
        <v>0</v>
      </c>
      <c r="Q1050">
        <f t="shared" si="456"/>
        <v>0</v>
      </c>
      <c r="R1050" s="11">
        <f t="shared" si="457"/>
        <v>0</v>
      </c>
      <c r="S1050">
        <f t="shared" si="458"/>
        <v>0</v>
      </c>
      <c r="T1050" s="11">
        <f t="shared" si="459"/>
        <v>0</v>
      </c>
      <c r="U1050" s="12">
        <f t="shared" si="460"/>
        <v>0</v>
      </c>
      <c r="V1050" s="11">
        <f t="shared" si="461"/>
        <v>0</v>
      </c>
      <c r="W1050" s="12">
        <f t="shared" si="462"/>
        <v>0</v>
      </c>
      <c r="X1050" s="11">
        <f t="shared" si="463"/>
        <v>0</v>
      </c>
      <c r="Y1050" s="12">
        <f t="shared" si="464"/>
        <v>0</v>
      </c>
      <c r="Z1050" s="11">
        <f t="shared" si="465"/>
        <v>0</v>
      </c>
      <c r="AA1050" s="12">
        <f t="shared" si="466"/>
        <v>0</v>
      </c>
      <c r="AB1050" s="11">
        <f t="shared" si="467"/>
        <v>0</v>
      </c>
      <c r="AC1050" s="12">
        <f t="shared" si="468"/>
        <v>0</v>
      </c>
      <c r="AD1050" s="11">
        <f t="shared" si="469"/>
        <v>0</v>
      </c>
      <c r="AE1050" s="12">
        <f t="shared" si="470"/>
        <v>0</v>
      </c>
      <c r="AF1050" s="11">
        <f t="shared" si="471"/>
        <v>0</v>
      </c>
      <c r="AG1050" s="12">
        <f t="shared" si="472"/>
        <v>0</v>
      </c>
      <c r="AH1050" s="11">
        <f t="shared" si="473"/>
        <v>0</v>
      </c>
      <c r="AI1050" s="12">
        <f t="shared" si="474"/>
        <v>0</v>
      </c>
      <c r="AJ1050" s="11">
        <f t="shared" si="475"/>
        <v>0</v>
      </c>
      <c r="AK1050" s="12">
        <f t="shared" si="476"/>
        <v>0</v>
      </c>
    </row>
    <row r="1051" spans="1:37" x14ac:dyDescent="0.3">
      <c r="A1051">
        <v>572539</v>
      </c>
      <c r="C1051" s="1">
        <v>43438</v>
      </c>
      <c r="D1051">
        <v>8</v>
      </c>
      <c r="E1051" t="s">
        <v>256</v>
      </c>
      <c r="F1051" t="s">
        <v>165</v>
      </c>
      <c r="G1051" t="s">
        <v>38</v>
      </c>
      <c r="H1051" s="2">
        <v>9958410</v>
      </c>
      <c r="J1051">
        <f t="shared" si="449"/>
        <v>0</v>
      </c>
      <c r="K1051">
        <f t="shared" si="450"/>
        <v>0</v>
      </c>
      <c r="L1051">
        <f t="shared" si="451"/>
        <v>0</v>
      </c>
      <c r="M1051">
        <f t="shared" si="452"/>
        <v>0</v>
      </c>
      <c r="N1051">
        <f t="shared" si="453"/>
        <v>0</v>
      </c>
      <c r="O1051">
        <f t="shared" si="454"/>
        <v>0</v>
      </c>
      <c r="P1051">
        <f t="shared" si="455"/>
        <v>0</v>
      </c>
      <c r="Q1051">
        <f t="shared" si="456"/>
        <v>0</v>
      </c>
      <c r="R1051" s="11">
        <f t="shared" si="457"/>
        <v>0</v>
      </c>
      <c r="S1051">
        <f t="shared" si="458"/>
        <v>0</v>
      </c>
      <c r="T1051" s="11">
        <f t="shared" si="459"/>
        <v>0</v>
      </c>
      <c r="U1051" s="12">
        <f t="shared" si="460"/>
        <v>0</v>
      </c>
      <c r="V1051" s="11">
        <f t="shared" si="461"/>
        <v>0</v>
      </c>
      <c r="W1051" s="12">
        <f t="shared" si="462"/>
        <v>0</v>
      </c>
      <c r="X1051" s="11">
        <f t="shared" si="463"/>
        <v>0</v>
      </c>
      <c r="Y1051" s="12">
        <f t="shared" si="464"/>
        <v>0</v>
      </c>
      <c r="Z1051" s="11">
        <f t="shared" si="465"/>
        <v>0</v>
      </c>
      <c r="AA1051" s="12">
        <f t="shared" si="466"/>
        <v>0</v>
      </c>
      <c r="AB1051" s="11">
        <f t="shared" si="467"/>
        <v>0</v>
      </c>
      <c r="AC1051" s="12">
        <f t="shared" si="468"/>
        <v>0</v>
      </c>
      <c r="AD1051" s="11">
        <f t="shared" si="469"/>
        <v>0</v>
      </c>
      <c r="AE1051" s="12">
        <f t="shared" si="470"/>
        <v>0</v>
      </c>
      <c r="AF1051" s="11">
        <f t="shared" si="471"/>
        <v>0</v>
      </c>
      <c r="AG1051" s="12">
        <f t="shared" si="472"/>
        <v>0</v>
      </c>
      <c r="AH1051" s="11">
        <f t="shared" si="473"/>
        <v>0</v>
      </c>
      <c r="AI1051" s="12">
        <f t="shared" si="474"/>
        <v>0</v>
      </c>
      <c r="AJ1051" s="11">
        <f t="shared" si="475"/>
        <v>0</v>
      </c>
      <c r="AK1051" s="12">
        <f t="shared" si="476"/>
        <v>0</v>
      </c>
    </row>
    <row r="1054" spans="1:37" x14ac:dyDescent="0.3">
      <c r="L1054" s="3"/>
      <c r="M1054" s="3"/>
    </row>
  </sheetData>
  <mergeCells count="14">
    <mergeCell ref="T1:U1"/>
    <mergeCell ref="AJ1:AK1"/>
    <mergeCell ref="AH1:AI1"/>
    <mergeCell ref="L1:M1"/>
    <mergeCell ref="J1:K1"/>
    <mergeCell ref="P1:Q1"/>
    <mergeCell ref="Z1:AA1"/>
    <mergeCell ref="N1:O1"/>
    <mergeCell ref="R1:S1"/>
    <mergeCell ref="AB1:AC1"/>
    <mergeCell ref="AF1:AG1"/>
    <mergeCell ref="AD1:AE1"/>
    <mergeCell ref="X1:Y1"/>
    <mergeCell ref="V1:W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9"/>
  <sheetViews>
    <sheetView workbookViewId="0">
      <selection activeCell="A3" sqref="A3:A487"/>
    </sheetView>
  </sheetViews>
  <sheetFormatPr defaultRowHeight="14.4" x14ac:dyDescent="0.3"/>
  <cols>
    <col min="1" max="1" width="10.88671875" bestFit="1" customWidth="1"/>
    <col min="3" max="3" width="103.6640625" bestFit="1" customWidth="1"/>
    <col min="4" max="4" width="33" bestFit="1" customWidth="1"/>
    <col min="5" max="5" width="34.5546875" bestFit="1" customWidth="1"/>
  </cols>
  <sheetData>
    <row r="1" spans="1:5" x14ac:dyDescent="0.3">
      <c r="A1" t="s">
        <v>257</v>
      </c>
    </row>
    <row r="2" spans="1:5" x14ac:dyDescent="0.3">
      <c r="A2" t="s">
        <v>258</v>
      </c>
      <c r="B2" t="s">
        <v>259</v>
      </c>
      <c r="C2" t="s">
        <v>260</v>
      </c>
      <c r="D2" t="s">
        <v>261</v>
      </c>
      <c r="E2" t="s">
        <v>262</v>
      </c>
    </row>
    <row r="3" spans="1:5" x14ac:dyDescent="0.3">
      <c r="A3" s="1">
        <v>44858</v>
      </c>
      <c r="B3" t="s">
        <v>263</v>
      </c>
      <c r="C3" t="s">
        <v>264</v>
      </c>
      <c r="D3" t="s">
        <v>265</v>
      </c>
      <c r="E3" t="s">
        <v>266</v>
      </c>
    </row>
    <row r="4" spans="1:5" x14ac:dyDescent="0.3">
      <c r="A4" s="1">
        <v>44796</v>
      </c>
      <c r="B4" t="s">
        <v>263</v>
      </c>
      <c r="C4" t="s">
        <v>267</v>
      </c>
      <c r="D4" t="s">
        <v>268</v>
      </c>
      <c r="E4" t="s">
        <v>266</v>
      </c>
    </row>
    <row r="5" spans="1:5" x14ac:dyDescent="0.3">
      <c r="A5" s="1">
        <v>44789</v>
      </c>
      <c r="B5" t="s">
        <v>263</v>
      </c>
      <c r="C5" t="s">
        <v>269</v>
      </c>
      <c r="D5" t="s">
        <v>270</v>
      </c>
      <c r="E5" t="s">
        <v>266</v>
      </c>
    </row>
    <row r="7" spans="1:5" x14ac:dyDescent="0.3">
      <c r="D7" s="26">
        <v>2292910</v>
      </c>
    </row>
    <row r="8" spans="1:5" x14ac:dyDescent="0.3">
      <c r="A8" s="1">
        <v>44636</v>
      </c>
      <c r="B8" t="s">
        <v>263</v>
      </c>
      <c r="C8" t="s">
        <v>271</v>
      </c>
      <c r="D8" t="s">
        <v>272</v>
      </c>
      <c r="E8" t="s">
        <v>266</v>
      </c>
    </row>
    <row r="10" spans="1:5" x14ac:dyDescent="0.3">
      <c r="D10" s="26">
        <v>5420770</v>
      </c>
    </row>
    <row r="11" spans="1:5" x14ac:dyDescent="0.3">
      <c r="A11" s="1">
        <v>44616</v>
      </c>
      <c r="B11" t="s">
        <v>263</v>
      </c>
      <c r="C11" t="s">
        <v>273</v>
      </c>
      <c r="D11" t="s">
        <v>270</v>
      </c>
      <c r="E11" t="s">
        <v>266</v>
      </c>
    </row>
    <row r="13" spans="1:5" x14ac:dyDescent="0.3">
      <c r="D13" s="26">
        <v>3356710</v>
      </c>
    </row>
    <row r="14" spans="1:5" x14ac:dyDescent="0.3">
      <c r="A14" s="1">
        <v>44494</v>
      </c>
      <c r="B14" t="s">
        <v>263</v>
      </c>
      <c r="C14" t="s">
        <v>274</v>
      </c>
      <c r="D14" t="s">
        <v>270</v>
      </c>
      <c r="E14" t="s">
        <v>266</v>
      </c>
    </row>
    <row r="16" spans="1:5" x14ac:dyDescent="0.3">
      <c r="D16" s="26">
        <v>2902600</v>
      </c>
    </row>
    <row r="17" spans="1:5" x14ac:dyDescent="0.3">
      <c r="A17" s="1">
        <v>44363</v>
      </c>
      <c r="B17" t="s">
        <v>263</v>
      </c>
      <c r="C17" t="s">
        <v>275</v>
      </c>
      <c r="D17" t="s">
        <v>276</v>
      </c>
      <c r="E17" t="s">
        <v>266</v>
      </c>
    </row>
    <row r="19" spans="1:5" x14ac:dyDescent="0.3">
      <c r="D19" s="26">
        <v>3499000</v>
      </c>
    </row>
    <row r="20" spans="1:5" x14ac:dyDescent="0.3">
      <c r="A20" s="1">
        <v>44312</v>
      </c>
      <c r="B20" t="s">
        <v>263</v>
      </c>
      <c r="C20" t="s">
        <v>277</v>
      </c>
      <c r="D20" t="s">
        <v>278</v>
      </c>
      <c r="E20" t="s">
        <v>266</v>
      </c>
    </row>
    <row r="22" spans="1:5" x14ac:dyDescent="0.3">
      <c r="D22" s="26">
        <v>2793080</v>
      </c>
    </row>
    <row r="23" spans="1:5" x14ac:dyDescent="0.3">
      <c r="A23" s="1">
        <v>44253</v>
      </c>
      <c r="B23" t="s">
        <v>263</v>
      </c>
      <c r="C23" t="s">
        <v>279</v>
      </c>
      <c r="D23" t="s">
        <v>280</v>
      </c>
      <c r="E23" t="s">
        <v>266</v>
      </c>
    </row>
    <row r="24" spans="1:5" x14ac:dyDescent="0.3">
      <c r="A24" s="1">
        <v>44049</v>
      </c>
      <c r="B24" t="s">
        <v>263</v>
      </c>
      <c r="C24" t="s">
        <v>281</v>
      </c>
      <c r="D24" t="s">
        <v>282</v>
      </c>
      <c r="E24" t="s">
        <v>266</v>
      </c>
    </row>
    <row r="25" spans="1:5" x14ac:dyDescent="0.3">
      <c r="A25" s="1">
        <v>43903</v>
      </c>
      <c r="B25" t="s">
        <v>263</v>
      </c>
      <c r="C25" t="s">
        <v>283</v>
      </c>
      <c r="D25" t="s">
        <v>270</v>
      </c>
      <c r="E25" t="s">
        <v>266</v>
      </c>
    </row>
    <row r="27" spans="1:5" x14ac:dyDescent="0.3">
      <c r="D27" s="26">
        <v>11089086</v>
      </c>
    </row>
    <row r="28" spans="1:5" x14ac:dyDescent="0.3">
      <c r="A28" s="1">
        <v>43888</v>
      </c>
      <c r="B28" t="s">
        <v>263</v>
      </c>
      <c r="C28" t="s">
        <v>284</v>
      </c>
      <c r="D28" t="s">
        <v>285</v>
      </c>
      <c r="E28" t="s">
        <v>266</v>
      </c>
    </row>
    <row r="29" spans="1:5" x14ac:dyDescent="0.3">
      <c r="A29" s="1">
        <v>43840</v>
      </c>
      <c r="B29" t="s">
        <v>263</v>
      </c>
      <c r="C29" t="s">
        <v>286</v>
      </c>
      <c r="D29" t="s">
        <v>276</v>
      </c>
      <c r="E29" t="s">
        <v>266</v>
      </c>
    </row>
    <row r="31" spans="1:5" x14ac:dyDescent="0.3">
      <c r="D31" s="26">
        <v>1899000</v>
      </c>
    </row>
    <row r="32" spans="1:5" x14ac:dyDescent="0.3">
      <c r="A32" s="1">
        <v>43837</v>
      </c>
      <c r="B32" t="s">
        <v>263</v>
      </c>
      <c r="C32" t="s">
        <v>287</v>
      </c>
      <c r="D32" t="s">
        <v>272</v>
      </c>
      <c r="E32" t="s">
        <v>266</v>
      </c>
    </row>
    <row r="34" spans="1:5" x14ac:dyDescent="0.3">
      <c r="D34" s="26">
        <v>3882600</v>
      </c>
    </row>
    <row r="35" spans="1:5" x14ac:dyDescent="0.3">
      <c r="A35" s="1">
        <v>43826</v>
      </c>
      <c r="B35" t="s">
        <v>263</v>
      </c>
      <c r="C35" t="s">
        <v>288</v>
      </c>
      <c r="D35" t="s">
        <v>270</v>
      </c>
      <c r="E35" t="s">
        <v>266</v>
      </c>
    </row>
    <row r="37" spans="1:5" x14ac:dyDescent="0.3">
      <c r="D37" s="26">
        <v>3205708</v>
      </c>
    </row>
    <row r="38" spans="1:5" x14ac:dyDescent="0.3">
      <c r="A38" s="1">
        <v>43819</v>
      </c>
      <c r="B38" t="s">
        <v>263</v>
      </c>
      <c r="C38" t="s">
        <v>289</v>
      </c>
      <c r="D38" t="s">
        <v>276</v>
      </c>
      <c r="E38" t="s">
        <v>266</v>
      </c>
    </row>
    <row r="40" spans="1:5" x14ac:dyDescent="0.3">
      <c r="D40" s="26">
        <v>15181279</v>
      </c>
    </row>
    <row r="41" spans="1:5" x14ac:dyDescent="0.3">
      <c r="A41" s="1">
        <v>43783</v>
      </c>
      <c r="B41" t="s">
        <v>263</v>
      </c>
      <c r="C41" t="s">
        <v>290</v>
      </c>
      <c r="D41" t="s">
        <v>270</v>
      </c>
      <c r="E41" t="s">
        <v>266</v>
      </c>
    </row>
    <row r="43" spans="1:5" x14ac:dyDescent="0.3">
      <c r="D43" s="26">
        <v>8944000</v>
      </c>
    </row>
    <row r="44" spans="1:5" x14ac:dyDescent="0.3">
      <c r="A44" s="1">
        <v>43714</v>
      </c>
      <c r="B44" t="s">
        <v>263</v>
      </c>
      <c r="C44" t="s">
        <v>291</v>
      </c>
      <c r="D44" t="s">
        <v>276</v>
      </c>
      <c r="E44" t="s">
        <v>266</v>
      </c>
    </row>
    <row r="46" spans="1:5" x14ac:dyDescent="0.3">
      <c r="D46" s="26">
        <v>5000000</v>
      </c>
    </row>
    <row r="47" spans="1:5" x14ac:dyDescent="0.3">
      <c r="A47" s="1">
        <v>43664</v>
      </c>
      <c r="B47" t="s">
        <v>263</v>
      </c>
      <c r="C47" t="s">
        <v>292</v>
      </c>
      <c r="D47" t="s">
        <v>293</v>
      </c>
      <c r="E47" t="s">
        <v>266</v>
      </c>
    </row>
    <row r="48" spans="1:5" x14ac:dyDescent="0.3">
      <c r="C48" t="s">
        <v>294</v>
      </c>
    </row>
    <row r="49" spans="1:5" x14ac:dyDescent="0.3">
      <c r="D49" t="s">
        <v>295</v>
      </c>
    </row>
    <row r="50" spans="1:5" x14ac:dyDescent="0.3">
      <c r="A50" s="1">
        <v>43628</v>
      </c>
      <c r="B50" t="s">
        <v>263</v>
      </c>
      <c r="C50" t="s">
        <v>296</v>
      </c>
      <c r="D50" t="s">
        <v>278</v>
      </c>
      <c r="E50" t="s">
        <v>266</v>
      </c>
    </row>
    <row r="52" spans="1:5" x14ac:dyDescent="0.3">
      <c r="D52" s="26">
        <v>4361101</v>
      </c>
    </row>
    <row r="53" spans="1:5" x14ac:dyDescent="0.3">
      <c r="A53" s="1">
        <v>43627</v>
      </c>
      <c r="B53" t="s">
        <v>263</v>
      </c>
      <c r="C53" t="s">
        <v>297</v>
      </c>
      <c r="D53" t="s">
        <v>270</v>
      </c>
      <c r="E53" t="s">
        <v>266</v>
      </c>
    </row>
    <row r="55" spans="1:5" x14ac:dyDescent="0.3">
      <c r="D55" s="26">
        <v>4186577</v>
      </c>
    </row>
    <row r="56" spans="1:5" x14ac:dyDescent="0.3">
      <c r="A56" s="1">
        <v>43620</v>
      </c>
      <c r="B56" t="s">
        <v>263</v>
      </c>
      <c r="C56" t="s">
        <v>298</v>
      </c>
      <c r="D56" t="s">
        <v>270</v>
      </c>
      <c r="E56" t="s">
        <v>266</v>
      </c>
    </row>
    <row r="58" spans="1:5" x14ac:dyDescent="0.3">
      <c r="D58" s="26">
        <v>16972000</v>
      </c>
    </row>
    <row r="59" spans="1:5" x14ac:dyDescent="0.3">
      <c r="A59" s="1">
        <v>43524</v>
      </c>
      <c r="B59" t="s">
        <v>263</v>
      </c>
      <c r="C59" t="s">
        <v>299</v>
      </c>
      <c r="D59" t="s">
        <v>272</v>
      </c>
      <c r="E59" t="s">
        <v>266</v>
      </c>
    </row>
    <row r="61" spans="1:5" x14ac:dyDescent="0.3">
      <c r="D61" s="26">
        <v>3826800</v>
      </c>
    </row>
    <row r="62" spans="1:5" x14ac:dyDescent="0.3">
      <c r="A62" s="1">
        <v>43453</v>
      </c>
      <c r="B62" t="s">
        <v>263</v>
      </c>
      <c r="C62" t="s">
        <v>300</v>
      </c>
      <c r="D62" t="s">
        <v>270</v>
      </c>
      <c r="E62" t="s">
        <v>266</v>
      </c>
    </row>
    <row r="64" spans="1:5" x14ac:dyDescent="0.3">
      <c r="D64" s="26">
        <v>2425127</v>
      </c>
    </row>
    <row r="65" spans="1:5" x14ac:dyDescent="0.3">
      <c r="A65" s="1">
        <v>43452</v>
      </c>
      <c r="B65" t="s">
        <v>263</v>
      </c>
      <c r="C65" t="s">
        <v>301</v>
      </c>
      <c r="D65" t="s">
        <v>278</v>
      </c>
      <c r="E65" t="s">
        <v>266</v>
      </c>
    </row>
    <row r="67" spans="1:5" x14ac:dyDescent="0.3">
      <c r="D67" s="26">
        <v>2378724</v>
      </c>
    </row>
    <row r="68" spans="1:5" x14ac:dyDescent="0.3">
      <c r="A68" t="s">
        <v>302</v>
      </c>
    </row>
    <row r="69" spans="1:5" x14ac:dyDescent="0.3">
      <c r="A69" t="s">
        <v>258</v>
      </c>
      <c r="B69" t="s">
        <v>259</v>
      </c>
      <c r="C69" t="s">
        <v>260</v>
      </c>
      <c r="D69" t="s">
        <v>261</v>
      </c>
      <c r="E69" t="s">
        <v>262</v>
      </c>
    </row>
    <row r="70" spans="1:5" x14ac:dyDescent="0.3">
      <c r="A70" s="1">
        <v>44978</v>
      </c>
      <c r="B70" t="s">
        <v>263</v>
      </c>
      <c r="C70" t="s">
        <v>303</v>
      </c>
      <c r="D70" t="s">
        <v>270</v>
      </c>
      <c r="E70" t="s">
        <v>266</v>
      </c>
    </row>
    <row r="72" spans="1:5" x14ac:dyDescent="0.3">
      <c r="D72" s="26">
        <v>25313000</v>
      </c>
    </row>
    <row r="73" spans="1:5" x14ac:dyDescent="0.3">
      <c r="A73" s="1">
        <v>44973</v>
      </c>
      <c r="B73" t="s">
        <v>263</v>
      </c>
      <c r="C73" t="s">
        <v>304</v>
      </c>
      <c r="D73" t="s">
        <v>305</v>
      </c>
      <c r="E73" t="s">
        <v>266</v>
      </c>
    </row>
    <row r="74" spans="1:5" x14ac:dyDescent="0.3">
      <c r="A74" s="1">
        <v>44966</v>
      </c>
      <c r="B74" t="s">
        <v>263</v>
      </c>
      <c r="C74" t="s">
        <v>306</v>
      </c>
      <c r="D74" t="s">
        <v>270</v>
      </c>
      <c r="E74" t="s">
        <v>266</v>
      </c>
    </row>
    <row r="76" spans="1:5" x14ac:dyDescent="0.3">
      <c r="D76" s="26">
        <v>2700000</v>
      </c>
    </row>
    <row r="77" spans="1:5" x14ac:dyDescent="0.3">
      <c r="A77" s="1">
        <v>44965</v>
      </c>
      <c r="B77" t="s">
        <v>263</v>
      </c>
      <c r="C77" t="s">
        <v>307</v>
      </c>
      <c r="D77" t="s">
        <v>308</v>
      </c>
      <c r="E77" t="s">
        <v>266</v>
      </c>
    </row>
    <row r="79" spans="1:5" x14ac:dyDescent="0.3">
      <c r="D79" s="26">
        <v>4278400</v>
      </c>
    </row>
    <row r="80" spans="1:5" x14ac:dyDescent="0.3">
      <c r="A80" s="1">
        <v>44952</v>
      </c>
      <c r="B80" t="s">
        <v>263</v>
      </c>
      <c r="C80" t="s">
        <v>309</v>
      </c>
      <c r="D80" t="s">
        <v>270</v>
      </c>
      <c r="E80" t="s">
        <v>266</v>
      </c>
    </row>
    <row r="83" spans="1:5" x14ac:dyDescent="0.3">
      <c r="D83" s="26">
        <v>29000000</v>
      </c>
    </row>
    <row r="84" spans="1:5" x14ac:dyDescent="0.3">
      <c r="A84" s="1">
        <v>44945</v>
      </c>
      <c r="B84" t="s">
        <v>263</v>
      </c>
      <c r="C84" t="s">
        <v>310</v>
      </c>
      <c r="D84" t="s">
        <v>311</v>
      </c>
      <c r="E84" t="s">
        <v>266</v>
      </c>
    </row>
    <row r="85" spans="1:5" x14ac:dyDescent="0.3">
      <c r="A85" s="1">
        <v>44945</v>
      </c>
      <c r="B85" t="s">
        <v>263</v>
      </c>
      <c r="C85" t="s">
        <v>312</v>
      </c>
      <c r="D85" t="s">
        <v>270</v>
      </c>
      <c r="E85" t="s">
        <v>266</v>
      </c>
    </row>
    <row r="87" spans="1:5" x14ac:dyDescent="0.3">
      <c r="D87" s="26">
        <v>4570800</v>
      </c>
    </row>
    <row r="88" spans="1:5" x14ac:dyDescent="0.3">
      <c r="A88" s="1">
        <v>44944</v>
      </c>
      <c r="B88" t="s">
        <v>263</v>
      </c>
      <c r="C88" t="s">
        <v>313</v>
      </c>
      <c r="D88" t="s">
        <v>270</v>
      </c>
      <c r="E88" t="s">
        <v>266</v>
      </c>
    </row>
    <row r="90" spans="1:5" x14ac:dyDescent="0.3">
      <c r="D90" s="26">
        <v>2911810</v>
      </c>
    </row>
    <row r="91" spans="1:5" x14ac:dyDescent="0.3">
      <c r="A91" s="1">
        <v>44923</v>
      </c>
      <c r="B91" t="s">
        <v>263</v>
      </c>
      <c r="C91" t="s">
        <v>314</v>
      </c>
      <c r="D91" t="s">
        <v>315</v>
      </c>
      <c r="E91" t="s">
        <v>266</v>
      </c>
    </row>
    <row r="92" spans="1:5" x14ac:dyDescent="0.3">
      <c r="A92" s="1">
        <v>44910</v>
      </c>
      <c r="B92" t="s">
        <v>263</v>
      </c>
      <c r="C92" t="s">
        <v>316</v>
      </c>
      <c r="D92" t="s">
        <v>270</v>
      </c>
      <c r="E92" t="s">
        <v>266</v>
      </c>
    </row>
    <row r="94" spans="1:5" x14ac:dyDescent="0.3">
      <c r="D94" s="26">
        <v>8568207</v>
      </c>
    </row>
    <row r="95" spans="1:5" x14ac:dyDescent="0.3">
      <c r="A95" s="1">
        <v>44908</v>
      </c>
      <c r="B95" t="s">
        <v>263</v>
      </c>
      <c r="C95" t="s">
        <v>317</v>
      </c>
      <c r="D95" t="s">
        <v>272</v>
      </c>
      <c r="E95" t="s">
        <v>266</v>
      </c>
    </row>
    <row r="97" spans="1:5" x14ac:dyDescent="0.3">
      <c r="D97" s="26">
        <v>15555000</v>
      </c>
    </row>
    <row r="98" spans="1:5" x14ac:dyDescent="0.3">
      <c r="A98" s="1">
        <v>44903</v>
      </c>
      <c r="B98" t="s">
        <v>263</v>
      </c>
      <c r="C98" t="s">
        <v>318</v>
      </c>
      <c r="D98" t="s">
        <v>278</v>
      </c>
      <c r="E98" t="s">
        <v>266</v>
      </c>
    </row>
    <row r="100" spans="1:5" x14ac:dyDescent="0.3">
      <c r="D100" s="26">
        <v>9471815</v>
      </c>
    </row>
    <row r="101" spans="1:5" x14ac:dyDescent="0.3">
      <c r="A101" s="1">
        <v>44903</v>
      </c>
      <c r="B101" t="s">
        <v>263</v>
      </c>
      <c r="C101" t="s">
        <v>319</v>
      </c>
      <c r="D101" t="s">
        <v>320</v>
      </c>
      <c r="E101" t="s">
        <v>266</v>
      </c>
    </row>
    <row r="102" spans="1:5" x14ac:dyDescent="0.3">
      <c r="A102" s="1">
        <v>44895</v>
      </c>
      <c r="B102" t="s">
        <v>263</v>
      </c>
      <c r="C102" t="s">
        <v>321</v>
      </c>
      <c r="D102" t="s">
        <v>278</v>
      </c>
      <c r="E102" t="s">
        <v>266</v>
      </c>
    </row>
    <row r="105" spans="1:5" x14ac:dyDescent="0.3">
      <c r="D105" s="26">
        <v>7440600</v>
      </c>
    </row>
    <row r="106" spans="1:5" x14ac:dyDescent="0.3">
      <c r="A106" s="1">
        <v>44872</v>
      </c>
      <c r="B106" t="s">
        <v>263</v>
      </c>
      <c r="C106" t="s">
        <v>322</v>
      </c>
      <c r="D106" t="s">
        <v>323</v>
      </c>
      <c r="E106" t="s">
        <v>266</v>
      </c>
    </row>
    <row r="107" spans="1:5" x14ac:dyDescent="0.3">
      <c r="A107" s="1">
        <v>44867</v>
      </c>
      <c r="B107" t="s">
        <v>263</v>
      </c>
      <c r="C107" t="s">
        <v>324</v>
      </c>
      <c r="D107" t="s">
        <v>325</v>
      </c>
      <c r="E107" t="s">
        <v>266</v>
      </c>
    </row>
    <row r="108" spans="1:5" x14ac:dyDescent="0.3">
      <c r="A108" s="1">
        <v>44867</v>
      </c>
      <c r="B108" t="s">
        <v>263</v>
      </c>
      <c r="C108" t="s">
        <v>326</v>
      </c>
      <c r="D108" t="s">
        <v>270</v>
      </c>
      <c r="E108" t="s">
        <v>266</v>
      </c>
    </row>
    <row r="110" spans="1:5" x14ac:dyDescent="0.3">
      <c r="D110" s="26">
        <v>4459300</v>
      </c>
    </row>
    <row r="111" spans="1:5" x14ac:dyDescent="0.3">
      <c r="A111" s="1">
        <v>44865</v>
      </c>
      <c r="B111" t="s">
        <v>263</v>
      </c>
      <c r="C111" t="s">
        <v>327</v>
      </c>
      <c r="D111" t="s">
        <v>328</v>
      </c>
      <c r="E111" t="s">
        <v>266</v>
      </c>
    </row>
    <row r="112" spans="1:5" x14ac:dyDescent="0.3">
      <c r="A112" s="1">
        <v>44858</v>
      </c>
      <c r="B112" t="s">
        <v>263</v>
      </c>
      <c r="C112" t="s">
        <v>329</v>
      </c>
      <c r="D112" t="s">
        <v>330</v>
      </c>
      <c r="E112" t="s">
        <v>266</v>
      </c>
    </row>
    <row r="113" spans="1:5" x14ac:dyDescent="0.3">
      <c r="A113" s="1">
        <v>44854</v>
      </c>
      <c r="B113" t="s">
        <v>263</v>
      </c>
      <c r="C113" t="s">
        <v>331</v>
      </c>
      <c r="D113" t="s">
        <v>332</v>
      </c>
      <c r="E113" t="s">
        <v>266</v>
      </c>
    </row>
    <row r="114" spans="1:5" x14ac:dyDescent="0.3">
      <c r="A114" s="1">
        <v>44854</v>
      </c>
      <c r="B114" t="s">
        <v>263</v>
      </c>
      <c r="C114" t="s">
        <v>333</v>
      </c>
      <c r="D114" t="s">
        <v>270</v>
      </c>
      <c r="E114" t="s">
        <v>266</v>
      </c>
    </row>
    <row r="116" spans="1:5" x14ac:dyDescent="0.3">
      <c r="D116" s="26">
        <v>3000000</v>
      </c>
    </row>
    <row r="117" spans="1:5" x14ac:dyDescent="0.3">
      <c r="A117" s="1">
        <v>44853</v>
      </c>
      <c r="B117" t="s">
        <v>263</v>
      </c>
      <c r="C117" t="s">
        <v>334</v>
      </c>
      <c r="D117" t="s">
        <v>270</v>
      </c>
      <c r="E117" t="s">
        <v>266</v>
      </c>
    </row>
    <row r="119" spans="1:5" x14ac:dyDescent="0.3">
      <c r="D119" s="26">
        <v>2922000</v>
      </c>
    </row>
    <row r="120" spans="1:5" x14ac:dyDescent="0.3">
      <c r="A120" s="1">
        <v>44853</v>
      </c>
      <c r="B120" t="s">
        <v>263</v>
      </c>
      <c r="C120" t="s">
        <v>335</v>
      </c>
      <c r="D120" t="s">
        <v>278</v>
      </c>
      <c r="E120" t="s">
        <v>266</v>
      </c>
    </row>
    <row r="123" spans="1:5" x14ac:dyDescent="0.3">
      <c r="D123" s="26">
        <v>9801700</v>
      </c>
    </row>
    <row r="124" spans="1:5" x14ac:dyDescent="0.3">
      <c r="A124" s="1">
        <v>44852</v>
      </c>
      <c r="B124" t="s">
        <v>263</v>
      </c>
      <c r="C124" t="s">
        <v>336</v>
      </c>
      <c r="D124" t="s">
        <v>337</v>
      </c>
      <c r="E124" t="s">
        <v>266</v>
      </c>
    </row>
    <row r="125" spans="1:5" x14ac:dyDescent="0.3">
      <c r="A125" s="1">
        <v>44847</v>
      </c>
      <c r="B125" t="s">
        <v>263</v>
      </c>
      <c r="C125" t="s">
        <v>338</v>
      </c>
      <c r="D125" t="s">
        <v>278</v>
      </c>
      <c r="E125" t="s">
        <v>266</v>
      </c>
    </row>
    <row r="127" spans="1:5" x14ac:dyDescent="0.3">
      <c r="D127" s="26">
        <v>4439500</v>
      </c>
    </row>
    <row r="128" spans="1:5" x14ac:dyDescent="0.3">
      <c r="A128" s="1">
        <v>44832</v>
      </c>
      <c r="B128" t="s">
        <v>263</v>
      </c>
      <c r="C128" t="s">
        <v>339</v>
      </c>
      <c r="D128" t="s">
        <v>340</v>
      </c>
      <c r="E128" t="s">
        <v>266</v>
      </c>
    </row>
    <row r="129" spans="1:5" x14ac:dyDescent="0.3">
      <c r="A129" s="1">
        <v>44825</v>
      </c>
      <c r="B129" t="s">
        <v>263</v>
      </c>
      <c r="C129" t="s">
        <v>341</v>
      </c>
      <c r="D129" t="s">
        <v>342</v>
      </c>
      <c r="E129" t="s">
        <v>266</v>
      </c>
    </row>
    <row r="130" spans="1:5" x14ac:dyDescent="0.3">
      <c r="A130" s="1">
        <v>44824</v>
      </c>
      <c r="B130" t="s">
        <v>263</v>
      </c>
      <c r="C130" t="s">
        <v>343</v>
      </c>
      <c r="D130" t="s">
        <v>344</v>
      </c>
      <c r="E130" t="s">
        <v>266</v>
      </c>
    </row>
    <row r="131" spans="1:5" x14ac:dyDescent="0.3">
      <c r="A131" s="1">
        <v>44817</v>
      </c>
      <c r="B131" t="s">
        <v>263</v>
      </c>
      <c r="C131" t="s">
        <v>345</v>
      </c>
      <c r="D131" t="s">
        <v>346</v>
      </c>
      <c r="E131" t="s">
        <v>266</v>
      </c>
    </row>
    <row r="133" spans="1:5" x14ac:dyDescent="0.3">
      <c r="D133" s="26">
        <v>1852135</v>
      </c>
    </row>
    <row r="134" spans="1:5" x14ac:dyDescent="0.3">
      <c r="A134" s="1">
        <v>44811</v>
      </c>
      <c r="B134" t="s">
        <v>263</v>
      </c>
      <c r="C134" t="s">
        <v>347</v>
      </c>
      <c r="D134" t="s">
        <v>278</v>
      </c>
      <c r="E134" t="s">
        <v>266</v>
      </c>
    </row>
    <row r="136" spans="1:5" x14ac:dyDescent="0.3">
      <c r="D136" s="26">
        <v>3352750</v>
      </c>
    </row>
    <row r="137" spans="1:5" x14ac:dyDescent="0.3">
      <c r="A137" s="1">
        <v>44804</v>
      </c>
      <c r="B137" t="s">
        <v>263</v>
      </c>
      <c r="C137" t="s">
        <v>348</v>
      </c>
      <c r="D137" t="s">
        <v>278</v>
      </c>
      <c r="E137" t="s">
        <v>266</v>
      </c>
    </row>
    <row r="139" spans="1:5" x14ac:dyDescent="0.3">
      <c r="D139" s="26">
        <v>10421548</v>
      </c>
    </row>
    <row r="140" spans="1:5" x14ac:dyDescent="0.3">
      <c r="A140" s="1">
        <v>44804</v>
      </c>
      <c r="B140" t="s">
        <v>263</v>
      </c>
      <c r="C140" t="s">
        <v>349</v>
      </c>
      <c r="D140" t="s">
        <v>278</v>
      </c>
      <c r="E140" t="s">
        <v>266</v>
      </c>
    </row>
    <row r="142" spans="1:5" x14ac:dyDescent="0.3">
      <c r="D142" s="26">
        <v>3489100</v>
      </c>
    </row>
    <row r="143" spans="1:5" x14ac:dyDescent="0.3">
      <c r="A143" s="1">
        <v>44795</v>
      </c>
      <c r="B143" t="s">
        <v>263</v>
      </c>
      <c r="C143" t="s">
        <v>350</v>
      </c>
      <c r="D143" t="s">
        <v>278</v>
      </c>
      <c r="E143" t="s">
        <v>266</v>
      </c>
    </row>
    <row r="146" spans="1:5" x14ac:dyDescent="0.3">
      <c r="D146" s="26">
        <v>6991000</v>
      </c>
    </row>
    <row r="147" spans="1:5" x14ac:dyDescent="0.3">
      <c r="A147" s="1">
        <v>44795</v>
      </c>
      <c r="B147" t="s">
        <v>263</v>
      </c>
      <c r="C147" t="s">
        <v>351</v>
      </c>
      <c r="D147" t="s">
        <v>270</v>
      </c>
      <c r="E147" t="s">
        <v>266</v>
      </c>
    </row>
    <row r="149" spans="1:5" x14ac:dyDescent="0.3">
      <c r="D149" s="26">
        <v>9330820</v>
      </c>
    </row>
    <row r="150" spans="1:5" x14ac:dyDescent="0.3">
      <c r="A150" s="1">
        <v>44781</v>
      </c>
      <c r="B150" t="s">
        <v>263</v>
      </c>
      <c r="C150" t="s">
        <v>352</v>
      </c>
      <c r="D150" t="s">
        <v>270</v>
      </c>
      <c r="E150" t="s">
        <v>266</v>
      </c>
    </row>
    <row r="152" spans="1:5" x14ac:dyDescent="0.3">
      <c r="D152" s="26">
        <v>21519160</v>
      </c>
    </row>
    <row r="153" spans="1:5" x14ac:dyDescent="0.3">
      <c r="A153" s="1">
        <v>44781</v>
      </c>
      <c r="B153" t="s">
        <v>263</v>
      </c>
      <c r="C153" t="s">
        <v>353</v>
      </c>
      <c r="D153" t="s">
        <v>270</v>
      </c>
      <c r="E153" t="s">
        <v>266</v>
      </c>
    </row>
    <row r="155" spans="1:5" x14ac:dyDescent="0.3">
      <c r="D155" s="26">
        <v>10158910</v>
      </c>
    </row>
    <row r="156" spans="1:5" x14ac:dyDescent="0.3">
      <c r="A156" s="1">
        <v>44778</v>
      </c>
      <c r="B156" t="s">
        <v>263</v>
      </c>
      <c r="C156" t="s">
        <v>354</v>
      </c>
      <c r="D156" t="s">
        <v>355</v>
      </c>
      <c r="E156" t="s">
        <v>266</v>
      </c>
    </row>
    <row r="157" spans="1:5" x14ac:dyDescent="0.3">
      <c r="A157" s="1">
        <v>44754</v>
      </c>
      <c r="B157" t="s">
        <v>263</v>
      </c>
      <c r="C157" t="s">
        <v>356</v>
      </c>
      <c r="D157" t="s">
        <v>357</v>
      </c>
      <c r="E157" t="s">
        <v>266</v>
      </c>
    </row>
    <row r="158" spans="1:5" x14ac:dyDescent="0.3">
      <c r="A158" s="1">
        <v>44690</v>
      </c>
      <c r="B158" t="s">
        <v>263</v>
      </c>
      <c r="C158" t="s">
        <v>358</v>
      </c>
      <c r="D158" t="s">
        <v>278</v>
      </c>
      <c r="E158" t="s">
        <v>266</v>
      </c>
    </row>
    <row r="160" spans="1:5" x14ac:dyDescent="0.3">
      <c r="D160" s="26">
        <v>23912080</v>
      </c>
    </row>
    <row r="161" spans="1:5" x14ac:dyDescent="0.3">
      <c r="A161" s="1">
        <v>44685</v>
      </c>
      <c r="B161" t="s">
        <v>263</v>
      </c>
      <c r="C161" t="s">
        <v>359</v>
      </c>
      <c r="D161" t="s">
        <v>278</v>
      </c>
      <c r="E161" t="s">
        <v>266</v>
      </c>
    </row>
    <row r="163" spans="1:5" x14ac:dyDescent="0.3">
      <c r="D163" s="26">
        <v>4000000</v>
      </c>
    </row>
    <row r="164" spans="1:5" x14ac:dyDescent="0.3">
      <c r="A164" s="1">
        <v>44684</v>
      </c>
      <c r="B164" t="s">
        <v>263</v>
      </c>
      <c r="C164" t="s">
        <v>360</v>
      </c>
      <c r="D164" t="s">
        <v>270</v>
      </c>
      <c r="E164" t="s">
        <v>266</v>
      </c>
    </row>
    <row r="166" spans="1:5" x14ac:dyDescent="0.3">
      <c r="D166" s="26">
        <v>42635500</v>
      </c>
    </row>
    <row r="167" spans="1:5" x14ac:dyDescent="0.3">
      <c r="A167" s="1">
        <v>44677</v>
      </c>
      <c r="B167" t="s">
        <v>263</v>
      </c>
      <c r="C167" t="s">
        <v>361</v>
      </c>
      <c r="D167" t="s">
        <v>362</v>
      </c>
      <c r="E167" t="s">
        <v>266</v>
      </c>
    </row>
    <row r="168" spans="1:5" x14ac:dyDescent="0.3">
      <c r="A168" s="1">
        <v>44663</v>
      </c>
      <c r="B168" t="s">
        <v>263</v>
      </c>
      <c r="C168" t="s">
        <v>363</v>
      </c>
      <c r="D168" t="s">
        <v>278</v>
      </c>
      <c r="E168" t="s">
        <v>266</v>
      </c>
    </row>
    <row r="170" spans="1:5" x14ac:dyDescent="0.3">
      <c r="D170" s="26">
        <v>21195700</v>
      </c>
    </row>
    <row r="171" spans="1:5" x14ac:dyDescent="0.3">
      <c r="A171" s="1">
        <v>44656</v>
      </c>
      <c r="B171" t="s">
        <v>263</v>
      </c>
      <c r="C171" t="s">
        <v>364</v>
      </c>
      <c r="D171" t="s">
        <v>278</v>
      </c>
      <c r="E171" t="s">
        <v>266</v>
      </c>
    </row>
    <row r="173" spans="1:5" x14ac:dyDescent="0.3">
      <c r="D173" s="26">
        <v>10000000</v>
      </c>
    </row>
    <row r="174" spans="1:5" x14ac:dyDescent="0.3">
      <c r="A174" s="1">
        <v>44655</v>
      </c>
      <c r="B174" t="s">
        <v>263</v>
      </c>
      <c r="C174" t="s">
        <v>365</v>
      </c>
      <c r="D174" t="s">
        <v>366</v>
      </c>
      <c r="E174" t="s">
        <v>266</v>
      </c>
    </row>
    <row r="175" spans="1:5" x14ac:dyDescent="0.3">
      <c r="A175" s="1">
        <v>44642</v>
      </c>
      <c r="B175" t="s">
        <v>263</v>
      </c>
      <c r="C175" t="s">
        <v>367</v>
      </c>
      <c r="D175" t="s">
        <v>368</v>
      </c>
      <c r="E175" t="s">
        <v>266</v>
      </c>
    </row>
    <row r="176" spans="1:5" x14ac:dyDescent="0.3">
      <c r="A176" s="1">
        <v>44642</v>
      </c>
      <c r="B176" t="s">
        <v>263</v>
      </c>
      <c r="C176" t="s">
        <v>369</v>
      </c>
      <c r="D176" t="s">
        <v>278</v>
      </c>
      <c r="E176" t="s">
        <v>266</v>
      </c>
    </row>
    <row r="178" spans="1:5" x14ac:dyDescent="0.3">
      <c r="D178" s="26">
        <v>3921550</v>
      </c>
    </row>
    <row r="179" spans="1:5" x14ac:dyDescent="0.3">
      <c r="A179" s="1">
        <v>44635</v>
      </c>
      <c r="B179" t="s">
        <v>263</v>
      </c>
      <c r="C179" t="s">
        <v>370</v>
      </c>
      <c r="D179" t="s">
        <v>371</v>
      </c>
      <c r="E179" t="s">
        <v>266</v>
      </c>
    </row>
    <row r="180" spans="1:5" x14ac:dyDescent="0.3">
      <c r="A180" s="1">
        <v>44622</v>
      </c>
      <c r="B180" t="s">
        <v>263</v>
      </c>
      <c r="C180" t="s">
        <v>372</v>
      </c>
      <c r="D180" t="s">
        <v>293</v>
      </c>
      <c r="E180" t="s">
        <v>266</v>
      </c>
    </row>
    <row r="182" spans="1:5" x14ac:dyDescent="0.3">
      <c r="D182" s="26">
        <v>9246400</v>
      </c>
    </row>
    <row r="183" spans="1:5" x14ac:dyDescent="0.3">
      <c r="A183" s="1">
        <v>44621</v>
      </c>
      <c r="B183" t="s">
        <v>263</v>
      </c>
      <c r="C183" t="s">
        <v>373</v>
      </c>
      <c r="D183" t="s">
        <v>346</v>
      </c>
      <c r="E183" t="s">
        <v>374</v>
      </c>
    </row>
    <row r="184" spans="1:5" x14ac:dyDescent="0.3">
      <c r="E184" t="s">
        <v>375</v>
      </c>
    </row>
    <row r="185" spans="1:5" x14ac:dyDescent="0.3">
      <c r="D185" s="26">
        <v>15542471</v>
      </c>
    </row>
    <row r="186" spans="1:5" x14ac:dyDescent="0.3">
      <c r="A186" s="1">
        <v>44617</v>
      </c>
      <c r="B186" t="s">
        <v>263</v>
      </c>
      <c r="C186" t="s">
        <v>376</v>
      </c>
      <c r="D186" t="s">
        <v>278</v>
      </c>
      <c r="E186" t="s">
        <v>266</v>
      </c>
    </row>
    <row r="188" spans="1:5" x14ac:dyDescent="0.3">
      <c r="D188" s="26">
        <v>6691300</v>
      </c>
    </row>
    <row r="189" spans="1:5" x14ac:dyDescent="0.3">
      <c r="A189" s="1">
        <v>44615</v>
      </c>
      <c r="B189" t="s">
        <v>263</v>
      </c>
      <c r="C189" t="s">
        <v>377</v>
      </c>
      <c r="D189" t="s">
        <v>378</v>
      </c>
      <c r="E189" t="s">
        <v>266</v>
      </c>
    </row>
    <row r="190" spans="1:5" x14ac:dyDescent="0.3">
      <c r="A190" s="1">
        <v>44610</v>
      </c>
      <c r="B190" t="s">
        <v>263</v>
      </c>
      <c r="C190" t="s">
        <v>379</v>
      </c>
      <c r="D190" t="s">
        <v>270</v>
      </c>
      <c r="E190" t="s">
        <v>266</v>
      </c>
    </row>
    <row r="193" spans="1:5" x14ac:dyDescent="0.3">
      <c r="D193" s="26">
        <v>3499000</v>
      </c>
    </row>
    <row r="194" spans="1:5" x14ac:dyDescent="0.3">
      <c r="A194" s="1">
        <v>44608</v>
      </c>
      <c r="B194" t="s">
        <v>263</v>
      </c>
      <c r="C194" t="s">
        <v>380</v>
      </c>
      <c r="D194" t="s">
        <v>272</v>
      </c>
      <c r="E194" t="s">
        <v>266</v>
      </c>
    </row>
    <row r="196" spans="1:5" x14ac:dyDescent="0.3">
      <c r="D196" s="26">
        <v>9531969</v>
      </c>
    </row>
    <row r="197" spans="1:5" x14ac:dyDescent="0.3">
      <c r="A197" s="1">
        <v>44602</v>
      </c>
      <c r="B197" t="s">
        <v>263</v>
      </c>
      <c r="C197" t="s">
        <v>381</v>
      </c>
      <c r="D197" t="s">
        <v>276</v>
      </c>
      <c r="E197" t="s">
        <v>374</v>
      </c>
    </row>
    <row r="198" spans="1:5" x14ac:dyDescent="0.3">
      <c r="E198" t="s">
        <v>375</v>
      </c>
    </row>
    <row r="199" spans="1:5" x14ac:dyDescent="0.3">
      <c r="D199" s="26">
        <v>154991000</v>
      </c>
    </row>
    <row r="200" spans="1:5" x14ac:dyDescent="0.3">
      <c r="A200" s="1">
        <v>44601</v>
      </c>
      <c r="B200" t="s">
        <v>263</v>
      </c>
      <c r="C200" t="s">
        <v>382</v>
      </c>
      <c r="D200" t="s">
        <v>383</v>
      </c>
      <c r="E200" t="s">
        <v>266</v>
      </c>
    </row>
    <row r="201" spans="1:5" x14ac:dyDescent="0.3">
      <c r="A201" s="1">
        <v>44595</v>
      </c>
      <c r="B201" t="s">
        <v>263</v>
      </c>
      <c r="C201" t="s">
        <v>384</v>
      </c>
      <c r="D201" t="s">
        <v>272</v>
      </c>
      <c r="E201" t="s">
        <v>374</v>
      </c>
    </row>
    <row r="202" spans="1:5" x14ac:dyDescent="0.3">
      <c r="E202" t="s">
        <v>375</v>
      </c>
    </row>
    <row r="204" spans="1:5" x14ac:dyDescent="0.3">
      <c r="D204" s="26">
        <v>85850000</v>
      </c>
    </row>
    <row r="205" spans="1:5" x14ac:dyDescent="0.3">
      <c r="A205" s="1">
        <v>44595</v>
      </c>
      <c r="B205" t="s">
        <v>263</v>
      </c>
      <c r="C205" t="s">
        <v>385</v>
      </c>
      <c r="D205" t="s">
        <v>270</v>
      </c>
      <c r="E205" t="s">
        <v>266</v>
      </c>
    </row>
    <row r="208" spans="1:5" x14ac:dyDescent="0.3">
      <c r="D208" s="26">
        <v>20423905</v>
      </c>
    </row>
    <row r="209" spans="1:5" x14ac:dyDescent="0.3">
      <c r="A209" s="1">
        <v>44594</v>
      </c>
      <c r="B209" t="s">
        <v>263</v>
      </c>
      <c r="C209" t="s">
        <v>386</v>
      </c>
      <c r="D209" t="s">
        <v>387</v>
      </c>
      <c r="E209" t="s">
        <v>266</v>
      </c>
    </row>
    <row r="210" spans="1:5" x14ac:dyDescent="0.3">
      <c r="A210" s="1">
        <v>44593</v>
      </c>
      <c r="B210" t="s">
        <v>263</v>
      </c>
      <c r="C210" t="s">
        <v>388</v>
      </c>
      <c r="D210" t="s">
        <v>389</v>
      </c>
      <c r="E210" t="s">
        <v>266</v>
      </c>
    </row>
    <row r="211" spans="1:5" x14ac:dyDescent="0.3">
      <c r="A211" s="1">
        <v>44580</v>
      </c>
      <c r="B211" t="s">
        <v>263</v>
      </c>
      <c r="C211" t="s">
        <v>390</v>
      </c>
      <c r="D211" t="s">
        <v>391</v>
      </c>
      <c r="E211" t="s">
        <v>266</v>
      </c>
    </row>
    <row r="212" spans="1:5" x14ac:dyDescent="0.3">
      <c r="A212" s="1">
        <v>44579</v>
      </c>
      <c r="B212" t="s">
        <v>263</v>
      </c>
      <c r="C212" t="s">
        <v>392</v>
      </c>
      <c r="D212" t="s">
        <v>393</v>
      </c>
      <c r="E212" t="s">
        <v>266</v>
      </c>
    </row>
    <row r="213" spans="1:5" x14ac:dyDescent="0.3">
      <c r="A213" s="1">
        <v>44579</v>
      </c>
      <c r="B213" t="s">
        <v>263</v>
      </c>
      <c r="C213" t="s">
        <v>394</v>
      </c>
      <c r="D213" t="s">
        <v>270</v>
      </c>
      <c r="E213" t="s">
        <v>266</v>
      </c>
    </row>
    <row r="215" spans="1:5" x14ac:dyDescent="0.3">
      <c r="D215" s="26">
        <v>9893856</v>
      </c>
    </row>
    <row r="216" spans="1:5" x14ac:dyDescent="0.3">
      <c r="A216" s="1">
        <v>44575</v>
      </c>
      <c r="B216" t="s">
        <v>263</v>
      </c>
      <c r="C216" t="s">
        <v>395</v>
      </c>
      <c r="D216" t="s">
        <v>270</v>
      </c>
      <c r="E216" t="s">
        <v>266</v>
      </c>
    </row>
    <row r="218" spans="1:5" x14ac:dyDescent="0.3">
      <c r="D218" s="26">
        <v>5884000</v>
      </c>
    </row>
    <row r="219" spans="1:5" x14ac:dyDescent="0.3">
      <c r="A219" s="1">
        <v>44547</v>
      </c>
      <c r="B219" t="s">
        <v>263</v>
      </c>
      <c r="C219" t="s">
        <v>396</v>
      </c>
      <c r="D219" t="s">
        <v>270</v>
      </c>
      <c r="E219" t="s">
        <v>266</v>
      </c>
    </row>
    <row r="221" spans="1:5" x14ac:dyDescent="0.3">
      <c r="D221" s="26">
        <v>5755120</v>
      </c>
    </row>
    <row r="222" spans="1:5" x14ac:dyDescent="0.3">
      <c r="A222" s="1">
        <v>44545</v>
      </c>
      <c r="B222" t="s">
        <v>263</v>
      </c>
      <c r="C222" t="s">
        <v>397</v>
      </c>
      <c r="D222" t="s">
        <v>270</v>
      </c>
      <c r="E222" t="s">
        <v>266</v>
      </c>
    </row>
    <row r="224" spans="1:5" x14ac:dyDescent="0.3">
      <c r="D224" s="26">
        <v>3894100</v>
      </c>
    </row>
    <row r="225" spans="1:5" x14ac:dyDescent="0.3">
      <c r="A225" s="1">
        <v>44519</v>
      </c>
      <c r="B225" t="s">
        <v>263</v>
      </c>
      <c r="C225" t="s">
        <v>398</v>
      </c>
      <c r="D225" t="s">
        <v>399</v>
      </c>
      <c r="E225" t="s">
        <v>266</v>
      </c>
    </row>
    <row r="226" spans="1:5" x14ac:dyDescent="0.3">
      <c r="A226" s="1">
        <v>44497</v>
      </c>
      <c r="B226" t="s">
        <v>263</v>
      </c>
      <c r="C226" t="s">
        <v>400</v>
      </c>
      <c r="D226" t="s">
        <v>270</v>
      </c>
      <c r="E226" t="s">
        <v>266</v>
      </c>
    </row>
    <row r="227" spans="1:5" x14ac:dyDescent="0.3">
      <c r="C227" t="s">
        <v>199</v>
      </c>
    </row>
    <row r="228" spans="1:5" x14ac:dyDescent="0.3">
      <c r="D228" t="s">
        <v>401</v>
      </c>
    </row>
    <row r="229" spans="1:5" x14ac:dyDescent="0.3">
      <c r="A229" s="1">
        <v>44495</v>
      </c>
      <c r="B229" t="s">
        <v>263</v>
      </c>
      <c r="C229" t="s">
        <v>402</v>
      </c>
      <c r="D229" t="s">
        <v>403</v>
      </c>
      <c r="E229" t="s">
        <v>266</v>
      </c>
    </row>
    <row r="230" spans="1:5" x14ac:dyDescent="0.3">
      <c r="A230" s="1">
        <v>44490</v>
      </c>
      <c r="B230" t="s">
        <v>263</v>
      </c>
      <c r="C230" t="s">
        <v>404</v>
      </c>
      <c r="D230" t="s">
        <v>293</v>
      </c>
      <c r="E230" t="s">
        <v>374</v>
      </c>
    </row>
    <row r="231" spans="1:5" x14ac:dyDescent="0.3">
      <c r="E231" t="s">
        <v>375</v>
      </c>
    </row>
    <row r="232" spans="1:5" x14ac:dyDescent="0.3">
      <c r="D232" s="26">
        <v>32000000</v>
      </c>
    </row>
    <row r="233" spans="1:5" x14ac:dyDescent="0.3">
      <c r="A233" s="1">
        <v>44481</v>
      </c>
      <c r="B233" t="s">
        <v>263</v>
      </c>
      <c r="C233" t="s">
        <v>405</v>
      </c>
      <c r="D233" t="s">
        <v>270</v>
      </c>
      <c r="E233" t="s">
        <v>266</v>
      </c>
    </row>
    <row r="235" spans="1:5" x14ac:dyDescent="0.3">
      <c r="D235" s="26">
        <v>4970500</v>
      </c>
    </row>
    <row r="236" spans="1:5" x14ac:dyDescent="0.3">
      <c r="A236" s="1">
        <v>44474</v>
      </c>
      <c r="B236" t="s">
        <v>263</v>
      </c>
      <c r="C236" t="s">
        <v>406</v>
      </c>
      <c r="D236" t="s">
        <v>407</v>
      </c>
      <c r="E236" t="s">
        <v>266</v>
      </c>
    </row>
    <row r="237" spans="1:5" x14ac:dyDescent="0.3">
      <c r="A237" s="1">
        <v>44470</v>
      </c>
      <c r="B237" t="s">
        <v>263</v>
      </c>
      <c r="C237" t="s">
        <v>408</v>
      </c>
      <c r="D237" t="s">
        <v>270</v>
      </c>
      <c r="E237" t="s">
        <v>266</v>
      </c>
    </row>
    <row r="239" spans="1:5" x14ac:dyDescent="0.3">
      <c r="D239" s="26">
        <v>699800</v>
      </c>
    </row>
    <row r="240" spans="1:5" x14ac:dyDescent="0.3">
      <c r="A240" s="1">
        <v>44462</v>
      </c>
      <c r="B240" t="s">
        <v>263</v>
      </c>
      <c r="C240" t="s">
        <v>409</v>
      </c>
      <c r="D240" t="s">
        <v>278</v>
      </c>
      <c r="E240" t="s">
        <v>266</v>
      </c>
    </row>
    <row r="242" spans="1:5" x14ac:dyDescent="0.3">
      <c r="D242" s="26">
        <v>1292585</v>
      </c>
    </row>
    <row r="243" spans="1:5" x14ac:dyDescent="0.3">
      <c r="A243" s="1">
        <v>44454</v>
      </c>
      <c r="B243" t="s">
        <v>263</v>
      </c>
      <c r="C243" t="s">
        <v>410</v>
      </c>
      <c r="D243" t="s">
        <v>278</v>
      </c>
      <c r="E243" t="s">
        <v>266</v>
      </c>
    </row>
    <row r="245" spans="1:5" x14ac:dyDescent="0.3">
      <c r="D245" s="26">
        <v>4391242</v>
      </c>
    </row>
    <row r="246" spans="1:5" x14ac:dyDescent="0.3">
      <c r="A246" s="1">
        <v>44424</v>
      </c>
      <c r="B246" t="s">
        <v>263</v>
      </c>
      <c r="C246" t="s">
        <v>411</v>
      </c>
      <c r="D246" t="s">
        <v>412</v>
      </c>
      <c r="E246" t="s">
        <v>266</v>
      </c>
    </row>
    <row r="247" spans="1:5" x14ac:dyDescent="0.3">
      <c r="A247" s="1">
        <v>44417</v>
      </c>
      <c r="B247" t="s">
        <v>263</v>
      </c>
      <c r="C247" t="s">
        <v>413</v>
      </c>
      <c r="D247" t="s">
        <v>270</v>
      </c>
      <c r="E247" t="s">
        <v>266</v>
      </c>
    </row>
    <row r="249" spans="1:5" x14ac:dyDescent="0.3">
      <c r="D249" s="26">
        <v>4168000</v>
      </c>
    </row>
    <row r="250" spans="1:5" x14ac:dyDescent="0.3">
      <c r="A250" s="1">
        <v>44412</v>
      </c>
      <c r="B250" t="s">
        <v>263</v>
      </c>
      <c r="C250" t="s">
        <v>414</v>
      </c>
      <c r="D250" t="s">
        <v>278</v>
      </c>
      <c r="E250" t="s">
        <v>266</v>
      </c>
    </row>
    <row r="252" spans="1:5" x14ac:dyDescent="0.3">
      <c r="D252" s="26">
        <v>4498000</v>
      </c>
    </row>
    <row r="253" spans="1:5" x14ac:dyDescent="0.3">
      <c r="A253" s="1">
        <v>44403</v>
      </c>
      <c r="B253" t="s">
        <v>263</v>
      </c>
      <c r="C253" t="s">
        <v>415</v>
      </c>
      <c r="D253" t="s">
        <v>278</v>
      </c>
      <c r="E253" t="s">
        <v>266</v>
      </c>
    </row>
    <row r="256" spans="1:5" x14ac:dyDescent="0.3">
      <c r="D256" s="26">
        <v>6510532</v>
      </c>
    </row>
    <row r="257" spans="1:5" x14ac:dyDescent="0.3">
      <c r="A257" s="1">
        <v>44398</v>
      </c>
      <c r="B257" t="s">
        <v>263</v>
      </c>
      <c r="C257" t="s">
        <v>416</v>
      </c>
      <c r="D257" t="s">
        <v>276</v>
      </c>
      <c r="E257" t="s">
        <v>266</v>
      </c>
    </row>
    <row r="259" spans="1:5" x14ac:dyDescent="0.3">
      <c r="D259" s="26">
        <v>1560000</v>
      </c>
    </row>
    <row r="260" spans="1:5" x14ac:dyDescent="0.3">
      <c r="A260" s="1">
        <v>44397</v>
      </c>
      <c r="B260" t="s">
        <v>263</v>
      </c>
      <c r="C260" t="s">
        <v>417</v>
      </c>
      <c r="D260" t="s">
        <v>278</v>
      </c>
      <c r="E260" t="s">
        <v>266</v>
      </c>
    </row>
    <row r="262" spans="1:5" x14ac:dyDescent="0.3">
      <c r="D262" s="26">
        <v>3352552</v>
      </c>
    </row>
    <row r="263" spans="1:5" x14ac:dyDescent="0.3">
      <c r="A263" s="1">
        <v>44396</v>
      </c>
      <c r="B263" t="s">
        <v>263</v>
      </c>
      <c r="C263" t="s">
        <v>418</v>
      </c>
      <c r="D263" t="s">
        <v>270</v>
      </c>
      <c r="E263" t="s">
        <v>266</v>
      </c>
    </row>
    <row r="264" spans="1:5" x14ac:dyDescent="0.3">
      <c r="C264" t="s">
        <v>419</v>
      </c>
    </row>
    <row r="265" spans="1:5" x14ac:dyDescent="0.3">
      <c r="D265" t="s">
        <v>420</v>
      </c>
    </row>
    <row r="266" spans="1:5" x14ac:dyDescent="0.3">
      <c r="A266" s="1">
        <v>44390</v>
      </c>
      <c r="B266" t="s">
        <v>263</v>
      </c>
      <c r="C266" t="s">
        <v>421</v>
      </c>
      <c r="D266" t="s">
        <v>270</v>
      </c>
      <c r="E266" t="s">
        <v>266</v>
      </c>
    </row>
    <row r="268" spans="1:5" x14ac:dyDescent="0.3">
      <c r="D268" s="26">
        <v>10631328</v>
      </c>
    </row>
    <row r="269" spans="1:5" x14ac:dyDescent="0.3">
      <c r="A269" s="1">
        <v>44389</v>
      </c>
      <c r="B269" t="s">
        <v>263</v>
      </c>
      <c r="C269" t="s">
        <v>422</v>
      </c>
      <c r="D269" t="s">
        <v>293</v>
      </c>
      <c r="E269" t="s">
        <v>266</v>
      </c>
    </row>
    <row r="271" spans="1:5" x14ac:dyDescent="0.3">
      <c r="D271" s="26">
        <v>5673000</v>
      </c>
    </row>
    <row r="272" spans="1:5" x14ac:dyDescent="0.3">
      <c r="A272" s="1">
        <v>44385</v>
      </c>
      <c r="B272" t="s">
        <v>263</v>
      </c>
      <c r="C272" t="s">
        <v>423</v>
      </c>
      <c r="D272" t="s">
        <v>424</v>
      </c>
      <c r="E272" t="s">
        <v>266</v>
      </c>
    </row>
    <row r="273" spans="1:5" x14ac:dyDescent="0.3">
      <c r="A273" s="1">
        <v>44385</v>
      </c>
      <c r="B273" t="s">
        <v>263</v>
      </c>
      <c r="C273" t="s">
        <v>425</v>
      </c>
      <c r="D273" t="s">
        <v>426</v>
      </c>
      <c r="E273" t="s">
        <v>266</v>
      </c>
    </row>
    <row r="274" spans="1:5" x14ac:dyDescent="0.3">
      <c r="A274" s="1">
        <v>44375</v>
      </c>
      <c r="B274" t="s">
        <v>263</v>
      </c>
      <c r="C274" t="s">
        <v>427</v>
      </c>
      <c r="D274" t="s">
        <v>278</v>
      </c>
      <c r="E274" t="s">
        <v>266</v>
      </c>
    </row>
    <row r="276" spans="1:5" x14ac:dyDescent="0.3">
      <c r="D276" s="26">
        <v>6622333</v>
      </c>
    </row>
    <row r="277" spans="1:5" x14ac:dyDescent="0.3">
      <c r="A277" s="1">
        <v>44372</v>
      </c>
      <c r="B277" t="s">
        <v>263</v>
      </c>
      <c r="C277" t="s">
        <v>428</v>
      </c>
      <c r="D277" t="s">
        <v>278</v>
      </c>
      <c r="E277" t="s">
        <v>266</v>
      </c>
    </row>
    <row r="279" spans="1:5" x14ac:dyDescent="0.3">
      <c r="D279" s="26">
        <v>1459500</v>
      </c>
    </row>
    <row r="280" spans="1:5" x14ac:dyDescent="0.3">
      <c r="A280" s="1">
        <v>44370</v>
      </c>
      <c r="B280" t="s">
        <v>263</v>
      </c>
      <c r="C280" t="s">
        <v>429</v>
      </c>
      <c r="D280" t="s">
        <v>270</v>
      </c>
      <c r="E280" t="s">
        <v>266</v>
      </c>
    </row>
    <row r="282" spans="1:5" x14ac:dyDescent="0.3">
      <c r="D282" s="26">
        <v>3848960</v>
      </c>
    </row>
    <row r="283" spans="1:5" x14ac:dyDescent="0.3">
      <c r="A283" s="1">
        <v>44362</v>
      </c>
      <c r="B283" t="s">
        <v>263</v>
      </c>
      <c r="C283" t="s">
        <v>430</v>
      </c>
      <c r="D283" t="s">
        <v>278</v>
      </c>
      <c r="E283" t="s">
        <v>266</v>
      </c>
    </row>
    <row r="284" spans="1:5" x14ac:dyDescent="0.3">
      <c r="C284" t="s">
        <v>431</v>
      </c>
    </row>
    <row r="285" spans="1:5" x14ac:dyDescent="0.3">
      <c r="D285" t="s">
        <v>432</v>
      </c>
    </row>
    <row r="286" spans="1:5" x14ac:dyDescent="0.3">
      <c r="A286" s="1">
        <v>44362</v>
      </c>
      <c r="B286" t="s">
        <v>263</v>
      </c>
      <c r="C286" t="s">
        <v>433</v>
      </c>
      <c r="D286" t="s">
        <v>434</v>
      </c>
      <c r="E286" t="s">
        <v>266</v>
      </c>
    </row>
    <row r="287" spans="1:5" x14ac:dyDescent="0.3">
      <c r="A287" s="1">
        <v>44358</v>
      </c>
      <c r="B287" t="s">
        <v>263</v>
      </c>
      <c r="C287" t="s">
        <v>348</v>
      </c>
      <c r="D287" t="s">
        <v>278</v>
      </c>
      <c r="E287" t="s">
        <v>266</v>
      </c>
    </row>
    <row r="289" spans="1:5" x14ac:dyDescent="0.3">
      <c r="D289" s="26">
        <v>11237246</v>
      </c>
    </row>
    <row r="290" spans="1:5" x14ac:dyDescent="0.3">
      <c r="A290" s="1">
        <v>44358</v>
      </c>
      <c r="B290" t="s">
        <v>263</v>
      </c>
      <c r="C290" t="s">
        <v>435</v>
      </c>
      <c r="D290" t="s">
        <v>276</v>
      </c>
      <c r="E290" t="s">
        <v>266</v>
      </c>
    </row>
    <row r="292" spans="1:5" x14ac:dyDescent="0.3">
      <c r="D292" s="26">
        <v>2219920</v>
      </c>
    </row>
    <row r="293" spans="1:5" x14ac:dyDescent="0.3">
      <c r="A293" s="1">
        <v>44358</v>
      </c>
      <c r="B293" t="s">
        <v>263</v>
      </c>
      <c r="C293" t="s">
        <v>436</v>
      </c>
      <c r="D293" t="s">
        <v>276</v>
      </c>
      <c r="E293" t="s">
        <v>266</v>
      </c>
    </row>
    <row r="295" spans="1:5" x14ac:dyDescent="0.3">
      <c r="D295" s="26">
        <v>3403700</v>
      </c>
    </row>
    <row r="296" spans="1:5" x14ac:dyDescent="0.3">
      <c r="A296" s="1">
        <v>44354</v>
      </c>
      <c r="B296" t="s">
        <v>263</v>
      </c>
      <c r="C296" t="s">
        <v>437</v>
      </c>
      <c r="D296" t="s">
        <v>278</v>
      </c>
      <c r="E296" t="s">
        <v>266</v>
      </c>
    </row>
    <row r="298" spans="1:5" x14ac:dyDescent="0.3">
      <c r="D298" s="26">
        <v>3550631</v>
      </c>
    </row>
    <row r="299" spans="1:5" x14ac:dyDescent="0.3">
      <c r="A299" s="1">
        <v>44351</v>
      </c>
      <c r="B299" t="s">
        <v>263</v>
      </c>
      <c r="C299" t="s">
        <v>438</v>
      </c>
      <c r="D299" t="s">
        <v>270</v>
      </c>
      <c r="E299" t="s">
        <v>266</v>
      </c>
    </row>
    <row r="300" spans="1:5" x14ac:dyDescent="0.3">
      <c r="C300" t="s">
        <v>439</v>
      </c>
    </row>
    <row r="301" spans="1:5" x14ac:dyDescent="0.3">
      <c r="D301" t="s">
        <v>440</v>
      </c>
    </row>
    <row r="302" spans="1:5" x14ac:dyDescent="0.3">
      <c r="A302" s="1">
        <v>44340</v>
      </c>
      <c r="B302" t="s">
        <v>263</v>
      </c>
      <c r="C302" t="s">
        <v>441</v>
      </c>
      <c r="D302" t="s">
        <v>278</v>
      </c>
      <c r="E302" t="s">
        <v>266</v>
      </c>
    </row>
    <row r="304" spans="1:5" x14ac:dyDescent="0.3">
      <c r="D304" s="26">
        <v>2894200</v>
      </c>
    </row>
    <row r="305" spans="1:5" x14ac:dyDescent="0.3">
      <c r="A305" s="1">
        <v>44328</v>
      </c>
      <c r="B305" t="s">
        <v>263</v>
      </c>
      <c r="C305" t="s">
        <v>442</v>
      </c>
      <c r="D305" t="s">
        <v>293</v>
      </c>
      <c r="E305" t="s">
        <v>266</v>
      </c>
    </row>
    <row r="307" spans="1:5" x14ac:dyDescent="0.3">
      <c r="D307" s="26">
        <v>2995000</v>
      </c>
    </row>
    <row r="308" spans="1:5" x14ac:dyDescent="0.3">
      <c r="A308" s="1">
        <v>44326</v>
      </c>
      <c r="B308" t="s">
        <v>263</v>
      </c>
      <c r="C308" t="s">
        <v>443</v>
      </c>
      <c r="D308" t="s">
        <v>278</v>
      </c>
      <c r="E308" t="s">
        <v>266</v>
      </c>
    </row>
    <row r="310" spans="1:5" x14ac:dyDescent="0.3">
      <c r="D310" s="26">
        <v>3462800</v>
      </c>
    </row>
    <row r="311" spans="1:5" x14ac:dyDescent="0.3">
      <c r="A311" s="1">
        <v>44314</v>
      </c>
      <c r="B311" t="s">
        <v>263</v>
      </c>
      <c r="C311" t="s">
        <v>444</v>
      </c>
      <c r="D311" t="s">
        <v>276</v>
      </c>
      <c r="E311" t="s">
        <v>266</v>
      </c>
    </row>
    <row r="313" spans="1:5" x14ac:dyDescent="0.3">
      <c r="D313" s="26">
        <v>1389978</v>
      </c>
    </row>
    <row r="314" spans="1:5" x14ac:dyDescent="0.3">
      <c r="A314" s="1">
        <v>44314</v>
      </c>
      <c r="B314" t="s">
        <v>263</v>
      </c>
      <c r="C314" t="s">
        <v>445</v>
      </c>
      <c r="D314" t="s">
        <v>276</v>
      </c>
      <c r="E314" t="s">
        <v>266</v>
      </c>
    </row>
    <row r="316" spans="1:5" x14ac:dyDescent="0.3">
      <c r="D316" s="26">
        <v>1760448</v>
      </c>
    </row>
    <row r="317" spans="1:5" x14ac:dyDescent="0.3">
      <c r="A317" s="1">
        <v>44313</v>
      </c>
      <c r="B317" t="s">
        <v>263</v>
      </c>
      <c r="C317" t="s">
        <v>446</v>
      </c>
      <c r="D317" t="s">
        <v>270</v>
      </c>
      <c r="E317" t="s">
        <v>266</v>
      </c>
    </row>
    <row r="319" spans="1:5" x14ac:dyDescent="0.3">
      <c r="D319" s="26">
        <v>3132790</v>
      </c>
    </row>
    <row r="320" spans="1:5" x14ac:dyDescent="0.3">
      <c r="A320" s="1">
        <v>44313</v>
      </c>
      <c r="B320" t="s">
        <v>263</v>
      </c>
      <c r="C320" t="s">
        <v>447</v>
      </c>
      <c r="D320" t="s">
        <v>278</v>
      </c>
      <c r="E320" t="s">
        <v>266</v>
      </c>
    </row>
    <row r="322" spans="1:5" x14ac:dyDescent="0.3">
      <c r="D322" s="26">
        <v>953901</v>
      </c>
    </row>
    <row r="323" spans="1:5" x14ac:dyDescent="0.3">
      <c r="A323" s="1">
        <v>44313</v>
      </c>
      <c r="B323" t="s">
        <v>263</v>
      </c>
      <c r="C323" t="s">
        <v>448</v>
      </c>
      <c r="D323" t="s">
        <v>278</v>
      </c>
      <c r="E323" t="s">
        <v>266</v>
      </c>
    </row>
    <row r="325" spans="1:5" x14ac:dyDescent="0.3">
      <c r="D325" s="26">
        <v>1071558</v>
      </c>
    </row>
    <row r="326" spans="1:5" x14ac:dyDescent="0.3">
      <c r="A326" s="1">
        <v>44313</v>
      </c>
      <c r="B326" t="s">
        <v>263</v>
      </c>
      <c r="C326" t="s">
        <v>449</v>
      </c>
      <c r="D326" t="s">
        <v>450</v>
      </c>
      <c r="E326" t="s">
        <v>266</v>
      </c>
    </row>
    <row r="327" spans="1:5" x14ac:dyDescent="0.3">
      <c r="A327" s="1">
        <v>44313</v>
      </c>
      <c r="B327" t="s">
        <v>263</v>
      </c>
      <c r="C327" t="s">
        <v>451</v>
      </c>
      <c r="D327" t="s">
        <v>452</v>
      </c>
      <c r="E327" t="s">
        <v>266</v>
      </c>
    </row>
    <row r="329" spans="1:5" x14ac:dyDescent="0.3">
      <c r="D329" s="26">
        <v>1430130</v>
      </c>
    </row>
    <row r="330" spans="1:5" x14ac:dyDescent="0.3">
      <c r="A330" s="1">
        <v>44312</v>
      </c>
      <c r="B330" t="s">
        <v>263</v>
      </c>
      <c r="C330" t="s">
        <v>453</v>
      </c>
      <c r="D330" t="s">
        <v>454</v>
      </c>
      <c r="E330" t="s">
        <v>266</v>
      </c>
    </row>
    <row r="331" spans="1:5" x14ac:dyDescent="0.3">
      <c r="A331" s="1">
        <v>44312</v>
      </c>
      <c r="B331" t="s">
        <v>263</v>
      </c>
      <c r="C331" t="s">
        <v>455</v>
      </c>
      <c r="D331" t="s">
        <v>456</v>
      </c>
      <c r="E331" t="s">
        <v>266</v>
      </c>
    </row>
    <row r="332" spans="1:5" x14ac:dyDescent="0.3">
      <c r="A332" s="1">
        <v>44305</v>
      </c>
      <c r="B332" t="s">
        <v>263</v>
      </c>
      <c r="C332" t="s">
        <v>457</v>
      </c>
      <c r="D332" t="s">
        <v>458</v>
      </c>
      <c r="E332" t="s">
        <v>266</v>
      </c>
    </row>
    <row r="333" spans="1:5" x14ac:dyDescent="0.3">
      <c r="A333" s="1">
        <v>44280</v>
      </c>
      <c r="B333" t="s">
        <v>263</v>
      </c>
      <c r="C333" t="s">
        <v>459</v>
      </c>
      <c r="D333" t="s">
        <v>460</v>
      </c>
      <c r="E333" t="s">
        <v>374</v>
      </c>
    </row>
    <row r="334" spans="1:5" x14ac:dyDescent="0.3">
      <c r="E334" t="s">
        <v>375</v>
      </c>
    </row>
    <row r="335" spans="1:5" x14ac:dyDescent="0.3">
      <c r="A335" s="1">
        <v>44266</v>
      </c>
      <c r="B335" t="s">
        <v>263</v>
      </c>
      <c r="C335" t="s">
        <v>461</v>
      </c>
      <c r="D335" t="s">
        <v>462</v>
      </c>
      <c r="E335" t="s">
        <v>266</v>
      </c>
    </row>
    <row r="336" spans="1:5" x14ac:dyDescent="0.3">
      <c r="A336" s="1">
        <v>44259</v>
      </c>
      <c r="B336" t="s">
        <v>263</v>
      </c>
      <c r="C336" t="s">
        <v>463</v>
      </c>
      <c r="D336" t="s">
        <v>278</v>
      </c>
      <c r="E336" t="s">
        <v>374</v>
      </c>
    </row>
    <row r="337" spans="1:5" x14ac:dyDescent="0.3">
      <c r="E337" t="s">
        <v>464</v>
      </c>
    </row>
    <row r="338" spans="1:5" x14ac:dyDescent="0.3">
      <c r="D338" s="26">
        <v>5000000</v>
      </c>
    </row>
    <row r="339" spans="1:5" x14ac:dyDescent="0.3">
      <c r="A339" s="1">
        <v>44258</v>
      </c>
      <c r="B339" t="s">
        <v>263</v>
      </c>
      <c r="C339" t="s">
        <v>465</v>
      </c>
      <c r="D339" t="s">
        <v>466</v>
      </c>
      <c r="E339" t="s">
        <v>266</v>
      </c>
    </row>
    <row r="340" spans="1:5" x14ac:dyDescent="0.3">
      <c r="A340" s="1">
        <v>44251</v>
      </c>
      <c r="B340" t="s">
        <v>263</v>
      </c>
      <c r="C340" t="s">
        <v>467</v>
      </c>
      <c r="D340" t="s">
        <v>468</v>
      </c>
      <c r="E340" t="s">
        <v>266</v>
      </c>
    </row>
    <row r="341" spans="1:5" x14ac:dyDescent="0.3">
      <c r="A341" s="1">
        <v>44245</v>
      </c>
      <c r="B341" t="s">
        <v>263</v>
      </c>
      <c r="C341" t="s">
        <v>193</v>
      </c>
      <c r="D341" t="s">
        <v>469</v>
      </c>
      <c r="E341" t="s">
        <v>266</v>
      </c>
    </row>
    <row r="342" spans="1:5" x14ac:dyDescent="0.3">
      <c r="C342" t="s">
        <v>165</v>
      </c>
    </row>
    <row r="343" spans="1:5" x14ac:dyDescent="0.3">
      <c r="A343" s="1">
        <v>44235</v>
      </c>
      <c r="B343" t="s">
        <v>263</v>
      </c>
      <c r="C343" t="s">
        <v>470</v>
      </c>
      <c r="D343" t="s">
        <v>276</v>
      </c>
      <c r="E343" t="s">
        <v>266</v>
      </c>
    </row>
    <row r="345" spans="1:5" x14ac:dyDescent="0.3">
      <c r="D345" s="26">
        <v>6532957</v>
      </c>
    </row>
    <row r="346" spans="1:5" x14ac:dyDescent="0.3">
      <c r="A346" s="1">
        <v>44217</v>
      </c>
      <c r="B346" t="s">
        <v>263</v>
      </c>
      <c r="C346" t="s">
        <v>471</v>
      </c>
      <c r="D346" t="s">
        <v>293</v>
      </c>
      <c r="E346" t="s">
        <v>266</v>
      </c>
    </row>
    <row r="348" spans="1:5" x14ac:dyDescent="0.3">
      <c r="D348" s="26">
        <v>3260000</v>
      </c>
    </row>
    <row r="349" spans="1:5" x14ac:dyDescent="0.3">
      <c r="A349" s="1">
        <v>44195</v>
      </c>
      <c r="B349" t="s">
        <v>263</v>
      </c>
      <c r="C349" t="s">
        <v>472</v>
      </c>
      <c r="D349" t="s">
        <v>270</v>
      </c>
      <c r="E349" t="s">
        <v>266</v>
      </c>
    </row>
    <row r="351" spans="1:5" x14ac:dyDescent="0.3">
      <c r="D351" s="26">
        <v>3941618</v>
      </c>
    </row>
    <row r="352" spans="1:5" x14ac:dyDescent="0.3">
      <c r="A352" s="1">
        <v>44187</v>
      </c>
      <c r="B352" t="s">
        <v>263</v>
      </c>
      <c r="C352" t="s">
        <v>473</v>
      </c>
      <c r="D352" t="s">
        <v>474</v>
      </c>
      <c r="E352" t="s">
        <v>266</v>
      </c>
    </row>
    <row r="353" spans="1:5" x14ac:dyDescent="0.3">
      <c r="A353" s="1">
        <v>44153</v>
      </c>
      <c r="B353" t="s">
        <v>263</v>
      </c>
      <c r="C353" t="s">
        <v>475</v>
      </c>
      <c r="D353" t="s">
        <v>278</v>
      </c>
      <c r="E353" t="s">
        <v>266</v>
      </c>
    </row>
    <row r="355" spans="1:5" x14ac:dyDescent="0.3">
      <c r="D355" s="26">
        <v>67730000</v>
      </c>
    </row>
    <row r="356" spans="1:5" x14ac:dyDescent="0.3">
      <c r="A356" s="1">
        <v>44148</v>
      </c>
      <c r="B356" t="s">
        <v>263</v>
      </c>
      <c r="C356" t="s">
        <v>476</v>
      </c>
      <c r="D356" t="s">
        <v>270</v>
      </c>
      <c r="E356" t="s">
        <v>266</v>
      </c>
    </row>
    <row r="359" spans="1:5" x14ac:dyDescent="0.3">
      <c r="D359" s="26">
        <v>11500000</v>
      </c>
    </row>
    <row r="360" spans="1:5" x14ac:dyDescent="0.3">
      <c r="A360" s="1">
        <v>44105</v>
      </c>
      <c r="B360" t="s">
        <v>263</v>
      </c>
      <c r="C360" t="s">
        <v>477</v>
      </c>
      <c r="D360" t="s">
        <v>278</v>
      </c>
      <c r="E360" t="s">
        <v>266</v>
      </c>
    </row>
    <row r="363" spans="1:5" x14ac:dyDescent="0.3">
      <c r="D363" s="26">
        <v>700000</v>
      </c>
    </row>
    <row r="364" spans="1:5" x14ac:dyDescent="0.3">
      <c r="A364" s="1">
        <v>44098</v>
      </c>
      <c r="B364" t="s">
        <v>263</v>
      </c>
      <c r="C364" t="s">
        <v>478</v>
      </c>
      <c r="D364" t="s">
        <v>270</v>
      </c>
      <c r="E364" t="s">
        <v>266</v>
      </c>
    </row>
    <row r="367" spans="1:5" x14ac:dyDescent="0.3">
      <c r="D367" s="26">
        <v>1655550</v>
      </c>
    </row>
    <row r="368" spans="1:5" x14ac:dyDescent="0.3">
      <c r="A368" s="1">
        <v>44098</v>
      </c>
      <c r="B368" t="s">
        <v>263</v>
      </c>
      <c r="C368" t="s">
        <v>479</v>
      </c>
      <c r="D368" t="s">
        <v>278</v>
      </c>
      <c r="E368" t="s">
        <v>266</v>
      </c>
    </row>
    <row r="371" spans="1:5" x14ac:dyDescent="0.3">
      <c r="D371" s="26">
        <v>1725550</v>
      </c>
    </row>
    <row r="372" spans="1:5" x14ac:dyDescent="0.3">
      <c r="A372" s="1">
        <v>44036</v>
      </c>
      <c r="B372" t="s">
        <v>263</v>
      </c>
      <c r="C372" t="s">
        <v>480</v>
      </c>
      <c r="D372" t="s">
        <v>278</v>
      </c>
      <c r="E372" t="s">
        <v>266</v>
      </c>
    </row>
    <row r="375" spans="1:5" x14ac:dyDescent="0.3">
      <c r="D375" s="26">
        <v>15808000</v>
      </c>
    </row>
    <row r="376" spans="1:5" x14ac:dyDescent="0.3">
      <c r="A376" s="1">
        <v>44019</v>
      </c>
      <c r="B376" t="s">
        <v>263</v>
      </c>
      <c r="C376" t="s">
        <v>481</v>
      </c>
      <c r="D376" t="s">
        <v>482</v>
      </c>
      <c r="E376" t="s">
        <v>266</v>
      </c>
    </row>
    <row r="377" spans="1:5" x14ac:dyDescent="0.3">
      <c r="A377" s="1">
        <v>43903</v>
      </c>
      <c r="B377" t="s">
        <v>263</v>
      </c>
      <c r="C377" t="s">
        <v>483</v>
      </c>
      <c r="D377" t="s">
        <v>484</v>
      </c>
      <c r="E377" t="s">
        <v>266</v>
      </c>
    </row>
    <row r="378" spans="1:5" x14ac:dyDescent="0.3">
      <c r="A378" s="1">
        <v>43887</v>
      </c>
      <c r="B378" t="s">
        <v>263</v>
      </c>
      <c r="C378" t="s">
        <v>284</v>
      </c>
      <c r="D378" t="s">
        <v>270</v>
      </c>
      <c r="E378" t="s">
        <v>266</v>
      </c>
    </row>
    <row r="380" spans="1:5" x14ac:dyDescent="0.3">
      <c r="D380" s="26">
        <v>5619700</v>
      </c>
    </row>
    <row r="381" spans="1:5" x14ac:dyDescent="0.3">
      <c r="A381" s="1">
        <v>43885</v>
      </c>
      <c r="B381" t="s">
        <v>485</v>
      </c>
      <c r="C381" t="s">
        <v>284</v>
      </c>
      <c r="D381" t="s">
        <v>270</v>
      </c>
      <c r="E381" t="s">
        <v>266</v>
      </c>
    </row>
    <row r="383" spans="1:5" x14ac:dyDescent="0.3">
      <c r="D383" s="26">
        <v>6279300</v>
      </c>
    </row>
    <row r="384" spans="1:5" x14ac:dyDescent="0.3">
      <c r="A384" s="1">
        <v>43885</v>
      </c>
      <c r="B384" t="s">
        <v>263</v>
      </c>
      <c r="C384" t="s">
        <v>486</v>
      </c>
      <c r="D384" t="s">
        <v>270</v>
      </c>
      <c r="E384" t="s">
        <v>266</v>
      </c>
    </row>
    <row r="386" spans="1:5" x14ac:dyDescent="0.3">
      <c r="D386" s="26">
        <v>31190850</v>
      </c>
    </row>
    <row r="387" spans="1:5" x14ac:dyDescent="0.3">
      <c r="A387" s="1">
        <v>43885</v>
      </c>
      <c r="B387" t="s">
        <v>263</v>
      </c>
      <c r="C387" t="s">
        <v>487</v>
      </c>
      <c r="D387" t="s">
        <v>278</v>
      </c>
      <c r="E387" t="s">
        <v>266</v>
      </c>
    </row>
    <row r="389" spans="1:5" x14ac:dyDescent="0.3">
      <c r="D389" s="26">
        <v>9565011</v>
      </c>
    </row>
    <row r="390" spans="1:5" x14ac:dyDescent="0.3">
      <c r="A390" s="1">
        <v>43873</v>
      </c>
      <c r="B390" t="s">
        <v>263</v>
      </c>
      <c r="C390" t="s">
        <v>488</v>
      </c>
      <c r="D390" t="s">
        <v>278</v>
      </c>
      <c r="E390" t="s">
        <v>266</v>
      </c>
    </row>
    <row r="392" spans="1:5" x14ac:dyDescent="0.3">
      <c r="D392" s="26">
        <v>4000000</v>
      </c>
    </row>
    <row r="393" spans="1:5" x14ac:dyDescent="0.3">
      <c r="A393" s="1">
        <v>43868</v>
      </c>
      <c r="B393" t="s">
        <v>263</v>
      </c>
      <c r="C393" t="s">
        <v>480</v>
      </c>
      <c r="D393" t="s">
        <v>278</v>
      </c>
      <c r="E393" t="s">
        <v>266</v>
      </c>
    </row>
    <row r="396" spans="1:5" x14ac:dyDescent="0.3">
      <c r="D396" s="26">
        <v>21000000</v>
      </c>
    </row>
    <row r="397" spans="1:5" x14ac:dyDescent="0.3">
      <c r="A397" s="1">
        <v>43865</v>
      </c>
      <c r="B397" t="s">
        <v>263</v>
      </c>
      <c r="C397" t="s">
        <v>489</v>
      </c>
      <c r="D397" t="s">
        <v>490</v>
      </c>
      <c r="E397" t="s">
        <v>266</v>
      </c>
    </row>
    <row r="398" spans="1:5" x14ac:dyDescent="0.3">
      <c r="A398" s="1">
        <v>43853</v>
      </c>
      <c r="B398" t="s">
        <v>263</v>
      </c>
      <c r="C398" t="s">
        <v>491</v>
      </c>
      <c r="D398" t="s">
        <v>270</v>
      </c>
      <c r="E398" t="s">
        <v>266</v>
      </c>
    </row>
    <row r="400" spans="1:5" x14ac:dyDescent="0.3">
      <c r="D400" s="26">
        <v>3728000</v>
      </c>
    </row>
    <row r="401" spans="1:5" x14ac:dyDescent="0.3">
      <c r="A401" s="1">
        <v>43852</v>
      </c>
      <c r="B401" t="s">
        <v>263</v>
      </c>
      <c r="C401" t="s">
        <v>492</v>
      </c>
      <c r="D401" t="s">
        <v>270</v>
      </c>
      <c r="E401" t="s">
        <v>266</v>
      </c>
    </row>
    <row r="403" spans="1:5" x14ac:dyDescent="0.3">
      <c r="D403" s="26">
        <v>4117879</v>
      </c>
    </row>
    <row r="404" spans="1:5" x14ac:dyDescent="0.3">
      <c r="A404" s="1">
        <v>43852</v>
      </c>
      <c r="B404" t="s">
        <v>263</v>
      </c>
      <c r="C404" t="s">
        <v>493</v>
      </c>
      <c r="D404" t="s">
        <v>278</v>
      </c>
      <c r="E404" t="s">
        <v>266</v>
      </c>
    </row>
    <row r="406" spans="1:5" x14ac:dyDescent="0.3">
      <c r="D406" s="26">
        <v>4236189</v>
      </c>
    </row>
    <row r="407" spans="1:5" x14ac:dyDescent="0.3">
      <c r="A407" s="1">
        <v>43844</v>
      </c>
      <c r="B407" t="s">
        <v>263</v>
      </c>
      <c r="C407" t="s">
        <v>421</v>
      </c>
      <c r="D407" t="s">
        <v>270</v>
      </c>
      <c r="E407" t="s">
        <v>266</v>
      </c>
    </row>
    <row r="409" spans="1:5" x14ac:dyDescent="0.3">
      <c r="D409" s="26">
        <v>9951300</v>
      </c>
    </row>
    <row r="410" spans="1:5" x14ac:dyDescent="0.3">
      <c r="A410" s="1">
        <v>43840</v>
      </c>
      <c r="B410" t="s">
        <v>263</v>
      </c>
      <c r="C410" t="s">
        <v>299</v>
      </c>
      <c r="D410" t="s">
        <v>494</v>
      </c>
      <c r="E410" t="s">
        <v>266</v>
      </c>
    </row>
    <row r="411" spans="1:5" x14ac:dyDescent="0.3">
      <c r="A411" s="1">
        <v>43838</v>
      </c>
      <c r="B411" t="s">
        <v>263</v>
      </c>
      <c r="C411" t="s">
        <v>495</v>
      </c>
      <c r="D411" t="s">
        <v>270</v>
      </c>
      <c r="E411" t="s">
        <v>266</v>
      </c>
    </row>
    <row r="413" spans="1:5" x14ac:dyDescent="0.3">
      <c r="D413" s="26">
        <v>9660222</v>
      </c>
    </row>
    <row r="414" spans="1:5" x14ac:dyDescent="0.3">
      <c r="A414" s="1">
        <v>43816</v>
      </c>
      <c r="B414" t="s">
        <v>263</v>
      </c>
      <c r="C414" t="s">
        <v>496</v>
      </c>
      <c r="D414" t="s">
        <v>276</v>
      </c>
      <c r="E414" t="s">
        <v>266</v>
      </c>
    </row>
    <row r="416" spans="1:5" x14ac:dyDescent="0.3">
      <c r="D416" s="26">
        <v>8000000</v>
      </c>
    </row>
    <row r="417" spans="1:5" x14ac:dyDescent="0.3">
      <c r="A417" s="1">
        <v>43804</v>
      </c>
      <c r="B417" t="s">
        <v>263</v>
      </c>
      <c r="C417" t="s">
        <v>348</v>
      </c>
      <c r="D417" t="s">
        <v>278</v>
      </c>
      <c r="E417" t="s">
        <v>266</v>
      </c>
    </row>
    <row r="419" spans="1:5" x14ac:dyDescent="0.3">
      <c r="D419" s="26">
        <v>10450951</v>
      </c>
    </row>
    <row r="420" spans="1:5" x14ac:dyDescent="0.3">
      <c r="A420" s="1">
        <v>43802</v>
      </c>
      <c r="B420" t="s">
        <v>263</v>
      </c>
      <c r="C420" t="s">
        <v>497</v>
      </c>
      <c r="D420" t="s">
        <v>270</v>
      </c>
      <c r="E420" t="s">
        <v>266</v>
      </c>
    </row>
    <row r="422" spans="1:5" x14ac:dyDescent="0.3">
      <c r="D422" s="26">
        <v>4689905</v>
      </c>
    </row>
    <row r="423" spans="1:5" x14ac:dyDescent="0.3">
      <c r="A423" s="1">
        <v>43802</v>
      </c>
      <c r="B423" t="s">
        <v>263</v>
      </c>
      <c r="C423" t="s">
        <v>498</v>
      </c>
      <c r="D423" t="s">
        <v>278</v>
      </c>
      <c r="E423" t="s">
        <v>266</v>
      </c>
    </row>
    <row r="425" spans="1:5" x14ac:dyDescent="0.3">
      <c r="D425" s="26">
        <v>3965381</v>
      </c>
    </row>
    <row r="426" spans="1:5" x14ac:dyDescent="0.3">
      <c r="A426" s="1">
        <v>43790</v>
      </c>
      <c r="B426" t="s">
        <v>263</v>
      </c>
      <c r="C426" t="s">
        <v>499</v>
      </c>
      <c r="D426" t="s">
        <v>270</v>
      </c>
      <c r="E426" t="s">
        <v>374</v>
      </c>
    </row>
    <row r="427" spans="1:5" x14ac:dyDescent="0.3">
      <c r="E427" t="s">
        <v>375</v>
      </c>
    </row>
    <row r="429" spans="1:5" x14ac:dyDescent="0.3">
      <c r="D429" s="26">
        <v>28700000</v>
      </c>
    </row>
    <row r="430" spans="1:5" x14ac:dyDescent="0.3">
      <c r="A430" s="1">
        <v>43776</v>
      </c>
      <c r="B430" t="s">
        <v>263</v>
      </c>
      <c r="C430" t="s">
        <v>500</v>
      </c>
      <c r="D430" t="s">
        <v>270</v>
      </c>
      <c r="E430" t="s">
        <v>266</v>
      </c>
    </row>
    <row r="432" spans="1:5" x14ac:dyDescent="0.3">
      <c r="D432" s="26">
        <v>34594000</v>
      </c>
    </row>
    <row r="433" spans="1:5" x14ac:dyDescent="0.3">
      <c r="A433" s="1">
        <v>43759</v>
      </c>
      <c r="B433" t="s">
        <v>263</v>
      </c>
      <c r="C433" t="s">
        <v>501</v>
      </c>
      <c r="D433" t="s">
        <v>502</v>
      </c>
      <c r="E433" t="s">
        <v>374</v>
      </c>
    </row>
    <row r="434" spans="1:5" x14ac:dyDescent="0.3">
      <c r="E434" t="s">
        <v>375</v>
      </c>
    </row>
    <row r="435" spans="1:5" x14ac:dyDescent="0.3">
      <c r="A435" s="1">
        <v>43739</v>
      </c>
      <c r="B435" t="s">
        <v>263</v>
      </c>
      <c r="C435" t="s">
        <v>503</v>
      </c>
      <c r="D435" t="s">
        <v>504</v>
      </c>
      <c r="E435" t="s">
        <v>266</v>
      </c>
    </row>
    <row r="436" spans="1:5" x14ac:dyDescent="0.3">
      <c r="A436" s="1">
        <v>43724</v>
      </c>
      <c r="B436" t="s">
        <v>485</v>
      </c>
      <c r="C436" t="s">
        <v>505</v>
      </c>
      <c r="D436" t="s">
        <v>276</v>
      </c>
      <c r="E436" t="s">
        <v>266</v>
      </c>
    </row>
    <row r="438" spans="1:5" x14ac:dyDescent="0.3">
      <c r="D438" s="26">
        <v>13447033</v>
      </c>
    </row>
    <row r="439" spans="1:5" x14ac:dyDescent="0.3">
      <c r="A439" s="1">
        <v>43721</v>
      </c>
      <c r="B439" t="s">
        <v>263</v>
      </c>
      <c r="C439" t="s">
        <v>506</v>
      </c>
      <c r="D439" t="s">
        <v>278</v>
      </c>
      <c r="E439" t="s">
        <v>374</v>
      </c>
    </row>
    <row r="440" spans="1:5" x14ac:dyDescent="0.3">
      <c r="E440" t="s">
        <v>375</v>
      </c>
    </row>
    <row r="441" spans="1:5" x14ac:dyDescent="0.3">
      <c r="D441" s="26">
        <v>58000000</v>
      </c>
    </row>
    <row r="442" spans="1:5" x14ac:dyDescent="0.3">
      <c r="A442" s="1">
        <v>43720</v>
      </c>
      <c r="B442" t="s">
        <v>263</v>
      </c>
      <c r="C442" t="s">
        <v>507</v>
      </c>
      <c r="D442" t="s">
        <v>278</v>
      </c>
      <c r="E442" t="s">
        <v>266</v>
      </c>
    </row>
    <row r="444" spans="1:5" x14ac:dyDescent="0.3">
      <c r="D444" s="26">
        <v>15555510</v>
      </c>
    </row>
    <row r="445" spans="1:5" x14ac:dyDescent="0.3">
      <c r="A445" s="1">
        <v>43706</v>
      </c>
      <c r="B445" t="s">
        <v>263</v>
      </c>
      <c r="C445" t="s">
        <v>508</v>
      </c>
      <c r="D445" t="s">
        <v>278</v>
      </c>
      <c r="E445" t="s">
        <v>266</v>
      </c>
    </row>
    <row r="447" spans="1:5" x14ac:dyDescent="0.3">
      <c r="D447" s="26">
        <v>4986000</v>
      </c>
    </row>
    <row r="448" spans="1:5" x14ac:dyDescent="0.3">
      <c r="A448" s="1">
        <v>43676</v>
      </c>
      <c r="B448" t="s">
        <v>263</v>
      </c>
      <c r="C448" t="s">
        <v>509</v>
      </c>
      <c r="D448" t="s">
        <v>510</v>
      </c>
      <c r="E448" t="s">
        <v>266</v>
      </c>
    </row>
    <row r="449" spans="1:5" x14ac:dyDescent="0.3">
      <c r="A449" s="1">
        <v>43664</v>
      </c>
      <c r="B449" t="s">
        <v>263</v>
      </c>
      <c r="C449" t="s">
        <v>511</v>
      </c>
      <c r="D449" t="s">
        <v>293</v>
      </c>
      <c r="E449" t="s">
        <v>266</v>
      </c>
    </row>
    <row r="452" spans="1:5" x14ac:dyDescent="0.3">
      <c r="D452" s="26">
        <v>15400000</v>
      </c>
    </row>
    <row r="453" spans="1:5" x14ac:dyDescent="0.3">
      <c r="A453" s="1">
        <v>43663</v>
      </c>
      <c r="B453" t="s">
        <v>263</v>
      </c>
      <c r="C453" t="s">
        <v>512</v>
      </c>
      <c r="D453" t="s">
        <v>278</v>
      </c>
      <c r="E453" t="s">
        <v>266</v>
      </c>
    </row>
    <row r="455" spans="1:5" x14ac:dyDescent="0.3">
      <c r="D455" s="26">
        <v>18880000</v>
      </c>
    </row>
    <row r="456" spans="1:5" x14ac:dyDescent="0.3">
      <c r="A456" s="1">
        <v>43655</v>
      </c>
      <c r="B456" t="s">
        <v>263</v>
      </c>
      <c r="C456" t="s">
        <v>513</v>
      </c>
      <c r="D456" t="s">
        <v>346</v>
      </c>
      <c r="E456" t="s">
        <v>266</v>
      </c>
    </row>
    <row r="458" spans="1:5" x14ac:dyDescent="0.3">
      <c r="D458" s="26">
        <v>8405404</v>
      </c>
    </row>
    <row r="459" spans="1:5" x14ac:dyDescent="0.3">
      <c r="A459" s="1">
        <v>43629</v>
      </c>
      <c r="B459" t="s">
        <v>263</v>
      </c>
      <c r="C459" t="s">
        <v>514</v>
      </c>
      <c r="D459" t="s">
        <v>270</v>
      </c>
      <c r="E459" t="s">
        <v>266</v>
      </c>
    </row>
    <row r="461" spans="1:5" x14ac:dyDescent="0.3">
      <c r="D461" s="26">
        <v>10800000</v>
      </c>
    </row>
    <row r="462" spans="1:5" x14ac:dyDescent="0.3">
      <c r="A462" s="1">
        <v>43606</v>
      </c>
      <c r="B462" t="s">
        <v>263</v>
      </c>
      <c r="C462" t="s">
        <v>515</v>
      </c>
      <c r="D462" t="s">
        <v>516</v>
      </c>
      <c r="E462" t="s">
        <v>266</v>
      </c>
    </row>
    <row r="463" spans="1:5" x14ac:dyDescent="0.3">
      <c r="A463" s="1">
        <v>43602</v>
      </c>
      <c r="B463" t="s">
        <v>263</v>
      </c>
      <c r="C463" t="s">
        <v>517</v>
      </c>
      <c r="D463" t="s">
        <v>270</v>
      </c>
      <c r="E463" t="s">
        <v>374</v>
      </c>
    </row>
    <row r="464" spans="1:5" x14ac:dyDescent="0.3">
      <c r="E464" t="s">
        <v>375</v>
      </c>
    </row>
    <row r="465" spans="1:5" x14ac:dyDescent="0.3">
      <c r="D465" s="26">
        <v>27829000</v>
      </c>
    </row>
    <row r="466" spans="1:5" x14ac:dyDescent="0.3">
      <c r="A466" s="1">
        <v>43539</v>
      </c>
      <c r="B466" t="s">
        <v>263</v>
      </c>
      <c r="C466" t="s">
        <v>518</v>
      </c>
      <c r="D466" t="s">
        <v>278</v>
      </c>
      <c r="E466" t="s">
        <v>266</v>
      </c>
    </row>
    <row r="468" spans="1:5" x14ac:dyDescent="0.3">
      <c r="D468" s="26">
        <v>4020650</v>
      </c>
    </row>
    <row r="469" spans="1:5" x14ac:dyDescent="0.3">
      <c r="A469" s="1">
        <v>43529</v>
      </c>
      <c r="B469" t="s">
        <v>263</v>
      </c>
      <c r="C469" t="s">
        <v>519</v>
      </c>
      <c r="D469" t="s">
        <v>278</v>
      </c>
      <c r="E469" t="s">
        <v>266</v>
      </c>
    </row>
    <row r="471" spans="1:5" x14ac:dyDescent="0.3">
      <c r="D471" s="26">
        <v>5124920</v>
      </c>
    </row>
    <row r="472" spans="1:5" x14ac:dyDescent="0.3">
      <c r="A472" s="1">
        <v>43523</v>
      </c>
      <c r="B472" t="s">
        <v>263</v>
      </c>
      <c r="C472" t="s">
        <v>299</v>
      </c>
      <c r="D472" t="s">
        <v>276</v>
      </c>
      <c r="E472" t="s">
        <v>266</v>
      </c>
    </row>
    <row r="474" spans="1:5" x14ac:dyDescent="0.3">
      <c r="D474" s="26">
        <v>4143856</v>
      </c>
    </row>
    <row r="475" spans="1:5" x14ac:dyDescent="0.3">
      <c r="A475" s="1">
        <v>43522</v>
      </c>
      <c r="B475" t="s">
        <v>263</v>
      </c>
      <c r="C475" t="s">
        <v>299</v>
      </c>
      <c r="D475" t="s">
        <v>520</v>
      </c>
      <c r="E475" t="s">
        <v>266</v>
      </c>
    </row>
    <row r="476" spans="1:5" x14ac:dyDescent="0.3">
      <c r="A476" s="1">
        <v>43482</v>
      </c>
      <c r="B476" t="s">
        <v>263</v>
      </c>
      <c r="C476" t="s">
        <v>521</v>
      </c>
      <c r="D476" t="s">
        <v>522</v>
      </c>
      <c r="E476" t="s">
        <v>266</v>
      </c>
    </row>
    <row r="477" spans="1:5" x14ac:dyDescent="0.3">
      <c r="A477" s="1">
        <v>43469</v>
      </c>
      <c r="B477" t="s">
        <v>263</v>
      </c>
      <c r="C477" t="s">
        <v>523</v>
      </c>
      <c r="D477" t="s">
        <v>524</v>
      </c>
      <c r="E477" t="s">
        <v>266</v>
      </c>
    </row>
    <row r="478" spans="1:5" x14ac:dyDescent="0.3">
      <c r="A478" s="1">
        <v>43468</v>
      </c>
      <c r="B478" t="s">
        <v>263</v>
      </c>
      <c r="C478" t="s">
        <v>525</v>
      </c>
      <c r="D478" t="s">
        <v>270</v>
      </c>
      <c r="E478" t="s">
        <v>266</v>
      </c>
    </row>
    <row r="480" spans="1:5" x14ac:dyDescent="0.3">
      <c r="D480" s="26">
        <v>2691621</v>
      </c>
    </row>
    <row r="481" spans="1:5" x14ac:dyDescent="0.3">
      <c r="A481" s="1">
        <v>43454</v>
      </c>
      <c r="B481" t="s">
        <v>263</v>
      </c>
      <c r="C481" t="s">
        <v>526</v>
      </c>
      <c r="D481" t="s">
        <v>270</v>
      </c>
      <c r="E481" t="s">
        <v>266</v>
      </c>
    </row>
    <row r="483" spans="1:5" x14ac:dyDescent="0.3">
      <c r="D483" s="26">
        <v>13634550</v>
      </c>
    </row>
    <row r="484" spans="1:5" x14ac:dyDescent="0.3">
      <c r="A484" s="1">
        <v>43448</v>
      </c>
      <c r="B484" t="s">
        <v>263</v>
      </c>
      <c r="C484" t="s">
        <v>527</v>
      </c>
      <c r="D484" t="s">
        <v>278</v>
      </c>
      <c r="E484" t="s">
        <v>266</v>
      </c>
    </row>
    <row r="486" spans="1:5" x14ac:dyDescent="0.3">
      <c r="D486" s="26">
        <v>2482436</v>
      </c>
    </row>
    <row r="487" spans="1:5" x14ac:dyDescent="0.3">
      <c r="A487" s="1">
        <v>43440</v>
      </c>
      <c r="B487" t="s">
        <v>263</v>
      </c>
      <c r="C487" t="s">
        <v>528</v>
      </c>
      <c r="D487" t="s">
        <v>270</v>
      </c>
      <c r="E487" t="s">
        <v>374</v>
      </c>
    </row>
    <row r="488" spans="1:5" x14ac:dyDescent="0.3">
      <c r="E488" t="s">
        <v>375</v>
      </c>
    </row>
    <row r="489" spans="1:5" x14ac:dyDescent="0.3">
      <c r="D489" s="26">
        <v>14990000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65"/>
  <sheetViews>
    <sheetView topLeftCell="A14" workbookViewId="0">
      <selection activeCell="K5" sqref="K5"/>
    </sheetView>
  </sheetViews>
  <sheetFormatPr defaultRowHeight="14.4" x14ac:dyDescent="0.3"/>
  <cols>
    <col min="2" max="2" width="2.6640625" customWidth="1"/>
    <col min="3" max="3" width="10.5546875" bestFit="1" customWidth="1"/>
    <col min="4" max="4" width="4.44140625" customWidth="1"/>
    <col min="5" max="5" width="65.6640625" customWidth="1"/>
    <col min="6" max="6" width="17.6640625" bestFit="1" customWidth="1"/>
    <col min="7" max="7" width="30.6640625" customWidth="1"/>
    <col min="8" max="8" width="10.88671875" bestFit="1" customWidth="1"/>
    <col min="9" max="9" width="4.88671875" customWidth="1"/>
  </cols>
  <sheetData>
    <row r="1" spans="1:37" s="4" customFormat="1" ht="45" customHeight="1" thickBot="1" x14ac:dyDescent="0.65">
      <c r="E1" s="18">
        <v>2022</v>
      </c>
      <c r="J1" s="33" t="s">
        <v>156</v>
      </c>
      <c r="K1" s="34"/>
      <c r="L1" s="33" t="s">
        <v>35</v>
      </c>
      <c r="M1" s="34"/>
      <c r="N1" s="33" t="s">
        <v>13</v>
      </c>
      <c r="O1" s="34"/>
      <c r="P1" s="33" t="s">
        <v>44</v>
      </c>
      <c r="Q1" s="34"/>
      <c r="R1" s="33" t="s">
        <v>20</v>
      </c>
      <c r="S1" s="34"/>
      <c r="T1" s="33" t="s">
        <v>16</v>
      </c>
      <c r="U1" s="34"/>
      <c r="V1" s="33" t="s">
        <v>12</v>
      </c>
      <c r="W1" s="34"/>
      <c r="X1" s="33" t="s">
        <v>21</v>
      </c>
      <c r="Y1" s="34"/>
      <c r="Z1" s="33" t="s">
        <v>14</v>
      </c>
      <c r="AA1" s="34"/>
      <c r="AB1" s="33" t="s">
        <v>31</v>
      </c>
      <c r="AC1" s="34"/>
      <c r="AD1" s="33" t="s">
        <v>18</v>
      </c>
      <c r="AE1" s="34"/>
      <c r="AF1" s="33" t="s">
        <v>15</v>
      </c>
      <c r="AG1" s="34"/>
      <c r="AH1" s="33" t="s">
        <v>39</v>
      </c>
      <c r="AI1" s="34"/>
      <c r="AJ1" s="33" t="s">
        <v>29</v>
      </c>
      <c r="AK1" s="34"/>
    </row>
    <row r="2" spans="1:37" x14ac:dyDescent="0.3">
      <c r="A2" s="3" t="s">
        <v>157</v>
      </c>
      <c r="C2" s="3" t="s">
        <v>158</v>
      </c>
      <c r="E2" s="3" t="s">
        <v>159</v>
      </c>
      <c r="F2" s="3" t="s">
        <v>160</v>
      </c>
      <c r="G2" s="3" t="s">
        <v>0</v>
      </c>
      <c r="H2" s="3" t="s">
        <v>161</v>
      </c>
      <c r="J2" s="3" t="s">
        <v>162</v>
      </c>
      <c r="K2" s="3" t="s">
        <v>163</v>
      </c>
      <c r="L2" s="3" t="s">
        <v>162</v>
      </c>
      <c r="M2" s="3" t="s">
        <v>163</v>
      </c>
      <c r="N2" s="3" t="s">
        <v>162</v>
      </c>
      <c r="O2" s="3" t="s">
        <v>163</v>
      </c>
      <c r="P2" s="3" t="s">
        <v>162</v>
      </c>
      <c r="Q2" s="3" t="s">
        <v>163</v>
      </c>
      <c r="R2" s="15" t="s">
        <v>162</v>
      </c>
      <c r="S2" s="16" t="s">
        <v>163</v>
      </c>
      <c r="T2" s="15" t="s">
        <v>162</v>
      </c>
      <c r="U2" s="16" t="s">
        <v>163</v>
      </c>
      <c r="V2" s="15" t="s">
        <v>162</v>
      </c>
      <c r="W2" s="16" t="s">
        <v>163</v>
      </c>
      <c r="X2" s="15" t="s">
        <v>162</v>
      </c>
      <c r="Y2" s="16" t="s">
        <v>163</v>
      </c>
      <c r="Z2" s="15" t="s">
        <v>162</v>
      </c>
      <c r="AA2" s="16" t="s">
        <v>163</v>
      </c>
      <c r="AB2" s="15" t="s">
        <v>162</v>
      </c>
      <c r="AC2" s="16" t="s">
        <v>163</v>
      </c>
      <c r="AD2" s="15" t="s">
        <v>162</v>
      </c>
      <c r="AE2" s="16" t="s">
        <v>163</v>
      </c>
      <c r="AF2" s="15" t="s">
        <v>162</v>
      </c>
      <c r="AG2" s="16" t="s">
        <v>163</v>
      </c>
      <c r="AH2" s="15" t="s">
        <v>162</v>
      </c>
      <c r="AI2" s="16" t="s">
        <v>163</v>
      </c>
      <c r="AJ2" s="15" t="s">
        <v>162</v>
      </c>
      <c r="AK2" s="16" t="s">
        <v>163</v>
      </c>
    </row>
    <row r="3" spans="1:37" x14ac:dyDescent="0.3">
      <c r="A3" s="3"/>
      <c r="C3" s="3"/>
      <c r="E3" s="3"/>
      <c r="F3" s="3"/>
      <c r="G3" s="3"/>
      <c r="H3" s="3"/>
      <c r="J3" s="3">
        <f t="shared" ref="J3:AK3" si="0">SUM(J7:J165)</f>
        <v>14</v>
      </c>
      <c r="K3" s="3">
        <f t="shared" si="0"/>
        <v>1</v>
      </c>
      <c r="L3" s="3">
        <f t="shared" si="0"/>
        <v>2</v>
      </c>
      <c r="M3" s="3">
        <f t="shared" si="0"/>
        <v>1</v>
      </c>
      <c r="N3" s="3">
        <f t="shared" si="0"/>
        <v>9</v>
      </c>
      <c r="O3" s="3">
        <f t="shared" si="0"/>
        <v>3</v>
      </c>
      <c r="P3" s="3">
        <f t="shared" si="0"/>
        <v>1</v>
      </c>
      <c r="Q3" s="3">
        <f t="shared" si="0"/>
        <v>0</v>
      </c>
      <c r="R3" s="11">
        <f t="shared" si="0"/>
        <v>6</v>
      </c>
      <c r="S3" s="12">
        <f t="shared" si="0"/>
        <v>0</v>
      </c>
      <c r="T3" s="11">
        <f t="shared" si="0"/>
        <v>6</v>
      </c>
      <c r="U3" s="12">
        <f t="shared" si="0"/>
        <v>0</v>
      </c>
      <c r="V3" s="11">
        <f t="shared" si="0"/>
        <v>5</v>
      </c>
      <c r="W3" s="12">
        <f t="shared" si="0"/>
        <v>0</v>
      </c>
      <c r="X3" s="11">
        <f t="shared" si="0"/>
        <v>4</v>
      </c>
      <c r="Y3" s="12">
        <f t="shared" si="0"/>
        <v>0</v>
      </c>
      <c r="Z3" s="11">
        <f t="shared" si="0"/>
        <v>5</v>
      </c>
      <c r="AA3" s="12">
        <f t="shared" si="0"/>
        <v>1</v>
      </c>
      <c r="AB3" s="11">
        <f t="shared" si="0"/>
        <v>7</v>
      </c>
      <c r="AC3" s="12">
        <f t="shared" si="0"/>
        <v>0</v>
      </c>
      <c r="AD3" s="11">
        <f t="shared" si="0"/>
        <v>7</v>
      </c>
      <c r="AE3" s="12">
        <f t="shared" si="0"/>
        <v>1</v>
      </c>
      <c r="AF3" s="11">
        <f t="shared" si="0"/>
        <v>4</v>
      </c>
      <c r="AG3" s="12">
        <f t="shared" si="0"/>
        <v>0</v>
      </c>
      <c r="AH3" s="11">
        <f t="shared" si="0"/>
        <v>1</v>
      </c>
      <c r="AI3" s="12">
        <f t="shared" si="0"/>
        <v>0</v>
      </c>
      <c r="AJ3" s="11">
        <f t="shared" si="0"/>
        <v>1</v>
      </c>
      <c r="AK3" s="12">
        <f t="shared" si="0"/>
        <v>0</v>
      </c>
    </row>
    <row r="4" spans="1:37" x14ac:dyDescent="0.3">
      <c r="A4" s="3"/>
      <c r="C4" s="3"/>
      <c r="E4" s="3"/>
      <c r="F4" s="3"/>
      <c r="G4" s="3"/>
      <c r="H4" s="3"/>
      <c r="J4" s="3"/>
      <c r="K4" s="5">
        <f>K3/J3</f>
        <v>7.1428571428571425E-2</v>
      </c>
      <c r="L4" s="3"/>
      <c r="M4" s="5">
        <f>M3/L3</f>
        <v>0.5</v>
      </c>
      <c r="N4" s="3"/>
      <c r="O4" s="5">
        <f>O3/N3</f>
        <v>0.33333333333333331</v>
      </c>
      <c r="P4" s="3"/>
      <c r="Q4" s="5">
        <f>Q3/P3</f>
        <v>0</v>
      </c>
      <c r="R4" s="11"/>
      <c r="S4" s="17">
        <f>S3/R3</f>
        <v>0</v>
      </c>
      <c r="T4" s="11"/>
      <c r="U4" s="17">
        <f>U3/T3</f>
        <v>0</v>
      </c>
      <c r="V4" s="11"/>
      <c r="W4" s="17">
        <f>W3/V3</f>
        <v>0</v>
      </c>
      <c r="X4" s="11"/>
      <c r="Y4" s="17">
        <f>Y3/X3</f>
        <v>0</v>
      </c>
      <c r="Z4" s="11"/>
      <c r="AA4" s="17">
        <f>AA3/Z3</f>
        <v>0.2</v>
      </c>
      <c r="AB4" s="11"/>
      <c r="AC4" s="17">
        <f>AC3/AB3</f>
        <v>0</v>
      </c>
      <c r="AD4" s="11"/>
      <c r="AE4" s="17">
        <f>AE3/AD3</f>
        <v>0.14285714285714285</v>
      </c>
      <c r="AF4" s="11"/>
      <c r="AG4" s="17">
        <f>AG3/AF3</f>
        <v>0</v>
      </c>
      <c r="AH4" s="11"/>
      <c r="AI4" s="17">
        <f>AI3/AH3</f>
        <v>0</v>
      </c>
      <c r="AJ4" s="11"/>
      <c r="AK4" s="17">
        <f>AK3/AJ3</f>
        <v>0</v>
      </c>
    </row>
    <row r="5" spans="1:37" x14ac:dyDescent="0.3">
      <c r="A5" s="3"/>
      <c r="C5" s="3"/>
      <c r="E5" s="3"/>
      <c r="F5" s="3"/>
      <c r="G5" s="3"/>
      <c r="H5" s="3"/>
      <c r="L5" s="3"/>
      <c r="M5" s="3"/>
      <c r="P5" s="3"/>
      <c r="Q5" s="3"/>
      <c r="R5" s="11"/>
      <c r="S5" s="12"/>
      <c r="T5" s="11"/>
      <c r="U5" s="12"/>
      <c r="V5" s="11"/>
      <c r="W5" s="12"/>
      <c r="X5" s="11"/>
      <c r="Y5" s="12"/>
      <c r="Z5" s="11"/>
      <c r="AA5" s="12"/>
      <c r="AB5" s="11"/>
      <c r="AC5" s="12"/>
      <c r="AD5" s="11"/>
      <c r="AE5" s="12"/>
      <c r="AF5" s="11"/>
      <c r="AG5" s="12"/>
      <c r="AH5" s="11"/>
      <c r="AI5" s="12"/>
      <c r="AJ5" s="11"/>
      <c r="AK5" s="12"/>
    </row>
    <row r="6" spans="1:37" x14ac:dyDescent="0.3">
      <c r="R6" s="11"/>
      <c r="S6" s="12"/>
      <c r="T6" s="11"/>
      <c r="U6" s="12"/>
      <c r="V6" s="11"/>
      <c r="W6" s="12"/>
      <c r="X6" s="11"/>
      <c r="Y6" s="12"/>
      <c r="Z6" s="11"/>
      <c r="AA6" s="12"/>
      <c r="AB6" s="11"/>
      <c r="AC6" s="12"/>
      <c r="AD6" s="11"/>
      <c r="AE6" s="12"/>
      <c r="AF6" s="11"/>
      <c r="AG6" s="12"/>
      <c r="AH6" s="11"/>
      <c r="AI6" s="12"/>
      <c r="AJ6" s="11"/>
      <c r="AK6" s="12"/>
    </row>
    <row r="7" spans="1:37" x14ac:dyDescent="0.3">
      <c r="A7">
        <v>654894</v>
      </c>
      <c r="C7" s="1">
        <v>44959</v>
      </c>
      <c r="D7">
        <v>1</v>
      </c>
      <c r="E7" t="s">
        <v>164</v>
      </c>
      <c r="F7" t="s">
        <v>165</v>
      </c>
      <c r="G7" t="s">
        <v>35</v>
      </c>
      <c r="H7" s="2">
        <v>13432406</v>
      </c>
      <c r="J7">
        <f t="shared" ref="J7:J38" si="1">IF(G7="Perfetto Contracting Co., Inc. ",1,)</f>
        <v>0</v>
      </c>
      <c r="K7">
        <f t="shared" ref="K7:K38" si="2">IF(AND(D7=1,G7="Perfetto Contracting Co., Inc. "),1,)</f>
        <v>0</v>
      </c>
      <c r="L7">
        <f t="shared" ref="L7:L38" si="3">IF(G7="Oliveira Contracting Inc",1,)</f>
        <v>1</v>
      </c>
      <c r="M7">
        <f t="shared" ref="M7:M38" si="4">IF(AND(D7=1,G7="Oliveira Contracting Inc"),1,)</f>
        <v>1</v>
      </c>
      <c r="N7">
        <f t="shared" ref="N7:N38" si="5">IF(G7="Triumph Construction Co.",1,)</f>
        <v>0</v>
      </c>
      <c r="O7">
        <f t="shared" ref="O7:O38" si="6">IF(AND(D7=1,G7="Triumph Construction Co."),1,)</f>
        <v>0</v>
      </c>
      <c r="P7">
        <f>IF($G7="John Civetta &amp; Sons, Inc.",1,)</f>
        <v>0</v>
      </c>
      <c r="Q7">
        <f>IF(AND($D7=1,$G7="John Civetta &amp; Sons, Inc."),1,)</f>
        <v>0</v>
      </c>
      <c r="R7" s="11">
        <f t="shared" ref="R7:R38" si="7">IF(G7="Grace Industries LLC",1,)</f>
        <v>0</v>
      </c>
      <c r="S7" s="12">
        <f t="shared" ref="S7:S38" si="8">IF(AND(D7=1,G7="Grace Industries LLC"),1,)</f>
        <v>0</v>
      </c>
      <c r="T7" s="11">
        <f t="shared" ref="T7:T38" si="9">IF($G7="Grace Industries LLC",1,)</f>
        <v>0</v>
      </c>
      <c r="U7" s="12">
        <f t="shared" ref="U7:U38" si="10">IF(AND($D7=1,$G7="Perfetto Enterprises Co., Inc."),1,)</f>
        <v>0</v>
      </c>
      <c r="V7" s="11">
        <f t="shared" ref="V7:V38" si="11">IF($G7="JRCRUZ Corp",1,)</f>
        <v>0</v>
      </c>
      <c r="W7" s="12">
        <f t="shared" ref="W7:W38" si="12">IF(AND($D7=1,$G7="JRCRUZ Corp"),1,)</f>
        <v>0</v>
      </c>
      <c r="X7" s="11">
        <f t="shared" ref="X7:X38" si="13">IF($G7="Tully Construction Co.",1,)</f>
        <v>0</v>
      </c>
      <c r="Y7" s="12">
        <f t="shared" ref="Y7:Y38" si="14">IF(AND($D7=1,$G7="Tully Construction Co."),1,)</f>
        <v>0</v>
      </c>
      <c r="Z7" s="11">
        <f t="shared" ref="Z7:Z38" si="15">IF($G7="Restani Construction Corp.",1,)</f>
        <v>0</v>
      </c>
      <c r="AA7" s="12">
        <f t="shared" ref="AA7:AA38" si="16">IF(AND($D7=1,$G7="Restani Construction Corp."),1,)</f>
        <v>0</v>
      </c>
      <c r="AB7" s="11">
        <f t="shared" ref="AB7:AB38" si="17">IF($G7="DiFazio Industries",1,)</f>
        <v>0</v>
      </c>
      <c r="AC7" s="12">
        <f t="shared" ref="AC7:AC38" si="18">IF(AND($D7=1,$G7="DiFazio Industries"),1,)</f>
        <v>0</v>
      </c>
      <c r="AD7" s="11">
        <f t="shared" ref="AD7:AD38" si="19">IF($G7="PJS Group/Paul J. Scariano, Inc.",1,)</f>
        <v>0</v>
      </c>
      <c r="AE7" s="12">
        <f t="shared" ref="AE7:AE38" si="20">IF(AND($D7=1,$G7="PJS Group/Paul J. Scariano, Inc."),1,)</f>
        <v>0</v>
      </c>
      <c r="AF7" s="11">
        <f t="shared" ref="AF7:AF38" si="21">IF($G7="C.A.C. Industries, Inc.",1,)</f>
        <v>0</v>
      </c>
      <c r="AG7" s="12">
        <f t="shared" ref="AG7:AG38" si="22">IF(AND($D7=1,$G7="C.A.C. Industries, Inc."),1,)</f>
        <v>0</v>
      </c>
      <c r="AH7" s="11">
        <f t="shared" ref="AH7:AH38" si="23">IF($G7="MLJ Contracting LLC",1,)</f>
        <v>0</v>
      </c>
      <c r="AI7" s="12">
        <f t="shared" ref="AI7:AI38" si="24">IF(AND($D7=1,$G7="MLJ Contracting LLC"),1,)</f>
        <v>0</v>
      </c>
      <c r="AJ7" s="11">
        <f t="shared" ref="AJ7:AJ38" si="25">IF($G7="El Sol Contracting/ES II Enterprises JV",1,)</f>
        <v>0</v>
      </c>
      <c r="AK7" s="12">
        <f t="shared" ref="AK7:AK38" si="26">IF(AND($D7=1,$G7="El Sol Contracting/ES II Enterprises JV"),1,)</f>
        <v>0</v>
      </c>
    </row>
    <row r="8" spans="1:37" x14ac:dyDescent="0.3">
      <c r="A8">
        <v>654894</v>
      </c>
      <c r="C8" s="1">
        <v>44959</v>
      </c>
      <c r="D8">
        <v>2</v>
      </c>
      <c r="E8" t="s">
        <v>164</v>
      </c>
      <c r="F8" t="s">
        <v>165</v>
      </c>
      <c r="G8" t="s">
        <v>13</v>
      </c>
      <c r="H8" s="2">
        <v>16985600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1</v>
      </c>
      <c r="O8">
        <f t="shared" si="6"/>
        <v>0</v>
      </c>
      <c r="P8">
        <f t="shared" ref="P8:P39" si="27">IF(G8="John Civetta &amp; Sons, Inc.",1,)</f>
        <v>0</v>
      </c>
      <c r="Q8">
        <f t="shared" ref="Q8:Q39" si="28">IF(AND(D8=1,G8="John Civetta &amp; Sons, Inc."),1,)</f>
        <v>0</v>
      </c>
      <c r="R8" s="11">
        <f t="shared" si="7"/>
        <v>0</v>
      </c>
      <c r="S8" s="12">
        <f t="shared" si="8"/>
        <v>0</v>
      </c>
      <c r="T8" s="11">
        <f t="shared" si="9"/>
        <v>0</v>
      </c>
      <c r="U8" s="12">
        <f t="shared" si="10"/>
        <v>0</v>
      </c>
      <c r="V8" s="11">
        <f t="shared" si="11"/>
        <v>0</v>
      </c>
      <c r="W8" s="12">
        <f t="shared" si="12"/>
        <v>0</v>
      </c>
      <c r="X8" s="11">
        <f t="shared" si="13"/>
        <v>0</v>
      </c>
      <c r="Y8" s="12">
        <f t="shared" si="14"/>
        <v>0</v>
      </c>
      <c r="Z8" s="11">
        <f t="shared" si="15"/>
        <v>0</v>
      </c>
      <c r="AA8" s="12">
        <f t="shared" si="16"/>
        <v>0</v>
      </c>
      <c r="AB8" s="11">
        <f t="shared" si="17"/>
        <v>0</v>
      </c>
      <c r="AC8" s="12">
        <f t="shared" si="18"/>
        <v>0</v>
      </c>
      <c r="AD8" s="11">
        <f t="shared" si="19"/>
        <v>0</v>
      </c>
      <c r="AE8" s="12">
        <f t="shared" si="20"/>
        <v>0</v>
      </c>
      <c r="AF8" s="11">
        <f t="shared" si="21"/>
        <v>0</v>
      </c>
      <c r="AG8" s="12">
        <f t="shared" si="22"/>
        <v>0</v>
      </c>
      <c r="AH8" s="11">
        <f t="shared" si="23"/>
        <v>0</v>
      </c>
      <c r="AI8" s="12">
        <f t="shared" si="24"/>
        <v>0</v>
      </c>
      <c r="AJ8" s="11">
        <f t="shared" si="25"/>
        <v>0</v>
      </c>
      <c r="AK8" s="12">
        <f t="shared" si="26"/>
        <v>0</v>
      </c>
    </row>
    <row r="9" spans="1:37" x14ac:dyDescent="0.3">
      <c r="A9">
        <v>654894</v>
      </c>
      <c r="C9" s="1">
        <v>44959</v>
      </c>
      <c r="D9">
        <v>3</v>
      </c>
      <c r="E9" t="s">
        <v>164</v>
      </c>
      <c r="F9" t="s">
        <v>165</v>
      </c>
      <c r="G9" t="s">
        <v>44</v>
      </c>
      <c r="H9" s="2">
        <v>18672500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27"/>
        <v>1</v>
      </c>
      <c r="Q9">
        <f t="shared" si="28"/>
        <v>0</v>
      </c>
      <c r="R9" s="11">
        <f t="shared" si="7"/>
        <v>0</v>
      </c>
      <c r="S9" s="12">
        <f t="shared" si="8"/>
        <v>0</v>
      </c>
      <c r="T9" s="11">
        <f t="shared" si="9"/>
        <v>0</v>
      </c>
      <c r="U9" s="12">
        <f t="shared" si="10"/>
        <v>0</v>
      </c>
      <c r="V9" s="11">
        <f t="shared" si="11"/>
        <v>0</v>
      </c>
      <c r="W9" s="12">
        <f t="shared" si="12"/>
        <v>0</v>
      </c>
      <c r="X9" s="11">
        <f t="shared" si="13"/>
        <v>0</v>
      </c>
      <c r="Y9" s="12">
        <f t="shared" si="14"/>
        <v>0</v>
      </c>
      <c r="Z9" s="11">
        <f t="shared" si="15"/>
        <v>0</v>
      </c>
      <c r="AA9" s="12">
        <f t="shared" si="16"/>
        <v>0</v>
      </c>
      <c r="AB9" s="11">
        <f t="shared" si="17"/>
        <v>0</v>
      </c>
      <c r="AC9" s="12">
        <f t="shared" si="18"/>
        <v>0</v>
      </c>
      <c r="AD9" s="11">
        <f t="shared" si="19"/>
        <v>0</v>
      </c>
      <c r="AE9" s="12">
        <f t="shared" si="20"/>
        <v>0</v>
      </c>
      <c r="AF9" s="11">
        <f t="shared" si="21"/>
        <v>0</v>
      </c>
      <c r="AG9" s="12">
        <f t="shared" si="22"/>
        <v>0</v>
      </c>
      <c r="AH9" s="11">
        <f t="shared" si="23"/>
        <v>0</v>
      </c>
      <c r="AI9" s="12">
        <f t="shared" si="24"/>
        <v>0</v>
      </c>
      <c r="AJ9" s="11">
        <f t="shared" si="25"/>
        <v>0</v>
      </c>
      <c r="AK9" s="12">
        <f t="shared" si="26"/>
        <v>0</v>
      </c>
    </row>
    <row r="10" spans="1:37" x14ac:dyDescent="0.3">
      <c r="A10">
        <v>654894</v>
      </c>
      <c r="C10" s="1">
        <v>44959</v>
      </c>
      <c r="D10">
        <v>4</v>
      </c>
      <c r="E10" t="s">
        <v>164</v>
      </c>
      <c r="F10" t="s">
        <v>165</v>
      </c>
      <c r="G10" t="s">
        <v>156</v>
      </c>
      <c r="H10" s="2">
        <v>21463000</v>
      </c>
      <c r="J10">
        <f t="shared" si="1"/>
        <v>1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27"/>
        <v>0</v>
      </c>
      <c r="Q10">
        <f t="shared" si="28"/>
        <v>0</v>
      </c>
      <c r="R10" s="11">
        <f t="shared" si="7"/>
        <v>0</v>
      </c>
      <c r="S10" s="12">
        <f t="shared" si="8"/>
        <v>0</v>
      </c>
      <c r="T10" s="11">
        <f t="shared" si="9"/>
        <v>0</v>
      </c>
      <c r="U10" s="12">
        <f t="shared" si="10"/>
        <v>0</v>
      </c>
      <c r="V10" s="11">
        <f t="shared" si="11"/>
        <v>0</v>
      </c>
      <c r="W10" s="12">
        <f t="shared" si="12"/>
        <v>0</v>
      </c>
      <c r="X10" s="11">
        <f t="shared" si="13"/>
        <v>0</v>
      </c>
      <c r="Y10" s="12">
        <f t="shared" si="14"/>
        <v>0</v>
      </c>
      <c r="Z10" s="11">
        <f t="shared" si="15"/>
        <v>0</v>
      </c>
      <c r="AA10" s="12">
        <f t="shared" si="16"/>
        <v>0</v>
      </c>
      <c r="AB10" s="11">
        <f t="shared" si="17"/>
        <v>0</v>
      </c>
      <c r="AC10" s="12">
        <f t="shared" si="18"/>
        <v>0</v>
      </c>
      <c r="AD10" s="11">
        <f t="shared" si="19"/>
        <v>0</v>
      </c>
      <c r="AE10" s="12">
        <f t="shared" si="20"/>
        <v>0</v>
      </c>
      <c r="AF10" s="11">
        <f t="shared" si="21"/>
        <v>0</v>
      </c>
      <c r="AG10" s="12">
        <f t="shared" si="22"/>
        <v>0</v>
      </c>
      <c r="AH10" s="11">
        <f t="shared" si="23"/>
        <v>0</v>
      </c>
      <c r="AI10" s="12">
        <f t="shared" si="24"/>
        <v>0</v>
      </c>
      <c r="AJ10" s="11">
        <f t="shared" si="25"/>
        <v>0</v>
      </c>
      <c r="AK10" s="12">
        <f t="shared" si="26"/>
        <v>0</v>
      </c>
    </row>
    <row r="11" spans="1:37" x14ac:dyDescent="0.3">
      <c r="A11">
        <v>654894</v>
      </c>
      <c r="C11" s="1">
        <v>44959</v>
      </c>
      <c r="D11">
        <v>5</v>
      </c>
      <c r="E11" t="s">
        <v>164</v>
      </c>
      <c r="F11" t="s">
        <v>165</v>
      </c>
      <c r="G11" t="s">
        <v>28</v>
      </c>
      <c r="H11" s="2">
        <v>22207478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27"/>
        <v>0</v>
      </c>
      <c r="Q11">
        <f t="shared" si="28"/>
        <v>0</v>
      </c>
      <c r="R11" s="11">
        <f t="shared" si="7"/>
        <v>0</v>
      </c>
      <c r="S11" s="12">
        <f t="shared" si="8"/>
        <v>0</v>
      </c>
      <c r="T11" s="11">
        <f t="shared" si="9"/>
        <v>0</v>
      </c>
      <c r="U11" s="12">
        <f t="shared" si="10"/>
        <v>0</v>
      </c>
      <c r="V11" s="11">
        <f t="shared" si="11"/>
        <v>0</v>
      </c>
      <c r="W11" s="12">
        <f t="shared" si="12"/>
        <v>0</v>
      </c>
      <c r="X11" s="11">
        <f t="shared" si="13"/>
        <v>0</v>
      </c>
      <c r="Y11" s="12">
        <f t="shared" si="14"/>
        <v>0</v>
      </c>
      <c r="Z11" s="11">
        <f t="shared" si="15"/>
        <v>0</v>
      </c>
      <c r="AA11" s="12">
        <f t="shared" si="16"/>
        <v>0</v>
      </c>
      <c r="AB11" s="11">
        <f t="shared" si="17"/>
        <v>0</v>
      </c>
      <c r="AC11" s="12">
        <f t="shared" si="18"/>
        <v>0</v>
      </c>
      <c r="AD11" s="11">
        <f t="shared" si="19"/>
        <v>0</v>
      </c>
      <c r="AE11" s="12">
        <f t="shared" si="20"/>
        <v>0</v>
      </c>
      <c r="AF11" s="11">
        <f t="shared" si="21"/>
        <v>0</v>
      </c>
      <c r="AG11" s="12">
        <f t="shared" si="22"/>
        <v>0</v>
      </c>
      <c r="AH11" s="11">
        <f t="shared" si="23"/>
        <v>0</v>
      </c>
      <c r="AI11" s="12">
        <f t="shared" si="24"/>
        <v>0</v>
      </c>
      <c r="AJ11" s="11">
        <f t="shared" si="25"/>
        <v>0</v>
      </c>
      <c r="AK11" s="12">
        <f t="shared" si="26"/>
        <v>0</v>
      </c>
    </row>
    <row r="12" spans="1:37" x14ac:dyDescent="0.3">
      <c r="A12">
        <v>654894</v>
      </c>
      <c r="C12" s="1">
        <v>44959</v>
      </c>
      <c r="D12">
        <v>6</v>
      </c>
      <c r="E12" t="s">
        <v>164</v>
      </c>
      <c r="F12" t="s">
        <v>165</v>
      </c>
      <c r="G12" t="s">
        <v>20</v>
      </c>
      <c r="H12" s="2">
        <v>22634479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27"/>
        <v>0</v>
      </c>
      <c r="Q12">
        <f t="shared" si="28"/>
        <v>0</v>
      </c>
      <c r="R12" s="11">
        <f t="shared" si="7"/>
        <v>1</v>
      </c>
      <c r="S12" s="12">
        <f t="shared" si="8"/>
        <v>0</v>
      </c>
      <c r="T12" s="11">
        <f t="shared" si="9"/>
        <v>1</v>
      </c>
      <c r="U12" s="12">
        <f t="shared" si="10"/>
        <v>0</v>
      </c>
      <c r="V12" s="11">
        <f t="shared" si="11"/>
        <v>0</v>
      </c>
      <c r="W12" s="12">
        <f t="shared" si="12"/>
        <v>0</v>
      </c>
      <c r="X12" s="11">
        <f t="shared" si="13"/>
        <v>0</v>
      </c>
      <c r="Y12" s="12">
        <f t="shared" si="14"/>
        <v>0</v>
      </c>
      <c r="Z12" s="11">
        <f t="shared" si="15"/>
        <v>0</v>
      </c>
      <c r="AA12" s="12">
        <f t="shared" si="16"/>
        <v>0</v>
      </c>
      <c r="AB12" s="11">
        <f t="shared" si="17"/>
        <v>0</v>
      </c>
      <c r="AC12" s="12">
        <f t="shared" si="18"/>
        <v>0</v>
      </c>
      <c r="AD12" s="11">
        <f t="shared" si="19"/>
        <v>0</v>
      </c>
      <c r="AE12" s="12">
        <f t="shared" si="20"/>
        <v>0</v>
      </c>
      <c r="AF12" s="11">
        <f t="shared" si="21"/>
        <v>0</v>
      </c>
      <c r="AG12" s="12">
        <f t="shared" si="22"/>
        <v>0</v>
      </c>
      <c r="AH12" s="11">
        <f t="shared" si="23"/>
        <v>0</v>
      </c>
      <c r="AI12" s="12">
        <f t="shared" si="24"/>
        <v>0</v>
      </c>
      <c r="AJ12" s="11">
        <f t="shared" si="25"/>
        <v>0</v>
      </c>
      <c r="AK12" s="12">
        <f t="shared" si="26"/>
        <v>0</v>
      </c>
    </row>
    <row r="13" spans="1:37" x14ac:dyDescent="0.3">
      <c r="A13">
        <v>654894</v>
      </c>
      <c r="C13" s="1">
        <v>44959</v>
      </c>
      <c r="D13">
        <v>7</v>
      </c>
      <c r="E13" t="s">
        <v>164</v>
      </c>
      <c r="F13" t="s">
        <v>165</v>
      </c>
      <c r="G13" t="s">
        <v>16</v>
      </c>
      <c r="H13" s="2">
        <v>27685208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27"/>
        <v>0</v>
      </c>
      <c r="Q13">
        <f t="shared" si="28"/>
        <v>0</v>
      </c>
      <c r="R13" s="11">
        <f t="shared" si="7"/>
        <v>0</v>
      </c>
      <c r="S13" s="12">
        <f t="shared" si="8"/>
        <v>0</v>
      </c>
      <c r="T13" s="11">
        <f t="shared" si="9"/>
        <v>0</v>
      </c>
      <c r="U13" s="12">
        <f t="shared" si="10"/>
        <v>0</v>
      </c>
      <c r="V13" s="11">
        <f t="shared" si="11"/>
        <v>0</v>
      </c>
      <c r="W13" s="12">
        <f t="shared" si="12"/>
        <v>0</v>
      </c>
      <c r="X13" s="11">
        <f t="shared" si="13"/>
        <v>0</v>
      </c>
      <c r="Y13" s="12">
        <f t="shared" si="14"/>
        <v>0</v>
      </c>
      <c r="Z13" s="11">
        <f t="shared" si="15"/>
        <v>0</v>
      </c>
      <c r="AA13" s="12">
        <f t="shared" si="16"/>
        <v>0</v>
      </c>
      <c r="AB13" s="11">
        <f t="shared" si="17"/>
        <v>0</v>
      </c>
      <c r="AC13" s="12">
        <f t="shared" si="18"/>
        <v>0</v>
      </c>
      <c r="AD13" s="11">
        <f t="shared" si="19"/>
        <v>0</v>
      </c>
      <c r="AE13" s="12">
        <f t="shared" si="20"/>
        <v>0</v>
      </c>
      <c r="AF13" s="11">
        <f t="shared" si="21"/>
        <v>0</v>
      </c>
      <c r="AG13" s="12">
        <f t="shared" si="22"/>
        <v>0</v>
      </c>
      <c r="AH13" s="11">
        <f t="shared" si="23"/>
        <v>0</v>
      </c>
      <c r="AI13" s="12">
        <f t="shared" si="24"/>
        <v>0</v>
      </c>
      <c r="AJ13" s="11">
        <f t="shared" si="25"/>
        <v>0</v>
      </c>
      <c r="AK13" s="12">
        <f t="shared" si="26"/>
        <v>0</v>
      </c>
    </row>
    <row r="14" spans="1:37" x14ac:dyDescent="0.3">
      <c r="A14">
        <v>654894</v>
      </c>
      <c r="C14" s="1">
        <v>44959</v>
      </c>
      <c r="D14">
        <v>8</v>
      </c>
      <c r="E14" t="s">
        <v>164</v>
      </c>
      <c r="F14" t="s">
        <v>165</v>
      </c>
      <c r="G14" t="s">
        <v>12</v>
      </c>
      <c r="H14" s="2">
        <v>33475334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27"/>
        <v>0</v>
      </c>
      <c r="Q14">
        <f t="shared" si="28"/>
        <v>0</v>
      </c>
      <c r="R14" s="11">
        <f t="shared" si="7"/>
        <v>0</v>
      </c>
      <c r="S14" s="12">
        <f t="shared" si="8"/>
        <v>0</v>
      </c>
      <c r="T14" s="11">
        <f t="shared" si="9"/>
        <v>0</v>
      </c>
      <c r="U14" s="12">
        <f t="shared" si="10"/>
        <v>0</v>
      </c>
      <c r="V14" s="11">
        <f t="shared" si="11"/>
        <v>1</v>
      </c>
      <c r="W14" s="12">
        <f t="shared" si="12"/>
        <v>0</v>
      </c>
      <c r="X14" s="11">
        <f t="shared" si="13"/>
        <v>0</v>
      </c>
      <c r="Y14" s="12">
        <f t="shared" si="14"/>
        <v>0</v>
      </c>
      <c r="Z14" s="11">
        <f t="shared" si="15"/>
        <v>0</v>
      </c>
      <c r="AA14" s="12">
        <f t="shared" si="16"/>
        <v>0</v>
      </c>
      <c r="AB14" s="11">
        <f t="shared" si="17"/>
        <v>0</v>
      </c>
      <c r="AC14" s="12">
        <f t="shared" si="18"/>
        <v>0</v>
      </c>
      <c r="AD14" s="11">
        <f t="shared" si="19"/>
        <v>0</v>
      </c>
      <c r="AE14" s="12">
        <f t="shared" si="20"/>
        <v>0</v>
      </c>
      <c r="AF14" s="11">
        <f t="shared" si="21"/>
        <v>0</v>
      </c>
      <c r="AG14" s="12">
        <f t="shared" si="22"/>
        <v>0</v>
      </c>
      <c r="AH14" s="11">
        <f t="shared" si="23"/>
        <v>0</v>
      </c>
      <c r="AI14" s="12">
        <f t="shared" si="24"/>
        <v>0</v>
      </c>
      <c r="AJ14" s="11">
        <f t="shared" si="25"/>
        <v>0</v>
      </c>
      <c r="AK14" s="12">
        <f t="shared" si="26"/>
        <v>0</v>
      </c>
    </row>
    <row r="15" spans="1:37" x14ac:dyDescent="0.3">
      <c r="C15" s="1"/>
      <c r="H15" s="2"/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  <c r="P15">
        <f t="shared" si="27"/>
        <v>0</v>
      </c>
      <c r="Q15">
        <f t="shared" si="28"/>
        <v>0</v>
      </c>
      <c r="R15" s="11">
        <f t="shared" si="7"/>
        <v>0</v>
      </c>
      <c r="S15" s="12">
        <f t="shared" si="8"/>
        <v>0</v>
      </c>
      <c r="T15" s="11">
        <f t="shared" si="9"/>
        <v>0</v>
      </c>
      <c r="U15" s="12">
        <f t="shared" si="10"/>
        <v>0</v>
      </c>
      <c r="V15" s="11">
        <f t="shared" si="11"/>
        <v>0</v>
      </c>
      <c r="W15" s="12">
        <f t="shared" si="12"/>
        <v>0</v>
      </c>
      <c r="X15" s="11">
        <f t="shared" si="13"/>
        <v>0</v>
      </c>
      <c r="Y15" s="12">
        <f t="shared" si="14"/>
        <v>0</v>
      </c>
      <c r="Z15" s="11">
        <f t="shared" si="15"/>
        <v>0</v>
      </c>
      <c r="AA15" s="12">
        <f t="shared" si="16"/>
        <v>0</v>
      </c>
      <c r="AB15" s="11">
        <f t="shared" si="17"/>
        <v>0</v>
      </c>
      <c r="AC15" s="12">
        <f t="shared" si="18"/>
        <v>0</v>
      </c>
      <c r="AD15" s="11">
        <f t="shared" si="19"/>
        <v>0</v>
      </c>
      <c r="AE15" s="12">
        <f t="shared" si="20"/>
        <v>0</v>
      </c>
      <c r="AF15" s="11">
        <f t="shared" si="21"/>
        <v>0</v>
      </c>
      <c r="AG15" s="12">
        <f t="shared" si="22"/>
        <v>0</v>
      </c>
      <c r="AH15" s="11">
        <f t="shared" si="23"/>
        <v>0</v>
      </c>
      <c r="AI15" s="12">
        <f t="shared" si="24"/>
        <v>0</v>
      </c>
      <c r="AJ15" s="11">
        <f t="shared" si="25"/>
        <v>0</v>
      </c>
      <c r="AK15" s="12">
        <f t="shared" si="26"/>
        <v>0</v>
      </c>
    </row>
    <row r="16" spans="1:37" x14ac:dyDescent="0.3">
      <c r="A16">
        <v>647334</v>
      </c>
      <c r="C16" s="1">
        <v>44867</v>
      </c>
      <c r="D16">
        <v>1</v>
      </c>
      <c r="E16" t="s">
        <v>166</v>
      </c>
      <c r="F16" t="s">
        <v>529</v>
      </c>
      <c r="G16" t="s">
        <v>13</v>
      </c>
      <c r="H16" s="2">
        <v>1170000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1</v>
      </c>
      <c r="O16">
        <f t="shared" si="6"/>
        <v>1</v>
      </c>
      <c r="P16">
        <f t="shared" si="27"/>
        <v>0</v>
      </c>
      <c r="Q16">
        <f t="shared" si="28"/>
        <v>0</v>
      </c>
      <c r="R16" s="11">
        <f t="shared" si="7"/>
        <v>0</v>
      </c>
      <c r="S16" s="12">
        <f t="shared" si="8"/>
        <v>0</v>
      </c>
      <c r="T16" s="11">
        <f t="shared" si="9"/>
        <v>0</v>
      </c>
      <c r="U16" s="12">
        <f t="shared" si="10"/>
        <v>0</v>
      </c>
      <c r="V16" s="11">
        <f t="shared" si="11"/>
        <v>0</v>
      </c>
      <c r="W16" s="12">
        <f t="shared" si="12"/>
        <v>0</v>
      </c>
      <c r="X16" s="11">
        <f t="shared" si="13"/>
        <v>0</v>
      </c>
      <c r="Y16" s="12">
        <f t="shared" si="14"/>
        <v>0</v>
      </c>
      <c r="Z16" s="11">
        <f t="shared" si="15"/>
        <v>0</v>
      </c>
      <c r="AA16" s="12">
        <f t="shared" si="16"/>
        <v>0</v>
      </c>
      <c r="AB16" s="11">
        <f t="shared" si="17"/>
        <v>0</v>
      </c>
      <c r="AC16" s="12">
        <f t="shared" si="18"/>
        <v>0</v>
      </c>
      <c r="AD16" s="11">
        <f t="shared" si="19"/>
        <v>0</v>
      </c>
      <c r="AE16" s="12">
        <f t="shared" si="20"/>
        <v>0</v>
      </c>
      <c r="AF16" s="11">
        <f t="shared" si="21"/>
        <v>0</v>
      </c>
      <c r="AG16" s="12">
        <f t="shared" si="22"/>
        <v>0</v>
      </c>
      <c r="AH16" s="11">
        <f t="shared" si="23"/>
        <v>0</v>
      </c>
      <c r="AI16" s="12">
        <f t="shared" si="24"/>
        <v>0</v>
      </c>
      <c r="AJ16" s="11">
        <f t="shared" si="25"/>
        <v>0</v>
      </c>
      <c r="AK16" s="12">
        <f t="shared" si="26"/>
        <v>0</v>
      </c>
    </row>
    <row r="17" spans="1:37" x14ac:dyDescent="0.3">
      <c r="A17">
        <v>647334</v>
      </c>
      <c r="C17" s="1">
        <v>44867</v>
      </c>
      <c r="D17">
        <v>2</v>
      </c>
      <c r="E17" t="s">
        <v>166</v>
      </c>
      <c r="F17" t="s">
        <v>529</v>
      </c>
      <c r="G17" t="s">
        <v>21</v>
      </c>
      <c r="H17" s="2">
        <v>1250000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27"/>
        <v>0</v>
      </c>
      <c r="Q17">
        <f t="shared" si="28"/>
        <v>0</v>
      </c>
      <c r="R17" s="11">
        <f t="shared" si="7"/>
        <v>0</v>
      </c>
      <c r="S17" s="12">
        <f t="shared" si="8"/>
        <v>0</v>
      </c>
      <c r="T17" s="11">
        <f t="shared" si="9"/>
        <v>0</v>
      </c>
      <c r="U17" s="12">
        <f t="shared" si="10"/>
        <v>0</v>
      </c>
      <c r="V17" s="11">
        <f t="shared" si="11"/>
        <v>0</v>
      </c>
      <c r="W17" s="12">
        <f t="shared" si="12"/>
        <v>0</v>
      </c>
      <c r="X17" s="11">
        <f t="shared" si="13"/>
        <v>1</v>
      </c>
      <c r="Y17" s="12">
        <f t="shared" si="14"/>
        <v>0</v>
      </c>
      <c r="Z17" s="11">
        <f t="shared" si="15"/>
        <v>0</v>
      </c>
      <c r="AA17" s="12">
        <f t="shared" si="16"/>
        <v>0</v>
      </c>
      <c r="AB17" s="11">
        <f t="shared" si="17"/>
        <v>0</v>
      </c>
      <c r="AC17" s="12">
        <f t="shared" si="18"/>
        <v>0</v>
      </c>
      <c r="AD17" s="11">
        <f t="shared" si="19"/>
        <v>0</v>
      </c>
      <c r="AE17" s="12">
        <f t="shared" si="20"/>
        <v>0</v>
      </c>
      <c r="AF17" s="11">
        <f t="shared" si="21"/>
        <v>0</v>
      </c>
      <c r="AG17" s="12">
        <f t="shared" si="22"/>
        <v>0</v>
      </c>
      <c r="AH17" s="11">
        <f t="shared" si="23"/>
        <v>0</v>
      </c>
      <c r="AI17" s="12">
        <f t="shared" si="24"/>
        <v>0</v>
      </c>
      <c r="AJ17" s="11">
        <f t="shared" si="25"/>
        <v>0</v>
      </c>
      <c r="AK17" s="12">
        <f t="shared" si="26"/>
        <v>0</v>
      </c>
    </row>
    <row r="18" spans="1:37" x14ac:dyDescent="0.3">
      <c r="A18">
        <v>647334</v>
      </c>
      <c r="C18" s="1">
        <v>44867</v>
      </c>
      <c r="D18">
        <v>3</v>
      </c>
      <c r="E18" t="s">
        <v>166</v>
      </c>
      <c r="F18" t="s">
        <v>529</v>
      </c>
      <c r="G18" t="s">
        <v>156</v>
      </c>
      <c r="H18" s="2">
        <v>1255000</v>
      </c>
      <c r="J18">
        <f t="shared" si="1"/>
        <v>1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27"/>
        <v>0</v>
      </c>
      <c r="Q18">
        <f t="shared" si="28"/>
        <v>0</v>
      </c>
      <c r="R18" s="11">
        <f t="shared" si="7"/>
        <v>0</v>
      </c>
      <c r="S18" s="12">
        <f t="shared" si="8"/>
        <v>0</v>
      </c>
      <c r="T18" s="11">
        <f t="shared" si="9"/>
        <v>0</v>
      </c>
      <c r="U18" s="12">
        <f t="shared" si="10"/>
        <v>0</v>
      </c>
      <c r="V18" s="11">
        <f t="shared" si="11"/>
        <v>0</v>
      </c>
      <c r="W18" s="12">
        <f t="shared" si="12"/>
        <v>0</v>
      </c>
      <c r="X18" s="11">
        <f t="shared" si="13"/>
        <v>0</v>
      </c>
      <c r="Y18" s="12">
        <f t="shared" si="14"/>
        <v>0</v>
      </c>
      <c r="Z18" s="11">
        <f t="shared" si="15"/>
        <v>0</v>
      </c>
      <c r="AA18" s="12">
        <f t="shared" si="16"/>
        <v>0</v>
      </c>
      <c r="AB18" s="11">
        <f t="shared" si="17"/>
        <v>0</v>
      </c>
      <c r="AC18" s="12">
        <f t="shared" si="18"/>
        <v>0</v>
      </c>
      <c r="AD18" s="11">
        <f t="shared" si="19"/>
        <v>0</v>
      </c>
      <c r="AE18" s="12">
        <f t="shared" si="20"/>
        <v>0</v>
      </c>
      <c r="AF18" s="11">
        <f t="shared" si="21"/>
        <v>0</v>
      </c>
      <c r="AG18" s="12">
        <f t="shared" si="22"/>
        <v>0</v>
      </c>
      <c r="AH18" s="11">
        <f t="shared" si="23"/>
        <v>0</v>
      </c>
      <c r="AI18" s="12">
        <f t="shared" si="24"/>
        <v>0</v>
      </c>
      <c r="AJ18" s="11">
        <f t="shared" si="25"/>
        <v>0</v>
      </c>
      <c r="AK18" s="12">
        <f t="shared" si="26"/>
        <v>0</v>
      </c>
    </row>
    <row r="19" spans="1:37" x14ac:dyDescent="0.3">
      <c r="A19">
        <v>647334</v>
      </c>
      <c r="C19" s="1">
        <v>44867</v>
      </c>
      <c r="D19">
        <v>4</v>
      </c>
      <c r="E19" t="s">
        <v>166</v>
      </c>
      <c r="F19" t="s">
        <v>529</v>
      </c>
      <c r="G19" t="s">
        <v>20</v>
      </c>
      <c r="H19" s="2">
        <v>1290000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27"/>
        <v>0</v>
      </c>
      <c r="Q19">
        <f t="shared" si="28"/>
        <v>0</v>
      </c>
      <c r="R19" s="11">
        <f t="shared" si="7"/>
        <v>1</v>
      </c>
      <c r="S19" s="12">
        <f t="shared" si="8"/>
        <v>0</v>
      </c>
      <c r="T19" s="11">
        <f t="shared" si="9"/>
        <v>1</v>
      </c>
      <c r="U19" s="12">
        <f t="shared" si="10"/>
        <v>0</v>
      </c>
      <c r="V19" s="11">
        <f t="shared" si="11"/>
        <v>0</v>
      </c>
      <c r="W19" s="12">
        <f t="shared" si="12"/>
        <v>0</v>
      </c>
      <c r="X19" s="11">
        <f t="shared" si="13"/>
        <v>0</v>
      </c>
      <c r="Y19" s="12">
        <f t="shared" si="14"/>
        <v>0</v>
      </c>
      <c r="Z19" s="11">
        <f t="shared" si="15"/>
        <v>0</v>
      </c>
      <c r="AA19" s="12">
        <f t="shared" si="16"/>
        <v>0</v>
      </c>
      <c r="AB19" s="11">
        <f t="shared" si="17"/>
        <v>0</v>
      </c>
      <c r="AC19" s="12">
        <f t="shared" si="18"/>
        <v>0</v>
      </c>
      <c r="AD19" s="11">
        <f t="shared" si="19"/>
        <v>0</v>
      </c>
      <c r="AE19" s="12">
        <f t="shared" si="20"/>
        <v>0</v>
      </c>
      <c r="AF19" s="11">
        <f t="shared" si="21"/>
        <v>0</v>
      </c>
      <c r="AG19" s="12">
        <f t="shared" si="22"/>
        <v>0</v>
      </c>
      <c r="AH19" s="11">
        <f t="shared" si="23"/>
        <v>0</v>
      </c>
      <c r="AI19" s="12">
        <f t="shared" si="24"/>
        <v>0</v>
      </c>
      <c r="AJ19" s="11">
        <f t="shared" si="25"/>
        <v>0</v>
      </c>
      <c r="AK19" s="12">
        <f t="shared" si="26"/>
        <v>0</v>
      </c>
    </row>
    <row r="20" spans="1:37" x14ac:dyDescent="0.3">
      <c r="A20">
        <v>647334</v>
      </c>
      <c r="C20" s="1">
        <v>44867</v>
      </c>
      <c r="D20">
        <v>5</v>
      </c>
      <c r="E20" t="s">
        <v>166</v>
      </c>
      <c r="F20" t="s">
        <v>529</v>
      </c>
      <c r="G20" t="s">
        <v>25</v>
      </c>
      <c r="H20" s="2">
        <v>1312000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</v>
      </c>
      <c r="O20">
        <f t="shared" si="6"/>
        <v>0</v>
      </c>
      <c r="P20">
        <f t="shared" si="27"/>
        <v>0</v>
      </c>
      <c r="Q20">
        <f t="shared" si="28"/>
        <v>0</v>
      </c>
      <c r="R20" s="11">
        <f t="shared" si="7"/>
        <v>0</v>
      </c>
      <c r="S20" s="12">
        <f t="shared" si="8"/>
        <v>0</v>
      </c>
      <c r="T20" s="11">
        <f t="shared" si="9"/>
        <v>0</v>
      </c>
      <c r="U20" s="12">
        <f t="shared" si="10"/>
        <v>0</v>
      </c>
      <c r="V20" s="11">
        <f t="shared" si="11"/>
        <v>0</v>
      </c>
      <c r="W20" s="12">
        <f t="shared" si="12"/>
        <v>0</v>
      </c>
      <c r="X20" s="11">
        <f t="shared" si="13"/>
        <v>0</v>
      </c>
      <c r="Y20" s="12">
        <f t="shared" si="14"/>
        <v>0</v>
      </c>
      <c r="Z20" s="11">
        <f t="shared" si="15"/>
        <v>0</v>
      </c>
      <c r="AA20" s="12">
        <f t="shared" si="16"/>
        <v>0</v>
      </c>
      <c r="AB20" s="11">
        <f t="shared" si="17"/>
        <v>0</v>
      </c>
      <c r="AC20" s="12">
        <f t="shared" si="18"/>
        <v>0</v>
      </c>
      <c r="AD20" s="11">
        <f t="shared" si="19"/>
        <v>0</v>
      </c>
      <c r="AE20" s="12">
        <f t="shared" si="20"/>
        <v>0</v>
      </c>
      <c r="AF20" s="11">
        <f t="shared" si="21"/>
        <v>0</v>
      </c>
      <c r="AG20" s="12">
        <f t="shared" si="22"/>
        <v>0</v>
      </c>
      <c r="AH20" s="11">
        <f t="shared" si="23"/>
        <v>0</v>
      </c>
      <c r="AI20" s="12">
        <f t="shared" si="24"/>
        <v>0</v>
      </c>
      <c r="AJ20" s="11">
        <f t="shared" si="25"/>
        <v>0</v>
      </c>
      <c r="AK20" s="12">
        <f t="shared" si="26"/>
        <v>0</v>
      </c>
    </row>
    <row r="21" spans="1:37" x14ac:dyDescent="0.3">
      <c r="A21">
        <v>647334</v>
      </c>
      <c r="C21" s="1">
        <v>44867</v>
      </c>
      <c r="D21">
        <v>6</v>
      </c>
      <c r="E21" t="s">
        <v>166</v>
      </c>
      <c r="F21" t="s">
        <v>529</v>
      </c>
      <c r="G21" t="s">
        <v>40</v>
      </c>
      <c r="H21" s="2">
        <v>1380000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0</v>
      </c>
      <c r="O21">
        <f t="shared" si="6"/>
        <v>0</v>
      </c>
      <c r="P21">
        <f t="shared" si="27"/>
        <v>0</v>
      </c>
      <c r="Q21">
        <f t="shared" si="28"/>
        <v>0</v>
      </c>
      <c r="R21" s="11">
        <f t="shared" si="7"/>
        <v>0</v>
      </c>
      <c r="S21" s="12">
        <f t="shared" si="8"/>
        <v>0</v>
      </c>
      <c r="T21" s="11">
        <f t="shared" si="9"/>
        <v>0</v>
      </c>
      <c r="U21" s="12">
        <f t="shared" si="10"/>
        <v>0</v>
      </c>
      <c r="V21" s="11">
        <f t="shared" si="11"/>
        <v>0</v>
      </c>
      <c r="W21" s="12">
        <f t="shared" si="12"/>
        <v>0</v>
      </c>
      <c r="X21" s="11">
        <f t="shared" si="13"/>
        <v>0</v>
      </c>
      <c r="Y21" s="12">
        <f t="shared" si="14"/>
        <v>0</v>
      </c>
      <c r="Z21" s="11">
        <f t="shared" si="15"/>
        <v>0</v>
      </c>
      <c r="AA21" s="12">
        <f t="shared" si="16"/>
        <v>0</v>
      </c>
      <c r="AB21" s="11">
        <f t="shared" si="17"/>
        <v>0</v>
      </c>
      <c r="AC21" s="12">
        <f t="shared" si="18"/>
        <v>0</v>
      </c>
      <c r="AD21" s="11">
        <f t="shared" si="19"/>
        <v>0</v>
      </c>
      <c r="AE21" s="12">
        <f t="shared" si="20"/>
        <v>0</v>
      </c>
      <c r="AF21" s="11">
        <f t="shared" si="21"/>
        <v>0</v>
      </c>
      <c r="AG21" s="12">
        <f t="shared" si="22"/>
        <v>0</v>
      </c>
      <c r="AH21" s="11">
        <f t="shared" si="23"/>
        <v>0</v>
      </c>
      <c r="AI21" s="12">
        <f t="shared" si="24"/>
        <v>0</v>
      </c>
      <c r="AJ21" s="11">
        <f t="shared" si="25"/>
        <v>0</v>
      </c>
      <c r="AK21" s="12">
        <f t="shared" si="26"/>
        <v>0</v>
      </c>
    </row>
    <row r="22" spans="1:37" x14ac:dyDescent="0.3">
      <c r="A22">
        <v>647334</v>
      </c>
      <c r="C22" s="1">
        <v>44867</v>
      </c>
      <c r="D22">
        <v>7</v>
      </c>
      <c r="E22" t="s">
        <v>166</v>
      </c>
      <c r="F22" t="s">
        <v>529</v>
      </c>
      <c r="G22" t="s">
        <v>14</v>
      </c>
      <c r="H22" s="2">
        <v>1380000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0</v>
      </c>
      <c r="O22">
        <f t="shared" si="6"/>
        <v>0</v>
      </c>
      <c r="P22">
        <f t="shared" si="27"/>
        <v>0</v>
      </c>
      <c r="Q22">
        <f t="shared" si="28"/>
        <v>0</v>
      </c>
      <c r="R22" s="11">
        <f t="shared" si="7"/>
        <v>0</v>
      </c>
      <c r="S22" s="12">
        <f t="shared" si="8"/>
        <v>0</v>
      </c>
      <c r="T22" s="11">
        <f t="shared" si="9"/>
        <v>0</v>
      </c>
      <c r="U22" s="12">
        <f t="shared" si="10"/>
        <v>0</v>
      </c>
      <c r="V22" s="11">
        <f t="shared" si="11"/>
        <v>0</v>
      </c>
      <c r="W22" s="12">
        <f t="shared" si="12"/>
        <v>0</v>
      </c>
      <c r="X22" s="11">
        <f t="shared" si="13"/>
        <v>0</v>
      </c>
      <c r="Y22" s="12">
        <f t="shared" si="14"/>
        <v>0</v>
      </c>
      <c r="Z22" s="11">
        <f t="shared" si="15"/>
        <v>1</v>
      </c>
      <c r="AA22" s="12">
        <f t="shared" si="16"/>
        <v>0</v>
      </c>
      <c r="AB22" s="11">
        <f t="shared" si="17"/>
        <v>0</v>
      </c>
      <c r="AC22" s="12">
        <f t="shared" si="18"/>
        <v>0</v>
      </c>
      <c r="AD22" s="11">
        <f t="shared" si="19"/>
        <v>0</v>
      </c>
      <c r="AE22" s="12">
        <f t="shared" si="20"/>
        <v>0</v>
      </c>
      <c r="AF22" s="11">
        <f t="shared" si="21"/>
        <v>0</v>
      </c>
      <c r="AG22" s="12">
        <f t="shared" si="22"/>
        <v>0</v>
      </c>
      <c r="AH22" s="11">
        <f t="shared" si="23"/>
        <v>0</v>
      </c>
      <c r="AI22" s="12">
        <f t="shared" si="24"/>
        <v>0</v>
      </c>
      <c r="AJ22" s="11">
        <f t="shared" si="25"/>
        <v>0</v>
      </c>
      <c r="AK22" s="12">
        <f t="shared" si="26"/>
        <v>0</v>
      </c>
    </row>
    <row r="23" spans="1:37" x14ac:dyDescent="0.3">
      <c r="A23">
        <v>647334</v>
      </c>
      <c r="C23" s="1">
        <v>44867</v>
      </c>
      <c r="D23">
        <v>8</v>
      </c>
      <c r="E23" t="s">
        <v>166</v>
      </c>
      <c r="F23" t="s">
        <v>529</v>
      </c>
      <c r="G23" t="s">
        <v>36</v>
      </c>
      <c r="H23" s="2">
        <v>1380000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</v>
      </c>
      <c r="O23">
        <f t="shared" si="6"/>
        <v>0</v>
      </c>
      <c r="P23">
        <f t="shared" si="27"/>
        <v>0</v>
      </c>
      <c r="Q23">
        <f t="shared" si="28"/>
        <v>0</v>
      </c>
      <c r="R23" s="11">
        <f t="shared" si="7"/>
        <v>0</v>
      </c>
      <c r="S23" s="12">
        <f t="shared" si="8"/>
        <v>0</v>
      </c>
      <c r="T23" s="11">
        <f t="shared" si="9"/>
        <v>0</v>
      </c>
      <c r="U23" s="12">
        <f t="shared" si="10"/>
        <v>0</v>
      </c>
      <c r="V23" s="11">
        <f t="shared" si="11"/>
        <v>0</v>
      </c>
      <c r="W23" s="12">
        <f t="shared" si="12"/>
        <v>0</v>
      </c>
      <c r="X23" s="11">
        <f t="shared" si="13"/>
        <v>0</v>
      </c>
      <c r="Y23" s="12">
        <f t="shared" si="14"/>
        <v>0</v>
      </c>
      <c r="Z23" s="11">
        <f t="shared" si="15"/>
        <v>0</v>
      </c>
      <c r="AA23" s="12">
        <f t="shared" si="16"/>
        <v>0</v>
      </c>
      <c r="AB23" s="11">
        <f t="shared" si="17"/>
        <v>0</v>
      </c>
      <c r="AC23" s="12">
        <f t="shared" si="18"/>
        <v>0</v>
      </c>
      <c r="AD23" s="11">
        <f t="shared" si="19"/>
        <v>0</v>
      </c>
      <c r="AE23" s="12">
        <f t="shared" si="20"/>
        <v>0</v>
      </c>
      <c r="AF23" s="11">
        <f t="shared" si="21"/>
        <v>0</v>
      </c>
      <c r="AG23" s="12">
        <f t="shared" si="22"/>
        <v>0</v>
      </c>
      <c r="AH23" s="11">
        <f t="shared" si="23"/>
        <v>0</v>
      </c>
      <c r="AI23" s="12">
        <f t="shared" si="24"/>
        <v>0</v>
      </c>
      <c r="AJ23" s="11">
        <f t="shared" si="25"/>
        <v>0</v>
      </c>
      <c r="AK23" s="12">
        <f t="shared" si="26"/>
        <v>0</v>
      </c>
    </row>
    <row r="24" spans="1:37" x14ac:dyDescent="0.3">
      <c r="A24">
        <v>647334</v>
      </c>
      <c r="C24" s="1">
        <v>44867</v>
      </c>
      <c r="D24">
        <v>9</v>
      </c>
      <c r="E24" t="s">
        <v>166</v>
      </c>
      <c r="F24" t="s">
        <v>529</v>
      </c>
      <c r="G24" t="s">
        <v>18</v>
      </c>
      <c r="H24" s="2">
        <v>1380000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0</v>
      </c>
      <c r="O24">
        <f t="shared" si="6"/>
        <v>0</v>
      </c>
      <c r="P24">
        <f t="shared" si="27"/>
        <v>0</v>
      </c>
      <c r="Q24">
        <f t="shared" si="28"/>
        <v>0</v>
      </c>
      <c r="R24" s="11">
        <f t="shared" si="7"/>
        <v>0</v>
      </c>
      <c r="S24" s="12">
        <f t="shared" si="8"/>
        <v>0</v>
      </c>
      <c r="T24" s="11">
        <f t="shared" si="9"/>
        <v>0</v>
      </c>
      <c r="U24" s="12">
        <f t="shared" si="10"/>
        <v>0</v>
      </c>
      <c r="V24" s="11">
        <f t="shared" si="11"/>
        <v>0</v>
      </c>
      <c r="W24" s="12">
        <f t="shared" si="12"/>
        <v>0</v>
      </c>
      <c r="X24" s="11">
        <f t="shared" si="13"/>
        <v>0</v>
      </c>
      <c r="Y24" s="12">
        <f t="shared" si="14"/>
        <v>0</v>
      </c>
      <c r="Z24" s="11">
        <f t="shared" si="15"/>
        <v>0</v>
      </c>
      <c r="AA24" s="12">
        <f t="shared" si="16"/>
        <v>0</v>
      </c>
      <c r="AB24" s="11">
        <f t="shared" si="17"/>
        <v>0</v>
      </c>
      <c r="AC24" s="12">
        <f t="shared" si="18"/>
        <v>0</v>
      </c>
      <c r="AD24" s="11">
        <f t="shared" si="19"/>
        <v>1</v>
      </c>
      <c r="AE24" s="12">
        <f t="shared" si="20"/>
        <v>0</v>
      </c>
      <c r="AF24" s="11">
        <f t="shared" si="21"/>
        <v>0</v>
      </c>
      <c r="AG24" s="12">
        <f t="shared" si="22"/>
        <v>0</v>
      </c>
      <c r="AH24" s="11">
        <f t="shared" si="23"/>
        <v>0</v>
      </c>
      <c r="AI24" s="12">
        <f t="shared" si="24"/>
        <v>0</v>
      </c>
      <c r="AJ24" s="11">
        <f t="shared" si="25"/>
        <v>0</v>
      </c>
      <c r="AK24" s="12">
        <f t="shared" si="26"/>
        <v>0</v>
      </c>
    </row>
    <row r="25" spans="1:37" x14ac:dyDescent="0.3">
      <c r="A25">
        <v>647334</v>
      </c>
      <c r="C25" s="1">
        <v>44867</v>
      </c>
      <c r="D25">
        <v>10</v>
      </c>
      <c r="E25" t="s">
        <v>166</v>
      </c>
      <c r="F25" t="s">
        <v>529</v>
      </c>
      <c r="G25" t="s">
        <v>31</v>
      </c>
      <c r="H25" s="2">
        <v>1380000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0</v>
      </c>
      <c r="O25">
        <f t="shared" si="6"/>
        <v>0</v>
      </c>
      <c r="P25">
        <f t="shared" si="27"/>
        <v>0</v>
      </c>
      <c r="Q25">
        <f t="shared" si="28"/>
        <v>0</v>
      </c>
      <c r="R25" s="11">
        <f t="shared" si="7"/>
        <v>0</v>
      </c>
      <c r="S25" s="12">
        <f t="shared" si="8"/>
        <v>0</v>
      </c>
      <c r="T25" s="11">
        <f t="shared" si="9"/>
        <v>0</v>
      </c>
      <c r="U25" s="12">
        <f t="shared" si="10"/>
        <v>0</v>
      </c>
      <c r="V25" s="11">
        <f t="shared" si="11"/>
        <v>0</v>
      </c>
      <c r="W25" s="12">
        <f t="shared" si="12"/>
        <v>0</v>
      </c>
      <c r="X25" s="11">
        <f t="shared" si="13"/>
        <v>0</v>
      </c>
      <c r="Y25" s="12">
        <f t="shared" si="14"/>
        <v>0</v>
      </c>
      <c r="Z25" s="11">
        <f t="shared" si="15"/>
        <v>0</v>
      </c>
      <c r="AA25" s="12">
        <f t="shared" si="16"/>
        <v>0</v>
      </c>
      <c r="AB25" s="11">
        <f t="shared" si="17"/>
        <v>1</v>
      </c>
      <c r="AC25" s="12">
        <f t="shared" si="18"/>
        <v>0</v>
      </c>
      <c r="AD25" s="11">
        <f t="shared" si="19"/>
        <v>0</v>
      </c>
      <c r="AE25" s="12">
        <f t="shared" si="20"/>
        <v>0</v>
      </c>
      <c r="AF25" s="11">
        <f t="shared" si="21"/>
        <v>0</v>
      </c>
      <c r="AG25" s="12">
        <f t="shared" si="22"/>
        <v>0</v>
      </c>
      <c r="AH25" s="11">
        <f t="shared" si="23"/>
        <v>0</v>
      </c>
      <c r="AI25" s="12">
        <f t="shared" si="24"/>
        <v>0</v>
      </c>
      <c r="AJ25" s="11">
        <f t="shared" si="25"/>
        <v>0</v>
      </c>
      <c r="AK25" s="12">
        <f t="shared" si="26"/>
        <v>0</v>
      </c>
    </row>
    <row r="26" spans="1:37" x14ac:dyDescent="0.3">
      <c r="A26">
        <v>647334</v>
      </c>
      <c r="C26" s="1">
        <v>44867</v>
      </c>
      <c r="D26">
        <v>1</v>
      </c>
      <c r="E26" t="s">
        <v>166</v>
      </c>
      <c r="F26" t="s">
        <v>530</v>
      </c>
      <c r="G26" t="s">
        <v>13</v>
      </c>
      <c r="H26" s="2">
        <v>32023589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1</v>
      </c>
      <c r="O26">
        <f t="shared" si="6"/>
        <v>1</v>
      </c>
      <c r="P26">
        <f t="shared" si="27"/>
        <v>0</v>
      </c>
      <c r="Q26">
        <f t="shared" si="28"/>
        <v>0</v>
      </c>
      <c r="R26" s="11">
        <f t="shared" si="7"/>
        <v>0</v>
      </c>
      <c r="S26" s="12">
        <f t="shared" si="8"/>
        <v>0</v>
      </c>
      <c r="T26" s="11">
        <f t="shared" si="9"/>
        <v>0</v>
      </c>
      <c r="U26" s="12">
        <f t="shared" si="10"/>
        <v>0</v>
      </c>
      <c r="V26" s="11">
        <f t="shared" si="11"/>
        <v>0</v>
      </c>
      <c r="W26" s="12">
        <f t="shared" si="12"/>
        <v>0</v>
      </c>
      <c r="X26" s="11">
        <f t="shared" si="13"/>
        <v>0</v>
      </c>
      <c r="Y26" s="12">
        <f t="shared" si="14"/>
        <v>0</v>
      </c>
      <c r="Z26" s="11">
        <f t="shared" si="15"/>
        <v>0</v>
      </c>
      <c r="AA26" s="12">
        <f t="shared" si="16"/>
        <v>0</v>
      </c>
      <c r="AB26" s="11">
        <f t="shared" si="17"/>
        <v>0</v>
      </c>
      <c r="AC26" s="12">
        <f t="shared" si="18"/>
        <v>0</v>
      </c>
      <c r="AD26" s="11">
        <f t="shared" si="19"/>
        <v>0</v>
      </c>
      <c r="AE26" s="12">
        <f t="shared" si="20"/>
        <v>0</v>
      </c>
      <c r="AF26" s="11">
        <f t="shared" si="21"/>
        <v>0</v>
      </c>
      <c r="AG26" s="12">
        <f t="shared" si="22"/>
        <v>0</v>
      </c>
      <c r="AH26" s="11">
        <f t="shared" si="23"/>
        <v>0</v>
      </c>
      <c r="AI26" s="12">
        <f t="shared" si="24"/>
        <v>0</v>
      </c>
      <c r="AJ26" s="11">
        <f t="shared" si="25"/>
        <v>0</v>
      </c>
      <c r="AK26" s="12">
        <f t="shared" si="26"/>
        <v>0</v>
      </c>
    </row>
    <row r="27" spans="1:37" x14ac:dyDescent="0.3">
      <c r="A27">
        <v>647334</v>
      </c>
      <c r="C27" s="1">
        <v>44867</v>
      </c>
      <c r="D27">
        <v>2</v>
      </c>
      <c r="E27" t="s">
        <v>166</v>
      </c>
      <c r="F27" t="s">
        <v>530</v>
      </c>
      <c r="G27" t="s">
        <v>31</v>
      </c>
      <c r="H27" s="2">
        <v>35000000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</v>
      </c>
      <c r="O27">
        <f t="shared" si="6"/>
        <v>0</v>
      </c>
      <c r="P27">
        <f t="shared" si="27"/>
        <v>0</v>
      </c>
      <c r="Q27">
        <f t="shared" si="28"/>
        <v>0</v>
      </c>
      <c r="R27" s="11">
        <f t="shared" si="7"/>
        <v>0</v>
      </c>
      <c r="S27" s="12">
        <f t="shared" si="8"/>
        <v>0</v>
      </c>
      <c r="T27" s="11">
        <f t="shared" si="9"/>
        <v>0</v>
      </c>
      <c r="U27" s="12">
        <f t="shared" si="10"/>
        <v>0</v>
      </c>
      <c r="V27" s="11">
        <f t="shared" si="11"/>
        <v>0</v>
      </c>
      <c r="W27" s="12">
        <f t="shared" si="12"/>
        <v>0</v>
      </c>
      <c r="X27" s="11">
        <f t="shared" si="13"/>
        <v>0</v>
      </c>
      <c r="Y27" s="12">
        <f t="shared" si="14"/>
        <v>0</v>
      </c>
      <c r="Z27" s="11">
        <f t="shared" si="15"/>
        <v>0</v>
      </c>
      <c r="AA27" s="12">
        <f t="shared" si="16"/>
        <v>0</v>
      </c>
      <c r="AB27" s="11">
        <f t="shared" si="17"/>
        <v>1</v>
      </c>
      <c r="AC27" s="12">
        <f t="shared" si="18"/>
        <v>0</v>
      </c>
      <c r="AD27" s="11">
        <f t="shared" si="19"/>
        <v>0</v>
      </c>
      <c r="AE27" s="12">
        <f t="shared" si="20"/>
        <v>0</v>
      </c>
      <c r="AF27" s="11">
        <f t="shared" si="21"/>
        <v>0</v>
      </c>
      <c r="AG27" s="12">
        <f t="shared" si="22"/>
        <v>0</v>
      </c>
      <c r="AH27" s="11">
        <f t="shared" si="23"/>
        <v>0</v>
      </c>
      <c r="AI27" s="12">
        <f t="shared" si="24"/>
        <v>0</v>
      </c>
      <c r="AJ27" s="11">
        <f t="shared" si="25"/>
        <v>0</v>
      </c>
      <c r="AK27" s="12">
        <f t="shared" si="26"/>
        <v>0</v>
      </c>
    </row>
    <row r="28" spans="1:37" x14ac:dyDescent="0.3">
      <c r="A28">
        <v>647334</v>
      </c>
      <c r="C28" s="1">
        <v>44867</v>
      </c>
      <c r="D28">
        <v>3</v>
      </c>
      <c r="E28" t="s">
        <v>166</v>
      </c>
      <c r="F28" t="s">
        <v>530</v>
      </c>
      <c r="G28" t="s">
        <v>21</v>
      </c>
      <c r="H28" s="2">
        <v>35957616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</v>
      </c>
      <c r="O28">
        <f t="shared" si="6"/>
        <v>0</v>
      </c>
      <c r="P28">
        <f t="shared" si="27"/>
        <v>0</v>
      </c>
      <c r="Q28">
        <f t="shared" si="28"/>
        <v>0</v>
      </c>
      <c r="R28" s="11">
        <f t="shared" si="7"/>
        <v>0</v>
      </c>
      <c r="S28" s="12">
        <f t="shared" si="8"/>
        <v>0</v>
      </c>
      <c r="T28" s="11">
        <f t="shared" si="9"/>
        <v>0</v>
      </c>
      <c r="U28" s="12">
        <f t="shared" si="10"/>
        <v>0</v>
      </c>
      <c r="V28" s="11">
        <f t="shared" si="11"/>
        <v>0</v>
      </c>
      <c r="W28" s="12">
        <f t="shared" si="12"/>
        <v>0</v>
      </c>
      <c r="X28" s="11">
        <f t="shared" si="13"/>
        <v>1</v>
      </c>
      <c r="Y28" s="12">
        <f t="shared" si="14"/>
        <v>0</v>
      </c>
      <c r="Z28" s="11">
        <f t="shared" si="15"/>
        <v>0</v>
      </c>
      <c r="AA28" s="12">
        <f t="shared" si="16"/>
        <v>0</v>
      </c>
      <c r="AB28" s="11">
        <f t="shared" si="17"/>
        <v>0</v>
      </c>
      <c r="AC28" s="12">
        <f t="shared" si="18"/>
        <v>0</v>
      </c>
      <c r="AD28" s="11">
        <f t="shared" si="19"/>
        <v>0</v>
      </c>
      <c r="AE28" s="12">
        <f t="shared" si="20"/>
        <v>0</v>
      </c>
      <c r="AF28" s="11">
        <f t="shared" si="21"/>
        <v>0</v>
      </c>
      <c r="AG28" s="12">
        <f t="shared" si="22"/>
        <v>0</v>
      </c>
      <c r="AH28" s="11">
        <f t="shared" si="23"/>
        <v>0</v>
      </c>
      <c r="AI28" s="12">
        <f t="shared" si="24"/>
        <v>0</v>
      </c>
      <c r="AJ28" s="11">
        <f t="shared" si="25"/>
        <v>0</v>
      </c>
      <c r="AK28" s="12">
        <f t="shared" si="26"/>
        <v>0</v>
      </c>
    </row>
    <row r="29" spans="1:37" x14ac:dyDescent="0.3">
      <c r="A29">
        <v>647334</v>
      </c>
      <c r="C29" s="1">
        <v>44867</v>
      </c>
      <c r="D29">
        <v>4</v>
      </c>
      <c r="E29" t="s">
        <v>166</v>
      </c>
      <c r="F29" t="s">
        <v>530</v>
      </c>
      <c r="G29" t="s">
        <v>18</v>
      </c>
      <c r="H29" s="2">
        <v>37212000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</v>
      </c>
      <c r="O29">
        <f t="shared" si="6"/>
        <v>0</v>
      </c>
      <c r="P29">
        <f t="shared" si="27"/>
        <v>0</v>
      </c>
      <c r="Q29">
        <f t="shared" si="28"/>
        <v>0</v>
      </c>
      <c r="R29" s="11">
        <f t="shared" si="7"/>
        <v>0</v>
      </c>
      <c r="S29" s="12">
        <f t="shared" si="8"/>
        <v>0</v>
      </c>
      <c r="T29" s="11">
        <f t="shared" si="9"/>
        <v>0</v>
      </c>
      <c r="U29" s="12">
        <f t="shared" si="10"/>
        <v>0</v>
      </c>
      <c r="V29" s="11">
        <f t="shared" si="11"/>
        <v>0</v>
      </c>
      <c r="W29" s="12">
        <f t="shared" si="12"/>
        <v>0</v>
      </c>
      <c r="X29" s="11">
        <f t="shared" si="13"/>
        <v>0</v>
      </c>
      <c r="Y29" s="12">
        <f t="shared" si="14"/>
        <v>0</v>
      </c>
      <c r="Z29" s="11">
        <f t="shared" si="15"/>
        <v>0</v>
      </c>
      <c r="AA29" s="12">
        <f t="shared" si="16"/>
        <v>0</v>
      </c>
      <c r="AB29" s="11">
        <f t="shared" si="17"/>
        <v>0</v>
      </c>
      <c r="AC29" s="12">
        <f t="shared" si="18"/>
        <v>0</v>
      </c>
      <c r="AD29" s="11">
        <f t="shared" si="19"/>
        <v>1</v>
      </c>
      <c r="AE29" s="12">
        <f t="shared" si="20"/>
        <v>0</v>
      </c>
      <c r="AF29" s="11">
        <f t="shared" si="21"/>
        <v>0</v>
      </c>
      <c r="AG29" s="12">
        <f t="shared" si="22"/>
        <v>0</v>
      </c>
      <c r="AH29" s="11">
        <f t="shared" si="23"/>
        <v>0</v>
      </c>
      <c r="AI29" s="12">
        <f t="shared" si="24"/>
        <v>0</v>
      </c>
      <c r="AJ29" s="11">
        <f t="shared" si="25"/>
        <v>0</v>
      </c>
      <c r="AK29" s="12">
        <f t="shared" si="26"/>
        <v>0</v>
      </c>
    </row>
    <row r="30" spans="1:37" x14ac:dyDescent="0.3">
      <c r="A30">
        <v>647334</v>
      </c>
      <c r="C30" s="1">
        <v>44867</v>
      </c>
      <c r="D30">
        <v>5</v>
      </c>
      <c r="E30" t="s">
        <v>166</v>
      </c>
      <c r="F30" t="s">
        <v>530</v>
      </c>
      <c r="G30" t="s">
        <v>36</v>
      </c>
      <c r="H30" s="2">
        <v>39591000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27"/>
        <v>0</v>
      </c>
      <c r="Q30">
        <f t="shared" si="28"/>
        <v>0</v>
      </c>
      <c r="R30" s="11">
        <f t="shared" si="7"/>
        <v>0</v>
      </c>
      <c r="S30" s="12">
        <f t="shared" si="8"/>
        <v>0</v>
      </c>
      <c r="T30" s="11">
        <f t="shared" si="9"/>
        <v>0</v>
      </c>
      <c r="U30" s="12">
        <f t="shared" si="10"/>
        <v>0</v>
      </c>
      <c r="V30" s="11">
        <f t="shared" si="11"/>
        <v>0</v>
      </c>
      <c r="W30" s="12">
        <f t="shared" si="12"/>
        <v>0</v>
      </c>
      <c r="X30" s="11">
        <f t="shared" si="13"/>
        <v>0</v>
      </c>
      <c r="Y30" s="12">
        <f t="shared" si="14"/>
        <v>0</v>
      </c>
      <c r="Z30" s="11">
        <f t="shared" si="15"/>
        <v>0</v>
      </c>
      <c r="AA30" s="12">
        <f t="shared" si="16"/>
        <v>0</v>
      </c>
      <c r="AB30" s="11">
        <f t="shared" si="17"/>
        <v>0</v>
      </c>
      <c r="AC30" s="12">
        <f t="shared" si="18"/>
        <v>0</v>
      </c>
      <c r="AD30" s="11">
        <f t="shared" si="19"/>
        <v>0</v>
      </c>
      <c r="AE30" s="12">
        <f t="shared" si="20"/>
        <v>0</v>
      </c>
      <c r="AF30" s="11">
        <f t="shared" si="21"/>
        <v>0</v>
      </c>
      <c r="AG30" s="12">
        <f t="shared" si="22"/>
        <v>0</v>
      </c>
      <c r="AH30" s="11">
        <f t="shared" si="23"/>
        <v>0</v>
      </c>
      <c r="AI30" s="12">
        <f t="shared" si="24"/>
        <v>0</v>
      </c>
      <c r="AJ30" s="11">
        <f t="shared" si="25"/>
        <v>0</v>
      </c>
      <c r="AK30" s="12">
        <f t="shared" si="26"/>
        <v>0</v>
      </c>
    </row>
    <row r="31" spans="1:37" x14ac:dyDescent="0.3">
      <c r="A31">
        <v>647334</v>
      </c>
      <c r="C31" s="1">
        <v>44867</v>
      </c>
      <c r="D31">
        <v>6</v>
      </c>
      <c r="E31" t="s">
        <v>166</v>
      </c>
      <c r="F31" t="s">
        <v>530</v>
      </c>
      <c r="G31" t="s">
        <v>14</v>
      </c>
      <c r="H31" s="2">
        <v>41150912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27"/>
        <v>0</v>
      </c>
      <c r="Q31">
        <f t="shared" si="28"/>
        <v>0</v>
      </c>
      <c r="R31" s="11">
        <f t="shared" si="7"/>
        <v>0</v>
      </c>
      <c r="S31" s="12">
        <f t="shared" si="8"/>
        <v>0</v>
      </c>
      <c r="T31" s="11">
        <f t="shared" si="9"/>
        <v>0</v>
      </c>
      <c r="U31" s="12">
        <f t="shared" si="10"/>
        <v>0</v>
      </c>
      <c r="V31" s="11">
        <f t="shared" si="11"/>
        <v>0</v>
      </c>
      <c r="W31" s="12">
        <f t="shared" si="12"/>
        <v>0</v>
      </c>
      <c r="X31" s="11">
        <f t="shared" si="13"/>
        <v>0</v>
      </c>
      <c r="Y31" s="12">
        <f t="shared" si="14"/>
        <v>0</v>
      </c>
      <c r="Z31" s="11">
        <f t="shared" si="15"/>
        <v>1</v>
      </c>
      <c r="AA31" s="12">
        <f t="shared" si="16"/>
        <v>0</v>
      </c>
      <c r="AB31" s="11">
        <f t="shared" si="17"/>
        <v>0</v>
      </c>
      <c r="AC31" s="12">
        <f t="shared" si="18"/>
        <v>0</v>
      </c>
      <c r="AD31" s="11">
        <f t="shared" si="19"/>
        <v>0</v>
      </c>
      <c r="AE31" s="12">
        <f t="shared" si="20"/>
        <v>0</v>
      </c>
      <c r="AF31" s="11">
        <f t="shared" si="21"/>
        <v>0</v>
      </c>
      <c r="AG31" s="12">
        <f t="shared" si="22"/>
        <v>0</v>
      </c>
      <c r="AH31" s="11">
        <f t="shared" si="23"/>
        <v>0</v>
      </c>
      <c r="AI31" s="12">
        <f t="shared" si="24"/>
        <v>0</v>
      </c>
      <c r="AJ31" s="11">
        <f t="shared" si="25"/>
        <v>0</v>
      </c>
      <c r="AK31" s="12">
        <f t="shared" si="26"/>
        <v>0</v>
      </c>
    </row>
    <row r="32" spans="1:37" x14ac:dyDescent="0.3">
      <c r="A32">
        <v>647334</v>
      </c>
      <c r="C32" s="1">
        <v>44867</v>
      </c>
      <c r="D32">
        <v>7</v>
      </c>
      <c r="E32" t="s">
        <v>166</v>
      </c>
      <c r="F32" t="s">
        <v>530</v>
      </c>
      <c r="G32" t="s">
        <v>25</v>
      </c>
      <c r="H32" s="2">
        <v>41856913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</v>
      </c>
      <c r="O32">
        <f t="shared" si="6"/>
        <v>0</v>
      </c>
      <c r="P32">
        <f t="shared" si="27"/>
        <v>0</v>
      </c>
      <c r="Q32">
        <f t="shared" si="28"/>
        <v>0</v>
      </c>
      <c r="R32" s="11">
        <f t="shared" si="7"/>
        <v>0</v>
      </c>
      <c r="S32" s="12">
        <f t="shared" si="8"/>
        <v>0</v>
      </c>
      <c r="T32" s="11">
        <f t="shared" si="9"/>
        <v>0</v>
      </c>
      <c r="U32" s="12">
        <f t="shared" si="10"/>
        <v>0</v>
      </c>
      <c r="V32" s="11">
        <f t="shared" si="11"/>
        <v>0</v>
      </c>
      <c r="W32" s="12">
        <f t="shared" si="12"/>
        <v>0</v>
      </c>
      <c r="X32" s="11">
        <f t="shared" si="13"/>
        <v>0</v>
      </c>
      <c r="Y32" s="12">
        <f t="shared" si="14"/>
        <v>0</v>
      </c>
      <c r="Z32" s="11">
        <f t="shared" si="15"/>
        <v>0</v>
      </c>
      <c r="AA32" s="12">
        <f t="shared" si="16"/>
        <v>0</v>
      </c>
      <c r="AB32" s="11">
        <f t="shared" si="17"/>
        <v>0</v>
      </c>
      <c r="AC32" s="12">
        <f t="shared" si="18"/>
        <v>0</v>
      </c>
      <c r="AD32" s="11">
        <f t="shared" si="19"/>
        <v>0</v>
      </c>
      <c r="AE32" s="12">
        <f t="shared" si="20"/>
        <v>0</v>
      </c>
      <c r="AF32" s="11">
        <f t="shared" si="21"/>
        <v>0</v>
      </c>
      <c r="AG32" s="12">
        <f t="shared" si="22"/>
        <v>0</v>
      </c>
      <c r="AH32" s="11">
        <f t="shared" si="23"/>
        <v>0</v>
      </c>
      <c r="AI32" s="12">
        <f t="shared" si="24"/>
        <v>0</v>
      </c>
      <c r="AJ32" s="11">
        <f t="shared" si="25"/>
        <v>0</v>
      </c>
      <c r="AK32" s="12">
        <f t="shared" si="26"/>
        <v>0</v>
      </c>
    </row>
    <row r="33" spans="1:37" x14ac:dyDescent="0.3">
      <c r="A33">
        <v>647334</v>
      </c>
      <c r="C33" s="1">
        <v>44867</v>
      </c>
      <c r="D33">
        <v>8</v>
      </c>
      <c r="E33" t="s">
        <v>166</v>
      </c>
      <c r="F33" t="s">
        <v>530</v>
      </c>
      <c r="G33" t="s">
        <v>40</v>
      </c>
      <c r="H33" s="2">
        <v>43644074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</v>
      </c>
      <c r="O33">
        <f t="shared" si="6"/>
        <v>0</v>
      </c>
      <c r="P33">
        <f t="shared" si="27"/>
        <v>0</v>
      </c>
      <c r="Q33">
        <f t="shared" si="28"/>
        <v>0</v>
      </c>
      <c r="R33" s="11">
        <f t="shared" si="7"/>
        <v>0</v>
      </c>
      <c r="S33" s="12">
        <f t="shared" si="8"/>
        <v>0</v>
      </c>
      <c r="T33" s="11">
        <f t="shared" si="9"/>
        <v>0</v>
      </c>
      <c r="U33" s="12">
        <f t="shared" si="10"/>
        <v>0</v>
      </c>
      <c r="V33" s="11">
        <f t="shared" si="11"/>
        <v>0</v>
      </c>
      <c r="W33" s="12">
        <f t="shared" si="12"/>
        <v>0</v>
      </c>
      <c r="X33" s="11">
        <f t="shared" si="13"/>
        <v>0</v>
      </c>
      <c r="Y33" s="12">
        <f t="shared" si="14"/>
        <v>0</v>
      </c>
      <c r="Z33" s="11">
        <f t="shared" si="15"/>
        <v>0</v>
      </c>
      <c r="AA33" s="12">
        <f t="shared" si="16"/>
        <v>0</v>
      </c>
      <c r="AB33" s="11">
        <f t="shared" si="17"/>
        <v>0</v>
      </c>
      <c r="AC33" s="12">
        <f t="shared" si="18"/>
        <v>0</v>
      </c>
      <c r="AD33" s="11">
        <f t="shared" si="19"/>
        <v>0</v>
      </c>
      <c r="AE33" s="12">
        <f t="shared" si="20"/>
        <v>0</v>
      </c>
      <c r="AF33" s="11">
        <f t="shared" si="21"/>
        <v>0</v>
      </c>
      <c r="AG33" s="12">
        <f t="shared" si="22"/>
        <v>0</v>
      </c>
      <c r="AH33" s="11">
        <f t="shared" si="23"/>
        <v>0</v>
      </c>
      <c r="AI33" s="12">
        <f t="shared" si="24"/>
        <v>0</v>
      </c>
      <c r="AJ33" s="11">
        <f t="shared" si="25"/>
        <v>0</v>
      </c>
      <c r="AK33" s="12">
        <f t="shared" si="26"/>
        <v>0</v>
      </c>
    </row>
    <row r="34" spans="1:37" x14ac:dyDescent="0.3">
      <c r="A34">
        <v>647334</v>
      </c>
      <c r="C34" s="1">
        <v>44867</v>
      </c>
      <c r="D34">
        <v>9</v>
      </c>
      <c r="E34" t="s">
        <v>166</v>
      </c>
      <c r="F34" t="s">
        <v>530</v>
      </c>
      <c r="G34" t="s">
        <v>156</v>
      </c>
      <c r="H34" s="2">
        <v>44806000</v>
      </c>
      <c r="J34">
        <f t="shared" si="1"/>
        <v>1</v>
      </c>
      <c r="K34">
        <f t="shared" si="2"/>
        <v>0</v>
      </c>
      <c r="L34">
        <f t="shared" si="3"/>
        <v>0</v>
      </c>
      <c r="M34">
        <f t="shared" si="4"/>
        <v>0</v>
      </c>
      <c r="N34">
        <f t="shared" si="5"/>
        <v>0</v>
      </c>
      <c r="O34">
        <f t="shared" si="6"/>
        <v>0</v>
      </c>
      <c r="P34">
        <f t="shared" si="27"/>
        <v>0</v>
      </c>
      <c r="Q34">
        <f t="shared" si="28"/>
        <v>0</v>
      </c>
      <c r="R34" s="11">
        <f t="shared" si="7"/>
        <v>0</v>
      </c>
      <c r="S34" s="12">
        <f t="shared" si="8"/>
        <v>0</v>
      </c>
      <c r="T34" s="11">
        <f t="shared" si="9"/>
        <v>0</v>
      </c>
      <c r="U34" s="12">
        <f t="shared" si="10"/>
        <v>0</v>
      </c>
      <c r="V34" s="11">
        <f t="shared" si="11"/>
        <v>0</v>
      </c>
      <c r="W34" s="12">
        <f t="shared" si="12"/>
        <v>0</v>
      </c>
      <c r="X34" s="11">
        <f t="shared" si="13"/>
        <v>0</v>
      </c>
      <c r="Y34" s="12">
        <f t="shared" si="14"/>
        <v>0</v>
      </c>
      <c r="Z34" s="11">
        <f t="shared" si="15"/>
        <v>0</v>
      </c>
      <c r="AA34" s="12">
        <f t="shared" si="16"/>
        <v>0</v>
      </c>
      <c r="AB34" s="11">
        <f t="shared" si="17"/>
        <v>0</v>
      </c>
      <c r="AC34" s="12">
        <f t="shared" si="18"/>
        <v>0</v>
      </c>
      <c r="AD34" s="11">
        <f t="shared" si="19"/>
        <v>0</v>
      </c>
      <c r="AE34" s="12">
        <f t="shared" si="20"/>
        <v>0</v>
      </c>
      <c r="AF34" s="11">
        <f t="shared" si="21"/>
        <v>0</v>
      </c>
      <c r="AG34" s="12">
        <f t="shared" si="22"/>
        <v>0</v>
      </c>
      <c r="AH34" s="11">
        <f t="shared" si="23"/>
        <v>0</v>
      </c>
      <c r="AI34" s="12">
        <f t="shared" si="24"/>
        <v>0</v>
      </c>
      <c r="AJ34" s="11">
        <f t="shared" si="25"/>
        <v>0</v>
      </c>
      <c r="AK34" s="12">
        <f t="shared" si="26"/>
        <v>0</v>
      </c>
    </row>
    <row r="35" spans="1:37" x14ac:dyDescent="0.3">
      <c r="A35">
        <v>647334</v>
      </c>
      <c r="C35" s="1">
        <v>44867</v>
      </c>
      <c r="D35">
        <v>10</v>
      </c>
      <c r="E35" t="s">
        <v>166</v>
      </c>
      <c r="F35" t="s">
        <v>530</v>
      </c>
      <c r="G35" t="s">
        <v>20</v>
      </c>
      <c r="H35" s="2">
        <v>48814198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27"/>
        <v>0</v>
      </c>
      <c r="Q35">
        <f t="shared" si="28"/>
        <v>0</v>
      </c>
      <c r="R35" s="11">
        <f t="shared" si="7"/>
        <v>1</v>
      </c>
      <c r="S35" s="12">
        <f t="shared" si="8"/>
        <v>0</v>
      </c>
      <c r="T35" s="11">
        <f t="shared" si="9"/>
        <v>1</v>
      </c>
      <c r="U35" s="12">
        <f t="shared" si="10"/>
        <v>0</v>
      </c>
      <c r="V35" s="11">
        <f t="shared" si="11"/>
        <v>0</v>
      </c>
      <c r="W35" s="12">
        <f t="shared" si="12"/>
        <v>0</v>
      </c>
      <c r="X35" s="11">
        <f t="shared" si="13"/>
        <v>0</v>
      </c>
      <c r="Y35" s="12">
        <f t="shared" si="14"/>
        <v>0</v>
      </c>
      <c r="Z35" s="11">
        <f t="shared" si="15"/>
        <v>0</v>
      </c>
      <c r="AA35" s="12">
        <f t="shared" si="16"/>
        <v>0</v>
      </c>
      <c r="AB35" s="11">
        <f t="shared" si="17"/>
        <v>0</v>
      </c>
      <c r="AC35" s="12">
        <f t="shared" si="18"/>
        <v>0</v>
      </c>
      <c r="AD35" s="11">
        <f t="shared" si="19"/>
        <v>0</v>
      </c>
      <c r="AE35" s="12">
        <f t="shared" si="20"/>
        <v>0</v>
      </c>
      <c r="AF35" s="11">
        <f t="shared" si="21"/>
        <v>0</v>
      </c>
      <c r="AG35" s="12">
        <f t="shared" si="22"/>
        <v>0</v>
      </c>
      <c r="AH35" s="11">
        <f t="shared" si="23"/>
        <v>0</v>
      </c>
      <c r="AI35" s="12">
        <f t="shared" si="24"/>
        <v>0</v>
      </c>
      <c r="AJ35" s="11">
        <f t="shared" si="25"/>
        <v>0</v>
      </c>
      <c r="AK35" s="12">
        <f t="shared" si="26"/>
        <v>0</v>
      </c>
    </row>
    <row r="36" spans="1:37" x14ac:dyDescent="0.3">
      <c r="A36">
        <v>647334</v>
      </c>
      <c r="C36" s="1">
        <v>44867</v>
      </c>
      <c r="D36">
        <v>1</v>
      </c>
      <c r="E36" t="s">
        <v>166</v>
      </c>
      <c r="F36" t="s">
        <v>167</v>
      </c>
      <c r="G36" t="s">
        <v>13</v>
      </c>
      <c r="H36" s="2">
        <v>33193589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1</v>
      </c>
      <c r="P36">
        <f t="shared" si="27"/>
        <v>0</v>
      </c>
      <c r="Q36">
        <f t="shared" si="28"/>
        <v>0</v>
      </c>
      <c r="R36" s="11">
        <f t="shared" si="7"/>
        <v>0</v>
      </c>
      <c r="S36" s="12">
        <f t="shared" si="8"/>
        <v>0</v>
      </c>
      <c r="T36" s="11">
        <f t="shared" si="9"/>
        <v>0</v>
      </c>
      <c r="U36" s="12">
        <f t="shared" si="10"/>
        <v>0</v>
      </c>
      <c r="V36" s="11">
        <f t="shared" si="11"/>
        <v>0</v>
      </c>
      <c r="W36" s="12">
        <f t="shared" si="12"/>
        <v>0</v>
      </c>
      <c r="X36" s="11">
        <f t="shared" si="13"/>
        <v>0</v>
      </c>
      <c r="Y36" s="12">
        <f t="shared" si="14"/>
        <v>0</v>
      </c>
      <c r="Z36" s="11">
        <f t="shared" si="15"/>
        <v>0</v>
      </c>
      <c r="AA36" s="12">
        <f t="shared" si="16"/>
        <v>0</v>
      </c>
      <c r="AB36" s="11">
        <f t="shared" si="17"/>
        <v>0</v>
      </c>
      <c r="AC36" s="12">
        <f t="shared" si="18"/>
        <v>0</v>
      </c>
      <c r="AD36" s="11">
        <f t="shared" si="19"/>
        <v>0</v>
      </c>
      <c r="AE36" s="12">
        <f t="shared" si="20"/>
        <v>0</v>
      </c>
      <c r="AF36" s="11">
        <f t="shared" si="21"/>
        <v>0</v>
      </c>
      <c r="AG36" s="12">
        <f t="shared" si="22"/>
        <v>0</v>
      </c>
      <c r="AH36" s="11">
        <f t="shared" si="23"/>
        <v>0</v>
      </c>
      <c r="AI36" s="12">
        <f t="shared" si="24"/>
        <v>0</v>
      </c>
      <c r="AJ36" s="11">
        <f t="shared" si="25"/>
        <v>0</v>
      </c>
      <c r="AK36" s="12">
        <f t="shared" si="26"/>
        <v>0</v>
      </c>
    </row>
    <row r="37" spans="1:37" x14ac:dyDescent="0.3">
      <c r="A37">
        <v>647334</v>
      </c>
      <c r="C37" s="1">
        <v>44867</v>
      </c>
      <c r="D37">
        <v>2</v>
      </c>
      <c r="E37" t="s">
        <v>166</v>
      </c>
      <c r="F37" t="s">
        <v>167</v>
      </c>
      <c r="G37" t="s">
        <v>31</v>
      </c>
      <c r="H37" s="2">
        <v>36380000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</v>
      </c>
      <c r="N37">
        <f t="shared" si="5"/>
        <v>0</v>
      </c>
      <c r="O37">
        <f t="shared" si="6"/>
        <v>0</v>
      </c>
      <c r="P37">
        <f t="shared" si="27"/>
        <v>0</v>
      </c>
      <c r="Q37">
        <f t="shared" si="28"/>
        <v>0</v>
      </c>
      <c r="R37" s="11">
        <f t="shared" si="7"/>
        <v>0</v>
      </c>
      <c r="S37" s="12">
        <f t="shared" si="8"/>
        <v>0</v>
      </c>
      <c r="T37" s="11">
        <f t="shared" si="9"/>
        <v>0</v>
      </c>
      <c r="U37" s="12">
        <f t="shared" si="10"/>
        <v>0</v>
      </c>
      <c r="V37" s="11">
        <f t="shared" si="11"/>
        <v>0</v>
      </c>
      <c r="W37" s="12">
        <f t="shared" si="12"/>
        <v>0</v>
      </c>
      <c r="X37" s="11">
        <f t="shared" si="13"/>
        <v>0</v>
      </c>
      <c r="Y37" s="12">
        <f t="shared" si="14"/>
        <v>0</v>
      </c>
      <c r="Z37" s="11">
        <f t="shared" si="15"/>
        <v>0</v>
      </c>
      <c r="AA37" s="12">
        <f t="shared" si="16"/>
        <v>0</v>
      </c>
      <c r="AB37" s="11">
        <f t="shared" si="17"/>
        <v>1</v>
      </c>
      <c r="AC37" s="12">
        <f t="shared" si="18"/>
        <v>0</v>
      </c>
      <c r="AD37" s="11">
        <f t="shared" si="19"/>
        <v>0</v>
      </c>
      <c r="AE37" s="12">
        <f t="shared" si="20"/>
        <v>0</v>
      </c>
      <c r="AF37" s="11">
        <f t="shared" si="21"/>
        <v>0</v>
      </c>
      <c r="AG37" s="12">
        <f t="shared" si="22"/>
        <v>0</v>
      </c>
      <c r="AH37" s="11">
        <f t="shared" si="23"/>
        <v>0</v>
      </c>
      <c r="AI37" s="12">
        <f t="shared" si="24"/>
        <v>0</v>
      </c>
      <c r="AJ37" s="11">
        <f t="shared" si="25"/>
        <v>0</v>
      </c>
      <c r="AK37" s="12">
        <f t="shared" si="26"/>
        <v>0</v>
      </c>
    </row>
    <row r="38" spans="1:37" x14ac:dyDescent="0.3">
      <c r="A38">
        <v>647334</v>
      </c>
      <c r="C38" s="1">
        <v>44867</v>
      </c>
      <c r="D38">
        <v>3</v>
      </c>
      <c r="E38" t="s">
        <v>166</v>
      </c>
      <c r="F38" t="s">
        <v>167</v>
      </c>
      <c r="G38" t="s">
        <v>21</v>
      </c>
      <c r="H38" s="2">
        <v>37207616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</v>
      </c>
      <c r="N38">
        <f t="shared" si="5"/>
        <v>0</v>
      </c>
      <c r="O38">
        <f t="shared" si="6"/>
        <v>0</v>
      </c>
      <c r="P38">
        <f t="shared" si="27"/>
        <v>0</v>
      </c>
      <c r="Q38">
        <f t="shared" si="28"/>
        <v>0</v>
      </c>
      <c r="R38" s="11">
        <f t="shared" si="7"/>
        <v>0</v>
      </c>
      <c r="S38" s="12">
        <f t="shared" si="8"/>
        <v>0</v>
      </c>
      <c r="T38" s="11">
        <f t="shared" si="9"/>
        <v>0</v>
      </c>
      <c r="U38" s="12">
        <f t="shared" si="10"/>
        <v>0</v>
      </c>
      <c r="V38" s="11">
        <f t="shared" si="11"/>
        <v>0</v>
      </c>
      <c r="W38" s="12">
        <f t="shared" si="12"/>
        <v>0</v>
      </c>
      <c r="X38" s="11">
        <f t="shared" si="13"/>
        <v>1</v>
      </c>
      <c r="Y38" s="12">
        <f t="shared" si="14"/>
        <v>0</v>
      </c>
      <c r="Z38" s="11">
        <f t="shared" si="15"/>
        <v>0</v>
      </c>
      <c r="AA38" s="12">
        <f t="shared" si="16"/>
        <v>0</v>
      </c>
      <c r="AB38" s="11">
        <f t="shared" si="17"/>
        <v>0</v>
      </c>
      <c r="AC38" s="12">
        <f t="shared" si="18"/>
        <v>0</v>
      </c>
      <c r="AD38" s="11">
        <f t="shared" si="19"/>
        <v>0</v>
      </c>
      <c r="AE38" s="12">
        <f t="shared" si="20"/>
        <v>0</v>
      </c>
      <c r="AF38" s="11">
        <f t="shared" si="21"/>
        <v>0</v>
      </c>
      <c r="AG38" s="12">
        <f t="shared" si="22"/>
        <v>0</v>
      </c>
      <c r="AH38" s="11">
        <f t="shared" si="23"/>
        <v>0</v>
      </c>
      <c r="AI38" s="12">
        <f t="shared" si="24"/>
        <v>0</v>
      </c>
      <c r="AJ38" s="11">
        <f t="shared" si="25"/>
        <v>0</v>
      </c>
      <c r="AK38" s="12">
        <f t="shared" si="26"/>
        <v>0</v>
      </c>
    </row>
    <row r="39" spans="1:37" x14ac:dyDescent="0.3">
      <c r="A39">
        <v>647334</v>
      </c>
      <c r="C39" s="1">
        <v>44867</v>
      </c>
      <c r="D39">
        <v>4</v>
      </c>
      <c r="E39" t="s">
        <v>166</v>
      </c>
      <c r="F39" t="s">
        <v>167</v>
      </c>
      <c r="G39" t="s">
        <v>18</v>
      </c>
      <c r="H39" s="2">
        <v>38592000</v>
      </c>
      <c r="J39">
        <f t="shared" ref="J39:J70" si="29">IF(G39="Perfetto Contracting Co., Inc. ",1,)</f>
        <v>0</v>
      </c>
      <c r="K39">
        <f t="shared" ref="K39:K70" si="30">IF(AND(D39=1,G39="Perfetto Contracting Co., Inc. "),1,)</f>
        <v>0</v>
      </c>
      <c r="L39">
        <f t="shared" ref="L39:L70" si="31">IF(G39="Oliveira Contracting Inc",1,)</f>
        <v>0</v>
      </c>
      <c r="M39">
        <f t="shared" ref="M39:M70" si="32">IF(AND(D39=1,G39="Oliveira Contracting Inc"),1,)</f>
        <v>0</v>
      </c>
      <c r="N39">
        <f t="shared" ref="N39:N70" si="33">IF(G39="Triumph Construction Co.",1,)</f>
        <v>0</v>
      </c>
      <c r="O39">
        <f t="shared" ref="O39:O70" si="34">IF(AND(D39=1,G39="Triumph Construction Co."),1,)</f>
        <v>0</v>
      </c>
      <c r="P39">
        <f t="shared" si="27"/>
        <v>0</v>
      </c>
      <c r="Q39">
        <f t="shared" si="28"/>
        <v>0</v>
      </c>
      <c r="R39" s="11">
        <f t="shared" ref="R39:R70" si="35">IF(G39="Grace Industries LLC",1,)</f>
        <v>0</v>
      </c>
      <c r="S39" s="12">
        <f t="shared" ref="S39:S70" si="36">IF(AND(D39=1,G39="Grace Industries LLC"),1,)</f>
        <v>0</v>
      </c>
      <c r="T39" s="11">
        <f t="shared" ref="T39:T70" si="37">IF($G39="Grace Industries LLC",1,)</f>
        <v>0</v>
      </c>
      <c r="U39" s="12">
        <f t="shared" ref="U39:U70" si="38">IF(AND($D39=1,$G39="Perfetto Enterprises Co., Inc."),1,)</f>
        <v>0</v>
      </c>
      <c r="V39" s="11">
        <f t="shared" ref="V39:V70" si="39">IF($G39="JRCRUZ Corp",1,)</f>
        <v>0</v>
      </c>
      <c r="W39" s="12">
        <f t="shared" ref="W39:W70" si="40">IF(AND($D39=1,$G39="JRCRUZ Corp"),1,)</f>
        <v>0</v>
      </c>
      <c r="X39" s="11">
        <f t="shared" ref="X39:X70" si="41">IF($G39="Tully Construction Co.",1,)</f>
        <v>0</v>
      </c>
      <c r="Y39" s="12">
        <f t="shared" ref="Y39:Y70" si="42">IF(AND($D39=1,$G39="Tully Construction Co."),1,)</f>
        <v>0</v>
      </c>
      <c r="Z39" s="11">
        <f t="shared" ref="Z39:Z70" si="43">IF($G39="Restani Construction Corp.",1,)</f>
        <v>0</v>
      </c>
      <c r="AA39" s="12">
        <f t="shared" ref="AA39:AA70" si="44">IF(AND($D39=1,$G39="Restani Construction Corp."),1,)</f>
        <v>0</v>
      </c>
      <c r="AB39" s="11">
        <f t="shared" ref="AB39:AB70" si="45">IF($G39="DiFazio Industries",1,)</f>
        <v>0</v>
      </c>
      <c r="AC39" s="12">
        <f t="shared" ref="AC39:AC70" si="46">IF(AND($D39=1,$G39="DiFazio Industries"),1,)</f>
        <v>0</v>
      </c>
      <c r="AD39" s="11">
        <f t="shared" ref="AD39:AD70" si="47">IF($G39="PJS Group/Paul J. Scariano, Inc.",1,)</f>
        <v>1</v>
      </c>
      <c r="AE39" s="12">
        <f t="shared" ref="AE39:AE70" si="48">IF(AND($D39=1,$G39="PJS Group/Paul J. Scariano, Inc."),1,)</f>
        <v>0</v>
      </c>
      <c r="AF39" s="11">
        <f t="shared" ref="AF39:AF70" si="49">IF($G39="C.A.C. Industries, Inc.",1,)</f>
        <v>0</v>
      </c>
      <c r="AG39" s="12">
        <f t="shared" ref="AG39:AG70" si="50">IF(AND($D39=1,$G39="C.A.C. Industries, Inc."),1,)</f>
        <v>0</v>
      </c>
      <c r="AH39" s="11">
        <f t="shared" ref="AH39:AH70" si="51">IF($G39="MLJ Contracting LLC",1,)</f>
        <v>0</v>
      </c>
      <c r="AI39" s="12">
        <f t="shared" ref="AI39:AI70" si="52">IF(AND($D39=1,$G39="MLJ Contracting LLC"),1,)</f>
        <v>0</v>
      </c>
      <c r="AJ39" s="11">
        <f t="shared" ref="AJ39:AJ70" si="53">IF($G39="El Sol Contracting/ES II Enterprises JV",1,)</f>
        <v>0</v>
      </c>
      <c r="AK39" s="12">
        <f t="shared" ref="AK39:AK70" si="54">IF(AND($D39=1,$G39="El Sol Contracting/ES II Enterprises JV"),1,)</f>
        <v>0</v>
      </c>
    </row>
    <row r="40" spans="1:37" x14ac:dyDescent="0.3">
      <c r="A40">
        <v>647334</v>
      </c>
      <c r="C40" s="1">
        <v>44867</v>
      </c>
      <c r="D40">
        <v>5</v>
      </c>
      <c r="E40" t="s">
        <v>166</v>
      </c>
      <c r="F40" t="s">
        <v>167</v>
      </c>
      <c r="G40" t="s">
        <v>36</v>
      </c>
      <c r="H40" s="2">
        <v>40971000</v>
      </c>
      <c r="J40">
        <f t="shared" si="29"/>
        <v>0</v>
      </c>
      <c r="K40">
        <f t="shared" si="30"/>
        <v>0</v>
      </c>
      <c r="L40">
        <f t="shared" si="31"/>
        <v>0</v>
      </c>
      <c r="M40">
        <f t="shared" si="32"/>
        <v>0</v>
      </c>
      <c r="N40">
        <f t="shared" si="33"/>
        <v>0</v>
      </c>
      <c r="O40">
        <f t="shared" si="34"/>
        <v>0</v>
      </c>
      <c r="P40">
        <f t="shared" ref="P40:P71" si="55">IF(G40="John Civetta &amp; Sons, Inc.",1,)</f>
        <v>0</v>
      </c>
      <c r="Q40">
        <f t="shared" ref="Q40:Q71" si="56">IF(AND(D40=1,G40="John Civetta &amp; Sons, Inc."),1,)</f>
        <v>0</v>
      </c>
      <c r="R40" s="11">
        <f t="shared" si="35"/>
        <v>0</v>
      </c>
      <c r="S40" s="12">
        <f t="shared" si="36"/>
        <v>0</v>
      </c>
      <c r="T40" s="11">
        <f t="shared" si="37"/>
        <v>0</v>
      </c>
      <c r="U40" s="12">
        <f t="shared" si="38"/>
        <v>0</v>
      </c>
      <c r="V40" s="11">
        <f t="shared" si="39"/>
        <v>0</v>
      </c>
      <c r="W40" s="12">
        <f t="shared" si="40"/>
        <v>0</v>
      </c>
      <c r="X40" s="11">
        <f t="shared" si="41"/>
        <v>0</v>
      </c>
      <c r="Y40" s="12">
        <f t="shared" si="42"/>
        <v>0</v>
      </c>
      <c r="Z40" s="11">
        <f t="shared" si="43"/>
        <v>0</v>
      </c>
      <c r="AA40" s="12">
        <f t="shared" si="44"/>
        <v>0</v>
      </c>
      <c r="AB40" s="11">
        <f t="shared" si="45"/>
        <v>0</v>
      </c>
      <c r="AC40" s="12">
        <f t="shared" si="46"/>
        <v>0</v>
      </c>
      <c r="AD40" s="11">
        <f t="shared" si="47"/>
        <v>0</v>
      </c>
      <c r="AE40" s="12">
        <f t="shared" si="48"/>
        <v>0</v>
      </c>
      <c r="AF40" s="11">
        <f t="shared" si="49"/>
        <v>0</v>
      </c>
      <c r="AG40" s="12">
        <f t="shared" si="50"/>
        <v>0</v>
      </c>
      <c r="AH40" s="11">
        <f t="shared" si="51"/>
        <v>0</v>
      </c>
      <c r="AI40" s="12">
        <f t="shared" si="52"/>
        <v>0</v>
      </c>
      <c r="AJ40" s="11">
        <f t="shared" si="53"/>
        <v>0</v>
      </c>
      <c r="AK40" s="12">
        <f t="shared" si="54"/>
        <v>0</v>
      </c>
    </row>
    <row r="41" spans="1:37" x14ac:dyDescent="0.3">
      <c r="A41">
        <v>647334</v>
      </c>
      <c r="C41" s="1">
        <v>44867</v>
      </c>
      <c r="D41">
        <v>6</v>
      </c>
      <c r="E41" t="s">
        <v>166</v>
      </c>
      <c r="F41" t="s">
        <v>167</v>
      </c>
      <c r="G41" t="s">
        <v>14</v>
      </c>
      <c r="H41" s="2">
        <v>42530912</v>
      </c>
      <c r="J41">
        <f t="shared" si="29"/>
        <v>0</v>
      </c>
      <c r="K41">
        <f t="shared" si="30"/>
        <v>0</v>
      </c>
      <c r="L41">
        <f t="shared" si="31"/>
        <v>0</v>
      </c>
      <c r="M41">
        <f t="shared" si="32"/>
        <v>0</v>
      </c>
      <c r="N41">
        <f t="shared" si="33"/>
        <v>0</v>
      </c>
      <c r="O41">
        <f t="shared" si="34"/>
        <v>0</v>
      </c>
      <c r="P41">
        <f t="shared" si="55"/>
        <v>0</v>
      </c>
      <c r="Q41">
        <f t="shared" si="56"/>
        <v>0</v>
      </c>
      <c r="R41" s="11">
        <f t="shared" si="35"/>
        <v>0</v>
      </c>
      <c r="S41" s="12">
        <f t="shared" si="36"/>
        <v>0</v>
      </c>
      <c r="T41" s="11">
        <f t="shared" si="37"/>
        <v>0</v>
      </c>
      <c r="U41" s="12">
        <f t="shared" si="38"/>
        <v>0</v>
      </c>
      <c r="V41" s="11">
        <f t="shared" si="39"/>
        <v>0</v>
      </c>
      <c r="W41" s="12">
        <f t="shared" si="40"/>
        <v>0</v>
      </c>
      <c r="X41" s="11">
        <f t="shared" si="41"/>
        <v>0</v>
      </c>
      <c r="Y41" s="12">
        <f t="shared" si="42"/>
        <v>0</v>
      </c>
      <c r="Z41" s="11">
        <f t="shared" si="43"/>
        <v>1</v>
      </c>
      <c r="AA41" s="12">
        <f t="shared" si="44"/>
        <v>0</v>
      </c>
      <c r="AB41" s="11">
        <f t="shared" si="45"/>
        <v>0</v>
      </c>
      <c r="AC41" s="12">
        <f t="shared" si="46"/>
        <v>0</v>
      </c>
      <c r="AD41" s="11">
        <f t="shared" si="47"/>
        <v>0</v>
      </c>
      <c r="AE41" s="12">
        <f t="shared" si="48"/>
        <v>0</v>
      </c>
      <c r="AF41" s="11">
        <f t="shared" si="49"/>
        <v>0</v>
      </c>
      <c r="AG41" s="12">
        <f t="shared" si="50"/>
        <v>0</v>
      </c>
      <c r="AH41" s="11">
        <f t="shared" si="51"/>
        <v>0</v>
      </c>
      <c r="AI41" s="12">
        <f t="shared" si="52"/>
        <v>0</v>
      </c>
      <c r="AJ41" s="11">
        <f t="shared" si="53"/>
        <v>0</v>
      </c>
      <c r="AK41" s="12">
        <f t="shared" si="54"/>
        <v>0</v>
      </c>
    </row>
    <row r="42" spans="1:37" x14ac:dyDescent="0.3">
      <c r="A42">
        <v>647334</v>
      </c>
      <c r="C42" s="1">
        <v>44867</v>
      </c>
      <c r="D42">
        <v>7</v>
      </c>
      <c r="E42" t="s">
        <v>166</v>
      </c>
      <c r="F42" t="s">
        <v>167</v>
      </c>
      <c r="G42" t="s">
        <v>25</v>
      </c>
      <c r="H42" s="2">
        <v>43168913</v>
      </c>
      <c r="J42">
        <f t="shared" si="29"/>
        <v>0</v>
      </c>
      <c r="K42">
        <f t="shared" si="30"/>
        <v>0</v>
      </c>
      <c r="L42">
        <f t="shared" si="31"/>
        <v>0</v>
      </c>
      <c r="M42">
        <f t="shared" si="32"/>
        <v>0</v>
      </c>
      <c r="N42">
        <f t="shared" si="33"/>
        <v>0</v>
      </c>
      <c r="O42">
        <f t="shared" si="34"/>
        <v>0</v>
      </c>
      <c r="P42">
        <f t="shared" si="55"/>
        <v>0</v>
      </c>
      <c r="Q42">
        <f t="shared" si="56"/>
        <v>0</v>
      </c>
      <c r="R42" s="11">
        <f t="shared" si="35"/>
        <v>0</v>
      </c>
      <c r="S42" s="12">
        <f t="shared" si="36"/>
        <v>0</v>
      </c>
      <c r="T42" s="11">
        <f t="shared" si="37"/>
        <v>0</v>
      </c>
      <c r="U42" s="12">
        <f t="shared" si="38"/>
        <v>0</v>
      </c>
      <c r="V42" s="11">
        <f t="shared" si="39"/>
        <v>0</v>
      </c>
      <c r="W42" s="12">
        <f t="shared" si="40"/>
        <v>0</v>
      </c>
      <c r="X42" s="11">
        <f t="shared" si="41"/>
        <v>0</v>
      </c>
      <c r="Y42" s="12">
        <f t="shared" si="42"/>
        <v>0</v>
      </c>
      <c r="Z42" s="11">
        <f t="shared" si="43"/>
        <v>0</v>
      </c>
      <c r="AA42" s="12">
        <f t="shared" si="44"/>
        <v>0</v>
      </c>
      <c r="AB42" s="11">
        <f t="shared" si="45"/>
        <v>0</v>
      </c>
      <c r="AC42" s="12">
        <f t="shared" si="46"/>
        <v>0</v>
      </c>
      <c r="AD42" s="11">
        <f t="shared" si="47"/>
        <v>0</v>
      </c>
      <c r="AE42" s="12">
        <f t="shared" si="48"/>
        <v>0</v>
      </c>
      <c r="AF42" s="11">
        <f t="shared" si="49"/>
        <v>0</v>
      </c>
      <c r="AG42" s="12">
        <f t="shared" si="50"/>
        <v>0</v>
      </c>
      <c r="AH42" s="11">
        <f t="shared" si="51"/>
        <v>0</v>
      </c>
      <c r="AI42" s="12">
        <f t="shared" si="52"/>
        <v>0</v>
      </c>
      <c r="AJ42" s="11">
        <f t="shared" si="53"/>
        <v>0</v>
      </c>
      <c r="AK42" s="12">
        <f t="shared" si="54"/>
        <v>0</v>
      </c>
    </row>
    <row r="43" spans="1:37" x14ac:dyDescent="0.3">
      <c r="A43">
        <v>647334</v>
      </c>
      <c r="C43" s="1">
        <v>44867</v>
      </c>
      <c r="D43">
        <v>8</v>
      </c>
      <c r="E43" t="s">
        <v>166</v>
      </c>
      <c r="F43" t="s">
        <v>167</v>
      </c>
      <c r="G43" t="s">
        <v>40</v>
      </c>
      <c r="H43" s="2">
        <v>45024074</v>
      </c>
      <c r="J43">
        <f t="shared" si="29"/>
        <v>0</v>
      </c>
      <c r="K43">
        <f t="shared" si="30"/>
        <v>0</v>
      </c>
      <c r="L43">
        <f t="shared" si="31"/>
        <v>0</v>
      </c>
      <c r="M43">
        <f t="shared" si="32"/>
        <v>0</v>
      </c>
      <c r="N43">
        <f t="shared" si="33"/>
        <v>0</v>
      </c>
      <c r="O43">
        <f t="shared" si="34"/>
        <v>0</v>
      </c>
      <c r="P43">
        <f t="shared" si="55"/>
        <v>0</v>
      </c>
      <c r="Q43">
        <f t="shared" si="56"/>
        <v>0</v>
      </c>
      <c r="R43" s="11">
        <f t="shared" si="35"/>
        <v>0</v>
      </c>
      <c r="S43" s="12">
        <f t="shared" si="36"/>
        <v>0</v>
      </c>
      <c r="T43" s="11">
        <f t="shared" si="37"/>
        <v>0</v>
      </c>
      <c r="U43" s="12">
        <f t="shared" si="38"/>
        <v>0</v>
      </c>
      <c r="V43" s="11">
        <f t="shared" si="39"/>
        <v>0</v>
      </c>
      <c r="W43" s="12">
        <f t="shared" si="40"/>
        <v>0</v>
      </c>
      <c r="X43" s="11">
        <f t="shared" si="41"/>
        <v>0</v>
      </c>
      <c r="Y43" s="12">
        <f t="shared" si="42"/>
        <v>0</v>
      </c>
      <c r="Z43" s="11">
        <f t="shared" si="43"/>
        <v>0</v>
      </c>
      <c r="AA43" s="12">
        <f t="shared" si="44"/>
        <v>0</v>
      </c>
      <c r="AB43" s="11">
        <f t="shared" si="45"/>
        <v>0</v>
      </c>
      <c r="AC43" s="12">
        <f t="shared" si="46"/>
        <v>0</v>
      </c>
      <c r="AD43" s="11">
        <f t="shared" si="47"/>
        <v>0</v>
      </c>
      <c r="AE43" s="12">
        <f t="shared" si="48"/>
        <v>0</v>
      </c>
      <c r="AF43" s="11">
        <f t="shared" si="49"/>
        <v>0</v>
      </c>
      <c r="AG43" s="12">
        <f t="shared" si="50"/>
        <v>0</v>
      </c>
      <c r="AH43" s="11">
        <f t="shared" si="51"/>
        <v>0</v>
      </c>
      <c r="AI43" s="12">
        <f t="shared" si="52"/>
        <v>0</v>
      </c>
      <c r="AJ43" s="11">
        <f t="shared" si="53"/>
        <v>0</v>
      </c>
      <c r="AK43" s="12">
        <f t="shared" si="54"/>
        <v>0</v>
      </c>
    </row>
    <row r="44" spans="1:37" x14ac:dyDescent="0.3">
      <c r="A44">
        <v>647334</v>
      </c>
      <c r="C44" s="1">
        <v>44867</v>
      </c>
      <c r="D44">
        <v>9</v>
      </c>
      <c r="E44" t="s">
        <v>166</v>
      </c>
      <c r="F44" t="s">
        <v>167</v>
      </c>
      <c r="G44" t="s">
        <v>156</v>
      </c>
      <c r="H44" s="2">
        <v>46061000</v>
      </c>
      <c r="J44">
        <f t="shared" si="29"/>
        <v>1</v>
      </c>
      <c r="K44">
        <f t="shared" si="30"/>
        <v>0</v>
      </c>
      <c r="L44">
        <f t="shared" si="31"/>
        <v>0</v>
      </c>
      <c r="M44">
        <f t="shared" si="32"/>
        <v>0</v>
      </c>
      <c r="N44">
        <f t="shared" si="33"/>
        <v>0</v>
      </c>
      <c r="O44">
        <f t="shared" si="34"/>
        <v>0</v>
      </c>
      <c r="P44">
        <f t="shared" si="55"/>
        <v>0</v>
      </c>
      <c r="Q44">
        <f t="shared" si="56"/>
        <v>0</v>
      </c>
      <c r="R44" s="11">
        <f t="shared" si="35"/>
        <v>0</v>
      </c>
      <c r="S44" s="12">
        <f t="shared" si="36"/>
        <v>0</v>
      </c>
      <c r="T44" s="11">
        <f t="shared" si="37"/>
        <v>0</v>
      </c>
      <c r="U44" s="12">
        <f t="shared" si="38"/>
        <v>0</v>
      </c>
      <c r="V44" s="11">
        <f t="shared" si="39"/>
        <v>0</v>
      </c>
      <c r="W44" s="12">
        <f t="shared" si="40"/>
        <v>0</v>
      </c>
      <c r="X44" s="11">
        <f t="shared" si="41"/>
        <v>0</v>
      </c>
      <c r="Y44" s="12">
        <f t="shared" si="42"/>
        <v>0</v>
      </c>
      <c r="Z44" s="11">
        <f t="shared" si="43"/>
        <v>0</v>
      </c>
      <c r="AA44" s="12">
        <f t="shared" si="44"/>
        <v>0</v>
      </c>
      <c r="AB44" s="11">
        <f t="shared" si="45"/>
        <v>0</v>
      </c>
      <c r="AC44" s="12">
        <f t="shared" si="46"/>
        <v>0</v>
      </c>
      <c r="AD44" s="11">
        <f t="shared" si="47"/>
        <v>0</v>
      </c>
      <c r="AE44" s="12">
        <f t="shared" si="48"/>
        <v>0</v>
      </c>
      <c r="AF44" s="11">
        <f t="shared" si="49"/>
        <v>0</v>
      </c>
      <c r="AG44" s="12">
        <f t="shared" si="50"/>
        <v>0</v>
      </c>
      <c r="AH44" s="11">
        <f t="shared" si="51"/>
        <v>0</v>
      </c>
      <c r="AI44" s="12">
        <f t="shared" si="52"/>
        <v>0</v>
      </c>
      <c r="AJ44" s="11">
        <f t="shared" si="53"/>
        <v>0</v>
      </c>
      <c r="AK44" s="12">
        <f t="shared" si="54"/>
        <v>0</v>
      </c>
    </row>
    <row r="45" spans="1:37" x14ac:dyDescent="0.3">
      <c r="A45">
        <v>647334</v>
      </c>
      <c r="C45" s="1">
        <v>44867</v>
      </c>
      <c r="D45">
        <v>10</v>
      </c>
      <c r="E45" t="s">
        <v>166</v>
      </c>
      <c r="F45" t="s">
        <v>167</v>
      </c>
      <c r="G45" t="s">
        <v>20</v>
      </c>
      <c r="H45" s="2">
        <v>50104198</v>
      </c>
      <c r="J45">
        <f t="shared" si="29"/>
        <v>0</v>
      </c>
      <c r="K45">
        <f t="shared" si="30"/>
        <v>0</v>
      </c>
      <c r="L45">
        <f t="shared" si="31"/>
        <v>0</v>
      </c>
      <c r="M45">
        <f t="shared" si="32"/>
        <v>0</v>
      </c>
      <c r="N45">
        <f t="shared" si="33"/>
        <v>0</v>
      </c>
      <c r="O45">
        <f t="shared" si="34"/>
        <v>0</v>
      </c>
      <c r="P45">
        <f t="shared" si="55"/>
        <v>0</v>
      </c>
      <c r="Q45">
        <f t="shared" si="56"/>
        <v>0</v>
      </c>
      <c r="R45" s="11">
        <f t="shared" si="35"/>
        <v>1</v>
      </c>
      <c r="S45" s="12">
        <f t="shared" si="36"/>
        <v>0</v>
      </c>
      <c r="T45" s="11">
        <f t="shared" si="37"/>
        <v>1</v>
      </c>
      <c r="U45" s="12">
        <f t="shared" si="38"/>
        <v>0</v>
      </c>
      <c r="V45" s="11">
        <f t="shared" si="39"/>
        <v>0</v>
      </c>
      <c r="W45" s="12">
        <f t="shared" si="40"/>
        <v>0</v>
      </c>
      <c r="X45" s="11">
        <f t="shared" si="41"/>
        <v>0</v>
      </c>
      <c r="Y45" s="12">
        <f t="shared" si="42"/>
        <v>0</v>
      </c>
      <c r="Z45" s="11">
        <f t="shared" si="43"/>
        <v>0</v>
      </c>
      <c r="AA45" s="12">
        <f t="shared" si="44"/>
        <v>0</v>
      </c>
      <c r="AB45" s="11">
        <f t="shared" si="45"/>
        <v>0</v>
      </c>
      <c r="AC45" s="12">
        <f t="shared" si="46"/>
        <v>0</v>
      </c>
      <c r="AD45" s="11">
        <f t="shared" si="47"/>
        <v>0</v>
      </c>
      <c r="AE45" s="12">
        <f t="shared" si="48"/>
        <v>0</v>
      </c>
      <c r="AF45" s="11">
        <f t="shared" si="49"/>
        <v>0</v>
      </c>
      <c r="AG45" s="12">
        <f t="shared" si="50"/>
        <v>0</v>
      </c>
      <c r="AH45" s="11">
        <f t="shared" si="51"/>
        <v>0</v>
      </c>
      <c r="AI45" s="12">
        <f t="shared" si="52"/>
        <v>0</v>
      </c>
      <c r="AJ45" s="11">
        <f t="shared" si="53"/>
        <v>0</v>
      </c>
      <c r="AK45" s="12">
        <f t="shared" si="54"/>
        <v>0</v>
      </c>
    </row>
    <row r="46" spans="1:37" x14ac:dyDescent="0.3">
      <c r="C46" s="1"/>
      <c r="H46" s="2"/>
      <c r="J46">
        <f t="shared" si="29"/>
        <v>0</v>
      </c>
      <c r="K46">
        <f t="shared" si="30"/>
        <v>0</v>
      </c>
      <c r="L46">
        <f t="shared" si="31"/>
        <v>0</v>
      </c>
      <c r="M46">
        <f t="shared" si="32"/>
        <v>0</v>
      </c>
      <c r="N46">
        <f t="shared" si="33"/>
        <v>0</v>
      </c>
      <c r="O46">
        <f t="shared" si="34"/>
        <v>0</v>
      </c>
      <c r="P46">
        <f t="shared" si="55"/>
        <v>0</v>
      </c>
      <c r="Q46">
        <f t="shared" si="56"/>
        <v>0</v>
      </c>
      <c r="R46" s="11">
        <f t="shared" si="35"/>
        <v>0</v>
      </c>
      <c r="S46" s="12">
        <f t="shared" si="36"/>
        <v>0</v>
      </c>
      <c r="T46" s="11">
        <f t="shared" si="37"/>
        <v>0</v>
      </c>
      <c r="U46" s="12">
        <f t="shared" si="38"/>
        <v>0</v>
      </c>
      <c r="V46" s="11">
        <f t="shared" si="39"/>
        <v>0</v>
      </c>
      <c r="W46" s="12">
        <f t="shared" si="40"/>
        <v>0</v>
      </c>
      <c r="X46" s="11">
        <f t="shared" si="41"/>
        <v>0</v>
      </c>
      <c r="Y46" s="12">
        <f t="shared" si="42"/>
        <v>0</v>
      </c>
      <c r="Z46" s="11">
        <f t="shared" si="43"/>
        <v>0</v>
      </c>
      <c r="AA46" s="12">
        <f t="shared" si="44"/>
        <v>0</v>
      </c>
      <c r="AB46" s="11">
        <f t="shared" si="45"/>
        <v>0</v>
      </c>
      <c r="AC46" s="12">
        <f t="shared" si="46"/>
        <v>0</v>
      </c>
      <c r="AD46" s="11">
        <f t="shared" si="47"/>
        <v>0</v>
      </c>
      <c r="AE46" s="12">
        <f t="shared" si="48"/>
        <v>0</v>
      </c>
      <c r="AF46" s="11">
        <f t="shared" si="49"/>
        <v>0</v>
      </c>
      <c r="AG46" s="12">
        <f t="shared" si="50"/>
        <v>0</v>
      </c>
      <c r="AH46" s="11">
        <f t="shared" si="51"/>
        <v>0</v>
      </c>
      <c r="AI46" s="12">
        <f t="shared" si="52"/>
        <v>0</v>
      </c>
      <c r="AJ46" s="11">
        <f t="shared" si="53"/>
        <v>0</v>
      </c>
      <c r="AK46" s="12">
        <f t="shared" si="54"/>
        <v>0</v>
      </c>
    </row>
    <row r="47" spans="1:37" x14ac:dyDescent="0.3">
      <c r="A47">
        <v>644564</v>
      </c>
      <c r="C47" s="1">
        <v>44798</v>
      </c>
      <c r="D47">
        <v>1</v>
      </c>
      <c r="E47" t="s">
        <v>168</v>
      </c>
      <c r="F47" t="s">
        <v>531</v>
      </c>
      <c r="G47" t="s">
        <v>48</v>
      </c>
      <c r="H47" s="2">
        <v>20074401</v>
      </c>
      <c r="J47">
        <f t="shared" si="29"/>
        <v>0</v>
      </c>
      <c r="K47">
        <f t="shared" si="30"/>
        <v>0</v>
      </c>
      <c r="L47">
        <f t="shared" si="31"/>
        <v>0</v>
      </c>
      <c r="M47">
        <f t="shared" si="32"/>
        <v>0</v>
      </c>
      <c r="N47">
        <f t="shared" si="33"/>
        <v>0</v>
      </c>
      <c r="O47">
        <f t="shared" si="34"/>
        <v>0</v>
      </c>
      <c r="P47">
        <f t="shared" si="55"/>
        <v>0</v>
      </c>
      <c r="Q47">
        <f t="shared" si="56"/>
        <v>0</v>
      </c>
      <c r="R47" s="11">
        <f t="shared" si="35"/>
        <v>0</v>
      </c>
      <c r="S47" s="12">
        <f t="shared" si="36"/>
        <v>0</v>
      </c>
      <c r="T47" s="11">
        <f t="shared" si="37"/>
        <v>0</v>
      </c>
      <c r="U47" s="12">
        <f t="shared" si="38"/>
        <v>0</v>
      </c>
      <c r="V47" s="11">
        <f t="shared" si="39"/>
        <v>0</v>
      </c>
      <c r="W47" s="12">
        <f t="shared" si="40"/>
        <v>0</v>
      </c>
      <c r="X47" s="11">
        <f t="shared" si="41"/>
        <v>0</v>
      </c>
      <c r="Y47" s="12">
        <f t="shared" si="42"/>
        <v>0</v>
      </c>
      <c r="Z47" s="11">
        <f t="shared" si="43"/>
        <v>0</v>
      </c>
      <c r="AA47" s="12">
        <f t="shared" si="44"/>
        <v>0</v>
      </c>
      <c r="AB47" s="11">
        <f t="shared" si="45"/>
        <v>0</v>
      </c>
      <c r="AC47" s="12">
        <f t="shared" si="46"/>
        <v>0</v>
      </c>
      <c r="AD47" s="11">
        <f t="shared" si="47"/>
        <v>0</v>
      </c>
      <c r="AE47" s="12">
        <f t="shared" si="48"/>
        <v>0</v>
      </c>
      <c r="AF47" s="11">
        <f t="shared" si="49"/>
        <v>0</v>
      </c>
      <c r="AG47" s="12">
        <f t="shared" si="50"/>
        <v>0</v>
      </c>
      <c r="AH47" s="11">
        <f t="shared" si="51"/>
        <v>0</v>
      </c>
      <c r="AI47" s="12">
        <f t="shared" si="52"/>
        <v>0</v>
      </c>
      <c r="AJ47" s="11">
        <f t="shared" si="53"/>
        <v>0</v>
      </c>
      <c r="AK47" s="12">
        <f t="shared" si="54"/>
        <v>0</v>
      </c>
    </row>
    <row r="48" spans="1:37" x14ac:dyDescent="0.3">
      <c r="A48">
        <v>644564</v>
      </c>
      <c r="C48" s="1">
        <v>44798</v>
      </c>
      <c r="D48">
        <v>2</v>
      </c>
      <c r="E48" t="s">
        <v>168</v>
      </c>
      <c r="F48" t="s">
        <v>531</v>
      </c>
      <c r="G48" t="s">
        <v>74</v>
      </c>
      <c r="H48" s="2">
        <v>20993179</v>
      </c>
      <c r="J48">
        <f t="shared" si="29"/>
        <v>0</v>
      </c>
      <c r="K48">
        <f t="shared" si="30"/>
        <v>0</v>
      </c>
      <c r="L48">
        <f t="shared" si="31"/>
        <v>0</v>
      </c>
      <c r="M48">
        <f t="shared" si="32"/>
        <v>0</v>
      </c>
      <c r="N48">
        <f t="shared" si="33"/>
        <v>0</v>
      </c>
      <c r="O48">
        <f t="shared" si="34"/>
        <v>0</v>
      </c>
      <c r="P48">
        <f t="shared" si="55"/>
        <v>0</v>
      </c>
      <c r="Q48">
        <f t="shared" si="56"/>
        <v>0</v>
      </c>
      <c r="R48" s="11">
        <f t="shared" si="35"/>
        <v>0</v>
      </c>
      <c r="S48" s="12">
        <f t="shared" si="36"/>
        <v>0</v>
      </c>
      <c r="T48" s="11">
        <f t="shared" si="37"/>
        <v>0</v>
      </c>
      <c r="U48" s="12">
        <f t="shared" si="38"/>
        <v>0</v>
      </c>
      <c r="V48" s="11">
        <f t="shared" si="39"/>
        <v>0</v>
      </c>
      <c r="W48" s="12">
        <f t="shared" si="40"/>
        <v>0</v>
      </c>
      <c r="X48" s="11">
        <f t="shared" si="41"/>
        <v>0</v>
      </c>
      <c r="Y48" s="12">
        <f t="shared" si="42"/>
        <v>0</v>
      </c>
      <c r="Z48" s="11">
        <f t="shared" si="43"/>
        <v>0</v>
      </c>
      <c r="AA48" s="12">
        <f t="shared" si="44"/>
        <v>0</v>
      </c>
      <c r="AB48" s="11">
        <f t="shared" si="45"/>
        <v>0</v>
      </c>
      <c r="AC48" s="12">
        <f t="shared" si="46"/>
        <v>0</v>
      </c>
      <c r="AD48" s="11">
        <f t="shared" si="47"/>
        <v>0</v>
      </c>
      <c r="AE48" s="12">
        <f t="shared" si="48"/>
        <v>0</v>
      </c>
      <c r="AF48" s="11">
        <f t="shared" si="49"/>
        <v>0</v>
      </c>
      <c r="AG48" s="12">
        <f t="shared" si="50"/>
        <v>0</v>
      </c>
      <c r="AH48" s="11">
        <f t="shared" si="51"/>
        <v>0</v>
      </c>
      <c r="AI48" s="12">
        <f t="shared" si="52"/>
        <v>0</v>
      </c>
      <c r="AJ48" s="11">
        <f t="shared" si="53"/>
        <v>0</v>
      </c>
      <c r="AK48" s="12">
        <f t="shared" si="54"/>
        <v>0</v>
      </c>
    </row>
    <row r="49" spans="1:37" x14ac:dyDescent="0.3">
      <c r="A49">
        <v>644564</v>
      </c>
      <c r="C49" s="1">
        <v>44798</v>
      </c>
      <c r="D49">
        <v>3</v>
      </c>
      <c r="E49" t="s">
        <v>168</v>
      </c>
      <c r="F49" t="s">
        <v>531</v>
      </c>
      <c r="G49" t="s">
        <v>64</v>
      </c>
      <c r="H49" s="2">
        <v>22590530</v>
      </c>
      <c r="J49">
        <f t="shared" si="29"/>
        <v>0</v>
      </c>
      <c r="K49">
        <f t="shared" si="30"/>
        <v>0</v>
      </c>
      <c r="L49">
        <f t="shared" si="31"/>
        <v>0</v>
      </c>
      <c r="M49">
        <f t="shared" si="32"/>
        <v>0</v>
      </c>
      <c r="N49">
        <f t="shared" si="33"/>
        <v>0</v>
      </c>
      <c r="O49">
        <f t="shared" si="34"/>
        <v>0</v>
      </c>
      <c r="P49">
        <f t="shared" si="55"/>
        <v>0</v>
      </c>
      <c r="Q49">
        <f t="shared" si="56"/>
        <v>0</v>
      </c>
      <c r="R49" s="11">
        <f t="shared" si="35"/>
        <v>0</v>
      </c>
      <c r="S49" s="12">
        <f t="shared" si="36"/>
        <v>0</v>
      </c>
      <c r="T49" s="11">
        <f t="shared" si="37"/>
        <v>0</v>
      </c>
      <c r="U49" s="12">
        <f t="shared" si="38"/>
        <v>0</v>
      </c>
      <c r="V49" s="11">
        <f t="shared" si="39"/>
        <v>0</v>
      </c>
      <c r="W49" s="12">
        <f t="shared" si="40"/>
        <v>0</v>
      </c>
      <c r="X49" s="11">
        <f t="shared" si="41"/>
        <v>0</v>
      </c>
      <c r="Y49" s="12">
        <f t="shared" si="42"/>
        <v>0</v>
      </c>
      <c r="Z49" s="11">
        <f t="shared" si="43"/>
        <v>0</v>
      </c>
      <c r="AA49" s="12">
        <f t="shared" si="44"/>
        <v>0</v>
      </c>
      <c r="AB49" s="11">
        <f t="shared" si="45"/>
        <v>0</v>
      </c>
      <c r="AC49" s="12">
        <f t="shared" si="46"/>
        <v>0</v>
      </c>
      <c r="AD49" s="11">
        <f t="shared" si="47"/>
        <v>0</v>
      </c>
      <c r="AE49" s="12">
        <f t="shared" si="48"/>
        <v>0</v>
      </c>
      <c r="AF49" s="11">
        <f t="shared" si="49"/>
        <v>0</v>
      </c>
      <c r="AG49" s="12">
        <f t="shared" si="50"/>
        <v>0</v>
      </c>
      <c r="AH49" s="11">
        <f t="shared" si="51"/>
        <v>0</v>
      </c>
      <c r="AI49" s="12">
        <f t="shared" si="52"/>
        <v>0</v>
      </c>
      <c r="AJ49" s="11">
        <f t="shared" si="53"/>
        <v>0</v>
      </c>
      <c r="AK49" s="12">
        <f t="shared" si="54"/>
        <v>0</v>
      </c>
    </row>
    <row r="50" spans="1:37" x14ac:dyDescent="0.3">
      <c r="A50">
        <v>644564</v>
      </c>
      <c r="C50" s="1">
        <v>44798</v>
      </c>
      <c r="D50">
        <v>4</v>
      </c>
      <c r="E50" t="s">
        <v>168</v>
      </c>
      <c r="F50" t="s">
        <v>531</v>
      </c>
      <c r="G50" t="s">
        <v>33</v>
      </c>
      <c r="H50" s="2">
        <v>22895972</v>
      </c>
      <c r="J50">
        <f t="shared" si="29"/>
        <v>0</v>
      </c>
      <c r="K50">
        <f t="shared" si="30"/>
        <v>0</v>
      </c>
      <c r="L50">
        <f t="shared" si="31"/>
        <v>0</v>
      </c>
      <c r="M50">
        <f t="shared" si="32"/>
        <v>0</v>
      </c>
      <c r="N50">
        <f t="shared" si="33"/>
        <v>0</v>
      </c>
      <c r="O50">
        <f t="shared" si="34"/>
        <v>0</v>
      </c>
      <c r="P50">
        <f t="shared" si="55"/>
        <v>0</v>
      </c>
      <c r="Q50">
        <f t="shared" si="56"/>
        <v>0</v>
      </c>
      <c r="R50" s="11">
        <f t="shared" si="35"/>
        <v>0</v>
      </c>
      <c r="S50" s="12">
        <f t="shared" si="36"/>
        <v>0</v>
      </c>
      <c r="T50" s="11">
        <f t="shared" si="37"/>
        <v>0</v>
      </c>
      <c r="U50" s="12">
        <f t="shared" si="38"/>
        <v>0</v>
      </c>
      <c r="V50" s="11">
        <f t="shared" si="39"/>
        <v>0</v>
      </c>
      <c r="W50" s="12">
        <f t="shared" si="40"/>
        <v>0</v>
      </c>
      <c r="X50" s="11">
        <f t="shared" si="41"/>
        <v>0</v>
      </c>
      <c r="Y50" s="12">
        <f t="shared" si="42"/>
        <v>0</v>
      </c>
      <c r="Z50" s="11">
        <f t="shared" si="43"/>
        <v>0</v>
      </c>
      <c r="AA50" s="12">
        <f t="shared" si="44"/>
        <v>0</v>
      </c>
      <c r="AB50" s="11">
        <f t="shared" si="45"/>
        <v>0</v>
      </c>
      <c r="AC50" s="12">
        <f t="shared" si="46"/>
        <v>0</v>
      </c>
      <c r="AD50" s="11">
        <f t="shared" si="47"/>
        <v>0</v>
      </c>
      <c r="AE50" s="12">
        <f t="shared" si="48"/>
        <v>0</v>
      </c>
      <c r="AF50" s="11">
        <f t="shared" si="49"/>
        <v>0</v>
      </c>
      <c r="AG50" s="12">
        <f t="shared" si="50"/>
        <v>0</v>
      </c>
      <c r="AH50" s="11">
        <f t="shared" si="51"/>
        <v>0</v>
      </c>
      <c r="AI50" s="12">
        <f t="shared" si="52"/>
        <v>0</v>
      </c>
      <c r="AJ50" s="11">
        <f t="shared" si="53"/>
        <v>0</v>
      </c>
      <c r="AK50" s="12">
        <f t="shared" si="54"/>
        <v>0</v>
      </c>
    </row>
    <row r="51" spans="1:37" x14ac:dyDescent="0.3">
      <c r="A51">
        <v>644564</v>
      </c>
      <c r="C51" s="1">
        <v>44798</v>
      </c>
      <c r="D51">
        <v>5</v>
      </c>
      <c r="E51" t="s">
        <v>168</v>
      </c>
      <c r="F51" t="s">
        <v>531</v>
      </c>
      <c r="G51" t="s">
        <v>156</v>
      </c>
      <c r="H51" s="2">
        <v>23920553</v>
      </c>
      <c r="J51">
        <f t="shared" si="29"/>
        <v>1</v>
      </c>
      <c r="K51">
        <f t="shared" si="30"/>
        <v>0</v>
      </c>
      <c r="L51">
        <f t="shared" si="31"/>
        <v>0</v>
      </c>
      <c r="M51">
        <f t="shared" si="32"/>
        <v>0</v>
      </c>
      <c r="N51">
        <f t="shared" si="33"/>
        <v>0</v>
      </c>
      <c r="O51">
        <f t="shared" si="34"/>
        <v>0</v>
      </c>
      <c r="P51">
        <f t="shared" si="55"/>
        <v>0</v>
      </c>
      <c r="Q51">
        <f t="shared" si="56"/>
        <v>0</v>
      </c>
      <c r="R51" s="11">
        <f t="shared" si="35"/>
        <v>0</v>
      </c>
      <c r="S51" s="12">
        <f t="shared" si="36"/>
        <v>0</v>
      </c>
      <c r="T51" s="11">
        <f t="shared" si="37"/>
        <v>0</v>
      </c>
      <c r="U51" s="12">
        <f t="shared" si="38"/>
        <v>0</v>
      </c>
      <c r="V51" s="11">
        <f t="shared" si="39"/>
        <v>0</v>
      </c>
      <c r="W51" s="12">
        <f t="shared" si="40"/>
        <v>0</v>
      </c>
      <c r="X51" s="11">
        <f t="shared" si="41"/>
        <v>0</v>
      </c>
      <c r="Y51" s="12">
        <f t="shared" si="42"/>
        <v>0</v>
      </c>
      <c r="Z51" s="11">
        <f t="shared" si="43"/>
        <v>0</v>
      </c>
      <c r="AA51" s="12">
        <f t="shared" si="44"/>
        <v>0</v>
      </c>
      <c r="AB51" s="11">
        <f t="shared" si="45"/>
        <v>0</v>
      </c>
      <c r="AC51" s="12">
        <f t="shared" si="46"/>
        <v>0</v>
      </c>
      <c r="AD51" s="11">
        <f t="shared" si="47"/>
        <v>0</v>
      </c>
      <c r="AE51" s="12">
        <f t="shared" si="48"/>
        <v>0</v>
      </c>
      <c r="AF51" s="11">
        <f t="shared" si="49"/>
        <v>0</v>
      </c>
      <c r="AG51" s="12">
        <f t="shared" si="50"/>
        <v>0</v>
      </c>
      <c r="AH51" s="11">
        <f t="shared" si="51"/>
        <v>0</v>
      </c>
      <c r="AI51" s="12">
        <f t="shared" si="52"/>
        <v>0</v>
      </c>
      <c r="AJ51" s="11">
        <f t="shared" si="53"/>
        <v>0</v>
      </c>
      <c r="AK51" s="12">
        <f t="shared" si="54"/>
        <v>0</v>
      </c>
    </row>
    <row r="52" spans="1:37" x14ac:dyDescent="0.3">
      <c r="A52">
        <v>644564</v>
      </c>
      <c r="C52" s="1">
        <v>44798</v>
      </c>
      <c r="D52">
        <v>6</v>
      </c>
      <c r="E52" t="s">
        <v>168</v>
      </c>
      <c r="F52" t="s">
        <v>531</v>
      </c>
      <c r="G52" t="s">
        <v>18</v>
      </c>
      <c r="H52" s="2">
        <v>24010438</v>
      </c>
      <c r="J52">
        <f t="shared" si="29"/>
        <v>0</v>
      </c>
      <c r="K52">
        <f t="shared" si="30"/>
        <v>0</v>
      </c>
      <c r="L52">
        <f t="shared" si="31"/>
        <v>0</v>
      </c>
      <c r="M52">
        <f t="shared" si="32"/>
        <v>0</v>
      </c>
      <c r="N52">
        <f t="shared" si="33"/>
        <v>0</v>
      </c>
      <c r="O52">
        <f t="shared" si="34"/>
        <v>0</v>
      </c>
      <c r="P52">
        <f t="shared" si="55"/>
        <v>0</v>
      </c>
      <c r="Q52">
        <f t="shared" si="56"/>
        <v>0</v>
      </c>
      <c r="R52" s="11">
        <f t="shared" si="35"/>
        <v>0</v>
      </c>
      <c r="S52" s="12">
        <f t="shared" si="36"/>
        <v>0</v>
      </c>
      <c r="T52" s="11">
        <f t="shared" si="37"/>
        <v>0</v>
      </c>
      <c r="U52" s="12">
        <f t="shared" si="38"/>
        <v>0</v>
      </c>
      <c r="V52" s="11">
        <f t="shared" si="39"/>
        <v>0</v>
      </c>
      <c r="W52" s="12">
        <f t="shared" si="40"/>
        <v>0</v>
      </c>
      <c r="X52" s="11">
        <f t="shared" si="41"/>
        <v>0</v>
      </c>
      <c r="Y52" s="12">
        <f t="shared" si="42"/>
        <v>0</v>
      </c>
      <c r="Z52" s="11">
        <f t="shared" si="43"/>
        <v>0</v>
      </c>
      <c r="AA52" s="12">
        <f t="shared" si="44"/>
        <v>0</v>
      </c>
      <c r="AB52" s="11">
        <f t="shared" si="45"/>
        <v>0</v>
      </c>
      <c r="AC52" s="12">
        <f t="shared" si="46"/>
        <v>0</v>
      </c>
      <c r="AD52" s="11">
        <f t="shared" si="47"/>
        <v>1</v>
      </c>
      <c r="AE52" s="12">
        <f t="shared" si="48"/>
        <v>0</v>
      </c>
      <c r="AF52" s="11">
        <f t="shared" si="49"/>
        <v>0</v>
      </c>
      <c r="AG52" s="12">
        <f t="shared" si="50"/>
        <v>0</v>
      </c>
      <c r="AH52" s="11">
        <f t="shared" si="51"/>
        <v>0</v>
      </c>
      <c r="AI52" s="12">
        <f t="shared" si="52"/>
        <v>0</v>
      </c>
      <c r="AJ52" s="11">
        <f t="shared" si="53"/>
        <v>0</v>
      </c>
      <c r="AK52" s="12">
        <f t="shared" si="54"/>
        <v>0</v>
      </c>
    </row>
    <row r="53" spans="1:37" x14ac:dyDescent="0.3">
      <c r="A53">
        <v>644564</v>
      </c>
      <c r="C53" s="1">
        <v>44798</v>
      </c>
      <c r="D53">
        <v>7</v>
      </c>
      <c r="E53" t="s">
        <v>168</v>
      </c>
      <c r="F53" t="s">
        <v>531</v>
      </c>
      <c r="G53" t="s">
        <v>54</v>
      </c>
      <c r="H53" s="2">
        <v>25402222</v>
      </c>
      <c r="J53">
        <f t="shared" si="29"/>
        <v>0</v>
      </c>
      <c r="K53">
        <f t="shared" si="30"/>
        <v>0</v>
      </c>
      <c r="L53">
        <f t="shared" si="31"/>
        <v>0</v>
      </c>
      <c r="M53">
        <f t="shared" si="32"/>
        <v>0</v>
      </c>
      <c r="N53">
        <f t="shared" si="33"/>
        <v>0</v>
      </c>
      <c r="O53">
        <f t="shared" si="34"/>
        <v>0</v>
      </c>
      <c r="P53">
        <f t="shared" si="55"/>
        <v>0</v>
      </c>
      <c r="Q53">
        <f t="shared" si="56"/>
        <v>0</v>
      </c>
      <c r="R53" s="11">
        <f t="shared" si="35"/>
        <v>0</v>
      </c>
      <c r="S53" s="12">
        <f t="shared" si="36"/>
        <v>0</v>
      </c>
      <c r="T53" s="11">
        <f t="shared" si="37"/>
        <v>0</v>
      </c>
      <c r="U53" s="12">
        <f t="shared" si="38"/>
        <v>0</v>
      </c>
      <c r="V53" s="11">
        <f t="shared" si="39"/>
        <v>0</v>
      </c>
      <c r="W53" s="12">
        <f t="shared" si="40"/>
        <v>0</v>
      </c>
      <c r="X53" s="11">
        <f t="shared" si="41"/>
        <v>0</v>
      </c>
      <c r="Y53" s="12">
        <f t="shared" si="42"/>
        <v>0</v>
      </c>
      <c r="Z53" s="11">
        <f t="shared" si="43"/>
        <v>0</v>
      </c>
      <c r="AA53" s="12">
        <f t="shared" si="44"/>
        <v>0</v>
      </c>
      <c r="AB53" s="11">
        <f t="shared" si="45"/>
        <v>0</v>
      </c>
      <c r="AC53" s="12">
        <f t="shared" si="46"/>
        <v>0</v>
      </c>
      <c r="AD53" s="11">
        <f t="shared" si="47"/>
        <v>0</v>
      </c>
      <c r="AE53" s="12">
        <f t="shared" si="48"/>
        <v>0</v>
      </c>
      <c r="AF53" s="11">
        <f t="shared" si="49"/>
        <v>0</v>
      </c>
      <c r="AG53" s="12">
        <f t="shared" si="50"/>
        <v>0</v>
      </c>
      <c r="AH53" s="11">
        <f t="shared" si="51"/>
        <v>0</v>
      </c>
      <c r="AI53" s="12">
        <f t="shared" si="52"/>
        <v>0</v>
      </c>
      <c r="AJ53" s="11">
        <f t="shared" si="53"/>
        <v>0</v>
      </c>
      <c r="AK53" s="12">
        <f t="shared" si="54"/>
        <v>0</v>
      </c>
    </row>
    <row r="54" spans="1:37" x14ac:dyDescent="0.3">
      <c r="A54">
        <v>644564</v>
      </c>
      <c r="C54" s="1">
        <v>44798</v>
      </c>
      <c r="D54">
        <v>8</v>
      </c>
      <c r="E54" t="s">
        <v>168</v>
      </c>
      <c r="F54" t="s">
        <v>531</v>
      </c>
      <c r="G54" t="s">
        <v>55</v>
      </c>
      <c r="H54" s="2">
        <v>25701812</v>
      </c>
      <c r="J54">
        <f t="shared" si="29"/>
        <v>0</v>
      </c>
      <c r="K54">
        <f t="shared" si="30"/>
        <v>0</v>
      </c>
      <c r="L54">
        <f t="shared" si="31"/>
        <v>0</v>
      </c>
      <c r="M54">
        <f t="shared" si="32"/>
        <v>0</v>
      </c>
      <c r="N54">
        <f t="shared" si="33"/>
        <v>0</v>
      </c>
      <c r="O54">
        <f t="shared" si="34"/>
        <v>0</v>
      </c>
      <c r="P54">
        <f t="shared" si="55"/>
        <v>0</v>
      </c>
      <c r="Q54">
        <f t="shared" si="56"/>
        <v>0</v>
      </c>
      <c r="R54" s="11">
        <f t="shared" si="35"/>
        <v>0</v>
      </c>
      <c r="S54" s="12">
        <f t="shared" si="36"/>
        <v>0</v>
      </c>
      <c r="T54" s="11">
        <f t="shared" si="37"/>
        <v>0</v>
      </c>
      <c r="U54" s="12">
        <f t="shared" si="38"/>
        <v>0</v>
      </c>
      <c r="V54" s="11">
        <f t="shared" si="39"/>
        <v>0</v>
      </c>
      <c r="W54" s="12">
        <f t="shared" si="40"/>
        <v>0</v>
      </c>
      <c r="X54" s="11">
        <f t="shared" si="41"/>
        <v>0</v>
      </c>
      <c r="Y54" s="12">
        <f t="shared" si="42"/>
        <v>0</v>
      </c>
      <c r="Z54" s="11">
        <f t="shared" si="43"/>
        <v>0</v>
      </c>
      <c r="AA54" s="12">
        <f t="shared" si="44"/>
        <v>0</v>
      </c>
      <c r="AB54" s="11">
        <f t="shared" si="45"/>
        <v>0</v>
      </c>
      <c r="AC54" s="12">
        <f t="shared" si="46"/>
        <v>0</v>
      </c>
      <c r="AD54" s="11">
        <f t="shared" si="47"/>
        <v>0</v>
      </c>
      <c r="AE54" s="12">
        <f t="shared" si="48"/>
        <v>0</v>
      </c>
      <c r="AF54" s="11">
        <f t="shared" si="49"/>
        <v>0</v>
      </c>
      <c r="AG54" s="12">
        <f t="shared" si="50"/>
        <v>0</v>
      </c>
      <c r="AH54" s="11">
        <f t="shared" si="51"/>
        <v>0</v>
      </c>
      <c r="AI54" s="12">
        <f t="shared" si="52"/>
        <v>0</v>
      </c>
      <c r="AJ54" s="11">
        <f t="shared" si="53"/>
        <v>0</v>
      </c>
      <c r="AK54" s="12">
        <f t="shared" si="54"/>
        <v>0</v>
      </c>
    </row>
    <row r="55" spans="1:37" x14ac:dyDescent="0.3">
      <c r="A55">
        <v>644564</v>
      </c>
      <c r="C55" s="1">
        <v>44798</v>
      </c>
      <c r="D55">
        <v>1</v>
      </c>
      <c r="E55" t="s">
        <v>168</v>
      </c>
      <c r="F55" t="s">
        <v>530</v>
      </c>
      <c r="G55" t="s">
        <v>18</v>
      </c>
      <c r="H55" s="2">
        <v>48654321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  <c r="N55">
        <f t="shared" si="33"/>
        <v>0</v>
      </c>
      <c r="O55">
        <f t="shared" si="34"/>
        <v>0</v>
      </c>
      <c r="P55">
        <f t="shared" si="55"/>
        <v>0</v>
      </c>
      <c r="Q55">
        <f t="shared" si="56"/>
        <v>0</v>
      </c>
      <c r="R55" s="11">
        <f t="shared" si="35"/>
        <v>0</v>
      </c>
      <c r="S55" s="12">
        <f t="shared" si="36"/>
        <v>0</v>
      </c>
      <c r="T55" s="11">
        <f t="shared" si="37"/>
        <v>0</v>
      </c>
      <c r="U55" s="12">
        <f t="shared" si="38"/>
        <v>0</v>
      </c>
      <c r="V55" s="11">
        <f t="shared" si="39"/>
        <v>0</v>
      </c>
      <c r="W55" s="12">
        <f t="shared" si="40"/>
        <v>0</v>
      </c>
      <c r="X55" s="11">
        <f t="shared" si="41"/>
        <v>0</v>
      </c>
      <c r="Y55" s="12">
        <f t="shared" si="42"/>
        <v>0</v>
      </c>
      <c r="Z55" s="11">
        <f t="shared" si="43"/>
        <v>0</v>
      </c>
      <c r="AA55" s="12">
        <f t="shared" si="44"/>
        <v>0</v>
      </c>
      <c r="AB55" s="11">
        <f t="shared" si="45"/>
        <v>0</v>
      </c>
      <c r="AC55" s="12">
        <f t="shared" si="46"/>
        <v>0</v>
      </c>
      <c r="AD55" s="11">
        <f t="shared" si="47"/>
        <v>1</v>
      </c>
      <c r="AE55" s="12">
        <f t="shared" si="48"/>
        <v>1</v>
      </c>
      <c r="AF55" s="11">
        <f t="shared" si="49"/>
        <v>0</v>
      </c>
      <c r="AG55" s="12">
        <f t="shared" si="50"/>
        <v>0</v>
      </c>
      <c r="AH55" s="11">
        <f t="shared" si="51"/>
        <v>0</v>
      </c>
      <c r="AI55" s="12">
        <f t="shared" si="52"/>
        <v>0</v>
      </c>
      <c r="AJ55" s="11">
        <f t="shared" si="53"/>
        <v>0</v>
      </c>
      <c r="AK55" s="12">
        <f t="shared" si="54"/>
        <v>0</v>
      </c>
    </row>
    <row r="56" spans="1:37" x14ac:dyDescent="0.3">
      <c r="A56">
        <v>644564</v>
      </c>
      <c r="C56" s="1">
        <v>44798</v>
      </c>
      <c r="D56">
        <v>2</v>
      </c>
      <c r="E56" t="s">
        <v>168</v>
      </c>
      <c r="F56" t="s">
        <v>530</v>
      </c>
      <c r="G56" t="s">
        <v>74</v>
      </c>
      <c r="H56" s="2">
        <v>51150000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  <c r="N56">
        <f t="shared" si="33"/>
        <v>0</v>
      </c>
      <c r="O56">
        <f t="shared" si="34"/>
        <v>0</v>
      </c>
      <c r="P56">
        <f t="shared" si="55"/>
        <v>0</v>
      </c>
      <c r="Q56">
        <f t="shared" si="56"/>
        <v>0</v>
      </c>
      <c r="R56" s="11">
        <f t="shared" si="35"/>
        <v>0</v>
      </c>
      <c r="S56" s="12">
        <f t="shared" si="36"/>
        <v>0</v>
      </c>
      <c r="T56" s="11">
        <f t="shared" si="37"/>
        <v>0</v>
      </c>
      <c r="U56" s="12">
        <f t="shared" si="38"/>
        <v>0</v>
      </c>
      <c r="V56" s="11">
        <f t="shared" si="39"/>
        <v>0</v>
      </c>
      <c r="W56" s="12">
        <f t="shared" si="40"/>
        <v>0</v>
      </c>
      <c r="X56" s="11">
        <f t="shared" si="41"/>
        <v>0</v>
      </c>
      <c r="Y56" s="12">
        <f t="shared" si="42"/>
        <v>0</v>
      </c>
      <c r="Z56" s="11">
        <f t="shared" si="43"/>
        <v>0</v>
      </c>
      <c r="AA56" s="12">
        <f t="shared" si="44"/>
        <v>0</v>
      </c>
      <c r="AB56" s="11">
        <f t="shared" si="45"/>
        <v>0</v>
      </c>
      <c r="AC56" s="12">
        <f t="shared" si="46"/>
        <v>0</v>
      </c>
      <c r="AD56" s="11">
        <f t="shared" si="47"/>
        <v>0</v>
      </c>
      <c r="AE56" s="12">
        <f t="shared" si="48"/>
        <v>0</v>
      </c>
      <c r="AF56" s="11">
        <f t="shared" si="49"/>
        <v>0</v>
      </c>
      <c r="AG56" s="12">
        <f t="shared" si="50"/>
        <v>0</v>
      </c>
      <c r="AH56" s="11">
        <f t="shared" si="51"/>
        <v>0</v>
      </c>
      <c r="AI56" s="12">
        <f t="shared" si="52"/>
        <v>0</v>
      </c>
      <c r="AJ56" s="11">
        <f t="shared" si="53"/>
        <v>0</v>
      </c>
      <c r="AK56" s="12">
        <f t="shared" si="54"/>
        <v>0</v>
      </c>
    </row>
    <row r="57" spans="1:37" x14ac:dyDescent="0.3">
      <c r="A57">
        <v>644564</v>
      </c>
      <c r="C57" s="1">
        <v>44798</v>
      </c>
      <c r="D57">
        <v>3</v>
      </c>
      <c r="E57" t="s">
        <v>168</v>
      </c>
      <c r="F57" t="s">
        <v>530</v>
      </c>
      <c r="G57" t="s">
        <v>54</v>
      </c>
      <c r="H57" s="2">
        <v>55900000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  <c r="N57">
        <f t="shared" si="33"/>
        <v>0</v>
      </c>
      <c r="O57">
        <f t="shared" si="34"/>
        <v>0</v>
      </c>
      <c r="P57">
        <f t="shared" si="55"/>
        <v>0</v>
      </c>
      <c r="Q57">
        <f t="shared" si="56"/>
        <v>0</v>
      </c>
      <c r="R57" s="11">
        <f t="shared" si="35"/>
        <v>0</v>
      </c>
      <c r="S57" s="12">
        <f t="shared" si="36"/>
        <v>0</v>
      </c>
      <c r="T57" s="11">
        <f t="shared" si="37"/>
        <v>0</v>
      </c>
      <c r="U57" s="12">
        <f t="shared" si="38"/>
        <v>0</v>
      </c>
      <c r="V57" s="11">
        <f t="shared" si="39"/>
        <v>0</v>
      </c>
      <c r="W57" s="12">
        <f t="shared" si="40"/>
        <v>0</v>
      </c>
      <c r="X57" s="11">
        <f t="shared" si="41"/>
        <v>0</v>
      </c>
      <c r="Y57" s="12">
        <f t="shared" si="42"/>
        <v>0</v>
      </c>
      <c r="Z57" s="11">
        <f t="shared" si="43"/>
        <v>0</v>
      </c>
      <c r="AA57" s="12">
        <f t="shared" si="44"/>
        <v>0</v>
      </c>
      <c r="AB57" s="11">
        <f t="shared" si="45"/>
        <v>0</v>
      </c>
      <c r="AC57" s="12">
        <f t="shared" si="46"/>
        <v>0</v>
      </c>
      <c r="AD57" s="11">
        <f t="shared" si="47"/>
        <v>0</v>
      </c>
      <c r="AE57" s="12">
        <f t="shared" si="48"/>
        <v>0</v>
      </c>
      <c r="AF57" s="11">
        <f t="shared" si="49"/>
        <v>0</v>
      </c>
      <c r="AG57" s="12">
        <f t="shared" si="50"/>
        <v>0</v>
      </c>
      <c r="AH57" s="11">
        <f t="shared" si="51"/>
        <v>0</v>
      </c>
      <c r="AI57" s="12">
        <f t="shared" si="52"/>
        <v>0</v>
      </c>
      <c r="AJ57" s="11">
        <f t="shared" si="53"/>
        <v>0</v>
      </c>
      <c r="AK57" s="12">
        <f t="shared" si="54"/>
        <v>0</v>
      </c>
    </row>
    <row r="58" spans="1:37" x14ac:dyDescent="0.3">
      <c r="A58">
        <v>644564</v>
      </c>
      <c r="C58" s="1">
        <v>44798</v>
      </c>
      <c r="D58">
        <v>4</v>
      </c>
      <c r="E58" t="s">
        <v>168</v>
      </c>
      <c r="F58" t="s">
        <v>530</v>
      </c>
      <c r="G58" t="s">
        <v>33</v>
      </c>
      <c r="H58" s="2">
        <v>60939000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  <c r="N58">
        <f t="shared" si="33"/>
        <v>0</v>
      </c>
      <c r="O58">
        <f t="shared" si="34"/>
        <v>0</v>
      </c>
      <c r="P58">
        <f t="shared" si="55"/>
        <v>0</v>
      </c>
      <c r="Q58">
        <f t="shared" si="56"/>
        <v>0</v>
      </c>
      <c r="R58" s="11">
        <f t="shared" si="35"/>
        <v>0</v>
      </c>
      <c r="S58" s="12">
        <f t="shared" si="36"/>
        <v>0</v>
      </c>
      <c r="T58" s="11">
        <f t="shared" si="37"/>
        <v>0</v>
      </c>
      <c r="U58" s="12">
        <f t="shared" si="38"/>
        <v>0</v>
      </c>
      <c r="V58" s="11">
        <f t="shared" si="39"/>
        <v>0</v>
      </c>
      <c r="W58" s="12">
        <f t="shared" si="40"/>
        <v>0</v>
      </c>
      <c r="X58" s="11">
        <f t="shared" si="41"/>
        <v>0</v>
      </c>
      <c r="Y58" s="12">
        <f t="shared" si="42"/>
        <v>0</v>
      </c>
      <c r="Z58" s="11">
        <f t="shared" si="43"/>
        <v>0</v>
      </c>
      <c r="AA58" s="12">
        <f t="shared" si="44"/>
        <v>0</v>
      </c>
      <c r="AB58" s="11">
        <f t="shared" si="45"/>
        <v>0</v>
      </c>
      <c r="AC58" s="12">
        <f t="shared" si="46"/>
        <v>0</v>
      </c>
      <c r="AD58" s="11">
        <f t="shared" si="47"/>
        <v>0</v>
      </c>
      <c r="AE58" s="12">
        <f t="shared" si="48"/>
        <v>0</v>
      </c>
      <c r="AF58" s="11">
        <f t="shared" si="49"/>
        <v>0</v>
      </c>
      <c r="AG58" s="12">
        <f t="shared" si="50"/>
        <v>0</v>
      </c>
      <c r="AH58" s="11">
        <f t="shared" si="51"/>
        <v>0</v>
      </c>
      <c r="AI58" s="12">
        <f t="shared" si="52"/>
        <v>0</v>
      </c>
      <c r="AJ58" s="11">
        <f t="shared" si="53"/>
        <v>0</v>
      </c>
      <c r="AK58" s="12">
        <f t="shared" si="54"/>
        <v>0</v>
      </c>
    </row>
    <row r="59" spans="1:37" x14ac:dyDescent="0.3">
      <c r="A59">
        <v>644564</v>
      </c>
      <c r="C59" s="1">
        <v>44798</v>
      </c>
      <c r="D59">
        <v>5</v>
      </c>
      <c r="E59" t="s">
        <v>168</v>
      </c>
      <c r="F59" t="s">
        <v>530</v>
      </c>
      <c r="G59" t="s">
        <v>156</v>
      </c>
      <c r="H59" s="2">
        <v>62812000</v>
      </c>
      <c r="J59">
        <f t="shared" si="29"/>
        <v>1</v>
      </c>
      <c r="K59">
        <f t="shared" si="30"/>
        <v>0</v>
      </c>
      <c r="L59">
        <f t="shared" si="31"/>
        <v>0</v>
      </c>
      <c r="M59">
        <f t="shared" si="32"/>
        <v>0</v>
      </c>
      <c r="N59">
        <f t="shared" si="33"/>
        <v>0</v>
      </c>
      <c r="O59">
        <f t="shared" si="34"/>
        <v>0</v>
      </c>
      <c r="P59">
        <f t="shared" si="55"/>
        <v>0</v>
      </c>
      <c r="Q59">
        <f t="shared" si="56"/>
        <v>0</v>
      </c>
      <c r="R59" s="11">
        <f t="shared" si="35"/>
        <v>0</v>
      </c>
      <c r="S59" s="12">
        <f t="shared" si="36"/>
        <v>0</v>
      </c>
      <c r="T59" s="11">
        <f t="shared" si="37"/>
        <v>0</v>
      </c>
      <c r="U59" s="12">
        <f t="shared" si="38"/>
        <v>0</v>
      </c>
      <c r="V59" s="11">
        <f t="shared" si="39"/>
        <v>0</v>
      </c>
      <c r="W59" s="12">
        <f t="shared" si="40"/>
        <v>0</v>
      </c>
      <c r="X59" s="11">
        <f t="shared" si="41"/>
        <v>0</v>
      </c>
      <c r="Y59" s="12">
        <f t="shared" si="42"/>
        <v>0</v>
      </c>
      <c r="Z59" s="11">
        <f t="shared" si="43"/>
        <v>0</v>
      </c>
      <c r="AA59" s="12">
        <f t="shared" si="44"/>
        <v>0</v>
      </c>
      <c r="AB59" s="11">
        <f t="shared" si="45"/>
        <v>0</v>
      </c>
      <c r="AC59" s="12">
        <f t="shared" si="46"/>
        <v>0</v>
      </c>
      <c r="AD59" s="11">
        <f t="shared" si="47"/>
        <v>0</v>
      </c>
      <c r="AE59" s="12">
        <f t="shared" si="48"/>
        <v>0</v>
      </c>
      <c r="AF59" s="11">
        <f t="shared" si="49"/>
        <v>0</v>
      </c>
      <c r="AG59" s="12">
        <f t="shared" si="50"/>
        <v>0</v>
      </c>
      <c r="AH59" s="11">
        <f t="shared" si="51"/>
        <v>0</v>
      </c>
      <c r="AI59" s="12">
        <f t="shared" si="52"/>
        <v>0</v>
      </c>
      <c r="AJ59" s="11">
        <f t="shared" si="53"/>
        <v>0</v>
      </c>
      <c r="AK59" s="12">
        <f t="shared" si="54"/>
        <v>0</v>
      </c>
    </row>
    <row r="60" spans="1:37" x14ac:dyDescent="0.3">
      <c r="A60">
        <v>644564</v>
      </c>
      <c r="C60" s="1">
        <v>44798</v>
      </c>
      <c r="D60">
        <v>6</v>
      </c>
      <c r="E60" t="s">
        <v>168</v>
      </c>
      <c r="F60" t="s">
        <v>530</v>
      </c>
      <c r="G60" t="s">
        <v>64</v>
      </c>
      <c r="H60" s="2">
        <v>63537000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  <c r="N60">
        <f t="shared" si="33"/>
        <v>0</v>
      </c>
      <c r="O60">
        <f t="shared" si="34"/>
        <v>0</v>
      </c>
      <c r="P60">
        <f t="shared" si="55"/>
        <v>0</v>
      </c>
      <c r="Q60">
        <f t="shared" si="56"/>
        <v>0</v>
      </c>
      <c r="R60" s="11">
        <f t="shared" si="35"/>
        <v>0</v>
      </c>
      <c r="S60" s="12">
        <f t="shared" si="36"/>
        <v>0</v>
      </c>
      <c r="T60" s="11">
        <f t="shared" si="37"/>
        <v>0</v>
      </c>
      <c r="U60" s="12">
        <f t="shared" si="38"/>
        <v>0</v>
      </c>
      <c r="V60" s="11">
        <f t="shared" si="39"/>
        <v>0</v>
      </c>
      <c r="W60" s="12">
        <f t="shared" si="40"/>
        <v>0</v>
      </c>
      <c r="X60" s="11">
        <f t="shared" si="41"/>
        <v>0</v>
      </c>
      <c r="Y60" s="12">
        <f t="shared" si="42"/>
        <v>0</v>
      </c>
      <c r="Z60" s="11">
        <f t="shared" si="43"/>
        <v>0</v>
      </c>
      <c r="AA60" s="12">
        <f t="shared" si="44"/>
        <v>0</v>
      </c>
      <c r="AB60" s="11">
        <f t="shared" si="45"/>
        <v>0</v>
      </c>
      <c r="AC60" s="12">
        <f t="shared" si="46"/>
        <v>0</v>
      </c>
      <c r="AD60" s="11">
        <f t="shared" si="47"/>
        <v>0</v>
      </c>
      <c r="AE60" s="12">
        <f t="shared" si="48"/>
        <v>0</v>
      </c>
      <c r="AF60" s="11">
        <f t="shared" si="49"/>
        <v>0</v>
      </c>
      <c r="AG60" s="12">
        <f t="shared" si="50"/>
        <v>0</v>
      </c>
      <c r="AH60" s="11">
        <f t="shared" si="51"/>
        <v>0</v>
      </c>
      <c r="AI60" s="12">
        <f t="shared" si="52"/>
        <v>0</v>
      </c>
      <c r="AJ60" s="11">
        <f t="shared" si="53"/>
        <v>0</v>
      </c>
      <c r="AK60" s="12">
        <f t="shared" si="54"/>
        <v>0</v>
      </c>
    </row>
    <row r="61" spans="1:37" x14ac:dyDescent="0.3">
      <c r="A61">
        <v>644564</v>
      </c>
      <c r="C61" s="1">
        <v>44798</v>
      </c>
      <c r="D61">
        <v>7</v>
      </c>
      <c r="E61" t="s">
        <v>168</v>
      </c>
      <c r="F61" t="s">
        <v>530</v>
      </c>
      <c r="G61" t="s">
        <v>48</v>
      </c>
      <c r="H61" s="2">
        <v>65099842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  <c r="N61">
        <f t="shared" si="33"/>
        <v>0</v>
      </c>
      <c r="O61">
        <f t="shared" si="34"/>
        <v>0</v>
      </c>
      <c r="P61">
        <f t="shared" si="55"/>
        <v>0</v>
      </c>
      <c r="Q61">
        <f t="shared" si="56"/>
        <v>0</v>
      </c>
      <c r="R61" s="11">
        <f t="shared" si="35"/>
        <v>0</v>
      </c>
      <c r="S61" s="12">
        <f t="shared" si="36"/>
        <v>0</v>
      </c>
      <c r="T61" s="11">
        <f t="shared" si="37"/>
        <v>0</v>
      </c>
      <c r="U61" s="12">
        <f t="shared" si="38"/>
        <v>0</v>
      </c>
      <c r="V61" s="11">
        <f t="shared" si="39"/>
        <v>0</v>
      </c>
      <c r="W61" s="12">
        <f t="shared" si="40"/>
        <v>0</v>
      </c>
      <c r="X61" s="11">
        <f t="shared" si="41"/>
        <v>0</v>
      </c>
      <c r="Y61" s="12">
        <f t="shared" si="42"/>
        <v>0</v>
      </c>
      <c r="Z61" s="11">
        <f t="shared" si="43"/>
        <v>0</v>
      </c>
      <c r="AA61" s="12">
        <f t="shared" si="44"/>
        <v>0</v>
      </c>
      <c r="AB61" s="11">
        <f t="shared" si="45"/>
        <v>0</v>
      </c>
      <c r="AC61" s="12">
        <f t="shared" si="46"/>
        <v>0</v>
      </c>
      <c r="AD61" s="11">
        <f t="shared" si="47"/>
        <v>0</v>
      </c>
      <c r="AE61" s="12">
        <f t="shared" si="48"/>
        <v>0</v>
      </c>
      <c r="AF61" s="11">
        <f t="shared" si="49"/>
        <v>0</v>
      </c>
      <c r="AG61" s="12">
        <f t="shared" si="50"/>
        <v>0</v>
      </c>
      <c r="AH61" s="11">
        <f t="shared" si="51"/>
        <v>0</v>
      </c>
      <c r="AI61" s="12">
        <f t="shared" si="52"/>
        <v>0</v>
      </c>
      <c r="AJ61" s="11">
        <f t="shared" si="53"/>
        <v>0</v>
      </c>
      <c r="AK61" s="12">
        <f t="shared" si="54"/>
        <v>0</v>
      </c>
    </row>
    <row r="62" spans="1:37" x14ac:dyDescent="0.3">
      <c r="A62">
        <v>644564</v>
      </c>
      <c r="C62" s="1">
        <v>44798</v>
      </c>
      <c r="D62">
        <v>8</v>
      </c>
      <c r="E62" t="s">
        <v>168</v>
      </c>
      <c r="F62" t="s">
        <v>530</v>
      </c>
      <c r="G62" t="s">
        <v>55</v>
      </c>
      <c r="H62" s="2">
        <v>65099842</v>
      </c>
      <c r="J62">
        <f t="shared" si="29"/>
        <v>0</v>
      </c>
      <c r="K62">
        <f t="shared" si="30"/>
        <v>0</v>
      </c>
      <c r="L62">
        <f t="shared" si="31"/>
        <v>0</v>
      </c>
      <c r="M62">
        <f t="shared" si="32"/>
        <v>0</v>
      </c>
      <c r="N62">
        <f t="shared" si="33"/>
        <v>0</v>
      </c>
      <c r="O62">
        <f t="shared" si="34"/>
        <v>0</v>
      </c>
      <c r="P62">
        <f t="shared" si="55"/>
        <v>0</v>
      </c>
      <c r="Q62">
        <f t="shared" si="56"/>
        <v>0</v>
      </c>
      <c r="R62" s="11">
        <f t="shared" si="35"/>
        <v>0</v>
      </c>
      <c r="S62" s="12">
        <f t="shared" si="36"/>
        <v>0</v>
      </c>
      <c r="T62" s="11">
        <f t="shared" si="37"/>
        <v>0</v>
      </c>
      <c r="U62" s="12">
        <f t="shared" si="38"/>
        <v>0</v>
      </c>
      <c r="V62" s="11">
        <f t="shared" si="39"/>
        <v>0</v>
      </c>
      <c r="W62" s="12">
        <f t="shared" si="40"/>
        <v>0</v>
      </c>
      <c r="X62" s="11">
        <f t="shared" si="41"/>
        <v>0</v>
      </c>
      <c r="Y62" s="12">
        <f t="shared" si="42"/>
        <v>0</v>
      </c>
      <c r="Z62" s="11">
        <f t="shared" si="43"/>
        <v>0</v>
      </c>
      <c r="AA62" s="12">
        <f t="shared" si="44"/>
        <v>0</v>
      </c>
      <c r="AB62" s="11">
        <f t="shared" si="45"/>
        <v>0</v>
      </c>
      <c r="AC62" s="12">
        <f t="shared" si="46"/>
        <v>0</v>
      </c>
      <c r="AD62" s="11">
        <f t="shared" si="47"/>
        <v>0</v>
      </c>
      <c r="AE62" s="12">
        <f t="shared" si="48"/>
        <v>0</v>
      </c>
      <c r="AF62" s="11">
        <f t="shared" si="49"/>
        <v>0</v>
      </c>
      <c r="AG62" s="12">
        <f t="shared" si="50"/>
        <v>0</v>
      </c>
      <c r="AH62" s="11">
        <f t="shared" si="51"/>
        <v>0</v>
      </c>
      <c r="AI62" s="12">
        <f t="shared" si="52"/>
        <v>0</v>
      </c>
      <c r="AJ62" s="11">
        <f t="shared" si="53"/>
        <v>0</v>
      </c>
      <c r="AK62" s="12">
        <f t="shared" si="54"/>
        <v>0</v>
      </c>
    </row>
    <row r="63" spans="1:37" x14ac:dyDescent="0.3">
      <c r="A63">
        <v>644564</v>
      </c>
      <c r="C63" s="1">
        <v>44798</v>
      </c>
      <c r="D63">
        <v>1</v>
      </c>
      <c r="E63" t="s">
        <v>168</v>
      </c>
      <c r="F63" t="s">
        <v>167</v>
      </c>
      <c r="G63" t="s">
        <v>74</v>
      </c>
      <c r="H63" s="2">
        <v>72143179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  <c r="N63">
        <f t="shared" si="33"/>
        <v>0</v>
      </c>
      <c r="O63">
        <f t="shared" si="34"/>
        <v>0</v>
      </c>
      <c r="P63">
        <f t="shared" si="55"/>
        <v>0</v>
      </c>
      <c r="Q63">
        <f t="shared" si="56"/>
        <v>0</v>
      </c>
      <c r="R63" s="11">
        <f t="shared" si="35"/>
        <v>0</v>
      </c>
      <c r="S63" s="12">
        <f t="shared" si="36"/>
        <v>0</v>
      </c>
      <c r="T63" s="11">
        <f t="shared" si="37"/>
        <v>0</v>
      </c>
      <c r="U63" s="12">
        <f t="shared" si="38"/>
        <v>0</v>
      </c>
      <c r="V63" s="11">
        <f t="shared" si="39"/>
        <v>0</v>
      </c>
      <c r="W63" s="12">
        <f t="shared" si="40"/>
        <v>0</v>
      </c>
      <c r="X63" s="11">
        <f t="shared" si="41"/>
        <v>0</v>
      </c>
      <c r="Y63" s="12">
        <f t="shared" si="42"/>
        <v>0</v>
      </c>
      <c r="Z63" s="11">
        <f t="shared" si="43"/>
        <v>0</v>
      </c>
      <c r="AA63" s="12">
        <f t="shared" si="44"/>
        <v>0</v>
      </c>
      <c r="AB63" s="11">
        <f t="shared" si="45"/>
        <v>0</v>
      </c>
      <c r="AC63" s="12">
        <f t="shared" si="46"/>
        <v>0</v>
      </c>
      <c r="AD63" s="11">
        <f t="shared" si="47"/>
        <v>0</v>
      </c>
      <c r="AE63" s="12">
        <f t="shared" si="48"/>
        <v>0</v>
      </c>
      <c r="AF63" s="11">
        <f t="shared" si="49"/>
        <v>0</v>
      </c>
      <c r="AG63" s="12">
        <f t="shared" si="50"/>
        <v>0</v>
      </c>
      <c r="AH63" s="11">
        <f t="shared" si="51"/>
        <v>0</v>
      </c>
      <c r="AI63" s="12">
        <f t="shared" si="52"/>
        <v>0</v>
      </c>
      <c r="AJ63" s="11">
        <f t="shared" si="53"/>
        <v>0</v>
      </c>
      <c r="AK63" s="12">
        <f t="shared" si="54"/>
        <v>0</v>
      </c>
    </row>
    <row r="64" spans="1:37" x14ac:dyDescent="0.3">
      <c r="A64">
        <v>644564</v>
      </c>
      <c r="C64" s="1">
        <v>44798</v>
      </c>
      <c r="D64">
        <v>2</v>
      </c>
      <c r="E64" t="s">
        <v>168</v>
      </c>
      <c r="F64" t="s">
        <v>167</v>
      </c>
      <c r="G64" t="s">
        <v>18</v>
      </c>
      <c r="H64" s="2">
        <v>72664759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  <c r="N64">
        <f t="shared" si="33"/>
        <v>0</v>
      </c>
      <c r="O64">
        <f t="shared" si="34"/>
        <v>0</v>
      </c>
      <c r="P64">
        <f t="shared" si="55"/>
        <v>0</v>
      </c>
      <c r="Q64">
        <f t="shared" si="56"/>
        <v>0</v>
      </c>
      <c r="R64" s="11">
        <f t="shared" si="35"/>
        <v>0</v>
      </c>
      <c r="S64" s="12">
        <f t="shared" si="36"/>
        <v>0</v>
      </c>
      <c r="T64" s="11">
        <f t="shared" si="37"/>
        <v>0</v>
      </c>
      <c r="U64" s="12">
        <f t="shared" si="38"/>
        <v>0</v>
      </c>
      <c r="V64" s="11">
        <f t="shared" si="39"/>
        <v>0</v>
      </c>
      <c r="W64" s="12">
        <f t="shared" si="40"/>
        <v>0</v>
      </c>
      <c r="X64" s="11">
        <f t="shared" si="41"/>
        <v>0</v>
      </c>
      <c r="Y64" s="12">
        <f t="shared" si="42"/>
        <v>0</v>
      </c>
      <c r="Z64" s="11">
        <f t="shared" si="43"/>
        <v>0</v>
      </c>
      <c r="AA64" s="12">
        <f t="shared" si="44"/>
        <v>0</v>
      </c>
      <c r="AB64" s="11">
        <f t="shared" si="45"/>
        <v>0</v>
      </c>
      <c r="AC64" s="12">
        <f t="shared" si="46"/>
        <v>0</v>
      </c>
      <c r="AD64" s="11">
        <f t="shared" si="47"/>
        <v>1</v>
      </c>
      <c r="AE64" s="12">
        <f t="shared" si="48"/>
        <v>0</v>
      </c>
      <c r="AF64" s="11">
        <f t="shared" si="49"/>
        <v>0</v>
      </c>
      <c r="AG64" s="12">
        <f t="shared" si="50"/>
        <v>0</v>
      </c>
      <c r="AH64" s="11">
        <f t="shared" si="51"/>
        <v>0</v>
      </c>
      <c r="AI64" s="12">
        <f t="shared" si="52"/>
        <v>0</v>
      </c>
      <c r="AJ64" s="11">
        <f t="shared" si="53"/>
        <v>0</v>
      </c>
      <c r="AK64" s="12">
        <f t="shared" si="54"/>
        <v>0</v>
      </c>
    </row>
    <row r="65" spans="1:37" x14ac:dyDescent="0.3">
      <c r="A65">
        <v>644564</v>
      </c>
      <c r="C65" s="1">
        <v>44798</v>
      </c>
      <c r="D65">
        <v>3</v>
      </c>
      <c r="E65" t="s">
        <v>168</v>
      </c>
      <c r="F65" t="s">
        <v>167</v>
      </c>
      <c r="G65" t="s">
        <v>54</v>
      </c>
      <c r="H65" s="2">
        <v>81302222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  <c r="N65">
        <f t="shared" si="33"/>
        <v>0</v>
      </c>
      <c r="O65">
        <f t="shared" si="34"/>
        <v>0</v>
      </c>
      <c r="P65">
        <f t="shared" si="55"/>
        <v>0</v>
      </c>
      <c r="Q65">
        <f t="shared" si="56"/>
        <v>0</v>
      </c>
      <c r="R65" s="11">
        <f t="shared" si="35"/>
        <v>0</v>
      </c>
      <c r="S65" s="12">
        <f t="shared" si="36"/>
        <v>0</v>
      </c>
      <c r="T65" s="11">
        <f t="shared" si="37"/>
        <v>0</v>
      </c>
      <c r="U65" s="12">
        <f t="shared" si="38"/>
        <v>0</v>
      </c>
      <c r="V65" s="11">
        <f t="shared" si="39"/>
        <v>0</v>
      </c>
      <c r="W65" s="12">
        <f t="shared" si="40"/>
        <v>0</v>
      </c>
      <c r="X65" s="11">
        <f t="shared" si="41"/>
        <v>0</v>
      </c>
      <c r="Y65" s="12">
        <f t="shared" si="42"/>
        <v>0</v>
      </c>
      <c r="Z65" s="11">
        <f t="shared" si="43"/>
        <v>0</v>
      </c>
      <c r="AA65" s="12">
        <f t="shared" si="44"/>
        <v>0</v>
      </c>
      <c r="AB65" s="11">
        <f t="shared" si="45"/>
        <v>0</v>
      </c>
      <c r="AC65" s="12">
        <f t="shared" si="46"/>
        <v>0</v>
      </c>
      <c r="AD65" s="11">
        <f t="shared" si="47"/>
        <v>0</v>
      </c>
      <c r="AE65" s="12">
        <f t="shared" si="48"/>
        <v>0</v>
      </c>
      <c r="AF65" s="11">
        <f t="shared" si="49"/>
        <v>0</v>
      </c>
      <c r="AG65" s="12">
        <f t="shared" si="50"/>
        <v>0</v>
      </c>
      <c r="AH65" s="11">
        <f t="shared" si="51"/>
        <v>0</v>
      </c>
      <c r="AI65" s="12">
        <f t="shared" si="52"/>
        <v>0</v>
      </c>
      <c r="AJ65" s="11">
        <f t="shared" si="53"/>
        <v>0</v>
      </c>
      <c r="AK65" s="12">
        <f t="shared" si="54"/>
        <v>0</v>
      </c>
    </row>
    <row r="66" spans="1:37" x14ac:dyDescent="0.3">
      <c r="A66">
        <v>644564</v>
      </c>
      <c r="C66" s="1">
        <v>44798</v>
      </c>
      <c r="D66">
        <v>4</v>
      </c>
      <c r="E66" t="s">
        <v>168</v>
      </c>
      <c r="F66" t="s">
        <v>167</v>
      </c>
      <c r="G66" t="s">
        <v>33</v>
      </c>
      <c r="H66" s="2">
        <v>83834972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  <c r="N66">
        <f t="shared" si="33"/>
        <v>0</v>
      </c>
      <c r="O66">
        <f t="shared" si="34"/>
        <v>0</v>
      </c>
      <c r="P66">
        <f t="shared" si="55"/>
        <v>0</v>
      </c>
      <c r="Q66">
        <f t="shared" si="56"/>
        <v>0</v>
      </c>
      <c r="R66" s="11">
        <f t="shared" si="35"/>
        <v>0</v>
      </c>
      <c r="S66" s="12">
        <f t="shared" si="36"/>
        <v>0</v>
      </c>
      <c r="T66" s="11">
        <f t="shared" si="37"/>
        <v>0</v>
      </c>
      <c r="U66" s="12">
        <f t="shared" si="38"/>
        <v>0</v>
      </c>
      <c r="V66" s="11">
        <f t="shared" si="39"/>
        <v>0</v>
      </c>
      <c r="W66" s="12">
        <f t="shared" si="40"/>
        <v>0</v>
      </c>
      <c r="X66" s="11">
        <f t="shared" si="41"/>
        <v>0</v>
      </c>
      <c r="Y66" s="12">
        <f t="shared" si="42"/>
        <v>0</v>
      </c>
      <c r="Z66" s="11">
        <f t="shared" si="43"/>
        <v>0</v>
      </c>
      <c r="AA66" s="12">
        <f t="shared" si="44"/>
        <v>0</v>
      </c>
      <c r="AB66" s="11">
        <f t="shared" si="45"/>
        <v>0</v>
      </c>
      <c r="AC66" s="12">
        <f t="shared" si="46"/>
        <v>0</v>
      </c>
      <c r="AD66" s="11">
        <f t="shared" si="47"/>
        <v>0</v>
      </c>
      <c r="AE66" s="12">
        <f t="shared" si="48"/>
        <v>0</v>
      </c>
      <c r="AF66" s="11">
        <f t="shared" si="49"/>
        <v>0</v>
      </c>
      <c r="AG66" s="12">
        <f t="shared" si="50"/>
        <v>0</v>
      </c>
      <c r="AH66" s="11">
        <f t="shared" si="51"/>
        <v>0</v>
      </c>
      <c r="AI66" s="12">
        <f t="shared" si="52"/>
        <v>0</v>
      </c>
      <c r="AJ66" s="11">
        <f t="shared" si="53"/>
        <v>0</v>
      </c>
      <c r="AK66" s="12">
        <f t="shared" si="54"/>
        <v>0</v>
      </c>
    </row>
    <row r="67" spans="1:37" x14ac:dyDescent="0.3">
      <c r="A67">
        <v>644564</v>
      </c>
      <c r="C67" s="1">
        <v>44798</v>
      </c>
      <c r="D67">
        <v>5</v>
      </c>
      <c r="E67" t="s">
        <v>168</v>
      </c>
      <c r="F67" t="s">
        <v>167</v>
      </c>
      <c r="G67" t="s">
        <v>64</v>
      </c>
      <c r="H67" s="2">
        <v>86127530</v>
      </c>
      <c r="J67">
        <f t="shared" si="29"/>
        <v>0</v>
      </c>
      <c r="K67">
        <f t="shared" si="30"/>
        <v>0</v>
      </c>
      <c r="L67">
        <f t="shared" si="31"/>
        <v>0</v>
      </c>
      <c r="M67">
        <f t="shared" si="32"/>
        <v>0</v>
      </c>
      <c r="N67">
        <f t="shared" si="33"/>
        <v>0</v>
      </c>
      <c r="O67">
        <f t="shared" si="34"/>
        <v>0</v>
      </c>
      <c r="P67">
        <f t="shared" si="55"/>
        <v>0</v>
      </c>
      <c r="Q67">
        <f t="shared" si="56"/>
        <v>0</v>
      </c>
      <c r="R67" s="11">
        <f t="shared" si="35"/>
        <v>0</v>
      </c>
      <c r="S67" s="12">
        <f t="shared" si="36"/>
        <v>0</v>
      </c>
      <c r="T67" s="11">
        <f t="shared" si="37"/>
        <v>0</v>
      </c>
      <c r="U67" s="12">
        <f t="shared" si="38"/>
        <v>0</v>
      </c>
      <c r="V67" s="11">
        <f t="shared" si="39"/>
        <v>0</v>
      </c>
      <c r="W67" s="12">
        <f t="shared" si="40"/>
        <v>0</v>
      </c>
      <c r="X67" s="11">
        <f t="shared" si="41"/>
        <v>0</v>
      </c>
      <c r="Y67" s="12">
        <f t="shared" si="42"/>
        <v>0</v>
      </c>
      <c r="Z67" s="11">
        <f t="shared" si="43"/>
        <v>0</v>
      </c>
      <c r="AA67" s="12">
        <f t="shared" si="44"/>
        <v>0</v>
      </c>
      <c r="AB67" s="11">
        <f t="shared" si="45"/>
        <v>0</v>
      </c>
      <c r="AC67" s="12">
        <f t="shared" si="46"/>
        <v>0</v>
      </c>
      <c r="AD67" s="11">
        <f t="shared" si="47"/>
        <v>0</v>
      </c>
      <c r="AE67" s="12">
        <f t="shared" si="48"/>
        <v>0</v>
      </c>
      <c r="AF67" s="11">
        <f t="shared" si="49"/>
        <v>0</v>
      </c>
      <c r="AG67" s="12">
        <f t="shared" si="50"/>
        <v>0</v>
      </c>
      <c r="AH67" s="11">
        <f t="shared" si="51"/>
        <v>0</v>
      </c>
      <c r="AI67" s="12">
        <f t="shared" si="52"/>
        <v>0</v>
      </c>
      <c r="AJ67" s="11">
        <f t="shared" si="53"/>
        <v>0</v>
      </c>
      <c r="AK67" s="12">
        <f t="shared" si="54"/>
        <v>0</v>
      </c>
    </row>
    <row r="68" spans="1:37" x14ac:dyDescent="0.3">
      <c r="A68">
        <v>644564</v>
      </c>
      <c r="C68" s="1">
        <v>44798</v>
      </c>
      <c r="D68">
        <v>6</v>
      </c>
      <c r="E68" t="s">
        <v>168</v>
      </c>
      <c r="F68" t="s">
        <v>167</v>
      </c>
      <c r="G68" t="s">
        <v>156</v>
      </c>
      <c r="H68" s="2">
        <v>86732553</v>
      </c>
      <c r="J68">
        <f t="shared" si="29"/>
        <v>1</v>
      </c>
      <c r="K68">
        <f t="shared" si="30"/>
        <v>0</v>
      </c>
      <c r="L68">
        <f t="shared" si="31"/>
        <v>0</v>
      </c>
      <c r="M68">
        <f t="shared" si="32"/>
        <v>0</v>
      </c>
      <c r="N68">
        <f t="shared" si="33"/>
        <v>0</v>
      </c>
      <c r="O68">
        <f t="shared" si="34"/>
        <v>0</v>
      </c>
      <c r="P68">
        <f t="shared" si="55"/>
        <v>0</v>
      </c>
      <c r="Q68">
        <f t="shared" si="56"/>
        <v>0</v>
      </c>
      <c r="R68" s="11">
        <f t="shared" si="35"/>
        <v>0</v>
      </c>
      <c r="S68" s="12">
        <f t="shared" si="36"/>
        <v>0</v>
      </c>
      <c r="T68" s="11">
        <f t="shared" si="37"/>
        <v>0</v>
      </c>
      <c r="U68" s="12">
        <f t="shared" si="38"/>
        <v>0</v>
      </c>
      <c r="V68" s="11">
        <f t="shared" si="39"/>
        <v>0</v>
      </c>
      <c r="W68" s="12">
        <f t="shared" si="40"/>
        <v>0</v>
      </c>
      <c r="X68" s="11">
        <f t="shared" si="41"/>
        <v>0</v>
      </c>
      <c r="Y68" s="12">
        <f t="shared" si="42"/>
        <v>0</v>
      </c>
      <c r="Z68" s="11">
        <f t="shared" si="43"/>
        <v>0</v>
      </c>
      <c r="AA68" s="12">
        <f t="shared" si="44"/>
        <v>0</v>
      </c>
      <c r="AB68" s="11">
        <f t="shared" si="45"/>
        <v>0</v>
      </c>
      <c r="AC68" s="12">
        <f t="shared" si="46"/>
        <v>0</v>
      </c>
      <c r="AD68" s="11">
        <f t="shared" si="47"/>
        <v>0</v>
      </c>
      <c r="AE68" s="12">
        <f t="shared" si="48"/>
        <v>0</v>
      </c>
      <c r="AF68" s="11">
        <f t="shared" si="49"/>
        <v>0</v>
      </c>
      <c r="AG68" s="12">
        <f t="shared" si="50"/>
        <v>0</v>
      </c>
      <c r="AH68" s="11">
        <f t="shared" si="51"/>
        <v>0</v>
      </c>
      <c r="AI68" s="12">
        <f t="shared" si="52"/>
        <v>0</v>
      </c>
      <c r="AJ68" s="11">
        <f t="shared" si="53"/>
        <v>0</v>
      </c>
      <c r="AK68" s="12">
        <f t="shared" si="54"/>
        <v>0</v>
      </c>
    </row>
    <row r="69" spans="1:37" x14ac:dyDescent="0.3">
      <c r="A69">
        <v>644564</v>
      </c>
      <c r="C69" s="1">
        <v>44798</v>
      </c>
      <c r="D69">
        <v>7</v>
      </c>
      <c r="E69" t="s">
        <v>168</v>
      </c>
      <c r="F69" t="s">
        <v>167</v>
      </c>
      <c r="G69" t="s">
        <v>55</v>
      </c>
      <c r="H69" s="2">
        <v>90801654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  <c r="N69">
        <f t="shared" si="33"/>
        <v>0</v>
      </c>
      <c r="O69">
        <f t="shared" si="34"/>
        <v>0</v>
      </c>
      <c r="P69">
        <f t="shared" si="55"/>
        <v>0</v>
      </c>
      <c r="Q69">
        <f t="shared" si="56"/>
        <v>0</v>
      </c>
      <c r="R69" s="11">
        <f t="shared" si="35"/>
        <v>0</v>
      </c>
      <c r="S69" s="12">
        <f t="shared" si="36"/>
        <v>0</v>
      </c>
      <c r="T69" s="11">
        <f t="shared" si="37"/>
        <v>0</v>
      </c>
      <c r="U69" s="12">
        <f t="shared" si="38"/>
        <v>0</v>
      </c>
      <c r="V69" s="11">
        <f t="shared" si="39"/>
        <v>0</v>
      </c>
      <c r="W69" s="12">
        <f t="shared" si="40"/>
        <v>0</v>
      </c>
      <c r="X69" s="11">
        <f t="shared" si="41"/>
        <v>0</v>
      </c>
      <c r="Y69" s="12">
        <f t="shared" si="42"/>
        <v>0</v>
      </c>
      <c r="Z69" s="11">
        <f t="shared" si="43"/>
        <v>0</v>
      </c>
      <c r="AA69" s="12">
        <f t="shared" si="44"/>
        <v>0</v>
      </c>
      <c r="AB69" s="11">
        <f t="shared" si="45"/>
        <v>0</v>
      </c>
      <c r="AC69" s="12">
        <f t="shared" si="46"/>
        <v>0</v>
      </c>
      <c r="AD69" s="11">
        <f t="shared" si="47"/>
        <v>0</v>
      </c>
      <c r="AE69" s="12">
        <f t="shared" si="48"/>
        <v>0</v>
      </c>
      <c r="AF69" s="11">
        <f t="shared" si="49"/>
        <v>0</v>
      </c>
      <c r="AG69" s="12">
        <f t="shared" si="50"/>
        <v>0</v>
      </c>
      <c r="AH69" s="11">
        <f t="shared" si="51"/>
        <v>0</v>
      </c>
      <c r="AI69" s="12">
        <f t="shared" si="52"/>
        <v>0</v>
      </c>
      <c r="AJ69" s="11">
        <f t="shared" si="53"/>
        <v>0</v>
      </c>
      <c r="AK69" s="12">
        <f t="shared" si="54"/>
        <v>0</v>
      </c>
    </row>
    <row r="70" spans="1:37" x14ac:dyDescent="0.3">
      <c r="A70">
        <v>644564</v>
      </c>
      <c r="C70" s="1">
        <v>44798</v>
      </c>
      <c r="D70">
        <v>8</v>
      </c>
      <c r="E70" t="s">
        <v>168</v>
      </c>
      <c r="F70" t="s">
        <v>167</v>
      </c>
      <c r="G70" t="s">
        <v>48</v>
      </c>
      <c r="H70" s="2">
        <v>95793162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  <c r="N70">
        <f t="shared" si="33"/>
        <v>0</v>
      </c>
      <c r="O70">
        <f t="shared" si="34"/>
        <v>0</v>
      </c>
      <c r="P70">
        <f t="shared" si="55"/>
        <v>0</v>
      </c>
      <c r="Q70">
        <f t="shared" si="56"/>
        <v>0</v>
      </c>
      <c r="R70" s="11">
        <f t="shared" si="35"/>
        <v>0</v>
      </c>
      <c r="S70" s="12">
        <f t="shared" si="36"/>
        <v>0</v>
      </c>
      <c r="T70" s="11">
        <f t="shared" si="37"/>
        <v>0</v>
      </c>
      <c r="U70" s="12">
        <f t="shared" si="38"/>
        <v>0</v>
      </c>
      <c r="V70" s="11">
        <f t="shared" si="39"/>
        <v>0</v>
      </c>
      <c r="W70" s="12">
        <f t="shared" si="40"/>
        <v>0</v>
      </c>
      <c r="X70" s="11">
        <f t="shared" si="41"/>
        <v>0</v>
      </c>
      <c r="Y70" s="12">
        <f t="shared" si="42"/>
        <v>0</v>
      </c>
      <c r="Z70" s="11">
        <f t="shared" si="43"/>
        <v>0</v>
      </c>
      <c r="AA70" s="12">
        <f t="shared" si="44"/>
        <v>0</v>
      </c>
      <c r="AB70" s="11">
        <f t="shared" si="45"/>
        <v>0</v>
      </c>
      <c r="AC70" s="12">
        <f t="shared" si="46"/>
        <v>0</v>
      </c>
      <c r="AD70" s="11">
        <f t="shared" si="47"/>
        <v>0</v>
      </c>
      <c r="AE70" s="12">
        <f t="shared" si="48"/>
        <v>0</v>
      </c>
      <c r="AF70" s="11">
        <f t="shared" si="49"/>
        <v>0</v>
      </c>
      <c r="AG70" s="12">
        <f t="shared" si="50"/>
        <v>0</v>
      </c>
      <c r="AH70" s="11">
        <f t="shared" si="51"/>
        <v>0</v>
      </c>
      <c r="AI70" s="12">
        <f t="shared" si="52"/>
        <v>0</v>
      </c>
      <c r="AJ70" s="11">
        <f t="shared" si="53"/>
        <v>0</v>
      </c>
      <c r="AK70" s="12">
        <f t="shared" si="54"/>
        <v>0</v>
      </c>
    </row>
    <row r="71" spans="1:37" x14ac:dyDescent="0.3">
      <c r="C71" s="1"/>
      <c r="H71" s="2"/>
      <c r="J71">
        <f t="shared" ref="J71:J102" si="57">IF(G71="Perfetto Contracting Co., Inc. ",1,)</f>
        <v>0</v>
      </c>
      <c r="K71">
        <f t="shared" ref="K71:K102" si="58">IF(AND(D71=1,G71="Perfetto Contracting Co., Inc. "),1,)</f>
        <v>0</v>
      </c>
      <c r="L71">
        <f t="shared" ref="L71:L102" si="59">IF(G71="Oliveira Contracting Inc",1,)</f>
        <v>0</v>
      </c>
      <c r="M71">
        <f t="shared" ref="M71:M102" si="60">IF(AND(D71=1,G71="Oliveira Contracting Inc"),1,)</f>
        <v>0</v>
      </c>
      <c r="N71">
        <f t="shared" ref="N71:N102" si="61">IF(G71="Triumph Construction Co.",1,)</f>
        <v>0</v>
      </c>
      <c r="O71">
        <f t="shared" ref="O71:O102" si="62">IF(AND(D71=1,G71="Triumph Construction Co."),1,)</f>
        <v>0</v>
      </c>
      <c r="P71">
        <f t="shared" si="55"/>
        <v>0</v>
      </c>
      <c r="Q71">
        <f t="shared" si="56"/>
        <v>0</v>
      </c>
      <c r="R71" s="11">
        <f t="shared" ref="R71:R102" si="63">IF(G71="Grace Industries LLC",1,)</f>
        <v>0</v>
      </c>
      <c r="S71" s="12">
        <f t="shared" ref="S71:S102" si="64">IF(AND(D71=1,G71="Grace Industries LLC"),1,)</f>
        <v>0</v>
      </c>
      <c r="T71" s="11">
        <f t="shared" ref="T71:T102" si="65">IF($G71="Grace Industries LLC",1,)</f>
        <v>0</v>
      </c>
      <c r="U71" s="12">
        <f t="shared" ref="U71:U102" si="66">IF(AND($D71=1,$G71="Perfetto Enterprises Co., Inc."),1,)</f>
        <v>0</v>
      </c>
      <c r="V71" s="11">
        <f t="shared" ref="V71:V102" si="67">IF($G71="JRCRUZ Corp",1,)</f>
        <v>0</v>
      </c>
      <c r="W71" s="12">
        <f t="shared" ref="W71:W102" si="68">IF(AND($D71=1,$G71="JRCRUZ Corp"),1,)</f>
        <v>0</v>
      </c>
      <c r="X71" s="11">
        <f t="shared" ref="X71:X102" si="69">IF($G71="Tully Construction Co.",1,)</f>
        <v>0</v>
      </c>
      <c r="Y71" s="12">
        <f t="shared" ref="Y71:Y102" si="70">IF(AND($D71=1,$G71="Tully Construction Co."),1,)</f>
        <v>0</v>
      </c>
      <c r="Z71" s="11">
        <f t="shared" ref="Z71:Z102" si="71">IF($G71="Restani Construction Corp.",1,)</f>
        <v>0</v>
      </c>
      <c r="AA71" s="12">
        <f t="shared" ref="AA71:AA102" si="72">IF(AND($D71=1,$G71="Restani Construction Corp."),1,)</f>
        <v>0</v>
      </c>
      <c r="AB71" s="11">
        <f t="shared" ref="AB71:AB102" si="73">IF($G71="DiFazio Industries",1,)</f>
        <v>0</v>
      </c>
      <c r="AC71" s="12">
        <f t="shared" ref="AC71:AC102" si="74">IF(AND($D71=1,$G71="DiFazio Industries"),1,)</f>
        <v>0</v>
      </c>
      <c r="AD71" s="11">
        <f t="shared" ref="AD71:AD102" si="75">IF($G71="PJS Group/Paul J. Scariano, Inc.",1,)</f>
        <v>0</v>
      </c>
      <c r="AE71" s="12">
        <f t="shared" ref="AE71:AE102" si="76">IF(AND($D71=1,$G71="PJS Group/Paul J. Scariano, Inc."),1,)</f>
        <v>0</v>
      </c>
      <c r="AF71" s="11">
        <f t="shared" ref="AF71:AF102" si="77">IF($G71="C.A.C. Industries, Inc.",1,)</f>
        <v>0</v>
      </c>
      <c r="AG71" s="12">
        <f t="shared" ref="AG71:AG102" si="78">IF(AND($D71=1,$G71="C.A.C. Industries, Inc."),1,)</f>
        <v>0</v>
      </c>
      <c r="AH71" s="11">
        <f t="shared" ref="AH71:AH102" si="79">IF($G71="MLJ Contracting LLC",1,)</f>
        <v>0</v>
      </c>
      <c r="AI71" s="12">
        <f t="shared" ref="AI71:AI102" si="80">IF(AND($D71=1,$G71="MLJ Contracting LLC"),1,)</f>
        <v>0</v>
      </c>
      <c r="AJ71" s="11">
        <f t="shared" ref="AJ71:AJ102" si="81">IF($G71="El Sol Contracting/ES II Enterprises JV",1,)</f>
        <v>0</v>
      </c>
      <c r="AK71" s="12">
        <f t="shared" ref="AK71:AK102" si="82">IF(AND($D71=1,$G71="El Sol Contracting/ES II Enterprises JV"),1,)</f>
        <v>0</v>
      </c>
    </row>
    <row r="72" spans="1:37" x14ac:dyDescent="0.3">
      <c r="A72">
        <v>644897</v>
      </c>
      <c r="C72" s="1">
        <v>44797</v>
      </c>
      <c r="D72">
        <v>1</v>
      </c>
      <c r="E72" t="s">
        <v>169</v>
      </c>
      <c r="F72" t="s">
        <v>165</v>
      </c>
      <c r="G72" t="s">
        <v>27</v>
      </c>
      <c r="H72" s="2">
        <v>31827000</v>
      </c>
      <c r="J72">
        <f t="shared" si="57"/>
        <v>0</v>
      </c>
      <c r="K72">
        <f t="shared" si="58"/>
        <v>0</v>
      </c>
      <c r="L72">
        <f t="shared" si="59"/>
        <v>0</v>
      </c>
      <c r="M72">
        <f t="shared" si="60"/>
        <v>0</v>
      </c>
      <c r="N72">
        <f t="shared" si="61"/>
        <v>0</v>
      </c>
      <c r="O72">
        <f t="shared" si="62"/>
        <v>0</v>
      </c>
      <c r="P72">
        <f t="shared" ref="P72:P103" si="83">IF(G72="John Civetta &amp; Sons, Inc.",1,)</f>
        <v>0</v>
      </c>
      <c r="Q72">
        <f t="shared" ref="Q72:Q103" si="84">IF(AND(D72=1,G72="John Civetta &amp; Sons, Inc."),1,)</f>
        <v>0</v>
      </c>
      <c r="R72" s="11">
        <f t="shared" si="63"/>
        <v>0</v>
      </c>
      <c r="S72" s="12">
        <f t="shared" si="64"/>
        <v>0</v>
      </c>
      <c r="T72" s="11">
        <f t="shared" si="65"/>
        <v>0</v>
      </c>
      <c r="U72" s="12">
        <f t="shared" si="66"/>
        <v>0</v>
      </c>
      <c r="V72" s="11">
        <f t="shared" si="67"/>
        <v>0</v>
      </c>
      <c r="W72" s="12">
        <f t="shared" si="68"/>
        <v>0</v>
      </c>
      <c r="X72" s="11">
        <f t="shared" si="69"/>
        <v>0</v>
      </c>
      <c r="Y72" s="12">
        <f t="shared" si="70"/>
        <v>0</v>
      </c>
      <c r="Z72" s="11">
        <f t="shared" si="71"/>
        <v>0</v>
      </c>
      <c r="AA72" s="12">
        <f t="shared" si="72"/>
        <v>0</v>
      </c>
      <c r="AB72" s="11">
        <f t="shared" si="73"/>
        <v>0</v>
      </c>
      <c r="AC72" s="12">
        <f t="shared" si="74"/>
        <v>0</v>
      </c>
      <c r="AD72" s="11">
        <f t="shared" si="75"/>
        <v>0</v>
      </c>
      <c r="AE72" s="12">
        <f t="shared" si="76"/>
        <v>0</v>
      </c>
      <c r="AF72" s="11">
        <f t="shared" si="77"/>
        <v>0</v>
      </c>
      <c r="AG72" s="12">
        <f t="shared" si="78"/>
        <v>0</v>
      </c>
      <c r="AH72" s="11">
        <f t="shared" si="79"/>
        <v>0</v>
      </c>
      <c r="AI72" s="12">
        <f t="shared" si="80"/>
        <v>0</v>
      </c>
      <c r="AJ72" s="11">
        <f t="shared" si="81"/>
        <v>0</v>
      </c>
      <c r="AK72" s="12">
        <f t="shared" si="82"/>
        <v>0</v>
      </c>
    </row>
    <row r="73" spans="1:37" x14ac:dyDescent="0.3">
      <c r="A73">
        <v>644897</v>
      </c>
      <c r="C73" s="1">
        <v>44797</v>
      </c>
      <c r="D73">
        <v>2</v>
      </c>
      <c r="E73" t="s">
        <v>169</v>
      </c>
      <c r="F73" t="s">
        <v>165</v>
      </c>
      <c r="G73" t="s">
        <v>18</v>
      </c>
      <c r="H73" s="2">
        <v>34876543</v>
      </c>
      <c r="J73">
        <f t="shared" si="57"/>
        <v>0</v>
      </c>
      <c r="K73">
        <f t="shared" si="58"/>
        <v>0</v>
      </c>
      <c r="L73">
        <f t="shared" si="59"/>
        <v>0</v>
      </c>
      <c r="M73">
        <f t="shared" si="60"/>
        <v>0</v>
      </c>
      <c r="N73">
        <f t="shared" si="61"/>
        <v>0</v>
      </c>
      <c r="O73">
        <f t="shared" si="62"/>
        <v>0</v>
      </c>
      <c r="P73">
        <f t="shared" si="83"/>
        <v>0</v>
      </c>
      <c r="Q73">
        <f t="shared" si="84"/>
        <v>0</v>
      </c>
      <c r="R73" s="11">
        <f t="shared" si="63"/>
        <v>0</v>
      </c>
      <c r="S73" s="12">
        <f t="shared" si="64"/>
        <v>0</v>
      </c>
      <c r="T73" s="11">
        <f t="shared" si="65"/>
        <v>0</v>
      </c>
      <c r="U73" s="12">
        <f t="shared" si="66"/>
        <v>0</v>
      </c>
      <c r="V73" s="11">
        <f t="shared" si="67"/>
        <v>0</v>
      </c>
      <c r="W73" s="12">
        <f t="shared" si="68"/>
        <v>0</v>
      </c>
      <c r="X73" s="11">
        <f t="shared" si="69"/>
        <v>0</v>
      </c>
      <c r="Y73" s="12">
        <f t="shared" si="70"/>
        <v>0</v>
      </c>
      <c r="Z73" s="11">
        <f t="shared" si="71"/>
        <v>0</v>
      </c>
      <c r="AA73" s="12">
        <f t="shared" si="72"/>
        <v>0</v>
      </c>
      <c r="AB73" s="11">
        <f t="shared" si="73"/>
        <v>0</v>
      </c>
      <c r="AC73" s="12">
        <f t="shared" si="74"/>
        <v>0</v>
      </c>
      <c r="AD73" s="11">
        <f t="shared" si="75"/>
        <v>1</v>
      </c>
      <c r="AE73" s="12">
        <f t="shared" si="76"/>
        <v>0</v>
      </c>
      <c r="AF73" s="11">
        <f t="shared" si="77"/>
        <v>0</v>
      </c>
      <c r="AG73" s="12">
        <f t="shared" si="78"/>
        <v>0</v>
      </c>
      <c r="AH73" s="11">
        <f t="shared" si="79"/>
        <v>0</v>
      </c>
      <c r="AI73" s="12">
        <f t="shared" si="80"/>
        <v>0</v>
      </c>
      <c r="AJ73" s="11">
        <f t="shared" si="81"/>
        <v>0</v>
      </c>
      <c r="AK73" s="12">
        <f t="shared" si="82"/>
        <v>0</v>
      </c>
    </row>
    <row r="74" spans="1:37" x14ac:dyDescent="0.3">
      <c r="A74">
        <v>644897</v>
      </c>
      <c r="C74" s="1">
        <v>44797</v>
      </c>
      <c r="D74">
        <v>3</v>
      </c>
      <c r="E74" t="s">
        <v>169</v>
      </c>
      <c r="F74" t="s">
        <v>165</v>
      </c>
      <c r="G74" t="s">
        <v>65</v>
      </c>
      <c r="H74" s="2">
        <v>35746101</v>
      </c>
      <c r="J74">
        <f t="shared" si="57"/>
        <v>0</v>
      </c>
      <c r="K74">
        <f t="shared" si="58"/>
        <v>0</v>
      </c>
      <c r="L74">
        <f t="shared" si="59"/>
        <v>0</v>
      </c>
      <c r="M74">
        <f t="shared" si="60"/>
        <v>0</v>
      </c>
      <c r="N74">
        <f t="shared" si="61"/>
        <v>0</v>
      </c>
      <c r="O74">
        <f t="shared" si="62"/>
        <v>0</v>
      </c>
      <c r="P74">
        <f t="shared" si="83"/>
        <v>0</v>
      </c>
      <c r="Q74">
        <f t="shared" si="84"/>
        <v>0</v>
      </c>
      <c r="R74" s="11">
        <f t="shared" si="63"/>
        <v>0</v>
      </c>
      <c r="S74" s="12">
        <f t="shared" si="64"/>
        <v>0</v>
      </c>
      <c r="T74" s="11">
        <f t="shared" si="65"/>
        <v>0</v>
      </c>
      <c r="U74" s="12">
        <f t="shared" si="66"/>
        <v>0</v>
      </c>
      <c r="V74" s="11">
        <f t="shared" si="67"/>
        <v>0</v>
      </c>
      <c r="W74" s="12">
        <f t="shared" si="68"/>
        <v>0</v>
      </c>
      <c r="X74" s="11">
        <f t="shared" si="69"/>
        <v>0</v>
      </c>
      <c r="Y74" s="12">
        <f t="shared" si="70"/>
        <v>0</v>
      </c>
      <c r="Z74" s="11">
        <f t="shared" si="71"/>
        <v>0</v>
      </c>
      <c r="AA74" s="12">
        <f t="shared" si="72"/>
        <v>0</v>
      </c>
      <c r="AB74" s="11">
        <f t="shared" si="73"/>
        <v>0</v>
      </c>
      <c r="AC74" s="12">
        <f t="shared" si="74"/>
        <v>0</v>
      </c>
      <c r="AD74" s="11">
        <f t="shared" si="75"/>
        <v>0</v>
      </c>
      <c r="AE74" s="12">
        <f t="shared" si="76"/>
        <v>0</v>
      </c>
      <c r="AF74" s="11">
        <f t="shared" si="77"/>
        <v>0</v>
      </c>
      <c r="AG74" s="12">
        <f t="shared" si="78"/>
        <v>0</v>
      </c>
      <c r="AH74" s="11">
        <f t="shared" si="79"/>
        <v>0</v>
      </c>
      <c r="AI74" s="12">
        <f t="shared" si="80"/>
        <v>0</v>
      </c>
      <c r="AJ74" s="11">
        <f t="shared" si="81"/>
        <v>0</v>
      </c>
      <c r="AK74" s="12">
        <f t="shared" si="82"/>
        <v>0</v>
      </c>
    </row>
    <row r="75" spans="1:37" x14ac:dyDescent="0.3">
      <c r="A75">
        <v>644897</v>
      </c>
      <c r="C75" s="1">
        <v>44797</v>
      </c>
      <c r="D75">
        <v>4</v>
      </c>
      <c r="E75" t="s">
        <v>169</v>
      </c>
      <c r="F75" t="s">
        <v>165</v>
      </c>
      <c r="G75" t="s">
        <v>25</v>
      </c>
      <c r="H75" s="2">
        <v>35753535</v>
      </c>
      <c r="J75">
        <f t="shared" si="57"/>
        <v>0</v>
      </c>
      <c r="K75">
        <f t="shared" si="58"/>
        <v>0</v>
      </c>
      <c r="L75">
        <f t="shared" si="59"/>
        <v>0</v>
      </c>
      <c r="M75">
        <f t="shared" si="60"/>
        <v>0</v>
      </c>
      <c r="N75">
        <f t="shared" si="61"/>
        <v>0</v>
      </c>
      <c r="O75">
        <f t="shared" si="62"/>
        <v>0</v>
      </c>
      <c r="P75">
        <f t="shared" si="83"/>
        <v>0</v>
      </c>
      <c r="Q75">
        <f t="shared" si="84"/>
        <v>0</v>
      </c>
      <c r="R75" s="11">
        <f t="shared" si="63"/>
        <v>0</v>
      </c>
      <c r="S75" s="12">
        <f t="shared" si="64"/>
        <v>0</v>
      </c>
      <c r="T75" s="11">
        <f t="shared" si="65"/>
        <v>0</v>
      </c>
      <c r="U75" s="12">
        <f t="shared" si="66"/>
        <v>0</v>
      </c>
      <c r="V75" s="11">
        <f t="shared" si="67"/>
        <v>0</v>
      </c>
      <c r="W75" s="12">
        <f t="shared" si="68"/>
        <v>0</v>
      </c>
      <c r="X75" s="11">
        <f t="shared" si="69"/>
        <v>0</v>
      </c>
      <c r="Y75" s="12">
        <f t="shared" si="70"/>
        <v>0</v>
      </c>
      <c r="Z75" s="11">
        <f t="shared" si="71"/>
        <v>0</v>
      </c>
      <c r="AA75" s="12">
        <f t="shared" si="72"/>
        <v>0</v>
      </c>
      <c r="AB75" s="11">
        <f t="shared" si="73"/>
        <v>0</v>
      </c>
      <c r="AC75" s="12">
        <f t="shared" si="74"/>
        <v>0</v>
      </c>
      <c r="AD75" s="11">
        <f t="shared" si="75"/>
        <v>0</v>
      </c>
      <c r="AE75" s="12">
        <f t="shared" si="76"/>
        <v>0</v>
      </c>
      <c r="AF75" s="11">
        <f t="shared" si="77"/>
        <v>0</v>
      </c>
      <c r="AG75" s="12">
        <f t="shared" si="78"/>
        <v>0</v>
      </c>
      <c r="AH75" s="11">
        <f t="shared" si="79"/>
        <v>0</v>
      </c>
      <c r="AI75" s="12">
        <f t="shared" si="80"/>
        <v>0</v>
      </c>
      <c r="AJ75" s="11">
        <f t="shared" si="81"/>
        <v>0</v>
      </c>
      <c r="AK75" s="12">
        <f t="shared" si="82"/>
        <v>0</v>
      </c>
    </row>
    <row r="76" spans="1:37" x14ac:dyDescent="0.3">
      <c r="A76">
        <v>644897</v>
      </c>
      <c r="C76" s="1">
        <v>44797</v>
      </c>
      <c r="D76">
        <v>5</v>
      </c>
      <c r="E76" t="s">
        <v>169</v>
      </c>
      <c r="F76" t="s">
        <v>165</v>
      </c>
      <c r="G76" t="s">
        <v>60</v>
      </c>
      <c r="H76" s="2">
        <v>38344000</v>
      </c>
      <c r="J76">
        <f t="shared" si="57"/>
        <v>0</v>
      </c>
      <c r="K76">
        <f t="shared" si="58"/>
        <v>0</v>
      </c>
      <c r="L76">
        <f t="shared" si="59"/>
        <v>0</v>
      </c>
      <c r="M76">
        <f t="shared" si="60"/>
        <v>0</v>
      </c>
      <c r="N76">
        <f t="shared" si="61"/>
        <v>0</v>
      </c>
      <c r="O76">
        <f t="shared" si="62"/>
        <v>0</v>
      </c>
      <c r="P76">
        <f t="shared" si="83"/>
        <v>0</v>
      </c>
      <c r="Q76">
        <f t="shared" si="84"/>
        <v>0</v>
      </c>
      <c r="R76" s="11">
        <f t="shared" si="63"/>
        <v>0</v>
      </c>
      <c r="S76" s="12">
        <f t="shared" si="64"/>
        <v>0</v>
      </c>
      <c r="T76" s="11">
        <f t="shared" si="65"/>
        <v>0</v>
      </c>
      <c r="U76" s="12">
        <f t="shared" si="66"/>
        <v>0</v>
      </c>
      <c r="V76" s="11">
        <f t="shared" si="67"/>
        <v>0</v>
      </c>
      <c r="W76" s="12">
        <f t="shared" si="68"/>
        <v>0</v>
      </c>
      <c r="X76" s="11">
        <f t="shared" si="69"/>
        <v>0</v>
      </c>
      <c r="Y76" s="12">
        <f t="shared" si="70"/>
        <v>0</v>
      </c>
      <c r="Z76" s="11">
        <f t="shared" si="71"/>
        <v>0</v>
      </c>
      <c r="AA76" s="12">
        <f t="shared" si="72"/>
        <v>0</v>
      </c>
      <c r="AB76" s="11">
        <f t="shared" si="73"/>
        <v>0</v>
      </c>
      <c r="AC76" s="12">
        <f t="shared" si="74"/>
        <v>0</v>
      </c>
      <c r="AD76" s="11">
        <f t="shared" si="75"/>
        <v>0</v>
      </c>
      <c r="AE76" s="12">
        <f t="shared" si="76"/>
        <v>0</v>
      </c>
      <c r="AF76" s="11">
        <f t="shared" si="77"/>
        <v>0</v>
      </c>
      <c r="AG76" s="12">
        <f t="shared" si="78"/>
        <v>0</v>
      </c>
      <c r="AH76" s="11">
        <f t="shared" si="79"/>
        <v>0</v>
      </c>
      <c r="AI76" s="12">
        <f t="shared" si="80"/>
        <v>0</v>
      </c>
      <c r="AJ76" s="11">
        <f t="shared" si="81"/>
        <v>0</v>
      </c>
      <c r="AK76" s="12">
        <f t="shared" si="82"/>
        <v>0</v>
      </c>
    </row>
    <row r="77" spans="1:37" x14ac:dyDescent="0.3">
      <c r="A77">
        <v>644897</v>
      </c>
      <c r="C77" s="1">
        <v>44797</v>
      </c>
      <c r="D77">
        <v>6</v>
      </c>
      <c r="E77" t="s">
        <v>169</v>
      </c>
      <c r="F77" t="s">
        <v>165</v>
      </c>
      <c r="G77" t="s">
        <v>20</v>
      </c>
      <c r="H77" s="2">
        <v>38383383</v>
      </c>
      <c r="J77">
        <f t="shared" si="57"/>
        <v>0</v>
      </c>
      <c r="K77">
        <f t="shared" si="58"/>
        <v>0</v>
      </c>
      <c r="L77">
        <f t="shared" si="59"/>
        <v>0</v>
      </c>
      <c r="M77">
        <f t="shared" si="60"/>
        <v>0</v>
      </c>
      <c r="N77">
        <f t="shared" si="61"/>
        <v>0</v>
      </c>
      <c r="O77">
        <f t="shared" si="62"/>
        <v>0</v>
      </c>
      <c r="P77">
        <f t="shared" si="83"/>
        <v>0</v>
      </c>
      <c r="Q77">
        <f t="shared" si="84"/>
        <v>0</v>
      </c>
      <c r="R77" s="11">
        <f t="shared" si="63"/>
        <v>1</v>
      </c>
      <c r="S77" s="12">
        <f t="shared" si="64"/>
        <v>0</v>
      </c>
      <c r="T77" s="11">
        <f t="shared" si="65"/>
        <v>1</v>
      </c>
      <c r="U77" s="12">
        <f t="shared" si="66"/>
        <v>0</v>
      </c>
      <c r="V77" s="11">
        <f t="shared" si="67"/>
        <v>0</v>
      </c>
      <c r="W77" s="12">
        <f t="shared" si="68"/>
        <v>0</v>
      </c>
      <c r="X77" s="11">
        <f t="shared" si="69"/>
        <v>0</v>
      </c>
      <c r="Y77" s="12">
        <f t="shared" si="70"/>
        <v>0</v>
      </c>
      <c r="Z77" s="11">
        <f t="shared" si="71"/>
        <v>0</v>
      </c>
      <c r="AA77" s="12">
        <f t="shared" si="72"/>
        <v>0</v>
      </c>
      <c r="AB77" s="11">
        <f t="shared" si="73"/>
        <v>0</v>
      </c>
      <c r="AC77" s="12">
        <f t="shared" si="74"/>
        <v>0</v>
      </c>
      <c r="AD77" s="11">
        <f t="shared" si="75"/>
        <v>0</v>
      </c>
      <c r="AE77" s="12">
        <f t="shared" si="76"/>
        <v>0</v>
      </c>
      <c r="AF77" s="11">
        <f t="shared" si="77"/>
        <v>0</v>
      </c>
      <c r="AG77" s="12">
        <f t="shared" si="78"/>
        <v>0</v>
      </c>
      <c r="AH77" s="11">
        <f t="shared" si="79"/>
        <v>0</v>
      </c>
      <c r="AI77" s="12">
        <f t="shared" si="80"/>
        <v>0</v>
      </c>
      <c r="AJ77" s="11">
        <f t="shared" si="81"/>
        <v>0</v>
      </c>
      <c r="AK77" s="12">
        <f t="shared" si="82"/>
        <v>0</v>
      </c>
    </row>
    <row r="78" spans="1:37" x14ac:dyDescent="0.3">
      <c r="A78">
        <v>644897</v>
      </c>
      <c r="C78" s="1">
        <v>44797</v>
      </c>
      <c r="D78">
        <v>7</v>
      </c>
      <c r="E78" t="s">
        <v>169</v>
      </c>
      <c r="F78" t="s">
        <v>165</v>
      </c>
      <c r="G78" t="s">
        <v>66</v>
      </c>
      <c r="H78" s="2">
        <v>39750000</v>
      </c>
      <c r="J78">
        <f t="shared" si="57"/>
        <v>0</v>
      </c>
      <c r="K78">
        <f t="shared" si="58"/>
        <v>0</v>
      </c>
      <c r="L78">
        <f t="shared" si="59"/>
        <v>0</v>
      </c>
      <c r="M78">
        <f t="shared" si="60"/>
        <v>0</v>
      </c>
      <c r="N78">
        <f t="shared" si="61"/>
        <v>0</v>
      </c>
      <c r="O78">
        <f t="shared" si="62"/>
        <v>0</v>
      </c>
      <c r="P78">
        <f t="shared" si="83"/>
        <v>0</v>
      </c>
      <c r="Q78">
        <f t="shared" si="84"/>
        <v>0</v>
      </c>
      <c r="R78" s="11">
        <f t="shared" si="63"/>
        <v>0</v>
      </c>
      <c r="S78" s="12">
        <f t="shared" si="64"/>
        <v>0</v>
      </c>
      <c r="T78" s="11">
        <f t="shared" si="65"/>
        <v>0</v>
      </c>
      <c r="U78" s="12">
        <f t="shared" si="66"/>
        <v>0</v>
      </c>
      <c r="V78" s="11">
        <f t="shared" si="67"/>
        <v>0</v>
      </c>
      <c r="W78" s="12">
        <f t="shared" si="68"/>
        <v>0</v>
      </c>
      <c r="X78" s="11">
        <f t="shared" si="69"/>
        <v>0</v>
      </c>
      <c r="Y78" s="12">
        <f t="shared" si="70"/>
        <v>0</v>
      </c>
      <c r="Z78" s="11">
        <f t="shared" si="71"/>
        <v>0</v>
      </c>
      <c r="AA78" s="12">
        <f t="shared" si="72"/>
        <v>0</v>
      </c>
      <c r="AB78" s="11">
        <f t="shared" si="73"/>
        <v>0</v>
      </c>
      <c r="AC78" s="12">
        <f t="shared" si="74"/>
        <v>0</v>
      </c>
      <c r="AD78" s="11">
        <f t="shared" si="75"/>
        <v>0</v>
      </c>
      <c r="AE78" s="12">
        <f t="shared" si="76"/>
        <v>0</v>
      </c>
      <c r="AF78" s="11">
        <f t="shared" si="77"/>
        <v>0</v>
      </c>
      <c r="AG78" s="12">
        <f t="shared" si="78"/>
        <v>0</v>
      </c>
      <c r="AH78" s="11">
        <f t="shared" si="79"/>
        <v>0</v>
      </c>
      <c r="AI78" s="12">
        <f t="shared" si="80"/>
        <v>0</v>
      </c>
      <c r="AJ78" s="11">
        <f t="shared" si="81"/>
        <v>0</v>
      </c>
      <c r="AK78" s="12">
        <f t="shared" si="82"/>
        <v>0</v>
      </c>
    </row>
    <row r="79" spans="1:37" x14ac:dyDescent="0.3">
      <c r="A79">
        <v>644897</v>
      </c>
      <c r="C79" s="1">
        <v>44797</v>
      </c>
      <c r="D79">
        <v>8</v>
      </c>
      <c r="E79" t="s">
        <v>169</v>
      </c>
      <c r="F79" t="s">
        <v>165</v>
      </c>
      <c r="G79" t="s">
        <v>156</v>
      </c>
      <c r="H79" s="2">
        <v>46043000</v>
      </c>
      <c r="J79">
        <f t="shared" si="57"/>
        <v>1</v>
      </c>
      <c r="K79">
        <f t="shared" si="58"/>
        <v>0</v>
      </c>
      <c r="L79">
        <f t="shared" si="59"/>
        <v>0</v>
      </c>
      <c r="M79">
        <f t="shared" si="60"/>
        <v>0</v>
      </c>
      <c r="N79">
        <f t="shared" si="61"/>
        <v>0</v>
      </c>
      <c r="O79">
        <f t="shared" si="62"/>
        <v>0</v>
      </c>
      <c r="P79">
        <f t="shared" si="83"/>
        <v>0</v>
      </c>
      <c r="Q79">
        <f t="shared" si="84"/>
        <v>0</v>
      </c>
      <c r="R79" s="11">
        <f t="shared" si="63"/>
        <v>0</v>
      </c>
      <c r="S79" s="12">
        <f t="shared" si="64"/>
        <v>0</v>
      </c>
      <c r="T79" s="11">
        <f t="shared" si="65"/>
        <v>0</v>
      </c>
      <c r="U79" s="12">
        <f t="shared" si="66"/>
        <v>0</v>
      </c>
      <c r="V79" s="11">
        <f t="shared" si="67"/>
        <v>0</v>
      </c>
      <c r="W79" s="12">
        <f t="shared" si="68"/>
        <v>0</v>
      </c>
      <c r="X79" s="11">
        <f t="shared" si="69"/>
        <v>0</v>
      </c>
      <c r="Y79" s="12">
        <f t="shared" si="70"/>
        <v>0</v>
      </c>
      <c r="Z79" s="11">
        <f t="shared" si="71"/>
        <v>0</v>
      </c>
      <c r="AA79" s="12">
        <f t="shared" si="72"/>
        <v>0</v>
      </c>
      <c r="AB79" s="11">
        <f t="shared" si="73"/>
        <v>0</v>
      </c>
      <c r="AC79" s="12">
        <f t="shared" si="74"/>
        <v>0</v>
      </c>
      <c r="AD79" s="11">
        <f t="shared" si="75"/>
        <v>0</v>
      </c>
      <c r="AE79" s="12">
        <f t="shared" si="76"/>
        <v>0</v>
      </c>
      <c r="AF79" s="11">
        <f t="shared" si="77"/>
        <v>0</v>
      </c>
      <c r="AG79" s="12">
        <f t="shared" si="78"/>
        <v>0</v>
      </c>
      <c r="AH79" s="11">
        <f t="shared" si="79"/>
        <v>0</v>
      </c>
      <c r="AI79" s="12">
        <f t="shared" si="80"/>
        <v>0</v>
      </c>
      <c r="AJ79" s="11">
        <f t="shared" si="81"/>
        <v>0</v>
      </c>
      <c r="AK79" s="12">
        <f t="shared" si="82"/>
        <v>0</v>
      </c>
    </row>
    <row r="80" spans="1:37" x14ac:dyDescent="0.3">
      <c r="C80" s="1"/>
      <c r="H80" s="2"/>
      <c r="J80">
        <f t="shared" si="57"/>
        <v>0</v>
      </c>
      <c r="K80">
        <f t="shared" si="58"/>
        <v>0</v>
      </c>
      <c r="L80">
        <f t="shared" si="59"/>
        <v>0</v>
      </c>
      <c r="M80">
        <f t="shared" si="60"/>
        <v>0</v>
      </c>
      <c r="N80">
        <f t="shared" si="61"/>
        <v>0</v>
      </c>
      <c r="O80">
        <f t="shared" si="62"/>
        <v>0</v>
      </c>
      <c r="P80">
        <f t="shared" si="83"/>
        <v>0</v>
      </c>
      <c r="Q80">
        <f t="shared" si="84"/>
        <v>0</v>
      </c>
      <c r="R80" s="11">
        <f t="shared" si="63"/>
        <v>0</v>
      </c>
      <c r="S80" s="12">
        <f t="shared" si="64"/>
        <v>0</v>
      </c>
      <c r="T80" s="11">
        <f t="shared" si="65"/>
        <v>0</v>
      </c>
      <c r="U80" s="12">
        <f t="shared" si="66"/>
        <v>0</v>
      </c>
      <c r="V80" s="11">
        <f t="shared" si="67"/>
        <v>0</v>
      </c>
      <c r="W80" s="12">
        <f t="shared" si="68"/>
        <v>0</v>
      </c>
      <c r="X80" s="11">
        <f t="shared" si="69"/>
        <v>0</v>
      </c>
      <c r="Y80" s="12">
        <f t="shared" si="70"/>
        <v>0</v>
      </c>
      <c r="Z80" s="11">
        <f t="shared" si="71"/>
        <v>0</v>
      </c>
      <c r="AA80" s="12">
        <f t="shared" si="72"/>
        <v>0</v>
      </c>
      <c r="AB80" s="11">
        <f t="shared" si="73"/>
        <v>0</v>
      </c>
      <c r="AC80" s="12">
        <f t="shared" si="74"/>
        <v>0</v>
      </c>
      <c r="AD80" s="11">
        <f t="shared" si="75"/>
        <v>0</v>
      </c>
      <c r="AE80" s="12">
        <f t="shared" si="76"/>
        <v>0</v>
      </c>
      <c r="AF80" s="11">
        <f t="shared" si="77"/>
        <v>0</v>
      </c>
      <c r="AG80" s="12">
        <f t="shared" si="78"/>
        <v>0</v>
      </c>
      <c r="AH80" s="11">
        <f t="shared" si="79"/>
        <v>0</v>
      </c>
      <c r="AI80" s="12">
        <f t="shared" si="80"/>
        <v>0</v>
      </c>
      <c r="AJ80" s="11">
        <f t="shared" si="81"/>
        <v>0</v>
      </c>
      <c r="AK80" s="12">
        <f t="shared" si="82"/>
        <v>0</v>
      </c>
    </row>
    <row r="81" spans="1:37" x14ac:dyDescent="0.3">
      <c r="A81">
        <v>637473</v>
      </c>
      <c r="C81" s="1">
        <v>44664</v>
      </c>
      <c r="D81">
        <v>1</v>
      </c>
      <c r="E81" t="s">
        <v>170</v>
      </c>
      <c r="F81" t="s">
        <v>167</v>
      </c>
      <c r="G81" t="s">
        <v>49</v>
      </c>
      <c r="H81" s="2">
        <v>10656798</v>
      </c>
      <c r="J81">
        <f t="shared" si="57"/>
        <v>0</v>
      </c>
      <c r="K81">
        <f t="shared" si="58"/>
        <v>0</v>
      </c>
      <c r="L81">
        <f t="shared" si="59"/>
        <v>0</v>
      </c>
      <c r="M81">
        <f t="shared" si="60"/>
        <v>0</v>
      </c>
      <c r="N81">
        <f t="shared" si="61"/>
        <v>0</v>
      </c>
      <c r="O81">
        <f t="shared" si="62"/>
        <v>0</v>
      </c>
      <c r="P81">
        <f t="shared" si="83"/>
        <v>0</v>
      </c>
      <c r="Q81">
        <f t="shared" si="84"/>
        <v>0</v>
      </c>
      <c r="R81" s="11">
        <f t="shared" si="63"/>
        <v>0</v>
      </c>
      <c r="S81" s="12">
        <f t="shared" si="64"/>
        <v>0</v>
      </c>
      <c r="T81" s="11">
        <f t="shared" si="65"/>
        <v>0</v>
      </c>
      <c r="U81" s="12">
        <f t="shared" si="66"/>
        <v>0</v>
      </c>
      <c r="V81" s="11">
        <f t="shared" si="67"/>
        <v>0</v>
      </c>
      <c r="W81" s="12">
        <f t="shared" si="68"/>
        <v>0</v>
      </c>
      <c r="X81" s="11">
        <f t="shared" si="69"/>
        <v>0</v>
      </c>
      <c r="Y81" s="12">
        <f t="shared" si="70"/>
        <v>0</v>
      </c>
      <c r="Z81" s="11">
        <f t="shared" si="71"/>
        <v>0</v>
      </c>
      <c r="AA81" s="12">
        <f t="shared" si="72"/>
        <v>0</v>
      </c>
      <c r="AB81" s="11">
        <f t="shared" si="73"/>
        <v>0</v>
      </c>
      <c r="AC81" s="12">
        <f t="shared" si="74"/>
        <v>0</v>
      </c>
      <c r="AD81" s="11">
        <f t="shared" si="75"/>
        <v>0</v>
      </c>
      <c r="AE81" s="12">
        <f t="shared" si="76"/>
        <v>0</v>
      </c>
      <c r="AF81" s="11">
        <f t="shared" si="77"/>
        <v>0</v>
      </c>
      <c r="AG81" s="12">
        <f t="shared" si="78"/>
        <v>0</v>
      </c>
      <c r="AH81" s="11">
        <f t="shared" si="79"/>
        <v>0</v>
      </c>
      <c r="AI81" s="12">
        <f t="shared" si="80"/>
        <v>0</v>
      </c>
      <c r="AJ81" s="11">
        <f t="shared" si="81"/>
        <v>0</v>
      </c>
      <c r="AK81" s="12">
        <f t="shared" si="82"/>
        <v>0</v>
      </c>
    </row>
    <row r="82" spans="1:37" x14ac:dyDescent="0.3">
      <c r="A82">
        <v>637473</v>
      </c>
      <c r="C82" s="1">
        <v>44664</v>
      </c>
      <c r="D82">
        <v>2</v>
      </c>
      <c r="E82" t="s">
        <v>170</v>
      </c>
      <c r="F82" t="s">
        <v>167</v>
      </c>
      <c r="G82" t="s">
        <v>41</v>
      </c>
      <c r="H82" s="2">
        <v>11983997</v>
      </c>
      <c r="J82">
        <f t="shared" si="57"/>
        <v>0</v>
      </c>
      <c r="K82">
        <f t="shared" si="58"/>
        <v>0</v>
      </c>
      <c r="L82">
        <f t="shared" si="59"/>
        <v>0</v>
      </c>
      <c r="M82">
        <f t="shared" si="60"/>
        <v>0</v>
      </c>
      <c r="N82">
        <f t="shared" si="61"/>
        <v>0</v>
      </c>
      <c r="O82">
        <f t="shared" si="62"/>
        <v>0</v>
      </c>
      <c r="P82">
        <f t="shared" si="83"/>
        <v>0</v>
      </c>
      <c r="Q82">
        <f t="shared" si="84"/>
        <v>0</v>
      </c>
      <c r="R82" s="11">
        <f t="shared" si="63"/>
        <v>0</v>
      </c>
      <c r="S82" s="12">
        <f t="shared" si="64"/>
        <v>0</v>
      </c>
      <c r="T82" s="11">
        <f t="shared" si="65"/>
        <v>0</v>
      </c>
      <c r="U82" s="12">
        <f t="shared" si="66"/>
        <v>0</v>
      </c>
      <c r="V82" s="11">
        <f t="shared" si="67"/>
        <v>0</v>
      </c>
      <c r="W82" s="12">
        <f t="shared" si="68"/>
        <v>0</v>
      </c>
      <c r="X82" s="11">
        <f t="shared" si="69"/>
        <v>0</v>
      </c>
      <c r="Y82" s="12">
        <f t="shared" si="70"/>
        <v>0</v>
      </c>
      <c r="Z82" s="11">
        <f t="shared" si="71"/>
        <v>0</v>
      </c>
      <c r="AA82" s="12">
        <f t="shared" si="72"/>
        <v>0</v>
      </c>
      <c r="AB82" s="11">
        <f t="shared" si="73"/>
        <v>0</v>
      </c>
      <c r="AC82" s="12">
        <f t="shared" si="74"/>
        <v>0</v>
      </c>
      <c r="AD82" s="11">
        <f t="shared" si="75"/>
        <v>0</v>
      </c>
      <c r="AE82" s="12">
        <f t="shared" si="76"/>
        <v>0</v>
      </c>
      <c r="AF82" s="11">
        <f t="shared" si="77"/>
        <v>0</v>
      </c>
      <c r="AG82" s="12">
        <f t="shared" si="78"/>
        <v>0</v>
      </c>
      <c r="AH82" s="11">
        <f t="shared" si="79"/>
        <v>0</v>
      </c>
      <c r="AI82" s="12">
        <f t="shared" si="80"/>
        <v>0</v>
      </c>
      <c r="AJ82" s="11">
        <f t="shared" si="81"/>
        <v>0</v>
      </c>
      <c r="AK82" s="12">
        <f t="shared" si="82"/>
        <v>0</v>
      </c>
    </row>
    <row r="83" spans="1:37" x14ac:dyDescent="0.3">
      <c r="A83">
        <v>637473</v>
      </c>
      <c r="C83" s="1">
        <v>44664</v>
      </c>
      <c r="D83">
        <v>3</v>
      </c>
      <c r="E83" t="s">
        <v>170</v>
      </c>
      <c r="F83" t="s">
        <v>167</v>
      </c>
      <c r="G83" t="s">
        <v>26</v>
      </c>
      <c r="H83" s="2">
        <v>12224457</v>
      </c>
      <c r="J83">
        <f t="shared" si="57"/>
        <v>0</v>
      </c>
      <c r="K83">
        <f t="shared" si="58"/>
        <v>0</v>
      </c>
      <c r="L83">
        <f t="shared" si="59"/>
        <v>0</v>
      </c>
      <c r="M83">
        <f t="shared" si="60"/>
        <v>0</v>
      </c>
      <c r="N83">
        <f t="shared" si="61"/>
        <v>0</v>
      </c>
      <c r="O83">
        <f t="shared" si="62"/>
        <v>0</v>
      </c>
      <c r="P83">
        <f t="shared" si="83"/>
        <v>0</v>
      </c>
      <c r="Q83">
        <f t="shared" si="84"/>
        <v>0</v>
      </c>
      <c r="R83" s="11">
        <f t="shared" si="63"/>
        <v>0</v>
      </c>
      <c r="S83" s="12">
        <f t="shared" si="64"/>
        <v>0</v>
      </c>
      <c r="T83" s="11">
        <f t="shared" si="65"/>
        <v>0</v>
      </c>
      <c r="U83" s="12">
        <f t="shared" si="66"/>
        <v>0</v>
      </c>
      <c r="V83" s="11">
        <f t="shared" si="67"/>
        <v>0</v>
      </c>
      <c r="W83" s="12">
        <f t="shared" si="68"/>
        <v>0</v>
      </c>
      <c r="X83" s="11">
        <f t="shared" si="69"/>
        <v>0</v>
      </c>
      <c r="Y83" s="12">
        <f t="shared" si="70"/>
        <v>0</v>
      </c>
      <c r="Z83" s="11">
        <f t="shared" si="71"/>
        <v>0</v>
      </c>
      <c r="AA83" s="12">
        <f t="shared" si="72"/>
        <v>0</v>
      </c>
      <c r="AB83" s="11">
        <f t="shared" si="73"/>
        <v>0</v>
      </c>
      <c r="AC83" s="12">
        <f t="shared" si="74"/>
        <v>0</v>
      </c>
      <c r="AD83" s="11">
        <f t="shared" si="75"/>
        <v>0</v>
      </c>
      <c r="AE83" s="12">
        <f t="shared" si="76"/>
        <v>0</v>
      </c>
      <c r="AF83" s="11">
        <f t="shared" si="77"/>
        <v>0</v>
      </c>
      <c r="AG83" s="12">
        <f t="shared" si="78"/>
        <v>0</v>
      </c>
      <c r="AH83" s="11">
        <f t="shared" si="79"/>
        <v>0</v>
      </c>
      <c r="AI83" s="12">
        <f t="shared" si="80"/>
        <v>0</v>
      </c>
      <c r="AJ83" s="11">
        <f t="shared" si="81"/>
        <v>0</v>
      </c>
      <c r="AK83" s="12">
        <f t="shared" si="82"/>
        <v>0</v>
      </c>
    </row>
    <row r="84" spans="1:37" x14ac:dyDescent="0.3">
      <c r="A84">
        <v>637473</v>
      </c>
      <c r="C84" s="1">
        <v>44664</v>
      </c>
      <c r="D84">
        <v>4</v>
      </c>
      <c r="E84" t="s">
        <v>170</v>
      </c>
      <c r="F84" t="s">
        <v>167</v>
      </c>
      <c r="G84" t="s">
        <v>31</v>
      </c>
      <c r="H84" s="2">
        <v>12417018</v>
      </c>
      <c r="J84">
        <f t="shared" si="57"/>
        <v>0</v>
      </c>
      <c r="K84">
        <f t="shared" si="58"/>
        <v>0</v>
      </c>
      <c r="L84">
        <f t="shared" si="59"/>
        <v>0</v>
      </c>
      <c r="M84">
        <f t="shared" si="60"/>
        <v>0</v>
      </c>
      <c r="N84">
        <f t="shared" si="61"/>
        <v>0</v>
      </c>
      <c r="O84">
        <f t="shared" si="62"/>
        <v>0</v>
      </c>
      <c r="P84">
        <f t="shared" si="83"/>
        <v>0</v>
      </c>
      <c r="Q84">
        <f t="shared" si="84"/>
        <v>0</v>
      </c>
      <c r="R84" s="11">
        <f t="shared" si="63"/>
        <v>0</v>
      </c>
      <c r="S84" s="12">
        <f t="shared" si="64"/>
        <v>0</v>
      </c>
      <c r="T84" s="11">
        <f t="shared" si="65"/>
        <v>0</v>
      </c>
      <c r="U84" s="12">
        <f t="shared" si="66"/>
        <v>0</v>
      </c>
      <c r="V84" s="11">
        <f t="shared" si="67"/>
        <v>0</v>
      </c>
      <c r="W84" s="12">
        <f t="shared" si="68"/>
        <v>0</v>
      </c>
      <c r="X84" s="11">
        <f t="shared" si="69"/>
        <v>0</v>
      </c>
      <c r="Y84" s="12">
        <f t="shared" si="70"/>
        <v>0</v>
      </c>
      <c r="Z84" s="11">
        <f t="shared" si="71"/>
        <v>0</v>
      </c>
      <c r="AA84" s="12">
        <f t="shared" si="72"/>
        <v>0</v>
      </c>
      <c r="AB84" s="11">
        <f t="shared" si="73"/>
        <v>1</v>
      </c>
      <c r="AC84" s="12">
        <f t="shared" si="74"/>
        <v>0</v>
      </c>
      <c r="AD84" s="11">
        <f t="shared" si="75"/>
        <v>0</v>
      </c>
      <c r="AE84" s="12">
        <f t="shared" si="76"/>
        <v>0</v>
      </c>
      <c r="AF84" s="11">
        <f t="shared" si="77"/>
        <v>0</v>
      </c>
      <c r="AG84" s="12">
        <f t="shared" si="78"/>
        <v>0</v>
      </c>
      <c r="AH84" s="11">
        <f t="shared" si="79"/>
        <v>0</v>
      </c>
      <c r="AI84" s="12">
        <f t="shared" si="80"/>
        <v>0</v>
      </c>
      <c r="AJ84" s="11">
        <f t="shared" si="81"/>
        <v>0</v>
      </c>
      <c r="AK84" s="12">
        <f t="shared" si="82"/>
        <v>0</v>
      </c>
    </row>
    <row r="85" spans="1:37" x14ac:dyDescent="0.3">
      <c r="A85">
        <v>637473</v>
      </c>
      <c r="C85" s="1">
        <v>44664</v>
      </c>
      <c r="D85">
        <v>5</v>
      </c>
      <c r="E85" t="s">
        <v>170</v>
      </c>
      <c r="F85" t="s">
        <v>167</v>
      </c>
      <c r="G85" t="s">
        <v>12</v>
      </c>
      <c r="H85" s="2">
        <v>12763325</v>
      </c>
      <c r="J85">
        <f t="shared" si="57"/>
        <v>0</v>
      </c>
      <c r="K85">
        <f t="shared" si="58"/>
        <v>0</v>
      </c>
      <c r="L85">
        <f t="shared" si="59"/>
        <v>0</v>
      </c>
      <c r="M85">
        <f t="shared" si="60"/>
        <v>0</v>
      </c>
      <c r="N85">
        <f t="shared" si="61"/>
        <v>0</v>
      </c>
      <c r="O85">
        <f t="shared" si="62"/>
        <v>0</v>
      </c>
      <c r="P85">
        <f t="shared" si="83"/>
        <v>0</v>
      </c>
      <c r="Q85">
        <f t="shared" si="84"/>
        <v>0</v>
      </c>
      <c r="R85" s="11">
        <f t="shared" si="63"/>
        <v>0</v>
      </c>
      <c r="S85" s="12">
        <f t="shared" si="64"/>
        <v>0</v>
      </c>
      <c r="T85" s="11">
        <f t="shared" si="65"/>
        <v>0</v>
      </c>
      <c r="U85" s="12">
        <f t="shared" si="66"/>
        <v>0</v>
      </c>
      <c r="V85" s="11">
        <f t="shared" si="67"/>
        <v>1</v>
      </c>
      <c r="W85" s="12">
        <f t="shared" si="68"/>
        <v>0</v>
      </c>
      <c r="X85" s="11">
        <f t="shared" si="69"/>
        <v>0</v>
      </c>
      <c r="Y85" s="12">
        <f t="shared" si="70"/>
        <v>0</v>
      </c>
      <c r="Z85" s="11">
        <f t="shared" si="71"/>
        <v>0</v>
      </c>
      <c r="AA85" s="12">
        <f t="shared" si="72"/>
        <v>0</v>
      </c>
      <c r="AB85" s="11">
        <f t="shared" si="73"/>
        <v>0</v>
      </c>
      <c r="AC85" s="12">
        <f t="shared" si="74"/>
        <v>0</v>
      </c>
      <c r="AD85" s="11">
        <f t="shared" si="75"/>
        <v>0</v>
      </c>
      <c r="AE85" s="12">
        <f t="shared" si="76"/>
        <v>0</v>
      </c>
      <c r="AF85" s="11">
        <f t="shared" si="77"/>
        <v>0</v>
      </c>
      <c r="AG85" s="12">
        <f t="shared" si="78"/>
        <v>0</v>
      </c>
      <c r="AH85" s="11">
        <f t="shared" si="79"/>
        <v>0</v>
      </c>
      <c r="AI85" s="12">
        <f t="shared" si="80"/>
        <v>0</v>
      </c>
      <c r="AJ85" s="11">
        <f t="shared" si="81"/>
        <v>0</v>
      </c>
      <c r="AK85" s="12">
        <f t="shared" si="82"/>
        <v>0</v>
      </c>
    </row>
    <row r="86" spans="1:37" x14ac:dyDescent="0.3">
      <c r="A86">
        <v>637473</v>
      </c>
      <c r="C86" s="1">
        <v>44664</v>
      </c>
      <c r="D86">
        <v>6</v>
      </c>
      <c r="E86" t="s">
        <v>170</v>
      </c>
      <c r="F86" t="s">
        <v>167</v>
      </c>
      <c r="G86" t="s">
        <v>37</v>
      </c>
      <c r="H86" s="2">
        <v>12832424</v>
      </c>
      <c r="J86">
        <f t="shared" si="57"/>
        <v>0</v>
      </c>
      <c r="K86">
        <f t="shared" si="58"/>
        <v>0</v>
      </c>
      <c r="L86">
        <f t="shared" si="59"/>
        <v>0</v>
      </c>
      <c r="M86">
        <f t="shared" si="60"/>
        <v>0</v>
      </c>
      <c r="N86">
        <f t="shared" si="61"/>
        <v>0</v>
      </c>
      <c r="O86">
        <f t="shared" si="62"/>
        <v>0</v>
      </c>
      <c r="P86">
        <f t="shared" si="83"/>
        <v>0</v>
      </c>
      <c r="Q86">
        <f t="shared" si="84"/>
        <v>0</v>
      </c>
      <c r="R86" s="11">
        <f t="shared" si="63"/>
        <v>0</v>
      </c>
      <c r="S86" s="12">
        <f t="shared" si="64"/>
        <v>0</v>
      </c>
      <c r="T86" s="11">
        <f t="shared" si="65"/>
        <v>0</v>
      </c>
      <c r="U86" s="12">
        <f t="shared" si="66"/>
        <v>0</v>
      </c>
      <c r="V86" s="11">
        <f t="shared" si="67"/>
        <v>0</v>
      </c>
      <c r="W86" s="12">
        <f t="shared" si="68"/>
        <v>0</v>
      </c>
      <c r="X86" s="11">
        <f t="shared" si="69"/>
        <v>0</v>
      </c>
      <c r="Y86" s="12">
        <f t="shared" si="70"/>
        <v>0</v>
      </c>
      <c r="Z86" s="11">
        <f t="shared" si="71"/>
        <v>0</v>
      </c>
      <c r="AA86" s="12">
        <f t="shared" si="72"/>
        <v>0</v>
      </c>
      <c r="AB86" s="11">
        <f t="shared" si="73"/>
        <v>0</v>
      </c>
      <c r="AC86" s="12">
        <f t="shared" si="74"/>
        <v>0</v>
      </c>
      <c r="AD86" s="11">
        <f t="shared" si="75"/>
        <v>0</v>
      </c>
      <c r="AE86" s="12">
        <f t="shared" si="76"/>
        <v>0</v>
      </c>
      <c r="AF86" s="11">
        <f t="shared" si="77"/>
        <v>0</v>
      </c>
      <c r="AG86" s="12">
        <f t="shared" si="78"/>
        <v>0</v>
      </c>
      <c r="AH86" s="11">
        <f t="shared" si="79"/>
        <v>0</v>
      </c>
      <c r="AI86" s="12">
        <f t="shared" si="80"/>
        <v>0</v>
      </c>
      <c r="AJ86" s="11">
        <f t="shared" si="81"/>
        <v>0</v>
      </c>
      <c r="AK86" s="12">
        <f t="shared" si="82"/>
        <v>0</v>
      </c>
    </row>
    <row r="87" spans="1:37" x14ac:dyDescent="0.3">
      <c r="A87">
        <v>637473</v>
      </c>
      <c r="C87" s="1">
        <v>44664</v>
      </c>
      <c r="D87">
        <v>7</v>
      </c>
      <c r="E87" t="s">
        <v>170</v>
      </c>
      <c r="F87" t="s">
        <v>167</v>
      </c>
      <c r="G87" t="s">
        <v>50</v>
      </c>
      <c r="H87" s="2">
        <v>13111060</v>
      </c>
      <c r="J87">
        <f t="shared" si="57"/>
        <v>0</v>
      </c>
      <c r="K87">
        <f t="shared" si="58"/>
        <v>0</v>
      </c>
      <c r="L87">
        <f t="shared" si="59"/>
        <v>0</v>
      </c>
      <c r="M87">
        <f t="shared" si="60"/>
        <v>0</v>
      </c>
      <c r="N87">
        <f t="shared" si="61"/>
        <v>0</v>
      </c>
      <c r="O87">
        <f t="shared" si="62"/>
        <v>0</v>
      </c>
      <c r="P87">
        <f t="shared" si="83"/>
        <v>0</v>
      </c>
      <c r="Q87">
        <f t="shared" si="84"/>
        <v>0</v>
      </c>
      <c r="R87" s="11">
        <f t="shared" si="63"/>
        <v>0</v>
      </c>
      <c r="S87" s="12">
        <f t="shared" si="64"/>
        <v>0</v>
      </c>
      <c r="T87" s="11">
        <f t="shared" si="65"/>
        <v>0</v>
      </c>
      <c r="U87" s="12">
        <f t="shared" si="66"/>
        <v>0</v>
      </c>
      <c r="V87" s="11">
        <f t="shared" si="67"/>
        <v>0</v>
      </c>
      <c r="W87" s="12">
        <f t="shared" si="68"/>
        <v>0</v>
      </c>
      <c r="X87" s="11">
        <f t="shared" si="69"/>
        <v>0</v>
      </c>
      <c r="Y87" s="12">
        <f t="shared" si="70"/>
        <v>0</v>
      </c>
      <c r="Z87" s="11">
        <f t="shared" si="71"/>
        <v>0</v>
      </c>
      <c r="AA87" s="12">
        <f t="shared" si="72"/>
        <v>0</v>
      </c>
      <c r="AB87" s="11">
        <f t="shared" si="73"/>
        <v>0</v>
      </c>
      <c r="AC87" s="12">
        <f t="shared" si="74"/>
        <v>0</v>
      </c>
      <c r="AD87" s="11">
        <f t="shared" si="75"/>
        <v>0</v>
      </c>
      <c r="AE87" s="12">
        <f t="shared" si="76"/>
        <v>0</v>
      </c>
      <c r="AF87" s="11">
        <f t="shared" si="77"/>
        <v>0</v>
      </c>
      <c r="AG87" s="12">
        <f t="shared" si="78"/>
        <v>0</v>
      </c>
      <c r="AH87" s="11">
        <f t="shared" si="79"/>
        <v>0</v>
      </c>
      <c r="AI87" s="12">
        <f t="shared" si="80"/>
        <v>0</v>
      </c>
      <c r="AJ87" s="11">
        <f t="shared" si="81"/>
        <v>0</v>
      </c>
      <c r="AK87" s="12">
        <f t="shared" si="82"/>
        <v>0</v>
      </c>
    </row>
    <row r="88" spans="1:37" x14ac:dyDescent="0.3">
      <c r="A88">
        <v>637473</v>
      </c>
      <c r="C88" s="1">
        <v>44664</v>
      </c>
      <c r="D88">
        <v>8</v>
      </c>
      <c r="E88" t="s">
        <v>170</v>
      </c>
      <c r="F88" t="s">
        <v>167</v>
      </c>
      <c r="G88" t="s">
        <v>45</v>
      </c>
      <c r="H88" s="2">
        <v>13993969</v>
      </c>
      <c r="J88">
        <f t="shared" si="57"/>
        <v>0</v>
      </c>
      <c r="K88">
        <f t="shared" si="58"/>
        <v>0</v>
      </c>
      <c r="L88">
        <f t="shared" si="59"/>
        <v>0</v>
      </c>
      <c r="M88">
        <f t="shared" si="60"/>
        <v>0</v>
      </c>
      <c r="N88">
        <f t="shared" si="61"/>
        <v>0</v>
      </c>
      <c r="O88">
        <f t="shared" si="62"/>
        <v>0</v>
      </c>
      <c r="P88">
        <f t="shared" si="83"/>
        <v>0</v>
      </c>
      <c r="Q88">
        <f t="shared" si="84"/>
        <v>0</v>
      </c>
      <c r="R88" s="11">
        <f t="shared" si="63"/>
        <v>0</v>
      </c>
      <c r="S88" s="12">
        <f t="shared" si="64"/>
        <v>0</v>
      </c>
      <c r="T88" s="11">
        <f t="shared" si="65"/>
        <v>0</v>
      </c>
      <c r="U88" s="12">
        <f t="shared" si="66"/>
        <v>0</v>
      </c>
      <c r="V88" s="11">
        <f t="shared" si="67"/>
        <v>0</v>
      </c>
      <c r="W88" s="12">
        <f t="shared" si="68"/>
        <v>0</v>
      </c>
      <c r="X88" s="11">
        <f t="shared" si="69"/>
        <v>0</v>
      </c>
      <c r="Y88" s="12">
        <f t="shared" si="70"/>
        <v>0</v>
      </c>
      <c r="Z88" s="11">
        <f t="shared" si="71"/>
        <v>0</v>
      </c>
      <c r="AA88" s="12">
        <f t="shared" si="72"/>
        <v>0</v>
      </c>
      <c r="AB88" s="11">
        <f t="shared" si="73"/>
        <v>0</v>
      </c>
      <c r="AC88" s="12">
        <f t="shared" si="74"/>
        <v>0</v>
      </c>
      <c r="AD88" s="11">
        <f t="shared" si="75"/>
        <v>0</v>
      </c>
      <c r="AE88" s="12">
        <f t="shared" si="76"/>
        <v>0</v>
      </c>
      <c r="AF88" s="11">
        <f t="shared" si="77"/>
        <v>0</v>
      </c>
      <c r="AG88" s="12">
        <f t="shared" si="78"/>
        <v>0</v>
      </c>
      <c r="AH88" s="11">
        <f t="shared" si="79"/>
        <v>0</v>
      </c>
      <c r="AI88" s="12">
        <f t="shared" si="80"/>
        <v>0</v>
      </c>
      <c r="AJ88" s="11">
        <f t="shared" si="81"/>
        <v>0</v>
      </c>
      <c r="AK88" s="12">
        <f t="shared" si="82"/>
        <v>0</v>
      </c>
    </row>
    <row r="89" spans="1:37" x14ac:dyDescent="0.3">
      <c r="A89">
        <v>637473</v>
      </c>
      <c r="C89" s="1">
        <v>44664</v>
      </c>
      <c r="D89">
        <v>9</v>
      </c>
      <c r="E89" t="s">
        <v>170</v>
      </c>
      <c r="F89" t="s">
        <v>167</v>
      </c>
      <c r="G89" t="s">
        <v>13</v>
      </c>
      <c r="H89" s="2">
        <v>14754266</v>
      </c>
      <c r="J89">
        <f t="shared" si="57"/>
        <v>0</v>
      </c>
      <c r="K89">
        <f t="shared" si="58"/>
        <v>0</v>
      </c>
      <c r="L89">
        <f t="shared" si="59"/>
        <v>0</v>
      </c>
      <c r="M89">
        <f t="shared" si="60"/>
        <v>0</v>
      </c>
      <c r="N89">
        <f t="shared" si="61"/>
        <v>1</v>
      </c>
      <c r="O89">
        <f t="shared" si="62"/>
        <v>0</v>
      </c>
      <c r="P89">
        <f t="shared" si="83"/>
        <v>0</v>
      </c>
      <c r="Q89">
        <f t="shared" si="84"/>
        <v>0</v>
      </c>
      <c r="R89" s="11">
        <f t="shared" si="63"/>
        <v>0</v>
      </c>
      <c r="S89" s="12">
        <f t="shared" si="64"/>
        <v>0</v>
      </c>
      <c r="T89" s="11">
        <f t="shared" si="65"/>
        <v>0</v>
      </c>
      <c r="U89" s="12">
        <f t="shared" si="66"/>
        <v>0</v>
      </c>
      <c r="V89" s="11">
        <f t="shared" si="67"/>
        <v>0</v>
      </c>
      <c r="W89" s="12">
        <f t="shared" si="68"/>
        <v>0</v>
      </c>
      <c r="X89" s="11">
        <f t="shared" si="69"/>
        <v>0</v>
      </c>
      <c r="Y89" s="12">
        <f t="shared" si="70"/>
        <v>0</v>
      </c>
      <c r="Z89" s="11">
        <f t="shared" si="71"/>
        <v>0</v>
      </c>
      <c r="AA89" s="12">
        <f t="shared" si="72"/>
        <v>0</v>
      </c>
      <c r="AB89" s="11">
        <f t="shared" si="73"/>
        <v>0</v>
      </c>
      <c r="AC89" s="12">
        <f t="shared" si="74"/>
        <v>0</v>
      </c>
      <c r="AD89" s="11">
        <f t="shared" si="75"/>
        <v>0</v>
      </c>
      <c r="AE89" s="12">
        <f t="shared" si="76"/>
        <v>0</v>
      </c>
      <c r="AF89" s="11">
        <f t="shared" si="77"/>
        <v>0</v>
      </c>
      <c r="AG89" s="12">
        <f t="shared" si="78"/>
        <v>0</v>
      </c>
      <c r="AH89" s="11">
        <f t="shared" si="79"/>
        <v>0</v>
      </c>
      <c r="AI89" s="12">
        <f t="shared" si="80"/>
        <v>0</v>
      </c>
      <c r="AJ89" s="11">
        <f t="shared" si="81"/>
        <v>0</v>
      </c>
      <c r="AK89" s="12">
        <f t="shared" si="82"/>
        <v>0</v>
      </c>
    </row>
    <row r="90" spans="1:37" x14ac:dyDescent="0.3">
      <c r="A90">
        <v>637473</v>
      </c>
      <c r="C90" s="1">
        <v>44664</v>
      </c>
      <c r="D90">
        <v>10</v>
      </c>
      <c r="E90" t="s">
        <v>170</v>
      </c>
      <c r="F90" t="s">
        <v>167</v>
      </c>
      <c r="G90" t="s">
        <v>15</v>
      </c>
      <c r="H90" s="2">
        <v>15627554</v>
      </c>
      <c r="J90">
        <f t="shared" si="57"/>
        <v>0</v>
      </c>
      <c r="K90">
        <f t="shared" si="58"/>
        <v>0</v>
      </c>
      <c r="L90">
        <f t="shared" si="59"/>
        <v>0</v>
      </c>
      <c r="M90">
        <f t="shared" si="60"/>
        <v>0</v>
      </c>
      <c r="N90">
        <f t="shared" si="61"/>
        <v>0</v>
      </c>
      <c r="O90">
        <f t="shared" si="62"/>
        <v>0</v>
      </c>
      <c r="P90">
        <f t="shared" si="83"/>
        <v>0</v>
      </c>
      <c r="Q90">
        <f t="shared" si="84"/>
        <v>0</v>
      </c>
      <c r="R90" s="11">
        <f t="shared" si="63"/>
        <v>0</v>
      </c>
      <c r="S90" s="12">
        <f t="shared" si="64"/>
        <v>0</v>
      </c>
      <c r="T90" s="11">
        <f t="shared" si="65"/>
        <v>0</v>
      </c>
      <c r="U90" s="12">
        <f t="shared" si="66"/>
        <v>0</v>
      </c>
      <c r="V90" s="11">
        <f t="shared" si="67"/>
        <v>0</v>
      </c>
      <c r="W90" s="12">
        <f t="shared" si="68"/>
        <v>0</v>
      </c>
      <c r="X90" s="11">
        <f t="shared" si="69"/>
        <v>0</v>
      </c>
      <c r="Y90" s="12">
        <f t="shared" si="70"/>
        <v>0</v>
      </c>
      <c r="Z90" s="11">
        <f t="shared" si="71"/>
        <v>0</v>
      </c>
      <c r="AA90" s="12">
        <f t="shared" si="72"/>
        <v>0</v>
      </c>
      <c r="AB90" s="11">
        <f t="shared" si="73"/>
        <v>0</v>
      </c>
      <c r="AC90" s="12">
        <f t="shared" si="74"/>
        <v>0</v>
      </c>
      <c r="AD90" s="11">
        <f t="shared" si="75"/>
        <v>0</v>
      </c>
      <c r="AE90" s="12">
        <f t="shared" si="76"/>
        <v>0</v>
      </c>
      <c r="AF90" s="11">
        <f t="shared" si="77"/>
        <v>1</v>
      </c>
      <c r="AG90" s="12">
        <f t="shared" si="78"/>
        <v>0</v>
      </c>
      <c r="AH90" s="11">
        <f t="shared" si="79"/>
        <v>0</v>
      </c>
      <c r="AI90" s="12">
        <f t="shared" si="80"/>
        <v>0</v>
      </c>
      <c r="AJ90" s="11">
        <f t="shared" si="81"/>
        <v>0</v>
      </c>
      <c r="AK90" s="12">
        <f t="shared" si="82"/>
        <v>0</v>
      </c>
    </row>
    <row r="91" spans="1:37" x14ac:dyDescent="0.3">
      <c r="A91">
        <v>637473</v>
      </c>
      <c r="C91" s="1">
        <v>44664</v>
      </c>
      <c r="D91">
        <v>11</v>
      </c>
      <c r="E91" t="s">
        <v>170</v>
      </c>
      <c r="F91" t="s">
        <v>167</v>
      </c>
      <c r="G91" t="s">
        <v>156</v>
      </c>
      <c r="H91" s="2">
        <v>15810000</v>
      </c>
      <c r="J91">
        <f t="shared" si="57"/>
        <v>1</v>
      </c>
      <c r="K91">
        <f t="shared" si="58"/>
        <v>0</v>
      </c>
      <c r="L91">
        <f t="shared" si="59"/>
        <v>0</v>
      </c>
      <c r="M91">
        <f t="shared" si="60"/>
        <v>0</v>
      </c>
      <c r="N91">
        <f t="shared" si="61"/>
        <v>0</v>
      </c>
      <c r="O91">
        <f t="shared" si="62"/>
        <v>0</v>
      </c>
      <c r="P91">
        <f t="shared" si="83"/>
        <v>0</v>
      </c>
      <c r="Q91">
        <f t="shared" si="84"/>
        <v>0</v>
      </c>
      <c r="R91" s="11">
        <f t="shared" si="63"/>
        <v>0</v>
      </c>
      <c r="S91" s="12">
        <f t="shared" si="64"/>
        <v>0</v>
      </c>
      <c r="T91" s="11">
        <f t="shared" si="65"/>
        <v>0</v>
      </c>
      <c r="U91" s="12">
        <f t="shared" si="66"/>
        <v>0</v>
      </c>
      <c r="V91" s="11">
        <f t="shared" si="67"/>
        <v>0</v>
      </c>
      <c r="W91" s="12">
        <f t="shared" si="68"/>
        <v>0</v>
      </c>
      <c r="X91" s="11">
        <f t="shared" si="69"/>
        <v>0</v>
      </c>
      <c r="Y91" s="12">
        <f t="shared" si="70"/>
        <v>0</v>
      </c>
      <c r="Z91" s="11">
        <f t="shared" si="71"/>
        <v>0</v>
      </c>
      <c r="AA91" s="12">
        <f t="shared" si="72"/>
        <v>0</v>
      </c>
      <c r="AB91" s="11">
        <f t="shared" si="73"/>
        <v>0</v>
      </c>
      <c r="AC91" s="12">
        <f t="shared" si="74"/>
        <v>0</v>
      </c>
      <c r="AD91" s="11">
        <f t="shared" si="75"/>
        <v>0</v>
      </c>
      <c r="AE91" s="12">
        <f t="shared" si="76"/>
        <v>0</v>
      </c>
      <c r="AF91" s="11">
        <f t="shared" si="77"/>
        <v>0</v>
      </c>
      <c r="AG91" s="12">
        <f t="shared" si="78"/>
        <v>0</v>
      </c>
      <c r="AH91" s="11">
        <f t="shared" si="79"/>
        <v>0</v>
      </c>
      <c r="AI91" s="12">
        <f t="shared" si="80"/>
        <v>0</v>
      </c>
      <c r="AJ91" s="11">
        <f t="shared" si="81"/>
        <v>0</v>
      </c>
      <c r="AK91" s="12">
        <f t="shared" si="82"/>
        <v>0</v>
      </c>
    </row>
    <row r="92" spans="1:37" x14ac:dyDescent="0.3">
      <c r="A92">
        <v>637473</v>
      </c>
      <c r="C92" s="1">
        <v>44664</v>
      </c>
      <c r="D92">
        <v>12</v>
      </c>
      <c r="E92" t="s">
        <v>170</v>
      </c>
      <c r="F92" t="s">
        <v>167</v>
      </c>
      <c r="G92" t="s">
        <v>32</v>
      </c>
      <c r="H92" s="2">
        <v>15921396</v>
      </c>
      <c r="J92">
        <f t="shared" si="57"/>
        <v>0</v>
      </c>
      <c r="K92">
        <f t="shared" si="58"/>
        <v>0</v>
      </c>
      <c r="L92">
        <f t="shared" si="59"/>
        <v>0</v>
      </c>
      <c r="M92">
        <f t="shared" si="60"/>
        <v>0</v>
      </c>
      <c r="N92">
        <f t="shared" si="61"/>
        <v>0</v>
      </c>
      <c r="O92">
        <f t="shared" si="62"/>
        <v>0</v>
      </c>
      <c r="P92">
        <f t="shared" si="83"/>
        <v>0</v>
      </c>
      <c r="Q92">
        <f t="shared" si="84"/>
        <v>0</v>
      </c>
      <c r="R92" s="11">
        <f t="shared" si="63"/>
        <v>0</v>
      </c>
      <c r="S92" s="12">
        <f t="shared" si="64"/>
        <v>0</v>
      </c>
      <c r="T92" s="11">
        <f t="shared" si="65"/>
        <v>0</v>
      </c>
      <c r="U92" s="12">
        <f t="shared" si="66"/>
        <v>0</v>
      </c>
      <c r="V92" s="11">
        <f t="shared" si="67"/>
        <v>0</v>
      </c>
      <c r="W92" s="12">
        <f t="shared" si="68"/>
        <v>0</v>
      </c>
      <c r="X92" s="11">
        <f t="shared" si="69"/>
        <v>0</v>
      </c>
      <c r="Y92" s="12">
        <f t="shared" si="70"/>
        <v>0</v>
      </c>
      <c r="Z92" s="11">
        <f t="shared" si="71"/>
        <v>0</v>
      </c>
      <c r="AA92" s="12">
        <f t="shared" si="72"/>
        <v>0</v>
      </c>
      <c r="AB92" s="11">
        <f t="shared" si="73"/>
        <v>0</v>
      </c>
      <c r="AC92" s="12">
        <f t="shared" si="74"/>
        <v>0</v>
      </c>
      <c r="AD92" s="11">
        <f t="shared" si="75"/>
        <v>0</v>
      </c>
      <c r="AE92" s="12">
        <f t="shared" si="76"/>
        <v>0</v>
      </c>
      <c r="AF92" s="11">
        <f t="shared" si="77"/>
        <v>0</v>
      </c>
      <c r="AG92" s="12">
        <f t="shared" si="78"/>
        <v>0</v>
      </c>
      <c r="AH92" s="11">
        <f t="shared" si="79"/>
        <v>0</v>
      </c>
      <c r="AI92" s="12">
        <f t="shared" si="80"/>
        <v>0</v>
      </c>
      <c r="AJ92" s="11">
        <f t="shared" si="81"/>
        <v>0</v>
      </c>
      <c r="AK92" s="12">
        <f t="shared" si="82"/>
        <v>0</v>
      </c>
    </row>
    <row r="93" spans="1:37" x14ac:dyDescent="0.3">
      <c r="A93">
        <v>637473</v>
      </c>
      <c r="C93" s="1">
        <v>44664</v>
      </c>
      <c r="D93">
        <v>13</v>
      </c>
      <c r="E93" t="s">
        <v>170</v>
      </c>
      <c r="F93" t="s">
        <v>167</v>
      </c>
      <c r="G93" t="s">
        <v>35</v>
      </c>
      <c r="H93" s="2">
        <v>16546413</v>
      </c>
      <c r="J93">
        <f t="shared" si="57"/>
        <v>0</v>
      </c>
      <c r="K93">
        <f t="shared" si="58"/>
        <v>0</v>
      </c>
      <c r="L93">
        <f t="shared" si="59"/>
        <v>1</v>
      </c>
      <c r="M93">
        <f t="shared" si="60"/>
        <v>0</v>
      </c>
      <c r="N93">
        <f t="shared" si="61"/>
        <v>0</v>
      </c>
      <c r="O93">
        <f t="shared" si="62"/>
        <v>0</v>
      </c>
      <c r="P93">
        <f t="shared" si="83"/>
        <v>0</v>
      </c>
      <c r="Q93">
        <f t="shared" si="84"/>
        <v>0</v>
      </c>
      <c r="R93" s="11">
        <f t="shared" si="63"/>
        <v>0</v>
      </c>
      <c r="S93" s="12">
        <f t="shared" si="64"/>
        <v>0</v>
      </c>
      <c r="T93" s="11">
        <f t="shared" si="65"/>
        <v>0</v>
      </c>
      <c r="U93" s="12">
        <f t="shared" si="66"/>
        <v>0</v>
      </c>
      <c r="V93" s="11">
        <f t="shared" si="67"/>
        <v>0</v>
      </c>
      <c r="W93" s="12">
        <f t="shared" si="68"/>
        <v>0</v>
      </c>
      <c r="X93" s="11">
        <f t="shared" si="69"/>
        <v>0</v>
      </c>
      <c r="Y93" s="12">
        <f t="shared" si="70"/>
        <v>0</v>
      </c>
      <c r="Z93" s="11">
        <f t="shared" si="71"/>
        <v>0</v>
      </c>
      <c r="AA93" s="12">
        <f t="shared" si="72"/>
        <v>0</v>
      </c>
      <c r="AB93" s="11">
        <f t="shared" si="73"/>
        <v>0</v>
      </c>
      <c r="AC93" s="12">
        <f t="shared" si="74"/>
        <v>0</v>
      </c>
      <c r="AD93" s="11">
        <f t="shared" si="75"/>
        <v>0</v>
      </c>
      <c r="AE93" s="12">
        <f t="shared" si="76"/>
        <v>0</v>
      </c>
      <c r="AF93" s="11">
        <f t="shared" si="77"/>
        <v>0</v>
      </c>
      <c r="AG93" s="12">
        <f t="shared" si="78"/>
        <v>0</v>
      </c>
      <c r="AH93" s="11">
        <f t="shared" si="79"/>
        <v>0</v>
      </c>
      <c r="AI93" s="12">
        <f t="shared" si="80"/>
        <v>0</v>
      </c>
      <c r="AJ93" s="11">
        <f t="shared" si="81"/>
        <v>0</v>
      </c>
      <c r="AK93" s="12">
        <f t="shared" si="82"/>
        <v>0</v>
      </c>
    </row>
    <row r="94" spans="1:37" x14ac:dyDescent="0.3">
      <c r="C94" s="1"/>
      <c r="H94" s="2"/>
      <c r="J94">
        <f t="shared" si="57"/>
        <v>0</v>
      </c>
      <c r="K94">
        <f t="shared" si="58"/>
        <v>0</v>
      </c>
      <c r="L94">
        <f t="shared" si="59"/>
        <v>0</v>
      </c>
      <c r="M94">
        <f t="shared" si="60"/>
        <v>0</v>
      </c>
      <c r="N94">
        <f t="shared" si="61"/>
        <v>0</v>
      </c>
      <c r="O94">
        <f t="shared" si="62"/>
        <v>0</v>
      </c>
      <c r="P94">
        <f t="shared" si="83"/>
        <v>0</v>
      </c>
      <c r="Q94">
        <f t="shared" si="84"/>
        <v>0</v>
      </c>
      <c r="R94" s="11">
        <f t="shared" si="63"/>
        <v>0</v>
      </c>
      <c r="S94" s="12">
        <f t="shared" si="64"/>
        <v>0</v>
      </c>
      <c r="T94" s="11">
        <f t="shared" si="65"/>
        <v>0</v>
      </c>
      <c r="U94" s="12">
        <f t="shared" si="66"/>
        <v>0</v>
      </c>
      <c r="V94" s="11">
        <f t="shared" si="67"/>
        <v>0</v>
      </c>
      <c r="W94" s="12">
        <f t="shared" si="68"/>
        <v>0</v>
      </c>
      <c r="X94" s="11">
        <f t="shared" si="69"/>
        <v>0</v>
      </c>
      <c r="Y94" s="12">
        <f t="shared" si="70"/>
        <v>0</v>
      </c>
      <c r="Z94" s="11">
        <f t="shared" si="71"/>
        <v>0</v>
      </c>
      <c r="AA94" s="12">
        <f t="shared" si="72"/>
        <v>0</v>
      </c>
      <c r="AB94" s="11">
        <f t="shared" si="73"/>
        <v>0</v>
      </c>
      <c r="AC94" s="12">
        <f t="shared" si="74"/>
        <v>0</v>
      </c>
      <c r="AD94" s="11">
        <f t="shared" si="75"/>
        <v>0</v>
      </c>
      <c r="AE94" s="12">
        <f t="shared" si="76"/>
        <v>0</v>
      </c>
      <c r="AF94" s="11">
        <f t="shared" si="77"/>
        <v>0</v>
      </c>
      <c r="AG94" s="12">
        <f t="shared" si="78"/>
        <v>0</v>
      </c>
      <c r="AH94" s="11">
        <f t="shared" si="79"/>
        <v>0</v>
      </c>
      <c r="AI94" s="12">
        <f t="shared" si="80"/>
        <v>0</v>
      </c>
      <c r="AJ94" s="11">
        <f t="shared" si="81"/>
        <v>0</v>
      </c>
      <c r="AK94" s="12">
        <f t="shared" si="82"/>
        <v>0</v>
      </c>
    </row>
    <row r="95" spans="1:37" x14ac:dyDescent="0.3">
      <c r="A95">
        <v>637932</v>
      </c>
      <c r="C95" s="1">
        <v>44663</v>
      </c>
      <c r="D95">
        <v>1</v>
      </c>
      <c r="E95" t="s">
        <v>171</v>
      </c>
      <c r="F95" t="s">
        <v>165</v>
      </c>
      <c r="G95" t="s">
        <v>61</v>
      </c>
      <c r="H95" s="2">
        <v>14987757</v>
      </c>
      <c r="J95">
        <f t="shared" si="57"/>
        <v>0</v>
      </c>
      <c r="K95">
        <f t="shared" si="58"/>
        <v>0</v>
      </c>
      <c r="L95">
        <f t="shared" si="59"/>
        <v>0</v>
      </c>
      <c r="M95">
        <f t="shared" si="60"/>
        <v>0</v>
      </c>
      <c r="N95">
        <f t="shared" si="61"/>
        <v>0</v>
      </c>
      <c r="O95">
        <f t="shared" si="62"/>
        <v>0</v>
      </c>
      <c r="P95">
        <f t="shared" si="83"/>
        <v>0</v>
      </c>
      <c r="Q95">
        <f t="shared" si="84"/>
        <v>0</v>
      </c>
      <c r="R95" s="11">
        <f t="shared" si="63"/>
        <v>0</v>
      </c>
      <c r="S95" s="12">
        <f t="shared" si="64"/>
        <v>0</v>
      </c>
      <c r="T95" s="11">
        <f t="shared" si="65"/>
        <v>0</v>
      </c>
      <c r="U95" s="12">
        <f t="shared" si="66"/>
        <v>0</v>
      </c>
      <c r="V95" s="11">
        <f t="shared" si="67"/>
        <v>0</v>
      </c>
      <c r="W95" s="12">
        <f t="shared" si="68"/>
        <v>0</v>
      </c>
      <c r="X95" s="11">
        <f t="shared" si="69"/>
        <v>0</v>
      </c>
      <c r="Y95" s="12">
        <f t="shared" si="70"/>
        <v>0</v>
      </c>
      <c r="Z95" s="11">
        <f t="shared" si="71"/>
        <v>0</v>
      </c>
      <c r="AA95" s="12">
        <f t="shared" si="72"/>
        <v>0</v>
      </c>
      <c r="AB95" s="11">
        <f t="shared" si="73"/>
        <v>0</v>
      </c>
      <c r="AC95" s="12">
        <f t="shared" si="74"/>
        <v>0</v>
      </c>
      <c r="AD95" s="11">
        <f t="shared" si="75"/>
        <v>0</v>
      </c>
      <c r="AE95" s="12">
        <f t="shared" si="76"/>
        <v>0</v>
      </c>
      <c r="AF95" s="11">
        <f t="shared" si="77"/>
        <v>0</v>
      </c>
      <c r="AG95" s="12">
        <f t="shared" si="78"/>
        <v>0</v>
      </c>
      <c r="AH95" s="11">
        <f t="shared" si="79"/>
        <v>0</v>
      </c>
      <c r="AI95" s="12">
        <f t="shared" si="80"/>
        <v>0</v>
      </c>
      <c r="AJ95" s="11">
        <f t="shared" si="81"/>
        <v>0</v>
      </c>
      <c r="AK95" s="12">
        <f t="shared" si="82"/>
        <v>0</v>
      </c>
    </row>
    <row r="96" spans="1:37" x14ac:dyDescent="0.3">
      <c r="A96">
        <v>637932</v>
      </c>
      <c r="C96" s="1">
        <v>44663</v>
      </c>
      <c r="D96">
        <v>2</v>
      </c>
      <c r="E96" t="s">
        <v>171</v>
      </c>
      <c r="F96" t="s">
        <v>165</v>
      </c>
      <c r="G96" t="s">
        <v>45</v>
      </c>
      <c r="H96" s="2">
        <v>16829284</v>
      </c>
      <c r="J96">
        <f t="shared" si="57"/>
        <v>0</v>
      </c>
      <c r="K96">
        <f t="shared" si="58"/>
        <v>0</v>
      </c>
      <c r="L96">
        <f t="shared" si="59"/>
        <v>0</v>
      </c>
      <c r="M96">
        <f t="shared" si="60"/>
        <v>0</v>
      </c>
      <c r="N96">
        <f t="shared" si="61"/>
        <v>0</v>
      </c>
      <c r="O96">
        <f t="shared" si="62"/>
        <v>0</v>
      </c>
      <c r="P96">
        <f t="shared" si="83"/>
        <v>0</v>
      </c>
      <c r="Q96">
        <f t="shared" si="84"/>
        <v>0</v>
      </c>
      <c r="R96" s="11">
        <f t="shared" si="63"/>
        <v>0</v>
      </c>
      <c r="S96" s="12">
        <f t="shared" si="64"/>
        <v>0</v>
      </c>
      <c r="T96" s="11">
        <f t="shared" si="65"/>
        <v>0</v>
      </c>
      <c r="U96" s="12">
        <f t="shared" si="66"/>
        <v>0</v>
      </c>
      <c r="V96" s="11">
        <f t="shared" si="67"/>
        <v>0</v>
      </c>
      <c r="W96" s="12">
        <f t="shared" si="68"/>
        <v>0</v>
      </c>
      <c r="X96" s="11">
        <f t="shared" si="69"/>
        <v>0</v>
      </c>
      <c r="Y96" s="12">
        <f t="shared" si="70"/>
        <v>0</v>
      </c>
      <c r="Z96" s="11">
        <f t="shared" si="71"/>
        <v>0</v>
      </c>
      <c r="AA96" s="12">
        <f t="shared" si="72"/>
        <v>0</v>
      </c>
      <c r="AB96" s="11">
        <f t="shared" si="73"/>
        <v>0</v>
      </c>
      <c r="AC96" s="12">
        <f t="shared" si="74"/>
        <v>0</v>
      </c>
      <c r="AD96" s="11">
        <f t="shared" si="75"/>
        <v>0</v>
      </c>
      <c r="AE96" s="12">
        <f t="shared" si="76"/>
        <v>0</v>
      </c>
      <c r="AF96" s="11">
        <f t="shared" si="77"/>
        <v>0</v>
      </c>
      <c r="AG96" s="12">
        <f t="shared" si="78"/>
        <v>0</v>
      </c>
      <c r="AH96" s="11">
        <f t="shared" si="79"/>
        <v>0</v>
      </c>
      <c r="AI96" s="12">
        <f t="shared" si="80"/>
        <v>0</v>
      </c>
      <c r="AJ96" s="11">
        <f t="shared" si="81"/>
        <v>0</v>
      </c>
      <c r="AK96" s="12">
        <f t="shared" si="82"/>
        <v>0</v>
      </c>
    </row>
    <row r="97" spans="1:37" x14ac:dyDescent="0.3">
      <c r="A97">
        <v>637932</v>
      </c>
      <c r="C97" s="1">
        <v>44663</v>
      </c>
      <c r="D97">
        <v>3</v>
      </c>
      <c r="E97" t="s">
        <v>171</v>
      </c>
      <c r="F97" t="s">
        <v>165</v>
      </c>
      <c r="G97" t="s">
        <v>30</v>
      </c>
      <c r="H97" s="2">
        <v>17554815</v>
      </c>
      <c r="J97">
        <f t="shared" si="57"/>
        <v>0</v>
      </c>
      <c r="K97">
        <f t="shared" si="58"/>
        <v>0</v>
      </c>
      <c r="L97">
        <f t="shared" si="59"/>
        <v>0</v>
      </c>
      <c r="M97">
        <f t="shared" si="60"/>
        <v>0</v>
      </c>
      <c r="N97">
        <f t="shared" si="61"/>
        <v>0</v>
      </c>
      <c r="O97">
        <f t="shared" si="62"/>
        <v>0</v>
      </c>
      <c r="P97">
        <f t="shared" si="83"/>
        <v>0</v>
      </c>
      <c r="Q97">
        <f t="shared" si="84"/>
        <v>0</v>
      </c>
      <c r="R97" s="11">
        <f t="shared" si="63"/>
        <v>0</v>
      </c>
      <c r="S97" s="12">
        <f t="shared" si="64"/>
        <v>0</v>
      </c>
      <c r="T97" s="11">
        <f t="shared" si="65"/>
        <v>0</v>
      </c>
      <c r="U97" s="12">
        <f t="shared" si="66"/>
        <v>0</v>
      </c>
      <c r="V97" s="11">
        <f t="shared" si="67"/>
        <v>0</v>
      </c>
      <c r="W97" s="12">
        <f t="shared" si="68"/>
        <v>0</v>
      </c>
      <c r="X97" s="11">
        <f t="shared" si="69"/>
        <v>0</v>
      </c>
      <c r="Y97" s="12">
        <f t="shared" si="70"/>
        <v>0</v>
      </c>
      <c r="Z97" s="11">
        <f t="shared" si="71"/>
        <v>0</v>
      </c>
      <c r="AA97" s="12">
        <f t="shared" si="72"/>
        <v>0</v>
      </c>
      <c r="AB97" s="11">
        <f t="shared" si="73"/>
        <v>0</v>
      </c>
      <c r="AC97" s="12">
        <f t="shared" si="74"/>
        <v>0</v>
      </c>
      <c r="AD97" s="11">
        <f t="shared" si="75"/>
        <v>0</v>
      </c>
      <c r="AE97" s="12">
        <f t="shared" si="76"/>
        <v>0</v>
      </c>
      <c r="AF97" s="11">
        <f t="shared" si="77"/>
        <v>0</v>
      </c>
      <c r="AG97" s="12">
        <f t="shared" si="78"/>
        <v>0</v>
      </c>
      <c r="AH97" s="11">
        <f t="shared" si="79"/>
        <v>0</v>
      </c>
      <c r="AI97" s="12">
        <f t="shared" si="80"/>
        <v>0</v>
      </c>
      <c r="AJ97" s="11">
        <f t="shared" si="81"/>
        <v>0</v>
      </c>
      <c r="AK97" s="12">
        <f t="shared" si="82"/>
        <v>0</v>
      </c>
    </row>
    <row r="98" spans="1:37" x14ac:dyDescent="0.3">
      <c r="A98">
        <v>637932</v>
      </c>
      <c r="C98" s="1">
        <v>44663</v>
      </c>
      <c r="D98">
        <v>4</v>
      </c>
      <c r="E98" t="s">
        <v>171</v>
      </c>
      <c r="F98" t="s">
        <v>165</v>
      </c>
      <c r="G98" t="s">
        <v>41</v>
      </c>
      <c r="H98" s="2">
        <v>17905278</v>
      </c>
      <c r="J98">
        <f t="shared" si="57"/>
        <v>0</v>
      </c>
      <c r="K98">
        <f t="shared" si="58"/>
        <v>0</v>
      </c>
      <c r="L98">
        <f t="shared" si="59"/>
        <v>0</v>
      </c>
      <c r="M98">
        <f t="shared" si="60"/>
        <v>0</v>
      </c>
      <c r="N98">
        <f t="shared" si="61"/>
        <v>0</v>
      </c>
      <c r="O98">
        <f t="shared" si="62"/>
        <v>0</v>
      </c>
      <c r="P98">
        <f t="shared" si="83"/>
        <v>0</v>
      </c>
      <c r="Q98">
        <f t="shared" si="84"/>
        <v>0</v>
      </c>
      <c r="R98" s="11">
        <f t="shared" si="63"/>
        <v>0</v>
      </c>
      <c r="S98" s="12">
        <f t="shared" si="64"/>
        <v>0</v>
      </c>
      <c r="T98" s="11">
        <f t="shared" si="65"/>
        <v>0</v>
      </c>
      <c r="U98" s="12">
        <f t="shared" si="66"/>
        <v>0</v>
      </c>
      <c r="V98" s="11">
        <f t="shared" si="67"/>
        <v>0</v>
      </c>
      <c r="W98" s="12">
        <f t="shared" si="68"/>
        <v>0</v>
      </c>
      <c r="X98" s="11">
        <f t="shared" si="69"/>
        <v>0</v>
      </c>
      <c r="Y98" s="12">
        <f t="shared" si="70"/>
        <v>0</v>
      </c>
      <c r="Z98" s="11">
        <f t="shared" si="71"/>
        <v>0</v>
      </c>
      <c r="AA98" s="12">
        <f t="shared" si="72"/>
        <v>0</v>
      </c>
      <c r="AB98" s="11">
        <f t="shared" si="73"/>
        <v>0</v>
      </c>
      <c r="AC98" s="12">
        <f t="shared" si="74"/>
        <v>0</v>
      </c>
      <c r="AD98" s="11">
        <f t="shared" si="75"/>
        <v>0</v>
      </c>
      <c r="AE98" s="12">
        <f t="shared" si="76"/>
        <v>0</v>
      </c>
      <c r="AF98" s="11">
        <f t="shared" si="77"/>
        <v>0</v>
      </c>
      <c r="AG98" s="12">
        <f t="shared" si="78"/>
        <v>0</v>
      </c>
      <c r="AH98" s="11">
        <f t="shared" si="79"/>
        <v>0</v>
      </c>
      <c r="AI98" s="12">
        <f t="shared" si="80"/>
        <v>0</v>
      </c>
      <c r="AJ98" s="11">
        <f t="shared" si="81"/>
        <v>0</v>
      </c>
      <c r="AK98" s="12">
        <f t="shared" si="82"/>
        <v>0</v>
      </c>
    </row>
    <row r="99" spans="1:37" x14ac:dyDescent="0.3">
      <c r="A99">
        <v>637932</v>
      </c>
      <c r="C99" s="1">
        <v>44663</v>
      </c>
      <c r="D99">
        <v>5</v>
      </c>
      <c r="E99" t="s">
        <v>171</v>
      </c>
      <c r="F99" t="s">
        <v>165</v>
      </c>
      <c r="G99" t="s">
        <v>26</v>
      </c>
      <c r="H99" s="2">
        <v>18296953</v>
      </c>
      <c r="J99">
        <f t="shared" si="57"/>
        <v>0</v>
      </c>
      <c r="K99">
        <f t="shared" si="58"/>
        <v>0</v>
      </c>
      <c r="L99">
        <f t="shared" si="59"/>
        <v>0</v>
      </c>
      <c r="M99">
        <f t="shared" si="60"/>
        <v>0</v>
      </c>
      <c r="N99">
        <f t="shared" si="61"/>
        <v>0</v>
      </c>
      <c r="O99">
        <f t="shared" si="62"/>
        <v>0</v>
      </c>
      <c r="P99">
        <f t="shared" si="83"/>
        <v>0</v>
      </c>
      <c r="Q99">
        <f t="shared" si="84"/>
        <v>0</v>
      </c>
      <c r="R99" s="11">
        <f t="shared" si="63"/>
        <v>0</v>
      </c>
      <c r="S99" s="12">
        <f t="shared" si="64"/>
        <v>0</v>
      </c>
      <c r="T99" s="11">
        <f t="shared" si="65"/>
        <v>0</v>
      </c>
      <c r="U99" s="12">
        <f t="shared" si="66"/>
        <v>0</v>
      </c>
      <c r="V99" s="11">
        <f t="shared" si="67"/>
        <v>0</v>
      </c>
      <c r="W99" s="12">
        <f t="shared" si="68"/>
        <v>0</v>
      </c>
      <c r="X99" s="11">
        <f t="shared" si="69"/>
        <v>0</v>
      </c>
      <c r="Y99" s="12">
        <f t="shared" si="70"/>
        <v>0</v>
      </c>
      <c r="Z99" s="11">
        <f t="shared" si="71"/>
        <v>0</v>
      </c>
      <c r="AA99" s="12">
        <f t="shared" si="72"/>
        <v>0</v>
      </c>
      <c r="AB99" s="11">
        <f t="shared" si="73"/>
        <v>0</v>
      </c>
      <c r="AC99" s="12">
        <f t="shared" si="74"/>
        <v>0</v>
      </c>
      <c r="AD99" s="11">
        <f t="shared" si="75"/>
        <v>0</v>
      </c>
      <c r="AE99" s="12">
        <f t="shared" si="76"/>
        <v>0</v>
      </c>
      <c r="AF99" s="11">
        <f t="shared" si="77"/>
        <v>0</v>
      </c>
      <c r="AG99" s="12">
        <f t="shared" si="78"/>
        <v>0</v>
      </c>
      <c r="AH99" s="11">
        <f t="shared" si="79"/>
        <v>0</v>
      </c>
      <c r="AI99" s="12">
        <f t="shared" si="80"/>
        <v>0</v>
      </c>
      <c r="AJ99" s="11">
        <f t="shared" si="81"/>
        <v>0</v>
      </c>
      <c r="AK99" s="12">
        <f t="shared" si="82"/>
        <v>0</v>
      </c>
    </row>
    <row r="100" spans="1:37" x14ac:dyDescent="0.3">
      <c r="A100">
        <v>637932</v>
      </c>
      <c r="C100" s="1">
        <v>44663</v>
      </c>
      <c r="D100">
        <v>6</v>
      </c>
      <c r="E100" t="s">
        <v>171</v>
      </c>
      <c r="F100" t="s">
        <v>165</v>
      </c>
      <c r="G100" t="s">
        <v>31</v>
      </c>
      <c r="H100" s="2">
        <v>19374576</v>
      </c>
      <c r="J100">
        <f t="shared" si="57"/>
        <v>0</v>
      </c>
      <c r="K100">
        <f t="shared" si="58"/>
        <v>0</v>
      </c>
      <c r="L100">
        <f t="shared" si="59"/>
        <v>0</v>
      </c>
      <c r="M100">
        <f t="shared" si="60"/>
        <v>0</v>
      </c>
      <c r="N100">
        <f t="shared" si="61"/>
        <v>0</v>
      </c>
      <c r="O100">
        <f t="shared" si="62"/>
        <v>0</v>
      </c>
      <c r="P100">
        <f t="shared" si="83"/>
        <v>0</v>
      </c>
      <c r="Q100">
        <f t="shared" si="84"/>
        <v>0</v>
      </c>
      <c r="R100" s="11">
        <f t="shared" si="63"/>
        <v>0</v>
      </c>
      <c r="S100" s="12">
        <f t="shared" si="64"/>
        <v>0</v>
      </c>
      <c r="T100" s="11">
        <f t="shared" si="65"/>
        <v>0</v>
      </c>
      <c r="U100" s="12">
        <f t="shared" si="66"/>
        <v>0</v>
      </c>
      <c r="V100" s="11">
        <f t="shared" si="67"/>
        <v>0</v>
      </c>
      <c r="W100" s="12">
        <f t="shared" si="68"/>
        <v>0</v>
      </c>
      <c r="X100" s="11">
        <f t="shared" si="69"/>
        <v>0</v>
      </c>
      <c r="Y100" s="12">
        <f t="shared" si="70"/>
        <v>0</v>
      </c>
      <c r="Z100" s="11">
        <f t="shared" si="71"/>
        <v>0</v>
      </c>
      <c r="AA100" s="12">
        <f t="shared" si="72"/>
        <v>0</v>
      </c>
      <c r="AB100" s="11">
        <f t="shared" si="73"/>
        <v>1</v>
      </c>
      <c r="AC100" s="12">
        <f t="shared" si="74"/>
        <v>0</v>
      </c>
      <c r="AD100" s="11">
        <f t="shared" si="75"/>
        <v>0</v>
      </c>
      <c r="AE100" s="12">
        <f t="shared" si="76"/>
        <v>0</v>
      </c>
      <c r="AF100" s="11">
        <f t="shared" si="77"/>
        <v>0</v>
      </c>
      <c r="AG100" s="12">
        <f t="shared" si="78"/>
        <v>0</v>
      </c>
      <c r="AH100" s="11">
        <f t="shared" si="79"/>
        <v>0</v>
      </c>
      <c r="AI100" s="12">
        <f t="shared" si="80"/>
        <v>0</v>
      </c>
      <c r="AJ100" s="11">
        <f t="shared" si="81"/>
        <v>0</v>
      </c>
      <c r="AK100" s="12">
        <f t="shared" si="82"/>
        <v>0</v>
      </c>
    </row>
    <row r="101" spans="1:37" x14ac:dyDescent="0.3">
      <c r="A101">
        <v>637932</v>
      </c>
      <c r="C101" s="1">
        <v>44663</v>
      </c>
      <c r="D101">
        <v>7</v>
      </c>
      <c r="E101" t="s">
        <v>171</v>
      </c>
      <c r="F101" t="s">
        <v>165</v>
      </c>
      <c r="G101" t="s">
        <v>156</v>
      </c>
      <c r="H101" s="2">
        <v>19834400</v>
      </c>
      <c r="J101">
        <f t="shared" si="57"/>
        <v>1</v>
      </c>
      <c r="K101">
        <f t="shared" si="58"/>
        <v>0</v>
      </c>
      <c r="L101">
        <f t="shared" si="59"/>
        <v>0</v>
      </c>
      <c r="M101">
        <f t="shared" si="60"/>
        <v>0</v>
      </c>
      <c r="N101">
        <f t="shared" si="61"/>
        <v>0</v>
      </c>
      <c r="O101">
        <f t="shared" si="62"/>
        <v>0</v>
      </c>
      <c r="P101">
        <f t="shared" si="83"/>
        <v>0</v>
      </c>
      <c r="Q101">
        <f t="shared" si="84"/>
        <v>0</v>
      </c>
      <c r="R101" s="11">
        <f t="shared" si="63"/>
        <v>0</v>
      </c>
      <c r="S101" s="12">
        <f t="shared" si="64"/>
        <v>0</v>
      </c>
      <c r="T101" s="11">
        <f t="shared" si="65"/>
        <v>0</v>
      </c>
      <c r="U101" s="12">
        <f t="shared" si="66"/>
        <v>0</v>
      </c>
      <c r="V101" s="11">
        <f t="shared" si="67"/>
        <v>0</v>
      </c>
      <c r="W101" s="12">
        <f t="shared" si="68"/>
        <v>0</v>
      </c>
      <c r="X101" s="11">
        <f t="shared" si="69"/>
        <v>0</v>
      </c>
      <c r="Y101" s="12">
        <f t="shared" si="70"/>
        <v>0</v>
      </c>
      <c r="Z101" s="11">
        <f t="shared" si="71"/>
        <v>0</v>
      </c>
      <c r="AA101" s="12">
        <f t="shared" si="72"/>
        <v>0</v>
      </c>
      <c r="AB101" s="11">
        <f t="shared" si="73"/>
        <v>0</v>
      </c>
      <c r="AC101" s="12">
        <f t="shared" si="74"/>
        <v>0</v>
      </c>
      <c r="AD101" s="11">
        <f t="shared" si="75"/>
        <v>0</v>
      </c>
      <c r="AE101" s="12">
        <f t="shared" si="76"/>
        <v>0</v>
      </c>
      <c r="AF101" s="11">
        <f t="shared" si="77"/>
        <v>0</v>
      </c>
      <c r="AG101" s="12">
        <f t="shared" si="78"/>
        <v>0</v>
      </c>
      <c r="AH101" s="11">
        <f t="shared" si="79"/>
        <v>0</v>
      </c>
      <c r="AI101" s="12">
        <f t="shared" si="80"/>
        <v>0</v>
      </c>
      <c r="AJ101" s="11">
        <f t="shared" si="81"/>
        <v>0</v>
      </c>
      <c r="AK101" s="12">
        <f t="shared" si="82"/>
        <v>0</v>
      </c>
    </row>
    <row r="102" spans="1:37" x14ac:dyDescent="0.3">
      <c r="A102">
        <v>637932</v>
      </c>
      <c r="C102" s="1">
        <v>44663</v>
      </c>
      <c r="D102">
        <v>8</v>
      </c>
      <c r="E102" t="s">
        <v>171</v>
      </c>
      <c r="F102" t="s">
        <v>165</v>
      </c>
      <c r="G102" t="s">
        <v>13</v>
      </c>
      <c r="H102" s="2">
        <v>19881589</v>
      </c>
      <c r="J102">
        <f t="shared" si="57"/>
        <v>0</v>
      </c>
      <c r="K102">
        <f t="shared" si="58"/>
        <v>0</v>
      </c>
      <c r="L102">
        <f t="shared" si="59"/>
        <v>0</v>
      </c>
      <c r="M102">
        <f t="shared" si="60"/>
        <v>0</v>
      </c>
      <c r="N102">
        <f t="shared" si="61"/>
        <v>1</v>
      </c>
      <c r="O102">
        <f t="shared" si="62"/>
        <v>0</v>
      </c>
      <c r="P102">
        <f t="shared" si="83"/>
        <v>0</v>
      </c>
      <c r="Q102">
        <f t="shared" si="84"/>
        <v>0</v>
      </c>
      <c r="R102" s="11">
        <f t="shared" si="63"/>
        <v>0</v>
      </c>
      <c r="S102" s="12">
        <f t="shared" si="64"/>
        <v>0</v>
      </c>
      <c r="T102" s="11">
        <f t="shared" si="65"/>
        <v>0</v>
      </c>
      <c r="U102" s="12">
        <f t="shared" si="66"/>
        <v>0</v>
      </c>
      <c r="V102" s="11">
        <f t="shared" si="67"/>
        <v>0</v>
      </c>
      <c r="W102" s="12">
        <f t="shared" si="68"/>
        <v>0</v>
      </c>
      <c r="X102" s="11">
        <f t="shared" si="69"/>
        <v>0</v>
      </c>
      <c r="Y102" s="12">
        <f t="shared" si="70"/>
        <v>0</v>
      </c>
      <c r="Z102" s="11">
        <f t="shared" si="71"/>
        <v>0</v>
      </c>
      <c r="AA102" s="12">
        <f t="shared" si="72"/>
        <v>0</v>
      </c>
      <c r="AB102" s="11">
        <f t="shared" si="73"/>
        <v>0</v>
      </c>
      <c r="AC102" s="12">
        <f t="shared" si="74"/>
        <v>0</v>
      </c>
      <c r="AD102" s="11">
        <f t="shared" si="75"/>
        <v>0</v>
      </c>
      <c r="AE102" s="12">
        <f t="shared" si="76"/>
        <v>0</v>
      </c>
      <c r="AF102" s="11">
        <f t="shared" si="77"/>
        <v>0</v>
      </c>
      <c r="AG102" s="12">
        <f t="shared" si="78"/>
        <v>0</v>
      </c>
      <c r="AH102" s="11">
        <f t="shared" si="79"/>
        <v>0</v>
      </c>
      <c r="AI102" s="12">
        <f t="shared" si="80"/>
        <v>0</v>
      </c>
      <c r="AJ102" s="11">
        <f t="shared" si="81"/>
        <v>0</v>
      </c>
      <c r="AK102" s="12">
        <f t="shared" si="82"/>
        <v>0</v>
      </c>
    </row>
    <row r="103" spans="1:37" x14ac:dyDescent="0.3">
      <c r="A103">
        <v>637932</v>
      </c>
      <c r="C103" s="1">
        <v>44663</v>
      </c>
      <c r="D103">
        <v>9</v>
      </c>
      <c r="E103" t="s">
        <v>171</v>
      </c>
      <c r="F103" t="s">
        <v>165</v>
      </c>
      <c r="G103" t="s">
        <v>17</v>
      </c>
      <c r="H103" s="2">
        <v>21195700</v>
      </c>
      <c r="J103">
        <f t="shared" ref="J103:J134" si="85">IF(G103="Perfetto Contracting Co., Inc. ",1,)</f>
        <v>0</v>
      </c>
      <c r="K103">
        <f t="shared" ref="K103:K134" si="86">IF(AND(D103=1,G103="Perfetto Contracting Co., Inc. "),1,)</f>
        <v>0</v>
      </c>
      <c r="L103">
        <f t="shared" ref="L103:L134" si="87">IF(G103="Oliveira Contracting Inc",1,)</f>
        <v>0</v>
      </c>
      <c r="M103">
        <f t="shared" ref="M103:M134" si="88">IF(AND(D103=1,G103="Oliveira Contracting Inc"),1,)</f>
        <v>0</v>
      </c>
      <c r="N103">
        <f t="shared" ref="N103:N134" si="89">IF(G103="Triumph Construction Co.",1,)</f>
        <v>0</v>
      </c>
      <c r="O103">
        <f t="shared" ref="O103:O134" si="90">IF(AND(D103=1,G103="Triumph Construction Co."),1,)</f>
        <v>0</v>
      </c>
      <c r="P103">
        <f t="shared" si="83"/>
        <v>0</v>
      </c>
      <c r="Q103">
        <f t="shared" si="84"/>
        <v>0</v>
      </c>
      <c r="R103" s="11">
        <f t="shared" ref="R103:R134" si="91">IF(G103="Grace Industries LLC",1,)</f>
        <v>0</v>
      </c>
      <c r="S103" s="12">
        <f t="shared" ref="S103:S134" si="92">IF(AND(D103=1,G103="Grace Industries LLC"),1,)</f>
        <v>0</v>
      </c>
      <c r="T103" s="11">
        <f t="shared" ref="T103:T134" si="93">IF($G103="Grace Industries LLC",1,)</f>
        <v>0</v>
      </c>
      <c r="U103" s="12">
        <f t="shared" ref="U103:U134" si="94">IF(AND($D103=1,$G103="Perfetto Enterprises Co., Inc."),1,)</f>
        <v>0</v>
      </c>
      <c r="V103" s="11">
        <f t="shared" ref="V103:V134" si="95">IF($G103="JRCRUZ Corp",1,)</f>
        <v>0</v>
      </c>
      <c r="W103" s="12">
        <f t="shared" ref="W103:W134" si="96">IF(AND($D103=1,$G103="JRCRUZ Corp"),1,)</f>
        <v>0</v>
      </c>
      <c r="X103" s="11">
        <f t="shared" ref="X103:X134" si="97">IF($G103="Tully Construction Co.",1,)</f>
        <v>0</v>
      </c>
      <c r="Y103" s="12">
        <f t="shared" ref="Y103:Y134" si="98">IF(AND($D103=1,$G103="Tully Construction Co."),1,)</f>
        <v>0</v>
      </c>
      <c r="Z103" s="11">
        <f t="shared" ref="Z103:Z134" si="99">IF($G103="Restani Construction Corp.",1,)</f>
        <v>0</v>
      </c>
      <c r="AA103" s="12">
        <f t="shared" ref="AA103:AA134" si="100">IF(AND($D103=1,$G103="Restani Construction Corp."),1,)</f>
        <v>0</v>
      </c>
      <c r="AB103" s="11">
        <f t="shared" ref="AB103:AB134" si="101">IF($G103="DiFazio Industries",1,)</f>
        <v>0</v>
      </c>
      <c r="AC103" s="12">
        <f t="shared" ref="AC103:AC134" si="102">IF(AND($D103=1,$G103="DiFazio Industries"),1,)</f>
        <v>0</v>
      </c>
      <c r="AD103" s="11">
        <f t="shared" ref="AD103:AD134" si="103">IF($G103="PJS Group/Paul J. Scariano, Inc.",1,)</f>
        <v>0</v>
      </c>
      <c r="AE103" s="12">
        <f t="shared" ref="AE103:AE134" si="104">IF(AND($D103=1,$G103="PJS Group/Paul J. Scariano, Inc."),1,)</f>
        <v>0</v>
      </c>
      <c r="AF103" s="11">
        <f t="shared" ref="AF103:AF134" si="105">IF($G103="C.A.C. Industries, Inc.",1,)</f>
        <v>0</v>
      </c>
      <c r="AG103" s="12">
        <f t="shared" ref="AG103:AG134" si="106">IF(AND($D103=1,$G103="C.A.C. Industries, Inc."),1,)</f>
        <v>0</v>
      </c>
      <c r="AH103" s="11">
        <f t="shared" ref="AH103:AH134" si="107">IF($G103="MLJ Contracting LLC",1,)</f>
        <v>0</v>
      </c>
      <c r="AI103" s="12">
        <f t="shared" ref="AI103:AI134" si="108">IF(AND($D103=1,$G103="MLJ Contracting LLC"),1,)</f>
        <v>0</v>
      </c>
      <c r="AJ103" s="11">
        <f t="shared" ref="AJ103:AJ134" si="109">IF($G103="El Sol Contracting/ES II Enterprises JV",1,)</f>
        <v>0</v>
      </c>
      <c r="AK103" s="12">
        <f t="shared" ref="AK103:AK134" si="110">IF(AND($D103=1,$G103="El Sol Contracting/ES II Enterprises JV"),1,)</f>
        <v>0</v>
      </c>
    </row>
    <row r="104" spans="1:37" x14ac:dyDescent="0.3">
      <c r="A104">
        <v>637932</v>
      </c>
      <c r="C104" s="1">
        <v>44663</v>
      </c>
      <c r="D104">
        <v>10</v>
      </c>
      <c r="E104" t="s">
        <v>171</v>
      </c>
      <c r="F104" t="s">
        <v>165</v>
      </c>
      <c r="G104" t="s">
        <v>12</v>
      </c>
      <c r="H104" s="2">
        <v>21784447</v>
      </c>
      <c r="J104">
        <f t="shared" si="85"/>
        <v>0</v>
      </c>
      <c r="K104">
        <f t="shared" si="86"/>
        <v>0</v>
      </c>
      <c r="L104">
        <f t="shared" si="87"/>
        <v>0</v>
      </c>
      <c r="M104">
        <f t="shared" si="88"/>
        <v>0</v>
      </c>
      <c r="N104">
        <f t="shared" si="89"/>
        <v>0</v>
      </c>
      <c r="O104">
        <f t="shared" si="90"/>
        <v>0</v>
      </c>
      <c r="P104">
        <f t="shared" ref="P104:P135" si="111">IF(G104="John Civetta &amp; Sons, Inc.",1,)</f>
        <v>0</v>
      </c>
      <c r="Q104">
        <f t="shared" ref="Q104:Q135" si="112">IF(AND(D104=1,G104="John Civetta &amp; Sons, Inc."),1,)</f>
        <v>0</v>
      </c>
      <c r="R104" s="11">
        <f t="shared" si="91"/>
        <v>0</v>
      </c>
      <c r="S104" s="12">
        <f t="shared" si="92"/>
        <v>0</v>
      </c>
      <c r="T104" s="11">
        <f t="shared" si="93"/>
        <v>0</v>
      </c>
      <c r="U104" s="12">
        <f t="shared" si="94"/>
        <v>0</v>
      </c>
      <c r="V104" s="11">
        <f t="shared" si="95"/>
        <v>1</v>
      </c>
      <c r="W104" s="12">
        <f t="shared" si="96"/>
        <v>0</v>
      </c>
      <c r="X104" s="11">
        <f t="shared" si="97"/>
        <v>0</v>
      </c>
      <c r="Y104" s="12">
        <f t="shared" si="98"/>
        <v>0</v>
      </c>
      <c r="Z104" s="11">
        <f t="shared" si="99"/>
        <v>0</v>
      </c>
      <c r="AA104" s="12">
        <f t="shared" si="100"/>
        <v>0</v>
      </c>
      <c r="AB104" s="11">
        <f t="shared" si="101"/>
        <v>0</v>
      </c>
      <c r="AC104" s="12">
        <f t="shared" si="102"/>
        <v>0</v>
      </c>
      <c r="AD104" s="11">
        <f t="shared" si="103"/>
        <v>0</v>
      </c>
      <c r="AE104" s="12">
        <f t="shared" si="104"/>
        <v>0</v>
      </c>
      <c r="AF104" s="11">
        <f t="shared" si="105"/>
        <v>0</v>
      </c>
      <c r="AG104" s="12">
        <f t="shared" si="106"/>
        <v>0</v>
      </c>
      <c r="AH104" s="11">
        <f t="shared" si="107"/>
        <v>0</v>
      </c>
      <c r="AI104" s="12">
        <f t="shared" si="108"/>
        <v>0</v>
      </c>
      <c r="AJ104" s="11">
        <f t="shared" si="109"/>
        <v>0</v>
      </c>
      <c r="AK104" s="12">
        <f t="shared" si="110"/>
        <v>0</v>
      </c>
    </row>
    <row r="105" spans="1:37" x14ac:dyDescent="0.3">
      <c r="A105">
        <v>637932</v>
      </c>
      <c r="C105" s="1">
        <v>44663</v>
      </c>
      <c r="D105">
        <v>11</v>
      </c>
      <c r="E105" t="s">
        <v>171</v>
      </c>
      <c r="F105" t="s">
        <v>165</v>
      </c>
      <c r="G105" t="s">
        <v>49</v>
      </c>
      <c r="H105" s="2">
        <v>22811446</v>
      </c>
      <c r="J105">
        <f t="shared" si="85"/>
        <v>0</v>
      </c>
      <c r="K105">
        <f t="shared" si="86"/>
        <v>0</v>
      </c>
      <c r="L105">
        <f t="shared" si="87"/>
        <v>0</v>
      </c>
      <c r="M105">
        <f t="shared" si="88"/>
        <v>0</v>
      </c>
      <c r="N105">
        <f t="shared" si="89"/>
        <v>0</v>
      </c>
      <c r="O105">
        <f t="shared" si="90"/>
        <v>0</v>
      </c>
      <c r="P105">
        <f t="shared" si="111"/>
        <v>0</v>
      </c>
      <c r="Q105">
        <f t="shared" si="112"/>
        <v>0</v>
      </c>
      <c r="R105" s="11">
        <f t="shared" si="91"/>
        <v>0</v>
      </c>
      <c r="S105" s="12">
        <f t="shared" si="92"/>
        <v>0</v>
      </c>
      <c r="T105" s="11">
        <f t="shared" si="93"/>
        <v>0</v>
      </c>
      <c r="U105" s="12">
        <f t="shared" si="94"/>
        <v>0</v>
      </c>
      <c r="V105" s="11">
        <f t="shared" si="95"/>
        <v>0</v>
      </c>
      <c r="W105" s="12">
        <f t="shared" si="96"/>
        <v>0</v>
      </c>
      <c r="X105" s="11">
        <f t="shared" si="97"/>
        <v>0</v>
      </c>
      <c r="Y105" s="12">
        <f t="shared" si="98"/>
        <v>0</v>
      </c>
      <c r="Z105" s="11">
        <f t="shared" si="99"/>
        <v>0</v>
      </c>
      <c r="AA105" s="12">
        <f t="shared" si="100"/>
        <v>0</v>
      </c>
      <c r="AB105" s="11">
        <f t="shared" si="101"/>
        <v>0</v>
      </c>
      <c r="AC105" s="12">
        <f t="shared" si="102"/>
        <v>0</v>
      </c>
      <c r="AD105" s="11">
        <f t="shared" si="103"/>
        <v>0</v>
      </c>
      <c r="AE105" s="12">
        <f t="shared" si="104"/>
        <v>0</v>
      </c>
      <c r="AF105" s="11">
        <f t="shared" si="105"/>
        <v>0</v>
      </c>
      <c r="AG105" s="12">
        <f t="shared" si="106"/>
        <v>0</v>
      </c>
      <c r="AH105" s="11">
        <f t="shared" si="107"/>
        <v>0</v>
      </c>
      <c r="AI105" s="12">
        <f t="shared" si="108"/>
        <v>0</v>
      </c>
      <c r="AJ105" s="11">
        <f t="shared" si="109"/>
        <v>0</v>
      </c>
      <c r="AK105" s="12">
        <f t="shared" si="110"/>
        <v>0</v>
      </c>
    </row>
    <row r="106" spans="1:37" x14ac:dyDescent="0.3">
      <c r="A106">
        <v>637932</v>
      </c>
      <c r="C106" s="1">
        <v>44663</v>
      </c>
      <c r="D106">
        <v>12</v>
      </c>
      <c r="E106" t="s">
        <v>171</v>
      </c>
      <c r="F106" t="s">
        <v>165</v>
      </c>
      <c r="G106" t="s">
        <v>15</v>
      </c>
      <c r="H106" s="2">
        <v>22847292</v>
      </c>
      <c r="J106">
        <f t="shared" si="85"/>
        <v>0</v>
      </c>
      <c r="K106">
        <f t="shared" si="86"/>
        <v>0</v>
      </c>
      <c r="L106">
        <f t="shared" si="87"/>
        <v>0</v>
      </c>
      <c r="M106">
        <f t="shared" si="88"/>
        <v>0</v>
      </c>
      <c r="N106">
        <f t="shared" si="89"/>
        <v>0</v>
      </c>
      <c r="O106">
        <f t="shared" si="90"/>
        <v>0</v>
      </c>
      <c r="P106">
        <f t="shared" si="111"/>
        <v>0</v>
      </c>
      <c r="Q106">
        <f t="shared" si="112"/>
        <v>0</v>
      </c>
      <c r="R106" s="11">
        <f t="shared" si="91"/>
        <v>0</v>
      </c>
      <c r="S106" s="12">
        <f t="shared" si="92"/>
        <v>0</v>
      </c>
      <c r="T106" s="11">
        <f t="shared" si="93"/>
        <v>0</v>
      </c>
      <c r="U106" s="12">
        <f t="shared" si="94"/>
        <v>0</v>
      </c>
      <c r="V106" s="11">
        <f t="shared" si="95"/>
        <v>0</v>
      </c>
      <c r="W106" s="12">
        <f t="shared" si="96"/>
        <v>0</v>
      </c>
      <c r="X106" s="11">
        <f t="shared" si="97"/>
        <v>0</v>
      </c>
      <c r="Y106" s="12">
        <f t="shared" si="98"/>
        <v>0</v>
      </c>
      <c r="Z106" s="11">
        <f t="shared" si="99"/>
        <v>0</v>
      </c>
      <c r="AA106" s="12">
        <f t="shared" si="100"/>
        <v>0</v>
      </c>
      <c r="AB106" s="11">
        <f t="shared" si="101"/>
        <v>0</v>
      </c>
      <c r="AC106" s="12">
        <f t="shared" si="102"/>
        <v>0</v>
      </c>
      <c r="AD106" s="11">
        <f t="shared" si="103"/>
        <v>0</v>
      </c>
      <c r="AE106" s="12">
        <f t="shared" si="104"/>
        <v>0</v>
      </c>
      <c r="AF106" s="11">
        <f t="shared" si="105"/>
        <v>1</v>
      </c>
      <c r="AG106" s="12">
        <f t="shared" si="106"/>
        <v>0</v>
      </c>
      <c r="AH106" s="11">
        <f t="shared" si="107"/>
        <v>0</v>
      </c>
      <c r="AI106" s="12">
        <f t="shared" si="108"/>
        <v>0</v>
      </c>
      <c r="AJ106" s="11">
        <f t="shared" si="109"/>
        <v>0</v>
      </c>
      <c r="AK106" s="12">
        <f t="shared" si="110"/>
        <v>0</v>
      </c>
    </row>
    <row r="107" spans="1:37" x14ac:dyDescent="0.3">
      <c r="A107">
        <v>637932</v>
      </c>
      <c r="C107" s="1">
        <v>44663</v>
      </c>
      <c r="D107">
        <v>13</v>
      </c>
      <c r="E107" t="s">
        <v>171</v>
      </c>
      <c r="F107" t="s">
        <v>165</v>
      </c>
      <c r="G107" t="s">
        <v>24</v>
      </c>
      <c r="H107" s="2">
        <v>24597202</v>
      </c>
      <c r="J107">
        <f t="shared" si="85"/>
        <v>0</v>
      </c>
      <c r="K107">
        <f t="shared" si="86"/>
        <v>0</v>
      </c>
      <c r="L107">
        <f t="shared" si="87"/>
        <v>0</v>
      </c>
      <c r="M107">
        <f t="shared" si="88"/>
        <v>0</v>
      </c>
      <c r="N107">
        <f t="shared" si="89"/>
        <v>0</v>
      </c>
      <c r="O107">
        <f t="shared" si="90"/>
        <v>0</v>
      </c>
      <c r="P107">
        <f t="shared" si="111"/>
        <v>0</v>
      </c>
      <c r="Q107">
        <f t="shared" si="112"/>
        <v>0</v>
      </c>
      <c r="R107" s="11">
        <f t="shared" si="91"/>
        <v>0</v>
      </c>
      <c r="S107" s="12">
        <f t="shared" si="92"/>
        <v>0</v>
      </c>
      <c r="T107" s="11">
        <f t="shared" si="93"/>
        <v>0</v>
      </c>
      <c r="U107" s="12">
        <f t="shared" si="94"/>
        <v>0</v>
      </c>
      <c r="V107" s="11">
        <f t="shared" si="95"/>
        <v>0</v>
      </c>
      <c r="W107" s="12">
        <f t="shared" si="96"/>
        <v>0</v>
      </c>
      <c r="X107" s="11">
        <f t="shared" si="97"/>
        <v>0</v>
      </c>
      <c r="Y107" s="12">
        <f t="shared" si="98"/>
        <v>0</v>
      </c>
      <c r="Z107" s="11">
        <f t="shared" si="99"/>
        <v>0</v>
      </c>
      <c r="AA107" s="12">
        <f t="shared" si="100"/>
        <v>0</v>
      </c>
      <c r="AB107" s="11">
        <f t="shared" si="101"/>
        <v>0</v>
      </c>
      <c r="AC107" s="12">
        <f t="shared" si="102"/>
        <v>0</v>
      </c>
      <c r="AD107" s="11">
        <f t="shared" si="103"/>
        <v>0</v>
      </c>
      <c r="AE107" s="12">
        <f t="shared" si="104"/>
        <v>0</v>
      </c>
      <c r="AF107" s="11">
        <f t="shared" si="105"/>
        <v>0</v>
      </c>
      <c r="AG107" s="12">
        <f t="shared" si="106"/>
        <v>0</v>
      </c>
      <c r="AH107" s="11">
        <f t="shared" si="107"/>
        <v>0</v>
      </c>
      <c r="AI107" s="12">
        <f t="shared" si="108"/>
        <v>0</v>
      </c>
      <c r="AJ107" s="11">
        <f t="shared" si="109"/>
        <v>0</v>
      </c>
      <c r="AK107" s="12">
        <f t="shared" si="110"/>
        <v>0</v>
      </c>
    </row>
    <row r="108" spans="1:37" x14ac:dyDescent="0.3">
      <c r="A108">
        <v>637932</v>
      </c>
      <c r="C108" s="1">
        <v>44663</v>
      </c>
      <c r="D108">
        <v>14</v>
      </c>
      <c r="E108" t="s">
        <v>171</v>
      </c>
      <c r="F108" t="s">
        <v>165</v>
      </c>
      <c r="G108" t="s">
        <v>51</v>
      </c>
      <c r="H108" s="2">
        <v>27727277</v>
      </c>
      <c r="J108">
        <f t="shared" si="85"/>
        <v>0</v>
      </c>
      <c r="K108">
        <f t="shared" si="86"/>
        <v>0</v>
      </c>
      <c r="L108">
        <f t="shared" si="87"/>
        <v>0</v>
      </c>
      <c r="M108">
        <f t="shared" si="88"/>
        <v>0</v>
      </c>
      <c r="N108">
        <f t="shared" si="89"/>
        <v>0</v>
      </c>
      <c r="O108">
        <f t="shared" si="90"/>
        <v>0</v>
      </c>
      <c r="P108">
        <f t="shared" si="111"/>
        <v>0</v>
      </c>
      <c r="Q108">
        <f t="shared" si="112"/>
        <v>0</v>
      </c>
      <c r="R108" s="11">
        <f t="shared" si="91"/>
        <v>0</v>
      </c>
      <c r="S108" s="12">
        <f t="shared" si="92"/>
        <v>0</v>
      </c>
      <c r="T108" s="11">
        <f t="shared" si="93"/>
        <v>0</v>
      </c>
      <c r="U108" s="12">
        <f t="shared" si="94"/>
        <v>0</v>
      </c>
      <c r="V108" s="11">
        <f t="shared" si="95"/>
        <v>0</v>
      </c>
      <c r="W108" s="12">
        <f t="shared" si="96"/>
        <v>0</v>
      </c>
      <c r="X108" s="11">
        <f t="shared" si="97"/>
        <v>0</v>
      </c>
      <c r="Y108" s="12">
        <f t="shared" si="98"/>
        <v>0</v>
      </c>
      <c r="Z108" s="11">
        <f t="shared" si="99"/>
        <v>0</v>
      </c>
      <c r="AA108" s="12">
        <f t="shared" si="100"/>
        <v>0</v>
      </c>
      <c r="AB108" s="11">
        <f t="shared" si="101"/>
        <v>0</v>
      </c>
      <c r="AC108" s="12">
        <f t="shared" si="102"/>
        <v>0</v>
      </c>
      <c r="AD108" s="11">
        <f t="shared" si="103"/>
        <v>0</v>
      </c>
      <c r="AE108" s="12">
        <f t="shared" si="104"/>
        <v>0</v>
      </c>
      <c r="AF108" s="11">
        <f t="shared" si="105"/>
        <v>0</v>
      </c>
      <c r="AG108" s="12">
        <f t="shared" si="106"/>
        <v>0</v>
      </c>
      <c r="AH108" s="11">
        <f t="shared" si="107"/>
        <v>0</v>
      </c>
      <c r="AI108" s="12">
        <f t="shared" si="108"/>
        <v>0</v>
      </c>
      <c r="AJ108" s="11">
        <f t="shared" si="109"/>
        <v>0</v>
      </c>
      <c r="AK108" s="12">
        <f t="shared" si="110"/>
        <v>0</v>
      </c>
    </row>
    <row r="109" spans="1:37" x14ac:dyDescent="0.3">
      <c r="A109">
        <v>637932</v>
      </c>
      <c r="C109" s="1">
        <v>44663</v>
      </c>
      <c r="D109">
        <v>15</v>
      </c>
      <c r="E109" t="s">
        <v>171</v>
      </c>
      <c r="F109" t="s">
        <v>165</v>
      </c>
      <c r="G109" t="s">
        <v>32</v>
      </c>
      <c r="H109" s="2">
        <v>28899260</v>
      </c>
      <c r="J109">
        <f t="shared" si="85"/>
        <v>0</v>
      </c>
      <c r="K109">
        <f t="shared" si="86"/>
        <v>0</v>
      </c>
      <c r="L109">
        <f t="shared" si="87"/>
        <v>0</v>
      </c>
      <c r="M109">
        <f t="shared" si="88"/>
        <v>0</v>
      </c>
      <c r="N109">
        <f t="shared" si="89"/>
        <v>0</v>
      </c>
      <c r="O109">
        <f t="shared" si="90"/>
        <v>0</v>
      </c>
      <c r="P109">
        <f t="shared" si="111"/>
        <v>0</v>
      </c>
      <c r="Q109">
        <f t="shared" si="112"/>
        <v>0</v>
      </c>
      <c r="R109" s="11">
        <f t="shared" si="91"/>
        <v>0</v>
      </c>
      <c r="S109" s="12">
        <f t="shared" si="92"/>
        <v>0</v>
      </c>
      <c r="T109" s="11">
        <f t="shared" si="93"/>
        <v>0</v>
      </c>
      <c r="U109" s="12">
        <f t="shared" si="94"/>
        <v>0</v>
      </c>
      <c r="V109" s="11">
        <f t="shared" si="95"/>
        <v>0</v>
      </c>
      <c r="W109" s="12">
        <f t="shared" si="96"/>
        <v>0</v>
      </c>
      <c r="X109" s="11">
        <f t="shared" si="97"/>
        <v>0</v>
      </c>
      <c r="Y109" s="12">
        <f t="shared" si="98"/>
        <v>0</v>
      </c>
      <c r="Z109" s="11">
        <f t="shared" si="99"/>
        <v>0</v>
      </c>
      <c r="AA109" s="12">
        <f t="shared" si="100"/>
        <v>0</v>
      </c>
      <c r="AB109" s="11">
        <f t="shared" si="101"/>
        <v>0</v>
      </c>
      <c r="AC109" s="12">
        <f t="shared" si="102"/>
        <v>0</v>
      </c>
      <c r="AD109" s="11">
        <f t="shared" si="103"/>
        <v>0</v>
      </c>
      <c r="AE109" s="12">
        <f t="shared" si="104"/>
        <v>0</v>
      </c>
      <c r="AF109" s="11">
        <f t="shared" si="105"/>
        <v>0</v>
      </c>
      <c r="AG109" s="12">
        <f t="shared" si="106"/>
        <v>0</v>
      </c>
      <c r="AH109" s="11">
        <f t="shared" si="107"/>
        <v>0</v>
      </c>
      <c r="AI109" s="12">
        <f t="shared" si="108"/>
        <v>0</v>
      </c>
      <c r="AJ109" s="11">
        <f t="shared" si="109"/>
        <v>0</v>
      </c>
      <c r="AK109" s="12">
        <f t="shared" si="110"/>
        <v>0</v>
      </c>
    </row>
    <row r="110" spans="1:37" x14ac:dyDescent="0.3">
      <c r="C110" s="1"/>
      <c r="H110" s="2"/>
      <c r="J110">
        <f t="shared" si="85"/>
        <v>0</v>
      </c>
      <c r="K110">
        <f t="shared" si="86"/>
        <v>0</v>
      </c>
      <c r="L110">
        <f t="shared" si="87"/>
        <v>0</v>
      </c>
      <c r="M110">
        <f t="shared" si="88"/>
        <v>0</v>
      </c>
      <c r="N110">
        <f t="shared" si="89"/>
        <v>0</v>
      </c>
      <c r="O110">
        <f t="shared" si="90"/>
        <v>0</v>
      </c>
      <c r="P110">
        <f t="shared" si="111"/>
        <v>0</v>
      </c>
      <c r="Q110">
        <f t="shared" si="112"/>
        <v>0</v>
      </c>
      <c r="R110" s="11">
        <f t="shared" si="91"/>
        <v>0</v>
      </c>
      <c r="S110" s="12">
        <f t="shared" si="92"/>
        <v>0</v>
      </c>
      <c r="T110" s="11">
        <f t="shared" si="93"/>
        <v>0</v>
      </c>
      <c r="U110" s="12">
        <f t="shared" si="94"/>
        <v>0</v>
      </c>
      <c r="V110" s="11">
        <f t="shared" si="95"/>
        <v>0</v>
      </c>
      <c r="W110" s="12">
        <f t="shared" si="96"/>
        <v>0</v>
      </c>
      <c r="X110" s="11">
        <f t="shared" si="97"/>
        <v>0</v>
      </c>
      <c r="Y110" s="12">
        <f t="shared" si="98"/>
        <v>0</v>
      </c>
      <c r="Z110" s="11">
        <f t="shared" si="99"/>
        <v>0</v>
      </c>
      <c r="AA110" s="12">
        <f t="shared" si="100"/>
        <v>0</v>
      </c>
      <c r="AB110" s="11">
        <f t="shared" si="101"/>
        <v>0</v>
      </c>
      <c r="AC110" s="12">
        <f t="shared" si="102"/>
        <v>0</v>
      </c>
      <c r="AD110" s="11">
        <f t="shared" si="103"/>
        <v>0</v>
      </c>
      <c r="AE110" s="12">
        <f t="shared" si="104"/>
        <v>0</v>
      </c>
      <c r="AF110" s="11">
        <f t="shared" si="105"/>
        <v>0</v>
      </c>
      <c r="AG110" s="12">
        <f t="shared" si="106"/>
        <v>0</v>
      </c>
      <c r="AH110" s="11">
        <f t="shared" si="107"/>
        <v>0</v>
      </c>
      <c r="AI110" s="12">
        <f t="shared" si="108"/>
        <v>0</v>
      </c>
      <c r="AJ110" s="11">
        <f t="shared" si="109"/>
        <v>0</v>
      </c>
      <c r="AK110" s="12">
        <f t="shared" si="110"/>
        <v>0</v>
      </c>
    </row>
    <row r="111" spans="1:37" x14ac:dyDescent="0.3">
      <c r="A111">
        <v>636130</v>
      </c>
      <c r="C111" s="1">
        <v>44635</v>
      </c>
      <c r="D111">
        <v>1</v>
      </c>
      <c r="E111" t="s">
        <v>172</v>
      </c>
      <c r="F111" t="s">
        <v>165</v>
      </c>
      <c r="G111" t="s">
        <v>56</v>
      </c>
      <c r="H111" s="2">
        <v>5485060</v>
      </c>
      <c r="J111">
        <f t="shared" si="85"/>
        <v>0</v>
      </c>
      <c r="K111">
        <f t="shared" si="86"/>
        <v>0</v>
      </c>
      <c r="L111">
        <f t="shared" si="87"/>
        <v>0</v>
      </c>
      <c r="M111">
        <f t="shared" si="88"/>
        <v>0</v>
      </c>
      <c r="N111">
        <f t="shared" si="89"/>
        <v>0</v>
      </c>
      <c r="O111">
        <f t="shared" si="90"/>
        <v>0</v>
      </c>
      <c r="P111">
        <f t="shared" si="111"/>
        <v>0</v>
      </c>
      <c r="Q111">
        <f t="shared" si="112"/>
        <v>0</v>
      </c>
      <c r="R111" s="11">
        <f t="shared" si="91"/>
        <v>0</v>
      </c>
      <c r="S111" s="12">
        <f t="shared" si="92"/>
        <v>0</v>
      </c>
      <c r="T111" s="11">
        <f t="shared" si="93"/>
        <v>0</v>
      </c>
      <c r="U111" s="12">
        <f t="shared" si="94"/>
        <v>0</v>
      </c>
      <c r="V111" s="11">
        <f t="shared" si="95"/>
        <v>0</v>
      </c>
      <c r="W111" s="12">
        <f t="shared" si="96"/>
        <v>0</v>
      </c>
      <c r="X111" s="11">
        <f t="shared" si="97"/>
        <v>0</v>
      </c>
      <c r="Y111" s="12">
        <f t="shared" si="98"/>
        <v>0</v>
      </c>
      <c r="Z111" s="11">
        <f t="shared" si="99"/>
        <v>0</v>
      </c>
      <c r="AA111" s="12">
        <f t="shared" si="100"/>
        <v>0</v>
      </c>
      <c r="AB111" s="11">
        <f t="shared" si="101"/>
        <v>0</v>
      </c>
      <c r="AC111" s="12">
        <f t="shared" si="102"/>
        <v>0</v>
      </c>
      <c r="AD111" s="11">
        <f t="shared" si="103"/>
        <v>0</v>
      </c>
      <c r="AE111" s="12">
        <f t="shared" si="104"/>
        <v>0</v>
      </c>
      <c r="AF111" s="11">
        <f t="shared" si="105"/>
        <v>0</v>
      </c>
      <c r="AG111" s="12">
        <f t="shared" si="106"/>
        <v>0</v>
      </c>
      <c r="AH111" s="11">
        <f t="shared" si="107"/>
        <v>0</v>
      </c>
      <c r="AI111" s="12">
        <f t="shared" si="108"/>
        <v>0</v>
      </c>
      <c r="AJ111" s="11">
        <f t="shared" si="109"/>
        <v>0</v>
      </c>
      <c r="AK111" s="12">
        <f t="shared" si="110"/>
        <v>0</v>
      </c>
    </row>
    <row r="112" spans="1:37" x14ac:dyDescent="0.3">
      <c r="A112">
        <v>636130</v>
      </c>
      <c r="C112" s="1">
        <v>44635</v>
      </c>
      <c r="D112">
        <v>2</v>
      </c>
      <c r="E112" t="s">
        <v>172</v>
      </c>
      <c r="F112" t="s">
        <v>165</v>
      </c>
      <c r="G112" t="s">
        <v>38</v>
      </c>
      <c r="H112" s="2">
        <v>5571841</v>
      </c>
      <c r="J112">
        <f t="shared" si="85"/>
        <v>0</v>
      </c>
      <c r="K112">
        <f t="shared" si="86"/>
        <v>0</v>
      </c>
      <c r="L112">
        <f t="shared" si="87"/>
        <v>0</v>
      </c>
      <c r="M112">
        <f t="shared" si="88"/>
        <v>0</v>
      </c>
      <c r="N112">
        <f t="shared" si="89"/>
        <v>0</v>
      </c>
      <c r="O112">
        <f t="shared" si="90"/>
        <v>0</v>
      </c>
      <c r="P112">
        <f t="shared" si="111"/>
        <v>0</v>
      </c>
      <c r="Q112">
        <f t="shared" si="112"/>
        <v>0</v>
      </c>
      <c r="R112" s="11">
        <f t="shared" si="91"/>
        <v>0</v>
      </c>
      <c r="S112" s="12">
        <f t="shared" si="92"/>
        <v>0</v>
      </c>
      <c r="T112" s="11">
        <f t="shared" si="93"/>
        <v>0</v>
      </c>
      <c r="U112" s="12">
        <f t="shared" si="94"/>
        <v>0</v>
      </c>
      <c r="V112" s="11">
        <f t="shared" si="95"/>
        <v>0</v>
      </c>
      <c r="W112" s="12">
        <f t="shared" si="96"/>
        <v>0</v>
      </c>
      <c r="X112" s="11">
        <f t="shared" si="97"/>
        <v>0</v>
      </c>
      <c r="Y112" s="12">
        <f t="shared" si="98"/>
        <v>0</v>
      </c>
      <c r="Z112" s="11">
        <f t="shared" si="99"/>
        <v>0</v>
      </c>
      <c r="AA112" s="12">
        <f t="shared" si="100"/>
        <v>0</v>
      </c>
      <c r="AB112" s="11">
        <f t="shared" si="101"/>
        <v>0</v>
      </c>
      <c r="AC112" s="12">
        <f t="shared" si="102"/>
        <v>0</v>
      </c>
      <c r="AD112" s="11">
        <f t="shared" si="103"/>
        <v>0</v>
      </c>
      <c r="AE112" s="12">
        <f t="shared" si="104"/>
        <v>0</v>
      </c>
      <c r="AF112" s="11">
        <f t="shared" si="105"/>
        <v>0</v>
      </c>
      <c r="AG112" s="12">
        <f t="shared" si="106"/>
        <v>0</v>
      </c>
      <c r="AH112" s="11">
        <f t="shared" si="107"/>
        <v>0</v>
      </c>
      <c r="AI112" s="12">
        <f t="shared" si="108"/>
        <v>0</v>
      </c>
      <c r="AJ112" s="11">
        <f t="shared" si="109"/>
        <v>0</v>
      </c>
      <c r="AK112" s="12">
        <f t="shared" si="110"/>
        <v>0</v>
      </c>
    </row>
    <row r="113" spans="1:37" x14ac:dyDescent="0.3">
      <c r="A113">
        <v>636130</v>
      </c>
      <c r="C113" s="1">
        <v>44635</v>
      </c>
      <c r="D113">
        <v>3</v>
      </c>
      <c r="E113" t="s">
        <v>172</v>
      </c>
      <c r="F113" t="s">
        <v>165</v>
      </c>
      <c r="G113" t="s">
        <v>31</v>
      </c>
      <c r="H113" s="2">
        <v>6926981</v>
      </c>
      <c r="J113">
        <f t="shared" si="85"/>
        <v>0</v>
      </c>
      <c r="K113">
        <f t="shared" si="86"/>
        <v>0</v>
      </c>
      <c r="L113">
        <f t="shared" si="87"/>
        <v>0</v>
      </c>
      <c r="M113">
        <f t="shared" si="88"/>
        <v>0</v>
      </c>
      <c r="N113">
        <f t="shared" si="89"/>
        <v>0</v>
      </c>
      <c r="O113">
        <f t="shared" si="90"/>
        <v>0</v>
      </c>
      <c r="P113">
        <f t="shared" si="111"/>
        <v>0</v>
      </c>
      <c r="Q113">
        <f t="shared" si="112"/>
        <v>0</v>
      </c>
      <c r="R113" s="11">
        <f t="shared" si="91"/>
        <v>0</v>
      </c>
      <c r="S113" s="12">
        <f t="shared" si="92"/>
        <v>0</v>
      </c>
      <c r="T113" s="11">
        <f t="shared" si="93"/>
        <v>0</v>
      </c>
      <c r="U113" s="12">
        <f t="shared" si="94"/>
        <v>0</v>
      </c>
      <c r="V113" s="11">
        <f t="shared" si="95"/>
        <v>0</v>
      </c>
      <c r="W113" s="12">
        <f t="shared" si="96"/>
        <v>0</v>
      </c>
      <c r="X113" s="11">
        <f t="shared" si="97"/>
        <v>0</v>
      </c>
      <c r="Y113" s="12">
        <f t="shared" si="98"/>
        <v>0</v>
      </c>
      <c r="Z113" s="11">
        <f t="shared" si="99"/>
        <v>0</v>
      </c>
      <c r="AA113" s="12">
        <f t="shared" si="100"/>
        <v>0</v>
      </c>
      <c r="AB113" s="11">
        <f t="shared" si="101"/>
        <v>1</v>
      </c>
      <c r="AC113" s="12">
        <f t="shared" si="102"/>
        <v>0</v>
      </c>
      <c r="AD113" s="11">
        <f t="shared" si="103"/>
        <v>0</v>
      </c>
      <c r="AE113" s="12">
        <f t="shared" si="104"/>
        <v>0</v>
      </c>
      <c r="AF113" s="11">
        <f t="shared" si="105"/>
        <v>0</v>
      </c>
      <c r="AG113" s="12">
        <f t="shared" si="106"/>
        <v>0</v>
      </c>
      <c r="AH113" s="11">
        <f t="shared" si="107"/>
        <v>0</v>
      </c>
      <c r="AI113" s="12">
        <f t="shared" si="108"/>
        <v>0</v>
      </c>
      <c r="AJ113" s="11">
        <f t="shared" si="109"/>
        <v>0</v>
      </c>
      <c r="AK113" s="12">
        <f t="shared" si="110"/>
        <v>0</v>
      </c>
    </row>
    <row r="114" spans="1:37" x14ac:dyDescent="0.3">
      <c r="A114">
        <v>636130</v>
      </c>
      <c r="C114" s="1">
        <v>44635</v>
      </c>
      <c r="D114">
        <v>4</v>
      </c>
      <c r="E114" t="s">
        <v>172</v>
      </c>
      <c r="F114" t="s">
        <v>165</v>
      </c>
      <c r="G114" t="s">
        <v>16</v>
      </c>
      <c r="H114" s="2">
        <v>7200000</v>
      </c>
      <c r="J114">
        <f t="shared" si="85"/>
        <v>0</v>
      </c>
      <c r="K114">
        <f t="shared" si="86"/>
        <v>0</v>
      </c>
      <c r="L114">
        <f t="shared" si="87"/>
        <v>0</v>
      </c>
      <c r="M114">
        <f t="shared" si="88"/>
        <v>0</v>
      </c>
      <c r="N114">
        <f t="shared" si="89"/>
        <v>0</v>
      </c>
      <c r="O114">
        <f t="shared" si="90"/>
        <v>0</v>
      </c>
      <c r="P114">
        <f t="shared" si="111"/>
        <v>0</v>
      </c>
      <c r="Q114">
        <f t="shared" si="112"/>
        <v>0</v>
      </c>
      <c r="R114" s="11">
        <f t="shared" si="91"/>
        <v>0</v>
      </c>
      <c r="S114" s="12">
        <f t="shared" si="92"/>
        <v>0</v>
      </c>
      <c r="T114" s="11">
        <f t="shared" si="93"/>
        <v>0</v>
      </c>
      <c r="U114" s="12">
        <f t="shared" si="94"/>
        <v>0</v>
      </c>
      <c r="V114" s="11">
        <f t="shared" si="95"/>
        <v>0</v>
      </c>
      <c r="W114" s="12">
        <f t="shared" si="96"/>
        <v>0</v>
      </c>
      <c r="X114" s="11">
        <f t="shared" si="97"/>
        <v>0</v>
      </c>
      <c r="Y114" s="12">
        <f t="shared" si="98"/>
        <v>0</v>
      </c>
      <c r="Z114" s="11">
        <f t="shared" si="99"/>
        <v>0</v>
      </c>
      <c r="AA114" s="12">
        <f t="shared" si="100"/>
        <v>0</v>
      </c>
      <c r="AB114" s="11">
        <f t="shared" si="101"/>
        <v>0</v>
      </c>
      <c r="AC114" s="12">
        <f t="shared" si="102"/>
        <v>0</v>
      </c>
      <c r="AD114" s="11">
        <f t="shared" si="103"/>
        <v>0</v>
      </c>
      <c r="AE114" s="12">
        <f t="shared" si="104"/>
        <v>0</v>
      </c>
      <c r="AF114" s="11">
        <f t="shared" si="105"/>
        <v>0</v>
      </c>
      <c r="AG114" s="12">
        <f t="shared" si="106"/>
        <v>0</v>
      </c>
      <c r="AH114" s="11">
        <f t="shared" si="107"/>
        <v>0</v>
      </c>
      <c r="AI114" s="12">
        <f t="shared" si="108"/>
        <v>0</v>
      </c>
      <c r="AJ114" s="11">
        <f t="shared" si="109"/>
        <v>0</v>
      </c>
      <c r="AK114" s="12">
        <f t="shared" si="110"/>
        <v>0</v>
      </c>
    </row>
    <row r="115" spans="1:37" x14ac:dyDescent="0.3">
      <c r="A115">
        <v>636130</v>
      </c>
      <c r="C115" s="1">
        <v>44635</v>
      </c>
      <c r="D115">
        <v>5</v>
      </c>
      <c r="E115" t="s">
        <v>172</v>
      </c>
      <c r="F115" t="s">
        <v>165</v>
      </c>
      <c r="G115" t="s">
        <v>49</v>
      </c>
      <c r="H115" s="2">
        <v>7257665</v>
      </c>
      <c r="J115">
        <f t="shared" si="85"/>
        <v>0</v>
      </c>
      <c r="K115">
        <f t="shared" si="86"/>
        <v>0</v>
      </c>
      <c r="L115">
        <f t="shared" si="87"/>
        <v>0</v>
      </c>
      <c r="M115">
        <f t="shared" si="88"/>
        <v>0</v>
      </c>
      <c r="N115">
        <f t="shared" si="89"/>
        <v>0</v>
      </c>
      <c r="O115">
        <f t="shared" si="90"/>
        <v>0</v>
      </c>
      <c r="P115">
        <f t="shared" si="111"/>
        <v>0</v>
      </c>
      <c r="Q115">
        <f t="shared" si="112"/>
        <v>0</v>
      </c>
      <c r="R115" s="11">
        <f t="shared" si="91"/>
        <v>0</v>
      </c>
      <c r="S115" s="12">
        <f t="shared" si="92"/>
        <v>0</v>
      </c>
      <c r="T115" s="11">
        <f t="shared" si="93"/>
        <v>0</v>
      </c>
      <c r="U115" s="12">
        <f t="shared" si="94"/>
        <v>0</v>
      </c>
      <c r="V115" s="11">
        <f t="shared" si="95"/>
        <v>0</v>
      </c>
      <c r="W115" s="12">
        <f t="shared" si="96"/>
        <v>0</v>
      </c>
      <c r="X115" s="11">
        <f t="shared" si="97"/>
        <v>0</v>
      </c>
      <c r="Y115" s="12">
        <f t="shared" si="98"/>
        <v>0</v>
      </c>
      <c r="Z115" s="11">
        <f t="shared" si="99"/>
        <v>0</v>
      </c>
      <c r="AA115" s="12">
        <f t="shared" si="100"/>
        <v>0</v>
      </c>
      <c r="AB115" s="11">
        <f t="shared" si="101"/>
        <v>0</v>
      </c>
      <c r="AC115" s="12">
        <f t="shared" si="102"/>
        <v>0</v>
      </c>
      <c r="AD115" s="11">
        <f t="shared" si="103"/>
        <v>0</v>
      </c>
      <c r="AE115" s="12">
        <f t="shared" si="104"/>
        <v>0</v>
      </c>
      <c r="AF115" s="11">
        <f t="shared" si="105"/>
        <v>0</v>
      </c>
      <c r="AG115" s="12">
        <f t="shared" si="106"/>
        <v>0</v>
      </c>
      <c r="AH115" s="11">
        <f t="shared" si="107"/>
        <v>0</v>
      </c>
      <c r="AI115" s="12">
        <f t="shared" si="108"/>
        <v>0</v>
      </c>
      <c r="AJ115" s="11">
        <f t="shared" si="109"/>
        <v>0</v>
      </c>
      <c r="AK115" s="12">
        <f t="shared" si="110"/>
        <v>0</v>
      </c>
    </row>
    <row r="116" spans="1:37" x14ac:dyDescent="0.3">
      <c r="A116">
        <v>636130</v>
      </c>
      <c r="C116" s="1">
        <v>44635</v>
      </c>
      <c r="D116">
        <v>6</v>
      </c>
      <c r="E116" t="s">
        <v>172</v>
      </c>
      <c r="F116" t="s">
        <v>165</v>
      </c>
      <c r="G116" t="s">
        <v>17</v>
      </c>
      <c r="H116" s="2">
        <v>7345330</v>
      </c>
      <c r="J116">
        <f t="shared" si="85"/>
        <v>0</v>
      </c>
      <c r="K116">
        <f t="shared" si="86"/>
        <v>0</v>
      </c>
      <c r="L116">
        <f t="shared" si="87"/>
        <v>0</v>
      </c>
      <c r="M116">
        <f t="shared" si="88"/>
        <v>0</v>
      </c>
      <c r="N116">
        <f t="shared" si="89"/>
        <v>0</v>
      </c>
      <c r="O116">
        <f t="shared" si="90"/>
        <v>0</v>
      </c>
      <c r="P116">
        <f t="shared" si="111"/>
        <v>0</v>
      </c>
      <c r="Q116">
        <f t="shared" si="112"/>
        <v>0</v>
      </c>
      <c r="R116" s="11">
        <f t="shared" si="91"/>
        <v>0</v>
      </c>
      <c r="S116" s="12">
        <f t="shared" si="92"/>
        <v>0</v>
      </c>
      <c r="T116" s="11">
        <f t="shared" si="93"/>
        <v>0</v>
      </c>
      <c r="U116" s="12">
        <f t="shared" si="94"/>
        <v>0</v>
      </c>
      <c r="V116" s="11">
        <f t="shared" si="95"/>
        <v>0</v>
      </c>
      <c r="W116" s="12">
        <f t="shared" si="96"/>
        <v>0</v>
      </c>
      <c r="X116" s="11">
        <f t="shared" si="97"/>
        <v>0</v>
      </c>
      <c r="Y116" s="12">
        <f t="shared" si="98"/>
        <v>0</v>
      </c>
      <c r="Z116" s="11">
        <f t="shared" si="99"/>
        <v>0</v>
      </c>
      <c r="AA116" s="12">
        <f t="shared" si="100"/>
        <v>0</v>
      </c>
      <c r="AB116" s="11">
        <f t="shared" si="101"/>
        <v>0</v>
      </c>
      <c r="AC116" s="12">
        <f t="shared" si="102"/>
        <v>0</v>
      </c>
      <c r="AD116" s="11">
        <f t="shared" si="103"/>
        <v>0</v>
      </c>
      <c r="AE116" s="12">
        <f t="shared" si="104"/>
        <v>0</v>
      </c>
      <c r="AF116" s="11">
        <f t="shared" si="105"/>
        <v>0</v>
      </c>
      <c r="AG116" s="12">
        <f t="shared" si="106"/>
        <v>0</v>
      </c>
      <c r="AH116" s="11">
        <f t="shared" si="107"/>
        <v>0</v>
      </c>
      <c r="AI116" s="12">
        <f t="shared" si="108"/>
        <v>0</v>
      </c>
      <c r="AJ116" s="11">
        <f t="shared" si="109"/>
        <v>0</v>
      </c>
      <c r="AK116" s="12">
        <f t="shared" si="110"/>
        <v>0</v>
      </c>
    </row>
    <row r="117" spans="1:37" x14ac:dyDescent="0.3">
      <c r="A117">
        <v>636130</v>
      </c>
      <c r="C117" s="1">
        <v>44635</v>
      </c>
      <c r="D117">
        <v>7</v>
      </c>
      <c r="E117" t="s">
        <v>172</v>
      </c>
      <c r="F117" t="s">
        <v>165</v>
      </c>
      <c r="G117" t="s">
        <v>41</v>
      </c>
      <c r="H117" s="2">
        <v>7752578</v>
      </c>
      <c r="J117">
        <f t="shared" si="85"/>
        <v>0</v>
      </c>
      <c r="K117">
        <f t="shared" si="86"/>
        <v>0</v>
      </c>
      <c r="L117">
        <f t="shared" si="87"/>
        <v>0</v>
      </c>
      <c r="M117">
        <f t="shared" si="88"/>
        <v>0</v>
      </c>
      <c r="N117">
        <f t="shared" si="89"/>
        <v>0</v>
      </c>
      <c r="O117">
        <f t="shared" si="90"/>
        <v>0</v>
      </c>
      <c r="P117">
        <f t="shared" si="111"/>
        <v>0</v>
      </c>
      <c r="Q117">
        <f t="shared" si="112"/>
        <v>0</v>
      </c>
      <c r="R117" s="11">
        <f t="shared" si="91"/>
        <v>0</v>
      </c>
      <c r="S117" s="12">
        <f t="shared" si="92"/>
        <v>0</v>
      </c>
      <c r="T117" s="11">
        <f t="shared" si="93"/>
        <v>0</v>
      </c>
      <c r="U117" s="12">
        <f t="shared" si="94"/>
        <v>0</v>
      </c>
      <c r="V117" s="11">
        <f t="shared" si="95"/>
        <v>0</v>
      </c>
      <c r="W117" s="12">
        <f t="shared" si="96"/>
        <v>0</v>
      </c>
      <c r="X117" s="11">
        <f t="shared" si="97"/>
        <v>0</v>
      </c>
      <c r="Y117" s="12">
        <f t="shared" si="98"/>
        <v>0</v>
      </c>
      <c r="Z117" s="11">
        <f t="shared" si="99"/>
        <v>0</v>
      </c>
      <c r="AA117" s="12">
        <f t="shared" si="100"/>
        <v>0</v>
      </c>
      <c r="AB117" s="11">
        <f t="shared" si="101"/>
        <v>0</v>
      </c>
      <c r="AC117" s="12">
        <f t="shared" si="102"/>
        <v>0</v>
      </c>
      <c r="AD117" s="11">
        <f t="shared" si="103"/>
        <v>0</v>
      </c>
      <c r="AE117" s="12">
        <f t="shared" si="104"/>
        <v>0</v>
      </c>
      <c r="AF117" s="11">
        <f t="shared" si="105"/>
        <v>0</v>
      </c>
      <c r="AG117" s="12">
        <f t="shared" si="106"/>
        <v>0</v>
      </c>
      <c r="AH117" s="11">
        <f t="shared" si="107"/>
        <v>0</v>
      </c>
      <c r="AI117" s="12">
        <f t="shared" si="108"/>
        <v>0</v>
      </c>
      <c r="AJ117" s="11">
        <f t="shared" si="109"/>
        <v>0</v>
      </c>
      <c r="AK117" s="12">
        <f t="shared" si="110"/>
        <v>0</v>
      </c>
    </row>
    <row r="118" spans="1:37" x14ac:dyDescent="0.3">
      <c r="A118">
        <v>636130</v>
      </c>
      <c r="C118" s="1">
        <v>44635</v>
      </c>
      <c r="D118">
        <v>8</v>
      </c>
      <c r="E118" t="s">
        <v>172</v>
      </c>
      <c r="F118" t="s">
        <v>165</v>
      </c>
      <c r="G118" t="s">
        <v>45</v>
      </c>
      <c r="H118" s="2">
        <v>7769293</v>
      </c>
      <c r="J118">
        <f t="shared" si="85"/>
        <v>0</v>
      </c>
      <c r="K118">
        <f t="shared" si="86"/>
        <v>0</v>
      </c>
      <c r="L118">
        <f t="shared" si="87"/>
        <v>0</v>
      </c>
      <c r="M118">
        <f t="shared" si="88"/>
        <v>0</v>
      </c>
      <c r="N118">
        <f t="shared" si="89"/>
        <v>0</v>
      </c>
      <c r="O118">
        <f t="shared" si="90"/>
        <v>0</v>
      </c>
      <c r="P118">
        <f t="shared" si="111"/>
        <v>0</v>
      </c>
      <c r="Q118">
        <f t="shared" si="112"/>
        <v>0</v>
      </c>
      <c r="R118" s="11">
        <f t="shared" si="91"/>
        <v>0</v>
      </c>
      <c r="S118" s="12">
        <f t="shared" si="92"/>
        <v>0</v>
      </c>
      <c r="T118" s="11">
        <f t="shared" si="93"/>
        <v>0</v>
      </c>
      <c r="U118" s="12">
        <f t="shared" si="94"/>
        <v>0</v>
      </c>
      <c r="V118" s="11">
        <f t="shared" si="95"/>
        <v>0</v>
      </c>
      <c r="W118" s="12">
        <f t="shared" si="96"/>
        <v>0</v>
      </c>
      <c r="X118" s="11">
        <f t="shared" si="97"/>
        <v>0</v>
      </c>
      <c r="Y118" s="12">
        <f t="shared" si="98"/>
        <v>0</v>
      </c>
      <c r="Z118" s="11">
        <f t="shared" si="99"/>
        <v>0</v>
      </c>
      <c r="AA118" s="12">
        <f t="shared" si="100"/>
        <v>0</v>
      </c>
      <c r="AB118" s="11">
        <f t="shared" si="101"/>
        <v>0</v>
      </c>
      <c r="AC118" s="12">
        <f t="shared" si="102"/>
        <v>0</v>
      </c>
      <c r="AD118" s="11">
        <f t="shared" si="103"/>
        <v>0</v>
      </c>
      <c r="AE118" s="12">
        <f t="shared" si="104"/>
        <v>0</v>
      </c>
      <c r="AF118" s="11">
        <f t="shared" si="105"/>
        <v>0</v>
      </c>
      <c r="AG118" s="12">
        <f t="shared" si="106"/>
        <v>0</v>
      </c>
      <c r="AH118" s="11">
        <f t="shared" si="107"/>
        <v>0</v>
      </c>
      <c r="AI118" s="12">
        <f t="shared" si="108"/>
        <v>0</v>
      </c>
      <c r="AJ118" s="11">
        <f t="shared" si="109"/>
        <v>0</v>
      </c>
      <c r="AK118" s="12">
        <f t="shared" si="110"/>
        <v>0</v>
      </c>
    </row>
    <row r="119" spans="1:37" x14ac:dyDescent="0.3">
      <c r="A119">
        <v>636130</v>
      </c>
      <c r="C119" s="1">
        <v>44635</v>
      </c>
      <c r="D119">
        <v>9</v>
      </c>
      <c r="E119" t="s">
        <v>172</v>
      </c>
      <c r="F119" t="s">
        <v>165</v>
      </c>
      <c r="G119" t="s">
        <v>26</v>
      </c>
      <c r="H119" s="2">
        <v>7821388</v>
      </c>
      <c r="J119">
        <f t="shared" si="85"/>
        <v>0</v>
      </c>
      <c r="K119">
        <f t="shared" si="86"/>
        <v>0</v>
      </c>
      <c r="L119">
        <f t="shared" si="87"/>
        <v>0</v>
      </c>
      <c r="M119">
        <f t="shared" si="88"/>
        <v>0</v>
      </c>
      <c r="N119">
        <f t="shared" si="89"/>
        <v>0</v>
      </c>
      <c r="O119">
        <f t="shared" si="90"/>
        <v>0</v>
      </c>
      <c r="P119">
        <f t="shared" si="111"/>
        <v>0</v>
      </c>
      <c r="Q119">
        <f t="shared" si="112"/>
        <v>0</v>
      </c>
      <c r="R119" s="11">
        <f t="shared" si="91"/>
        <v>0</v>
      </c>
      <c r="S119" s="12">
        <f t="shared" si="92"/>
        <v>0</v>
      </c>
      <c r="T119" s="11">
        <f t="shared" si="93"/>
        <v>0</v>
      </c>
      <c r="U119" s="12">
        <f t="shared" si="94"/>
        <v>0</v>
      </c>
      <c r="V119" s="11">
        <f t="shared" si="95"/>
        <v>0</v>
      </c>
      <c r="W119" s="12">
        <f t="shared" si="96"/>
        <v>0</v>
      </c>
      <c r="X119" s="11">
        <f t="shared" si="97"/>
        <v>0</v>
      </c>
      <c r="Y119" s="12">
        <f t="shared" si="98"/>
        <v>0</v>
      </c>
      <c r="Z119" s="11">
        <f t="shared" si="99"/>
        <v>0</v>
      </c>
      <c r="AA119" s="12">
        <f t="shared" si="100"/>
        <v>0</v>
      </c>
      <c r="AB119" s="11">
        <f t="shared" si="101"/>
        <v>0</v>
      </c>
      <c r="AC119" s="12">
        <f t="shared" si="102"/>
        <v>0</v>
      </c>
      <c r="AD119" s="11">
        <f t="shared" si="103"/>
        <v>0</v>
      </c>
      <c r="AE119" s="12">
        <f t="shared" si="104"/>
        <v>0</v>
      </c>
      <c r="AF119" s="11">
        <f t="shared" si="105"/>
        <v>0</v>
      </c>
      <c r="AG119" s="12">
        <f t="shared" si="106"/>
        <v>0</v>
      </c>
      <c r="AH119" s="11">
        <f t="shared" si="107"/>
        <v>0</v>
      </c>
      <c r="AI119" s="12">
        <f t="shared" si="108"/>
        <v>0</v>
      </c>
      <c r="AJ119" s="11">
        <f t="shared" si="109"/>
        <v>0</v>
      </c>
      <c r="AK119" s="12">
        <f t="shared" si="110"/>
        <v>0</v>
      </c>
    </row>
    <row r="120" spans="1:37" x14ac:dyDescent="0.3">
      <c r="A120">
        <v>636130</v>
      </c>
      <c r="C120" s="1">
        <v>44635</v>
      </c>
      <c r="D120">
        <v>10</v>
      </c>
      <c r="E120" t="s">
        <v>172</v>
      </c>
      <c r="F120" t="s">
        <v>165</v>
      </c>
      <c r="G120" t="s">
        <v>37</v>
      </c>
      <c r="H120" s="2">
        <v>7879416</v>
      </c>
      <c r="J120">
        <f t="shared" si="85"/>
        <v>0</v>
      </c>
      <c r="K120">
        <f t="shared" si="86"/>
        <v>0</v>
      </c>
      <c r="L120">
        <f t="shared" si="87"/>
        <v>0</v>
      </c>
      <c r="M120">
        <f t="shared" si="88"/>
        <v>0</v>
      </c>
      <c r="N120">
        <f t="shared" si="89"/>
        <v>0</v>
      </c>
      <c r="O120">
        <f t="shared" si="90"/>
        <v>0</v>
      </c>
      <c r="P120">
        <f t="shared" si="111"/>
        <v>0</v>
      </c>
      <c r="Q120">
        <f t="shared" si="112"/>
        <v>0</v>
      </c>
      <c r="R120" s="11">
        <f t="shared" si="91"/>
        <v>0</v>
      </c>
      <c r="S120" s="12">
        <f t="shared" si="92"/>
        <v>0</v>
      </c>
      <c r="T120" s="11">
        <f t="shared" si="93"/>
        <v>0</v>
      </c>
      <c r="U120" s="12">
        <f t="shared" si="94"/>
        <v>0</v>
      </c>
      <c r="V120" s="11">
        <f t="shared" si="95"/>
        <v>0</v>
      </c>
      <c r="W120" s="12">
        <f t="shared" si="96"/>
        <v>0</v>
      </c>
      <c r="X120" s="11">
        <f t="shared" si="97"/>
        <v>0</v>
      </c>
      <c r="Y120" s="12">
        <f t="shared" si="98"/>
        <v>0</v>
      </c>
      <c r="Z120" s="11">
        <f t="shared" si="99"/>
        <v>0</v>
      </c>
      <c r="AA120" s="12">
        <f t="shared" si="100"/>
        <v>0</v>
      </c>
      <c r="AB120" s="11">
        <f t="shared" si="101"/>
        <v>0</v>
      </c>
      <c r="AC120" s="12">
        <f t="shared" si="102"/>
        <v>0</v>
      </c>
      <c r="AD120" s="11">
        <f t="shared" si="103"/>
        <v>0</v>
      </c>
      <c r="AE120" s="12">
        <f t="shared" si="104"/>
        <v>0</v>
      </c>
      <c r="AF120" s="11">
        <f t="shared" si="105"/>
        <v>0</v>
      </c>
      <c r="AG120" s="12">
        <f t="shared" si="106"/>
        <v>0</v>
      </c>
      <c r="AH120" s="11">
        <f t="shared" si="107"/>
        <v>0</v>
      </c>
      <c r="AI120" s="12">
        <f t="shared" si="108"/>
        <v>0</v>
      </c>
      <c r="AJ120" s="11">
        <f t="shared" si="109"/>
        <v>0</v>
      </c>
      <c r="AK120" s="12">
        <f t="shared" si="110"/>
        <v>0</v>
      </c>
    </row>
    <row r="121" spans="1:37" x14ac:dyDescent="0.3">
      <c r="A121">
        <v>636130</v>
      </c>
      <c r="C121" s="1">
        <v>44635</v>
      </c>
      <c r="D121">
        <v>11</v>
      </c>
      <c r="E121" t="s">
        <v>172</v>
      </c>
      <c r="F121" t="s">
        <v>165</v>
      </c>
      <c r="G121" t="s">
        <v>13</v>
      </c>
      <c r="H121" s="2">
        <v>8019545</v>
      </c>
      <c r="J121">
        <f t="shared" si="85"/>
        <v>0</v>
      </c>
      <c r="K121">
        <f t="shared" si="86"/>
        <v>0</v>
      </c>
      <c r="L121">
        <f t="shared" si="87"/>
        <v>0</v>
      </c>
      <c r="M121">
        <f t="shared" si="88"/>
        <v>0</v>
      </c>
      <c r="N121">
        <f t="shared" si="89"/>
        <v>1</v>
      </c>
      <c r="O121">
        <f t="shared" si="90"/>
        <v>0</v>
      </c>
      <c r="P121">
        <f t="shared" si="111"/>
        <v>0</v>
      </c>
      <c r="Q121">
        <f t="shared" si="112"/>
        <v>0</v>
      </c>
      <c r="R121" s="11">
        <f t="shared" si="91"/>
        <v>0</v>
      </c>
      <c r="S121" s="12">
        <f t="shared" si="92"/>
        <v>0</v>
      </c>
      <c r="T121" s="11">
        <f t="shared" si="93"/>
        <v>0</v>
      </c>
      <c r="U121" s="12">
        <f t="shared" si="94"/>
        <v>0</v>
      </c>
      <c r="V121" s="11">
        <f t="shared" si="95"/>
        <v>0</v>
      </c>
      <c r="W121" s="12">
        <f t="shared" si="96"/>
        <v>0</v>
      </c>
      <c r="X121" s="11">
        <f t="shared" si="97"/>
        <v>0</v>
      </c>
      <c r="Y121" s="12">
        <f t="shared" si="98"/>
        <v>0</v>
      </c>
      <c r="Z121" s="11">
        <f t="shared" si="99"/>
        <v>0</v>
      </c>
      <c r="AA121" s="12">
        <f t="shared" si="100"/>
        <v>0</v>
      </c>
      <c r="AB121" s="11">
        <f t="shared" si="101"/>
        <v>0</v>
      </c>
      <c r="AC121" s="12">
        <f t="shared" si="102"/>
        <v>0</v>
      </c>
      <c r="AD121" s="11">
        <f t="shared" si="103"/>
        <v>0</v>
      </c>
      <c r="AE121" s="12">
        <f t="shared" si="104"/>
        <v>0</v>
      </c>
      <c r="AF121" s="11">
        <f t="shared" si="105"/>
        <v>0</v>
      </c>
      <c r="AG121" s="12">
        <f t="shared" si="106"/>
        <v>0</v>
      </c>
      <c r="AH121" s="11">
        <f t="shared" si="107"/>
        <v>0</v>
      </c>
      <c r="AI121" s="12">
        <f t="shared" si="108"/>
        <v>0</v>
      </c>
      <c r="AJ121" s="11">
        <f t="shared" si="109"/>
        <v>0</v>
      </c>
      <c r="AK121" s="12">
        <f t="shared" si="110"/>
        <v>0</v>
      </c>
    </row>
    <row r="122" spans="1:37" x14ac:dyDescent="0.3">
      <c r="A122">
        <v>636130</v>
      </c>
      <c r="C122" s="1">
        <v>44635</v>
      </c>
      <c r="D122">
        <v>12</v>
      </c>
      <c r="E122" t="s">
        <v>172</v>
      </c>
      <c r="F122" t="s">
        <v>165</v>
      </c>
      <c r="G122" t="s">
        <v>15</v>
      </c>
      <c r="H122" s="2">
        <v>8921988</v>
      </c>
      <c r="J122">
        <f t="shared" si="85"/>
        <v>0</v>
      </c>
      <c r="K122">
        <f t="shared" si="86"/>
        <v>0</v>
      </c>
      <c r="L122">
        <f t="shared" si="87"/>
        <v>0</v>
      </c>
      <c r="M122">
        <f t="shared" si="88"/>
        <v>0</v>
      </c>
      <c r="N122">
        <f t="shared" si="89"/>
        <v>0</v>
      </c>
      <c r="O122">
        <f t="shared" si="90"/>
        <v>0</v>
      </c>
      <c r="P122">
        <f t="shared" si="111"/>
        <v>0</v>
      </c>
      <c r="Q122">
        <f t="shared" si="112"/>
        <v>0</v>
      </c>
      <c r="R122" s="11">
        <f t="shared" si="91"/>
        <v>0</v>
      </c>
      <c r="S122" s="12">
        <f t="shared" si="92"/>
        <v>0</v>
      </c>
      <c r="T122" s="11">
        <f t="shared" si="93"/>
        <v>0</v>
      </c>
      <c r="U122" s="12">
        <f t="shared" si="94"/>
        <v>0</v>
      </c>
      <c r="V122" s="11">
        <f t="shared" si="95"/>
        <v>0</v>
      </c>
      <c r="W122" s="12">
        <f t="shared" si="96"/>
        <v>0</v>
      </c>
      <c r="X122" s="11">
        <f t="shared" si="97"/>
        <v>0</v>
      </c>
      <c r="Y122" s="12">
        <f t="shared" si="98"/>
        <v>0</v>
      </c>
      <c r="Z122" s="11">
        <f t="shared" si="99"/>
        <v>0</v>
      </c>
      <c r="AA122" s="12">
        <f t="shared" si="100"/>
        <v>0</v>
      </c>
      <c r="AB122" s="11">
        <f t="shared" si="101"/>
        <v>0</v>
      </c>
      <c r="AC122" s="12">
        <f t="shared" si="102"/>
        <v>0</v>
      </c>
      <c r="AD122" s="11">
        <f t="shared" si="103"/>
        <v>0</v>
      </c>
      <c r="AE122" s="12">
        <f t="shared" si="104"/>
        <v>0</v>
      </c>
      <c r="AF122" s="11">
        <f t="shared" si="105"/>
        <v>1</v>
      </c>
      <c r="AG122" s="12">
        <f t="shared" si="106"/>
        <v>0</v>
      </c>
      <c r="AH122" s="11">
        <f t="shared" si="107"/>
        <v>0</v>
      </c>
      <c r="AI122" s="12">
        <f t="shared" si="108"/>
        <v>0</v>
      </c>
      <c r="AJ122" s="11">
        <f t="shared" si="109"/>
        <v>0</v>
      </c>
      <c r="AK122" s="12">
        <f t="shared" si="110"/>
        <v>0</v>
      </c>
    </row>
    <row r="123" spans="1:37" x14ac:dyDescent="0.3">
      <c r="A123">
        <v>636130</v>
      </c>
      <c r="C123" s="1">
        <v>44635</v>
      </c>
      <c r="D123">
        <v>13</v>
      </c>
      <c r="E123" t="s">
        <v>172</v>
      </c>
      <c r="F123" t="s">
        <v>165</v>
      </c>
      <c r="G123" t="s">
        <v>12</v>
      </c>
      <c r="H123" s="2">
        <v>8929804</v>
      </c>
      <c r="J123">
        <f t="shared" si="85"/>
        <v>0</v>
      </c>
      <c r="K123">
        <f t="shared" si="86"/>
        <v>0</v>
      </c>
      <c r="L123">
        <f t="shared" si="87"/>
        <v>0</v>
      </c>
      <c r="M123">
        <f t="shared" si="88"/>
        <v>0</v>
      </c>
      <c r="N123">
        <f t="shared" si="89"/>
        <v>0</v>
      </c>
      <c r="O123">
        <f t="shared" si="90"/>
        <v>0</v>
      </c>
      <c r="P123">
        <f t="shared" si="111"/>
        <v>0</v>
      </c>
      <c r="Q123">
        <f t="shared" si="112"/>
        <v>0</v>
      </c>
      <c r="R123" s="11">
        <f t="shared" si="91"/>
        <v>0</v>
      </c>
      <c r="S123" s="12">
        <f t="shared" si="92"/>
        <v>0</v>
      </c>
      <c r="T123" s="11">
        <f t="shared" si="93"/>
        <v>0</v>
      </c>
      <c r="U123" s="12">
        <f t="shared" si="94"/>
        <v>0</v>
      </c>
      <c r="V123" s="11">
        <f t="shared" si="95"/>
        <v>1</v>
      </c>
      <c r="W123" s="12">
        <f t="shared" si="96"/>
        <v>0</v>
      </c>
      <c r="X123" s="11">
        <f t="shared" si="97"/>
        <v>0</v>
      </c>
      <c r="Y123" s="12">
        <f t="shared" si="98"/>
        <v>0</v>
      </c>
      <c r="Z123" s="11">
        <f t="shared" si="99"/>
        <v>0</v>
      </c>
      <c r="AA123" s="12">
        <f t="shared" si="100"/>
        <v>0</v>
      </c>
      <c r="AB123" s="11">
        <f t="shared" si="101"/>
        <v>0</v>
      </c>
      <c r="AC123" s="12">
        <f t="shared" si="102"/>
        <v>0</v>
      </c>
      <c r="AD123" s="11">
        <f t="shared" si="103"/>
        <v>0</v>
      </c>
      <c r="AE123" s="12">
        <f t="shared" si="104"/>
        <v>0</v>
      </c>
      <c r="AF123" s="11">
        <f t="shared" si="105"/>
        <v>0</v>
      </c>
      <c r="AG123" s="12">
        <f t="shared" si="106"/>
        <v>0</v>
      </c>
      <c r="AH123" s="11">
        <f t="shared" si="107"/>
        <v>0</v>
      </c>
      <c r="AI123" s="12">
        <f t="shared" si="108"/>
        <v>0</v>
      </c>
      <c r="AJ123" s="11">
        <f t="shared" si="109"/>
        <v>0</v>
      </c>
      <c r="AK123" s="12">
        <f t="shared" si="110"/>
        <v>0</v>
      </c>
    </row>
    <row r="124" spans="1:37" x14ac:dyDescent="0.3">
      <c r="A124">
        <v>636130</v>
      </c>
      <c r="C124" s="1">
        <v>44635</v>
      </c>
      <c r="D124">
        <v>14</v>
      </c>
      <c r="E124" t="s">
        <v>172</v>
      </c>
      <c r="F124" t="s">
        <v>165</v>
      </c>
      <c r="G124" t="s">
        <v>32</v>
      </c>
      <c r="H124" s="2">
        <v>8958246</v>
      </c>
      <c r="J124">
        <f t="shared" si="85"/>
        <v>0</v>
      </c>
      <c r="K124">
        <f t="shared" si="86"/>
        <v>0</v>
      </c>
      <c r="L124">
        <f t="shared" si="87"/>
        <v>0</v>
      </c>
      <c r="M124">
        <f t="shared" si="88"/>
        <v>0</v>
      </c>
      <c r="N124">
        <f t="shared" si="89"/>
        <v>0</v>
      </c>
      <c r="O124">
        <f t="shared" si="90"/>
        <v>0</v>
      </c>
      <c r="P124">
        <f t="shared" si="111"/>
        <v>0</v>
      </c>
      <c r="Q124">
        <f t="shared" si="112"/>
        <v>0</v>
      </c>
      <c r="R124" s="11">
        <f t="shared" si="91"/>
        <v>0</v>
      </c>
      <c r="S124" s="12">
        <f t="shared" si="92"/>
        <v>0</v>
      </c>
      <c r="T124" s="11">
        <f t="shared" si="93"/>
        <v>0</v>
      </c>
      <c r="U124" s="12">
        <f t="shared" si="94"/>
        <v>0</v>
      </c>
      <c r="V124" s="11">
        <f t="shared" si="95"/>
        <v>0</v>
      </c>
      <c r="W124" s="12">
        <f t="shared" si="96"/>
        <v>0</v>
      </c>
      <c r="X124" s="11">
        <f t="shared" si="97"/>
        <v>0</v>
      </c>
      <c r="Y124" s="12">
        <f t="shared" si="98"/>
        <v>0</v>
      </c>
      <c r="Z124" s="11">
        <f t="shared" si="99"/>
        <v>0</v>
      </c>
      <c r="AA124" s="12">
        <f t="shared" si="100"/>
        <v>0</v>
      </c>
      <c r="AB124" s="11">
        <f t="shared" si="101"/>
        <v>0</v>
      </c>
      <c r="AC124" s="12">
        <f t="shared" si="102"/>
        <v>0</v>
      </c>
      <c r="AD124" s="11">
        <f t="shared" si="103"/>
        <v>0</v>
      </c>
      <c r="AE124" s="12">
        <f t="shared" si="104"/>
        <v>0</v>
      </c>
      <c r="AF124" s="11">
        <f t="shared" si="105"/>
        <v>0</v>
      </c>
      <c r="AG124" s="12">
        <f t="shared" si="106"/>
        <v>0</v>
      </c>
      <c r="AH124" s="11">
        <f t="shared" si="107"/>
        <v>0</v>
      </c>
      <c r="AI124" s="12">
        <f t="shared" si="108"/>
        <v>0</v>
      </c>
      <c r="AJ124" s="11">
        <f t="shared" si="109"/>
        <v>0</v>
      </c>
      <c r="AK124" s="12">
        <f t="shared" si="110"/>
        <v>0</v>
      </c>
    </row>
    <row r="125" spans="1:37" x14ac:dyDescent="0.3">
      <c r="A125">
        <v>636130</v>
      </c>
      <c r="C125" s="1">
        <v>44635</v>
      </c>
      <c r="D125">
        <v>15</v>
      </c>
      <c r="E125" t="s">
        <v>172</v>
      </c>
      <c r="F125" t="s">
        <v>165</v>
      </c>
      <c r="G125" t="s">
        <v>24</v>
      </c>
      <c r="H125" s="2">
        <v>9528128</v>
      </c>
      <c r="J125">
        <f t="shared" si="85"/>
        <v>0</v>
      </c>
      <c r="K125">
        <f t="shared" si="86"/>
        <v>0</v>
      </c>
      <c r="L125">
        <f t="shared" si="87"/>
        <v>0</v>
      </c>
      <c r="M125">
        <f t="shared" si="88"/>
        <v>0</v>
      </c>
      <c r="N125">
        <f t="shared" si="89"/>
        <v>0</v>
      </c>
      <c r="O125">
        <f t="shared" si="90"/>
        <v>0</v>
      </c>
      <c r="P125">
        <f t="shared" si="111"/>
        <v>0</v>
      </c>
      <c r="Q125">
        <f t="shared" si="112"/>
        <v>0</v>
      </c>
      <c r="R125" s="11">
        <f t="shared" si="91"/>
        <v>0</v>
      </c>
      <c r="S125" s="12">
        <f t="shared" si="92"/>
        <v>0</v>
      </c>
      <c r="T125" s="11">
        <f t="shared" si="93"/>
        <v>0</v>
      </c>
      <c r="U125" s="12">
        <f t="shared" si="94"/>
        <v>0</v>
      </c>
      <c r="V125" s="11">
        <f t="shared" si="95"/>
        <v>0</v>
      </c>
      <c r="W125" s="12">
        <f t="shared" si="96"/>
        <v>0</v>
      </c>
      <c r="X125" s="11">
        <f t="shared" si="97"/>
        <v>0</v>
      </c>
      <c r="Y125" s="12">
        <f t="shared" si="98"/>
        <v>0</v>
      </c>
      <c r="Z125" s="11">
        <f t="shared" si="99"/>
        <v>0</v>
      </c>
      <c r="AA125" s="12">
        <f t="shared" si="100"/>
        <v>0</v>
      </c>
      <c r="AB125" s="11">
        <f t="shared" si="101"/>
        <v>0</v>
      </c>
      <c r="AC125" s="12">
        <f t="shared" si="102"/>
        <v>0</v>
      </c>
      <c r="AD125" s="11">
        <f t="shared" si="103"/>
        <v>0</v>
      </c>
      <c r="AE125" s="12">
        <f t="shared" si="104"/>
        <v>0</v>
      </c>
      <c r="AF125" s="11">
        <f t="shared" si="105"/>
        <v>0</v>
      </c>
      <c r="AG125" s="12">
        <f t="shared" si="106"/>
        <v>0</v>
      </c>
      <c r="AH125" s="11">
        <f t="shared" si="107"/>
        <v>0</v>
      </c>
      <c r="AI125" s="12">
        <f t="shared" si="108"/>
        <v>0</v>
      </c>
      <c r="AJ125" s="11">
        <f t="shared" si="109"/>
        <v>0</v>
      </c>
      <c r="AK125" s="12">
        <f t="shared" si="110"/>
        <v>0</v>
      </c>
    </row>
    <row r="126" spans="1:37" x14ac:dyDescent="0.3">
      <c r="A126">
        <v>636130</v>
      </c>
      <c r="C126" s="1">
        <v>44635</v>
      </c>
      <c r="D126">
        <v>16</v>
      </c>
      <c r="E126" t="s">
        <v>172</v>
      </c>
      <c r="F126" t="s">
        <v>165</v>
      </c>
      <c r="G126" t="s">
        <v>57</v>
      </c>
      <c r="H126" s="2">
        <v>9746433</v>
      </c>
      <c r="J126">
        <f t="shared" si="85"/>
        <v>0</v>
      </c>
      <c r="K126">
        <f t="shared" si="86"/>
        <v>0</v>
      </c>
      <c r="L126">
        <f t="shared" si="87"/>
        <v>0</v>
      </c>
      <c r="M126">
        <f t="shared" si="88"/>
        <v>0</v>
      </c>
      <c r="N126">
        <f t="shared" si="89"/>
        <v>0</v>
      </c>
      <c r="O126">
        <f t="shared" si="90"/>
        <v>0</v>
      </c>
      <c r="P126">
        <f t="shared" si="111"/>
        <v>0</v>
      </c>
      <c r="Q126">
        <f t="shared" si="112"/>
        <v>0</v>
      </c>
      <c r="R126" s="11">
        <f t="shared" si="91"/>
        <v>0</v>
      </c>
      <c r="S126" s="12">
        <f t="shared" si="92"/>
        <v>0</v>
      </c>
      <c r="T126" s="11">
        <f t="shared" si="93"/>
        <v>0</v>
      </c>
      <c r="U126" s="12">
        <f t="shared" si="94"/>
        <v>0</v>
      </c>
      <c r="V126" s="11">
        <f t="shared" si="95"/>
        <v>0</v>
      </c>
      <c r="W126" s="12">
        <f t="shared" si="96"/>
        <v>0</v>
      </c>
      <c r="X126" s="11">
        <f t="shared" si="97"/>
        <v>0</v>
      </c>
      <c r="Y126" s="12">
        <f t="shared" si="98"/>
        <v>0</v>
      </c>
      <c r="Z126" s="11">
        <f t="shared" si="99"/>
        <v>0</v>
      </c>
      <c r="AA126" s="12">
        <f t="shared" si="100"/>
        <v>0</v>
      </c>
      <c r="AB126" s="11">
        <f t="shared" si="101"/>
        <v>0</v>
      </c>
      <c r="AC126" s="12">
        <f t="shared" si="102"/>
        <v>0</v>
      </c>
      <c r="AD126" s="11">
        <f t="shared" si="103"/>
        <v>0</v>
      </c>
      <c r="AE126" s="12">
        <f t="shared" si="104"/>
        <v>0</v>
      </c>
      <c r="AF126" s="11">
        <f t="shared" si="105"/>
        <v>0</v>
      </c>
      <c r="AG126" s="12">
        <f t="shared" si="106"/>
        <v>0</v>
      </c>
      <c r="AH126" s="11">
        <f t="shared" si="107"/>
        <v>0</v>
      </c>
      <c r="AI126" s="12">
        <f t="shared" si="108"/>
        <v>0</v>
      </c>
      <c r="AJ126" s="11">
        <f t="shared" si="109"/>
        <v>0</v>
      </c>
      <c r="AK126" s="12">
        <f t="shared" si="110"/>
        <v>0</v>
      </c>
    </row>
    <row r="127" spans="1:37" x14ac:dyDescent="0.3">
      <c r="A127">
        <v>636130</v>
      </c>
      <c r="C127" s="1">
        <v>44635</v>
      </c>
      <c r="D127">
        <v>17</v>
      </c>
      <c r="E127" t="s">
        <v>172</v>
      </c>
      <c r="F127" t="s">
        <v>165</v>
      </c>
      <c r="G127" t="s">
        <v>19</v>
      </c>
      <c r="H127" s="2">
        <v>10249826</v>
      </c>
      <c r="J127">
        <f t="shared" si="85"/>
        <v>0</v>
      </c>
      <c r="K127">
        <f t="shared" si="86"/>
        <v>0</v>
      </c>
      <c r="L127">
        <f t="shared" si="87"/>
        <v>0</v>
      </c>
      <c r="M127">
        <f t="shared" si="88"/>
        <v>0</v>
      </c>
      <c r="N127">
        <f t="shared" si="89"/>
        <v>0</v>
      </c>
      <c r="O127">
        <f t="shared" si="90"/>
        <v>0</v>
      </c>
      <c r="P127">
        <f t="shared" si="111"/>
        <v>0</v>
      </c>
      <c r="Q127">
        <f t="shared" si="112"/>
        <v>0</v>
      </c>
      <c r="R127" s="11">
        <f t="shared" si="91"/>
        <v>0</v>
      </c>
      <c r="S127" s="12">
        <f t="shared" si="92"/>
        <v>0</v>
      </c>
      <c r="T127" s="11">
        <f t="shared" si="93"/>
        <v>0</v>
      </c>
      <c r="U127" s="12">
        <f t="shared" si="94"/>
        <v>0</v>
      </c>
      <c r="V127" s="11">
        <f t="shared" si="95"/>
        <v>0</v>
      </c>
      <c r="W127" s="12">
        <f t="shared" si="96"/>
        <v>0</v>
      </c>
      <c r="X127" s="11">
        <f t="shared" si="97"/>
        <v>0</v>
      </c>
      <c r="Y127" s="12">
        <f t="shared" si="98"/>
        <v>0</v>
      </c>
      <c r="Z127" s="11">
        <f t="shared" si="99"/>
        <v>0</v>
      </c>
      <c r="AA127" s="12">
        <f t="shared" si="100"/>
        <v>0</v>
      </c>
      <c r="AB127" s="11">
        <f t="shared" si="101"/>
        <v>0</v>
      </c>
      <c r="AC127" s="12">
        <f t="shared" si="102"/>
        <v>0</v>
      </c>
      <c r="AD127" s="11">
        <f t="shared" si="103"/>
        <v>0</v>
      </c>
      <c r="AE127" s="12">
        <f t="shared" si="104"/>
        <v>0</v>
      </c>
      <c r="AF127" s="11">
        <f t="shared" si="105"/>
        <v>0</v>
      </c>
      <c r="AG127" s="12">
        <f t="shared" si="106"/>
        <v>0</v>
      </c>
      <c r="AH127" s="11">
        <f t="shared" si="107"/>
        <v>0</v>
      </c>
      <c r="AI127" s="12">
        <f t="shared" si="108"/>
        <v>0</v>
      </c>
      <c r="AJ127" s="11">
        <f t="shared" si="109"/>
        <v>0</v>
      </c>
      <c r="AK127" s="12">
        <f t="shared" si="110"/>
        <v>0</v>
      </c>
    </row>
    <row r="128" spans="1:37" x14ac:dyDescent="0.3">
      <c r="A128">
        <v>636130</v>
      </c>
      <c r="C128" s="1">
        <v>44635</v>
      </c>
      <c r="D128">
        <v>18</v>
      </c>
      <c r="E128" t="s">
        <v>172</v>
      </c>
      <c r="F128" t="s">
        <v>165</v>
      </c>
      <c r="G128" t="s">
        <v>75</v>
      </c>
      <c r="H128" s="2">
        <v>10396831</v>
      </c>
      <c r="J128">
        <f t="shared" si="85"/>
        <v>0</v>
      </c>
      <c r="K128">
        <f t="shared" si="86"/>
        <v>0</v>
      </c>
      <c r="L128">
        <f t="shared" si="87"/>
        <v>0</v>
      </c>
      <c r="M128">
        <f t="shared" si="88"/>
        <v>0</v>
      </c>
      <c r="N128">
        <f t="shared" si="89"/>
        <v>0</v>
      </c>
      <c r="O128">
        <f t="shared" si="90"/>
        <v>0</v>
      </c>
      <c r="P128">
        <f t="shared" si="111"/>
        <v>0</v>
      </c>
      <c r="Q128">
        <f t="shared" si="112"/>
        <v>0</v>
      </c>
      <c r="R128" s="11">
        <f t="shared" si="91"/>
        <v>0</v>
      </c>
      <c r="S128" s="12">
        <f t="shared" si="92"/>
        <v>0</v>
      </c>
      <c r="T128" s="11">
        <f t="shared" si="93"/>
        <v>0</v>
      </c>
      <c r="U128" s="12">
        <f t="shared" si="94"/>
        <v>0</v>
      </c>
      <c r="V128" s="11">
        <f t="shared" si="95"/>
        <v>0</v>
      </c>
      <c r="W128" s="12">
        <f t="shared" si="96"/>
        <v>0</v>
      </c>
      <c r="X128" s="11">
        <f t="shared" si="97"/>
        <v>0</v>
      </c>
      <c r="Y128" s="12">
        <f t="shared" si="98"/>
        <v>0</v>
      </c>
      <c r="Z128" s="11">
        <f t="shared" si="99"/>
        <v>0</v>
      </c>
      <c r="AA128" s="12">
        <f t="shared" si="100"/>
        <v>0</v>
      </c>
      <c r="AB128" s="11">
        <f t="shared" si="101"/>
        <v>0</v>
      </c>
      <c r="AC128" s="12">
        <f t="shared" si="102"/>
        <v>0</v>
      </c>
      <c r="AD128" s="11">
        <f t="shared" si="103"/>
        <v>0</v>
      </c>
      <c r="AE128" s="12">
        <f t="shared" si="104"/>
        <v>0</v>
      </c>
      <c r="AF128" s="11">
        <f t="shared" si="105"/>
        <v>0</v>
      </c>
      <c r="AG128" s="12">
        <f t="shared" si="106"/>
        <v>0</v>
      </c>
      <c r="AH128" s="11">
        <f t="shared" si="107"/>
        <v>0</v>
      </c>
      <c r="AI128" s="12">
        <f t="shared" si="108"/>
        <v>0</v>
      </c>
      <c r="AJ128" s="11">
        <f t="shared" si="109"/>
        <v>0</v>
      </c>
      <c r="AK128" s="12">
        <f t="shared" si="110"/>
        <v>0</v>
      </c>
    </row>
    <row r="129" spans="1:37" x14ac:dyDescent="0.3">
      <c r="A129">
        <v>636130</v>
      </c>
      <c r="C129" s="1">
        <v>44635</v>
      </c>
      <c r="D129">
        <v>19</v>
      </c>
      <c r="E129" t="s">
        <v>172</v>
      </c>
      <c r="F129" t="s">
        <v>165</v>
      </c>
      <c r="G129" t="s">
        <v>156</v>
      </c>
      <c r="H129" s="2">
        <v>10676000</v>
      </c>
      <c r="J129">
        <f t="shared" si="85"/>
        <v>1</v>
      </c>
      <c r="K129">
        <f t="shared" si="86"/>
        <v>0</v>
      </c>
      <c r="L129">
        <f t="shared" si="87"/>
        <v>0</v>
      </c>
      <c r="M129">
        <f t="shared" si="88"/>
        <v>0</v>
      </c>
      <c r="N129">
        <f t="shared" si="89"/>
        <v>0</v>
      </c>
      <c r="O129">
        <f t="shared" si="90"/>
        <v>0</v>
      </c>
      <c r="P129">
        <f t="shared" si="111"/>
        <v>0</v>
      </c>
      <c r="Q129">
        <f t="shared" si="112"/>
        <v>0</v>
      </c>
      <c r="R129" s="11">
        <f t="shared" si="91"/>
        <v>0</v>
      </c>
      <c r="S129" s="12">
        <f t="shared" si="92"/>
        <v>0</v>
      </c>
      <c r="T129" s="11">
        <f t="shared" si="93"/>
        <v>0</v>
      </c>
      <c r="U129" s="12">
        <f t="shared" si="94"/>
        <v>0</v>
      </c>
      <c r="V129" s="11">
        <f t="shared" si="95"/>
        <v>0</v>
      </c>
      <c r="W129" s="12">
        <f t="shared" si="96"/>
        <v>0</v>
      </c>
      <c r="X129" s="11">
        <f t="shared" si="97"/>
        <v>0</v>
      </c>
      <c r="Y129" s="12">
        <f t="shared" si="98"/>
        <v>0</v>
      </c>
      <c r="Z129" s="11">
        <f t="shared" si="99"/>
        <v>0</v>
      </c>
      <c r="AA129" s="12">
        <f t="shared" si="100"/>
        <v>0</v>
      </c>
      <c r="AB129" s="11">
        <f t="shared" si="101"/>
        <v>0</v>
      </c>
      <c r="AC129" s="12">
        <f t="shared" si="102"/>
        <v>0</v>
      </c>
      <c r="AD129" s="11">
        <f t="shared" si="103"/>
        <v>0</v>
      </c>
      <c r="AE129" s="12">
        <f t="shared" si="104"/>
        <v>0</v>
      </c>
      <c r="AF129" s="11">
        <f t="shared" si="105"/>
        <v>0</v>
      </c>
      <c r="AG129" s="12">
        <f t="shared" si="106"/>
        <v>0</v>
      </c>
      <c r="AH129" s="11">
        <f t="shared" si="107"/>
        <v>0</v>
      </c>
      <c r="AI129" s="12">
        <f t="shared" si="108"/>
        <v>0</v>
      </c>
      <c r="AJ129" s="11">
        <f t="shared" si="109"/>
        <v>0</v>
      </c>
      <c r="AK129" s="12">
        <f t="shared" si="110"/>
        <v>0</v>
      </c>
    </row>
    <row r="130" spans="1:37" x14ac:dyDescent="0.3">
      <c r="C130" s="1"/>
      <c r="H130" s="2"/>
      <c r="J130">
        <f t="shared" si="85"/>
        <v>0</v>
      </c>
      <c r="K130">
        <f t="shared" si="86"/>
        <v>0</v>
      </c>
      <c r="L130">
        <f t="shared" si="87"/>
        <v>0</v>
      </c>
      <c r="M130">
        <f t="shared" si="88"/>
        <v>0</v>
      </c>
      <c r="N130">
        <f t="shared" si="89"/>
        <v>0</v>
      </c>
      <c r="O130">
        <f t="shared" si="90"/>
        <v>0</v>
      </c>
      <c r="P130">
        <f t="shared" si="111"/>
        <v>0</v>
      </c>
      <c r="Q130">
        <f t="shared" si="112"/>
        <v>0</v>
      </c>
      <c r="R130" s="11">
        <f t="shared" si="91"/>
        <v>0</v>
      </c>
      <c r="S130" s="12">
        <f t="shared" si="92"/>
        <v>0</v>
      </c>
      <c r="T130" s="11">
        <f t="shared" si="93"/>
        <v>0</v>
      </c>
      <c r="U130" s="12">
        <f t="shared" si="94"/>
        <v>0</v>
      </c>
      <c r="V130" s="11">
        <f t="shared" si="95"/>
        <v>0</v>
      </c>
      <c r="W130" s="12">
        <f t="shared" si="96"/>
        <v>0</v>
      </c>
      <c r="X130" s="11">
        <f t="shared" si="97"/>
        <v>0</v>
      </c>
      <c r="Y130" s="12">
        <f t="shared" si="98"/>
        <v>0</v>
      </c>
      <c r="Z130" s="11">
        <f t="shared" si="99"/>
        <v>0</v>
      </c>
      <c r="AA130" s="12">
        <f t="shared" si="100"/>
        <v>0</v>
      </c>
      <c r="AB130" s="11">
        <f t="shared" si="101"/>
        <v>0</v>
      </c>
      <c r="AC130" s="12">
        <f t="shared" si="102"/>
        <v>0</v>
      </c>
      <c r="AD130" s="11">
        <f t="shared" si="103"/>
        <v>0</v>
      </c>
      <c r="AE130" s="12">
        <f t="shared" si="104"/>
        <v>0</v>
      </c>
      <c r="AF130" s="11">
        <f t="shared" si="105"/>
        <v>0</v>
      </c>
      <c r="AG130" s="12">
        <f t="shared" si="106"/>
        <v>0</v>
      </c>
      <c r="AH130" s="11">
        <f t="shared" si="107"/>
        <v>0</v>
      </c>
      <c r="AI130" s="12">
        <f t="shared" si="108"/>
        <v>0</v>
      </c>
      <c r="AJ130" s="11">
        <f t="shared" si="109"/>
        <v>0</v>
      </c>
      <c r="AK130" s="12">
        <f t="shared" si="110"/>
        <v>0</v>
      </c>
    </row>
    <row r="131" spans="1:37" x14ac:dyDescent="0.3">
      <c r="A131">
        <v>634113</v>
      </c>
      <c r="C131" s="1">
        <v>44615</v>
      </c>
      <c r="D131">
        <v>1</v>
      </c>
      <c r="E131" t="s">
        <v>173</v>
      </c>
      <c r="F131" t="s">
        <v>165</v>
      </c>
      <c r="G131" t="s">
        <v>156</v>
      </c>
      <c r="H131" s="2">
        <v>6566734</v>
      </c>
      <c r="J131">
        <f t="shared" si="85"/>
        <v>1</v>
      </c>
      <c r="K131">
        <f t="shared" si="86"/>
        <v>1</v>
      </c>
      <c r="L131">
        <f t="shared" si="87"/>
        <v>0</v>
      </c>
      <c r="M131">
        <f t="shared" si="88"/>
        <v>0</v>
      </c>
      <c r="N131">
        <f t="shared" si="89"/>
        <v>0</v>
      </c>
      <c r="O131">
        <f t="shared" si="90"/>
        <v>0</v>
      </c>
      <c r="P131">
        <f t="shared" si="111"/>
        <v>0</v>
      </c>
      <c r="Q131">
        <f t="shared" si="112"/>
        <v>0</v>
      </c>
      <c r="R131" s="11">
        <f t="shared" si="91"/>
        <v>0</v>
      </c>
      <c r="S131" s="12">
        <f t="shared" si="92"/>
        <v>0</v>
      </c>
      <c r="T131" s="11">
        <f t="shared" si="93"/>
        <v>0</v>
      </c>
      <c r="U131" s="12">
        <f t="shared" si="94"/>
        <v>0</v>
      </c>
      <c r="V131" s="11">
        <f t="shared" si="95"/>
        <v>0</v>
      </c>
      <c r="W131" s="12">
        <f t="shared" si="96"/>
        <v>0</v>
      </c>
      <c r="X131" s="11">
        <f t="shared" si="97"/>
        <v>0</v>
      </c>
      <c r="Y131" s="12">
        <f t="shared" si="98"/>
        <v>0</v>
      </c>
      <c r="Z131" s="11">
        <f t="shared" si="99"/>
        <v>0</v>
      </c>
      <c r="AA131" s="12">
        <f t="shared" si="100"/>
        <v>0</v>
      </c>
      <c r="AB131" s="11">
        <f t="shared" si="101"/>
        <v>0</v>
      </c>
      <c r="AC131" s="12">
        <f t="shared" si="102"/>
        <v>0</v>
      </c>
      <c r="AD131" s="11">
        <f t="shared" si="103"/>
        <v>0</v>
      </c>
      <c r="AE131" s="12">
        <f t="shared" si="104"/>
        <v>0</v>
      </c>
      <c r="AF131" s="11">
        <f t="shared" si="105"/>
        <v>0</v>
      </c>
      <c r="AG131" s="12">
        <f t="shared" si="106"/>
        <v>0</v>
      </c>
      <c r="AH131" s="11">
        <f t="shared" si="107"/>
        <v>0</v>
      </c>
      <c r="AI131" s="12">
        <f t="shared" si="108"/>
        <v>0</v>
      </c>
      <c r="AJ131" s="11">
        <f t="shared" si="109"/>
        <v>0</v>
      </c>
      <c r="AK131" s="12">
        <f t="shared" si="110"/>
        <v>0</v>
      </c>
    </row>
    <row r="132" spans="1:37" x14ac:dyDescent="0.3">
      <c r="A132">
        <v>634113</v>
      </c>
      <c r="C132" s="1">
        <v>44615</v>
      </c>
      <c r="D132">
        <v>2</v>
      </c>
      <c r="E132" t="s">
        <v>173</v>
      </c>
      <c r="F132" t="s">
        <v>174</v>
      </c>
      <c r="G132" t="s">
        <v>16</v>
      </c>
      <c r="H132" s="2">
        <v>6566734</v>
      </c>
      <c r="J132">
        <f t="shared" si="85"/>
        <v>0</v>
      </c>
      <c r="K132">
        <f t="shared" si="86"/>
        <v>0</v>
      </c>
      <c r="L132">
        <f t="shared" si="87"/>
        <v>0</v>
      </c>
      <c r="M132">
        <f t="shared" si="88"/>
        <v>0</v>
      </c>
      <c r="N132">
        <f t="shared" si="89"/>
        <v>0</v>
      </c>
      <c r="O132">
        <f t="shared" si="90"/>
        <v>0</v>
      </c>
      <c r="P132">
        <f t="shared" si="111"/>
        <v>0</v>
      </c>
      <c r="Q132">
        <f t="shared" si="112"/>
        <v>0</v>
      </c>
      <c r="R132" s="11">
        <f t="shared" si="91"/>
        <v>0</v>
      </c>
      <c r="S132" s="12">
        <f t="shared" si="92"/>
        <v>0</v>
      </c>
      <c r="T132" s="11">
        <f t="shared" si="93"/>
        <v>0</v>
      </c>
      <c r="U132" s="12">
        <f t="shared" si="94"/>
        <v>0</v>
      </c>
      <c r="V132" s="11">
        <f t="shared" si="95"/>
        <v>0</v>
      </c>
      <c r="W132" s="12">
        <f t="shared" si="96"/>
        <v>0</v>
      </c>
      <c r="X132" s="11">
        <f t="shared" si="97"/>
        <v>0</v>
      </c>
      <c r="Y132" s="12">
        <f t="shared" si="98"/>
        <v>0</v>
      </c>
      <c r="Z132" s="11">
        <f t="shared" si="99"/>
        <v>0</v>
      </c>
      <c r="AA132" s="12">
        <f t="shared" si="100"/>
        <v>0</v>
      </c>
      <c r="AB132" s="11">
        <f t="shared" si="101"/>
        <v>0</v>
      </c>
      <c r="AC132" s="12">
        <f t="shared" si="102"/>
        <v>0</v>
      </c>
      <c r="AD132" s="11">
        <f t="shared" si="103"/>
        <v>0</v>
      </c>
      <c r="AE132" s="12">
        <f t="shared" si="104"/>
        <v>0</v>
      </c>
      <c r="AF132" s="11">
        <f t="shared" si="105"/>
        <v>0</v>
      </c>
      <c r="AG132" s="12">
        <f t="shared" si="106"/>
        <v>0</v>
      </c>
      <c r="AH132" s="11">
        <f t="shared" si="107"/>
        <v>0</v>
      </c>
      <c r="AI132" s="12">
        <f t="shared" si="108"/>
        <v>0</v>
      </c>
      <c r="AJ132" s="11">
        <f t="shared" si="109"/>
        <v>0</v>
      </c>
      <c r="AK132" s="12">
        <f t="shared" si="110"/>
        <v>0</v>
      </c>
    </row>
    <row r="133" spans="1:37" x14ac:dyDescent="0.3">
      <c r="A133">
        <v>634113</v>
      </c>
      <c r="C133" s="1">
        <v>44615</v>
      </c>
      <c r="D133">
        <v>3</v>
      </c>
      <c r="E133" t="s">
        <v>173</v>
      </c>
      <c r="F133" t="s">
        <v>165</v>
      </c>
      <c r="G133" t="s">
        <v>30</v>
      </c>
      <c r="H133" s="2">
        <v>6981575</v>
      </c>
      <c r="J133">
        <f t="shared" si="85"/>
        <v>0</v>
      </c>
      <c r="K133">
        <f t="shared" si="86"/>
        <v>0</v>
      </c>
      <c r="L133">
        <f t="shared" si="87"/>
        <v>0</v>
      </c>
      <c r="M133">
        <f t="shared" si="88"/>
        <v>0</v>
      </c>
      <c r="N133">
        <f t="shared" si="89"/>
        <v>0</v>
      </c>
      <c r="O133">
        <f t="shared" si="90"/>
        <v>0</v>
      </c>
      <c r="P133">
        <f t="shared" si="111"/>
        <v>0</v>
      </c>
      <c r="Q133">
        <f t="shared" si="112"/>
        <v>0</v>
      </c>
      <c r="R133" s="11">
        <f t="shared" si="91"/>
        <v>0</v>
      </c>
      <c r="S133" s="12">
        <f t="shared" si="92"/>
        <v>0</v>
      </c>
      <c r="T133" s="11">
        <f t="shared" si="93"/>
        <v>0</v>
      </c>
      <c r="U133" s="12">
        <f t="shared" si="94"/>
        <v>0</v>
      </c>
      <c r="V133" s="11">
        <f t="shared" si="95"/>
        <v>0</v>
      </c>
      <c r="W133" s="12">
        <f t="shared" si="96"/>
        <v>0</v>
      </c>
      <c r="X133" s="11">
        <f t="shared" si="97"/>
        <v>0</v>
      </c>
      <c r="Y133" s="12">
        <f t="shared" si="98"/>
        <v>0</v>
      </c>
      <c r="Z133" s="11">
        <f t="shared" si="99"/>
        <v>0</v>
      </c>
      <c r="AA133" s="12">
        <f t="shared" si="100"/>
        <v>0</v>
      </c>
      <c r="AB133" s="11">
        <f t="shared" si="101"/>
        <v>0</v>
      </c>
      <c r="AC133" s="12">
        <f t="shared" si="102"/>
        <v>0</v>
      </c>
      <c r="AD133" s="11">
        <f t="shared" si="103"/>
        <v>0</v>
      </c>
      <c r="AE133" s="12">
        <f t="shared" si="104"/>
        <v>0</v>
      </c>
      <c r="AF133" s="11">
        <f t="shared" si="105"/>
        <v>0</v>
      </c>
      <c r="AG133" s="12">
        <f t="shared" si="106"/>
        <v>0</v>
      </c>
      <c r="AH133" s="11">
        <f t="shared" si="107"/>
        <v>0</v>
      </c>
      <c r="AI133" s="12">
        <f t="shared" si="108"/>
        <v>0</v>
      </c>
      <c r="AJ133" s="11">
        <f t="shared" si="109"/>
        <v>0</v>
      </c>
      <c r="AK133" s="12">
        <f t="shared" si="110"/>
        <v>0</v>
      </c>
    </row>
    <row r="134" spans="1:37" x14ac:dyDescent="0.3">
      <c r="A134">
        <v>634113</v>
      </c>
      <c r="C134" s="1">
        <v>44615</v>
      </c>
      <c r="D134">
        <v>4</v>
      </c>
      <c r="E134" t="s">
        <v>173</v>
      </c>
      <c r="F134" t="s">
        <v>165</v>
      </c>
      <c r="G134" t="s">
        <v>41</v>
      </c>
      <c r="H134" s="2">
        <v>7402228</v>
      </c>
      <c r="J134">
        <f t="shared" si="85"/>
        <v>0</v>
      </c>
      <c r="K134">
        <f t="shared" si="86"/>
        <v>0</v>
      </c>
      <c r="L134">
        <f t="shared" si="87"/>
        <v>0</v>
      </c>
      <c r="M134">
        <f t="shared" si="88"/>
        <v>0</v>
      </c>
      <c r="N134">
        <f t="shared" si="89"/>
        <v>0</v>
      </c>
      <c r="O134">
        <f t="shared" si="90"/>
        <v>0</v>
      </c>
      <c r="P134">
        <f t="shared" si="111"/>
        <v>0</v>
      </c>
      <c r="Q134">
        <f t="shared" si="112"/>
        <v>0</v>
      </c>
      <c r="R134" s="11">
        <f t="shared" si="91"/>
        <v>0</v>
      </c>
      <c r="S134" s="12">
        <f t="shared" si="92"/>
        <v>0</v>
      </c>
      <c r="T134" s="11">
        <f t="shared" si="93"/>
        <v>0</v>
      </c>
      <c r="U134" s="12">
        <f t="shared" si="94"/>
        <v>0</v>
      </c>
      <c r="V134" s="11">
        <f t="shared" si="95"/>
        <v>0</v>
      </c>
      <c r="W134" s="12">
        <f t="shared" si="96"/>
        <v>0</v>
      </c>
      <c r="X134" s="11">
        <f t="shared" si="97"/>
        <v>0</v>
      </c>
      <c r="Y134" s="12">
        <f t="shared" si="98"/>
        <v>0</v>
      </c>
      <c r="Z134" s="11">
        <f t="shared" si="99"/>
        <v>0</v>
      </c>
      <c r="AA134" s="12">
        <f t="shared" si="100"/>
        <v>0</v>
      </c>
      <c r="AB134" s="11">
        <f t="shared" si="101"/>
        <v>0</v>
      </c>
      <c r="AC134" s="12">
        <f t="shared" si="102"/>
        <v>0</v>
      </c>
      <c r="AD134" s="11">
        <f t="shared" si="103"/>
        <v>0</v>
      </c>
      <c r="AE134" s="12">
        <f t="shared" si="104"/>
        <v>0</v>
      </c>
      <c r="AF134" s="11">
        <f t="shared" si="105"/>
        <v>0</v>
      </c>
      <c r="AG134" s="12">
        <f t="shared" si="106"/>
        <v>0</v>
      </c>
      <c r="AH134" s="11">
        <f t="shared" si="107"/>
        <v>0</v>
      </c>
      <c r="AI134" s="12">
        <f t="shared" si="108"/>
        <v>0</v>
      </c>
      <c r="AJ134" s="11">
        <f t="shared" si="109"/>
        <v>0</v>
      </c>
      <c r="AK134" s="12">
        <f t="shared" si="110"/>
        <v>0</v>
      </c>
    </row>
    <row r="135" spans="1:37" x14ac:dyDescent="0.3">
      <c r="A135">
        <v>634113</v>
      </c>
      <c r="C135" s="1">
        <v>44615</v>
      </c>
      <c r="D135">
        <v>5</v>
      </c>
      <c r="E135" t="s">
        <v>173</v>
      </c>
      <c r="F135" t="s">
        <v>165</v>
      </c>
      <c r="G135" t="s">
        <v>31</v>
      </c>
      <c r="H135" s="2">
        <v>7427427</v>
      </c>
      <c r="J135">
        <f t="shared" ref="J135:J164" si="113">IF(G135="Perfetto Contracting Co., Inc. ",1,)</f>
        <v>0</v>
      </c>
      <c r="K135">
        <f t="shared" ref="K135:K164" si="114">IF(AND(D135=1,G135="Perfetto Contracting Co., Inc. "),1,)</f>
        <v>0</v>
      </c>
      <c r="L135">
        <f t="shared" ref="L135:L164" si="115">IF(G135="Oliveira Contracting Inc",1,)</f>
        <v>0</v>
      </c>
      <c r="M135">
        <f t="shared" ref="M135:M164" si="116">IF(AND(D135=1,G135="Oliveira Contracting Inc"),1,)</f>
        <v>0</v>
      </c>
      <c r="N135">
        <f t="shared" ref="N135:N164" si="117">IF(G135="Triumph Construction Co.",1,)</f>
        <v>0</v>
      </c>
      <c r="O135">
        <f t="shared" ref="O135:O164" si="118">IF(AND(D135=1,G135="Triumph Construction Co."),1,)</f>
        <v>0</v>
      </c>
      <c r="P135">
        <f t="shared" si="111"/>
        <v>0</v>
      </c>
      <c r="Q135">
        <f t="shared" si="112"/>
        <v>0</v>
      </c>
      <c r="R135" s="11">
        <f t="shared" ref="R135:R164" si="119">IF(G135="Grace Industries LLC",1,)</f>
        <v>0</v>
      </c>
      <c r="S135" s="12">
        <f t="shared" ref="S135:S164" si="120">IF(AND(D135=1,G135="Grace Industries LLC"),1,)</f>
        <v>0</v>
      </c>
      <c r="T135" s="11">
        <f t="shared" ref="T135:T164" si="121">IF($G135="Grace Industries LLC",1,)</f>
        <v>0</v>
      </c>
      <c r="U135" s="12">
        <f t="shared" ref="U135:U164" si="122">IF(AND($D135=1,$G135="Perfetto Enterprises Co., Inc."),1,)</f>
        <v>0</v>
      </c>
      <c r="V135" s="11">
        <f t="shared" ref="V135:V164" si="123">IF($G135="JRCRUZ Corp",1,)</f>
        <v>0</v>
      </c>
      <c r="W135" s="12">
        <f t="shared" ref="W135:W164" si="124">IF(AND($D135=1,$G135="JRCRUZ Corp"),1,)</f>
        <v>0</v>
      </c>
      <c r="X135" s="11">
        <f t="shared" ref="X135:X164" si="125">IF($G135="Tully Construction Co.",1,)</f>
        <v>0</v>
      </c>
      <c r="Y135" s="12">
        <f t="shared" ref="Y135:Y164" si="126">IF(AND($D135=1,$G135="Tully Construction Co."),1,)</f>
        <v>0</v>
      </c>
      <c r="Z135" s="11">
        <f t="shared" ref="Z135:Z164" si="127">IF($G135="Restani Construction Corp.",1,)</f>
        <v>0</v>
      </c>
      <c r="AA135" s="12">
        <f t="shared" ref="AA135:AA164" si="128">IF(AND($D135=1,$G135="Restani Construction Corp."),1,)</f>
        <v>0</v>
      </c>
      <c r="AB135" s="11">
        <f t="shared" ref="AB135:AB164" si="129">IF($G135="DiFazio Industries",1,)</f>
        <v>1</v>
      </c>
      <c r="AC135" s="12">
        <f t="shared" ref="AC135:AC164" si="130">IF(AND($D135=1,$G135="DiFazio Industries"),1,)</f>
        <v>0</v>
      </c>
      <c r="AD135" s="11">
        <f t="shared" ref="AD135:AD164" si="131">IF($G135="PJS Group/Paul J. Scariano, Inc.",1,)</f>
        <v>0</v>
      </c>
      <c r="AE135" s="12">
        <f t="shared" ref="AE135:AE164" si="132">IF(AND($D135=1,$G135="PJS Group/Paul J. Scariano, Inc."),1,)</f>
        <v>0</v>
      </c>
      <c r="AF135" s="11">
        <f t="shared" ref="AF135:AF164" si="133">IF($G135="C.A.C. Industries, Inc.",1,)</f>
        <v>0</v>
      </c>
      <c r="AG135" s="12">
        <f t="shared" ref="AG135:AG164" si="134">IF(AND($D135=1,$G135="C.A.C. Industries, Inc."),1,)</f>
        <v>0</v>
      </c>
      <c r="AH135" s="11">
        <f t="shared" ref="AH135:AH164" si="135">IF($G135="MLJ Contracting LLC",1,)</f>
        <v>0</v>
      </c>
      <c r="AI135" s="12">
        <f t="shared" ref="AI135:AI164" si="136">IF(AND($D135=1,$G135="MLJ Contracting LLC"),1,)</f>
        <v>0</v>
      </c>
      <c r="AJ135" s="11">
        <f t="shared" ref="AJ135:AJ164" si="137">IF($G135="El Sol Contracting/ES II Enterprises JV",1,)</f>
        <v>0</v>
      </c>
      <c r="AK135" s="12">
        <f t="shared" ref="AK135:AK164" si="138">IF(AND($D135=1,$G135="El Sol Contracting/ES II Enterprises JV"),1,)</f>
        <v>0</v>
      </c>
    </row>
    <row r="136" spans="1:37" x14ac:dyDescent="0.3">
      <c r="A136">
        <v>634113</v>
      </c>
      <c r="C136" s="1">
        <v>44615</v>
      </c>
      <c r="D136">
        <v>6</v>
      </c>
      <c r="E136" t="s">
        <v>173</v>
      </c>
      <c r="F136" t="s">
        <v>165</v>
      </c>
      <c r="G136" t="s">
        <v>26</v>
      </c>
      <c r="H136" s="2">
        <v>7799440</v>
      </c>
      <c r="J136">
        <f t="shared" si="113"/>
        <v>0</v>
      </c>
      <c r="K136">
        <f t="shared" si="114"/>
        <v>0</v>
      </c>
      <c r="L136">
        <f t="shared" si="115"/>
        <v>0</v>
      </c>
      <c r="M136">
        <f t="shared" si="116"/>
        <v>0</v>
      </c>
      <c r="N136">
        <f t="shared" si="117"/>
        <v>0</v>
      </c>
      <c r="O136">
        <f t="shared" si="118"/>
        <v>0</v>
      </c>
      <c r="P136">
        <f t="shared" ref="P136:P164" si="139">IF(G136="John Civetta &amp; Sons, Inc.",1,)</f>
        <v>0</v>
      </c>
      <c r="Q136">
        <f t="shared" ref="Q136:Q164" si="140">IF(AND(D136=1,G136="John Civetta &amp; Sons, Inc."),1,)</f>
        <v>0</v>
      </c>
      <c r="R136" s="11">
        <f t="shared" si="119"/>
        <v>0</v>
      </c>
      <c r="S136" s="12">
        <f t="shared" si="120"/>
        <v>0</v>
      </c>
      <c r="T136" s="11">
        <f t="shared" si="121"/>
        <v>0</v>
      </c>
      <c r="U136" s="12">
        <f t="shared" si="122"/>
        <v>0</v>
      </c>
      <c r="V136" s="11">
        <f t="shared" si="123"/>
        <v>0</v>
      </c>
      <c r="W136" s="12">
        <f t="shared" si="124"/>
        <v>0</v>
      </c>
      <c r="X136" s="11">
        <f t="shared" si="125"/>
        <v>0</v>
      </c>
      <c r="Y136" s="12">
        <f t="shared" si="126"/>
        <v>0</v>
      </c>
      <c r="Z136" s="11">
        <f t="shared" si="127"/>
        <v>0</v>
      </c>
      <c r="AA136" s="12">
        <f t="shared" si="128"/>
        <v>0</v>
      </c>
      <c r="AB136" s="11">
        <f t="shared" si="129"/>
        <v>0</v>
      </c>
      <c r="AC136" s="12">
        <f t="shared" si="130"/>
        <v>0</v>
      </c>
      <c r="AD136" s="11">
        <f t="shared" si="131"/>
        <v>0</v>
      </c>
      <c r="AE136" s="12">
        <f t="shared" si="132"/>
        <v>0</v>
      </c>
      <c r="AF136" s="11">
        <f t="shared" si="133"/>
        <v>0</v>
      </c>
      <c r="AG136" s="12">
        <f t="shared" si="134"/>
        <v>0</v>
      </c>
      <c r="AH136" s="11">
        <f t="shared" si="135"/>
        <v>0</v>
      </c>
      <c r="AI136" s="12">
        <f t="shared" si="136"/>
        <v>0</v>
      </c>
      <c r="AJ136" s="11">
        <f t="shared" si="137"/>
        <v>0</v>
      </c>
      <c r="AK136" s="12">
        <f t="shared" si="138"/>
        <v>0</v>
      </c>
    </row>
    <row r="137" spans="1:37" x14ac:dyDescent="0.3">
      <c r="A137">
        <v>634113</v>
      </c>
      <c r="C137" s="1">
        <v>44615</v>
      </c>
      <c r="D137">
        <v>7</v>
      </c>
      <c r="E137" t="s">
        <v>173</v>
      </c>
      <c r="F137" t="s">
        <v>165</v>
      </c>
      <c r="G137" t="s">
        <v>13</v>
      </c>
      <c r="H137" s="2">
        <v>8251050</v>
      </c>
      <c r="J137">
        <f t="shared" si="113"/>
        <v>0</v>
      </c>
      <c r="K137">
        <f t="shared" si="114"/>
        <v>0</v>
      </c>
      <c r="L137">
        <f t="shared" si="115"/>
        <v>0</v>
      </c>
      <c r="M137">
        <f t="shared" si="116"/>
        <v>0</v>
      </c>
      <c r="N137">
        <f t="shared" si="117"/>
        <v>1</v>
      </c>
      <c r="O137">
        <f t="shared" si="118"/>
        <v>0</v>
      </c>
      <c r="P137">
        <f t="shared" si="139"/>
        <v>0</v>
      </c>
      <c r="Q137">
        <f t="shared" si="140"/>
        <v>0</v>
      </c>
      <c r="R137" s="11">
        <f t="shared" si="119"/>
        <v>0</v>
      </c>
      <c r="S137" s="12">
        <f t="shared" si="120"/>
        <v>0</v>
      </c>
      <c r="T137" s="11">
        <f t="shared" si="121"/>
        <v>0</v>
      </c>
      <c r="U137" s="12">
        <f t="shared" si="122"/>
        <v>0</v>
      </c>
      <c r="V137" s="11">
        <f t="shared" si="123"/>
        <v>0</v>
      </c>
      <c r="W137" s="12">
        <f t="shared" si="124"/>
        <v>0</v>
      </c>
      <c r="X137" s="11">
        <f t="shared" si="125"/>
        <v>0</v>
      </c>
      <c r="Y137" s="12">
        <f t="shared" si="126"/>
        <v>0</v>
      </c>
      <c r="Z137" s="11">
        <f t="shared" si="127"/>
        <v>0</v>
      </c>
      <c r="AA137" s="12">
        <f t="shared" si="128"/>
        <v>0</v>
      </c>
      <c r="AB137" s="11">
        <f t="shared" si="129"/>
        <v>0</v>
      </c>
      <c r="AC137" s="12">
        <f t="shared" si="130"/>
        <v>0</v>
      </c>
      <c r="AD137" s="11">
        <f t="shared" si="131"/>
        <v>0</v>
      </c>
      <c r="AE137" s="12">
        <f t="shared" si="132"/>
        <v>0</v>
      </c>
      <c r="AF137" s="11">
        <f t="shared" si="133"/>
        <v>0</v>
      </c>
      <c r="AG137" s="12">
        <f t="shared" si="134"/>
        <v>0</v>
      </c>
      <c r="AH137" s="11">
        <f t="shared" si="135"/>
        <v>0</v>
      </c>
      <c r="AI137" s="12">
        <f t="shared" si="136"/>
        <v>0</v>
      </c>
      <c r="AJ137" s="11">
        <f t="shared" si="137"/>
        <v>0</v>
      </c>
      <c r="AK137" s="12">
        <f t="shared" si="138"/>
        <v>0</v>
      </c>
    </row>
    <row r="138" spans="1:37" x14ac:dyDescent="0.3">
      <c r="A138">
        <v>634113</v>
      </c>
      <c r="C138" s="1">
        <v>44615</v>
      </c>
      <c r="D138">
        <v>8</v>
      </c>
      <c r="E138" t="s">
        <v>173</v>
      </c>
      <c r="F138" t="s">
        <v>165</v>
      </c>
      <c r="G138" t="s">
        <v>17</v>
      </c>
      <c r="H138" s="2">
        <v>8543500</v>
      </c>
      <c r="J138">
        <f t="shared" si="113"/>
        <v>0</v>
      </c>
      <c r="K138">
        <f t="shared" si="114"/>
        <v>0</v>
      </c>
      <c r="L138">
        <f t="shared" si="115"/>
        <v>0</v>
      </c>
      <c r="M138">
        <f t="shared" si="116"/>
        <v>0</v>
      </c>
      <c r="N138">
        <f t="shared" si="117"/>
        <v>0</v>
      </c>
      <c r="O138">
        <f t="shared" si="118"/>
        <v>0</v>
      </c>
      <c r="P138">
        <f t="shared" si="139"/>
        <v>0</v>
      </c>
      <c r="Q138">
        <f t="shared" si="140"/>
        <v>0</v>
      </c>
      <c r="R138" s="11">
        <f t="shared" si="119"/>
        <v>0</v>
      </c>
      <c r="S138" s="12">
        <f t="shared" si="120"/>
        <v>0</v>
      </c>
      <c r="T138" s="11">
        <f t="shared" si="121"/>
        <v>0</v>
      </c>
      <c r="U138" s="12">
        <f t="shared" si="122"/>
        <v>0</v>
      </c>
      <c r="V138" s="11">
        <f t="shared" si="123"/>
        <v>0</v>
      </c>
      <c r="W138" s="12">
        <f t="shared" si="124"/>
        <v>0</v>
      </c>
      <c r="X138" s="11">
        <f t="shared" si="125"/>
        <v>0</v>
      </c>
      <c r="Y138" s="12">
        <f t="shared" si="126"/>
        <v>0</v>
      </c>
      <c r="Z138" s="11">
        <f t="shared" si="127"/>
        <v>0</v>
      </c>
      <c r="AA138" s="12">
        <f t="shared" si="128"/>
        <v>0</v>
      </c>
      <c r="AB138" s="11">
        <f t="shared" si="129"/>
        <v>0</v>
      </c>
      <c r="AC138" s="12">
        <f t="shared" si="130"/>
        <v>0</v>
      </c>
      <c r="AD138" s="11">
        <f t="shared" si="131"/>
        <v>0</v>
      </c>
      <c r="AE138" s="12">
        <f t="shared" si="132"/>
        <v>0</v>
      </c>
      <c r="AF138" s="11">
        <f t="shared" si="133"/>
        <v>0</v>
      </c>
      <c r="AG138" s="12">
        <f t="shared" si="134"/>
        <v>0</v>
      </c>
      <c r="AH138" s="11">
        <f t="shared" si="135"/>
        <v>0</v>
      </c>
      <c r="AI138" s="12">
        <f t="shared" si="136"/>
        <v>0</v>
      </c>
      <c r="AJ138" s="11">
        <f t="shared" si="137"/>
        <v>0</v>
      </c>
      <c r="AK138" s="12">
        <f t="shared" si="138"/>
        <v>0</v>
      </c>
    </row>
    <row r="139" spans="1:37" x14ac:dyDescent="0.3">
      <c r="A139">
        <v>634113</v>
      </c>
      <c r="C139" s="1">
        <v>44615</v>
      </c>
      <c r="D139">
        <v>9</v>
      </c>
      <c r="E139" t="s">
        <v>173</v>
      </c>
      <c r="F139" t="s">
        <v>165</v>
      </c>
      <c r="G139" t="s">
        <v>45</v>
      </c>
      <c r="H139" s="2">
        <v>9551990</v>
      </c>
      <c r="J139">
        <f t="shared" si="113"/>
        <v>0</v>
      </c>
      <c r="K139">
        <f t="shared" si="114"/>
        <v>0</v>
      </c>
      <c r="L139">
        <f t="shared" si="115"/>
        <v>0</v>
      </c>
      <c r="M139">
        <f t="shared" si="116"/>
        <v>0</v>
      </c>
      <c r="N139">
        <f t="shared" si="117"/>
        <v>0</v>
      </c>
      <c r="O139">
        <f t="shared" si="118"/>
        <v>0</v>
      </c>
      <c r="P139">
        <f t="shared" si="139"/>
        <v>0</v>
      </c>
      <c r="Q139">
        <f t="shared" si="140"/>
        <v>0</v>
      </c>
      <c r="R139" s="11">
        <f t="shared" si="119"/>
        <v>0</v>
      </c>
      <c r="S139" s="12">
        <f t="shared" si="120"/>
        <v>0</v>
      </c>
      <c r="T139" s="11">
        <f t="shared" si="121"/>
        <v>0</v>
      </c>
      <c r="U139" s="12">
        <f t="shared" si="122"/>
        <v>0</v>
      </c>
      <c r="V139" s="11">
        <f t="shared" si="123"/>
        <v>0</v>
      </c>
      <c r="W139" s="12">
        <f t="shared" si="124"/>
        <v>0</v>
      </c>
      <c r="X139" s="11">
        <f t="shared" si="125"/>
        <v>0</v>
      </c>
      <c r="Y139" s="12">
        <f t="shared" si="126"/>
        <v>0</v>
      </c>
      <c r="Z139" s="11">
        <f t="shared" si="127"/>
        <v>0</v>
      </c>
      <c r="AA139" s="12">
        <f t="shared" si="128"/>
        <v>0</v>
      </c>
      <c r="AB139" s="11">
        <f t="shared" si="129"/>
        <v>0</v>
      </c>
      <c r="AC139" s="12">
        <f t="shared" si="130"/>
        <v>0</v>
      </c>
      <c r="AD139" s="11">
        <f t="shared" si="131"/>
        <v>0</v>
      </c>
      <c r="AE139" s="12">
        <f t="shared" si="132"/>
        <v>0</v>
      </c>
      <c r="AF139" s="11">
        <f t="shared" si="133"/>
        <v>0</v>
      </c>
      <c r="AG139" s="12">
        <f t="shared" si="134"/>
        <v>0</v>
      </c>
      <c r="AH139" s="11">
        <f t="shared" si="135"/>
        <v>0</v>
      </c>
      <c r="AI139" s="12">
        <f t="shared" si="136"/>
        <v>0</v>
      </c>
      <c r="AJ139" s="11">
        <f t="shared" si="137"/>
        <v>0</v>
      </c>
      <c r="AK139" s="12">
        <f t="shared" si="138"/>
        <v>0</v>
      </c>
    </row>
    <row r="140" spans="1:37" x14ac:dyDescent="0.3">
      <c r="A140">
        <v>634113</v>
      </c>
      <c r="C140" s="1">
        <v>44615</v>
      </c>
      <c r="D140">
        <v>10</v>
      </c>
      <c r="E140" t="s">
        <v>173</v>
      </c>
      <c r="F140" t="s">
        <v>165</v>
      </c>
      <c r="G140" t="s">
        <v>12</v>
      </c>
      <c r="H140" s="2">
        <v>9940086</v>
      </c>
      <c r="J140">
        <f t="shared" si="113"/>
        <v>0</v>
      </c>
      <c r="K140">
        <f t="shared" si="114"/>
        <v>0</v>
      </c>
      <c r="L140">
        <f t="shared" si="115"/>
        <v>0</v>
      </c>
      <c r="M140">
        <f t="shared" si="116"/>
        <v>0</v>
      </c>
      <c r="N140">
        <f t="shared" si="117"/>
        <v>0</v>
      </c>
      <c r="O140">
        <f t="shared" si="118"/>
        <v>0</v>
      </c>
      <c r="P140">
        <f t="shared" si="139"/>
        <v>0</v>
      </c>
      <c r="Q140">
        <f t="shared" si="140"/>
        <v>0</v>
      </c>
      <c r="R140" s="11">
        <f t="shared" si="119"/>
        <v>0</v>
      </c>
      <c r="S140" s="12">
        <f t="shared" si="120"/>
        <v>0</v>
      </c>
      <c r="T140" s="11">
        <f t="shared" si="121"/>
        <v>0</v>
      </c>
      <c r="U140" s="12">
        <f t="shared" si="122"/>
        <v>0</v>
      </c>
      <c r="V140" s="11">
        <f t="shared" si="123"/>
        <v>1</v>
      </c>
      <c r="W140" s="12">
        <f t="shared" si="124"/>
        <v>0</v>
      </c>
      <c r="X140" s="11">
        <f t="shared" si="125"/>
        <v>0</v>
      </c>
      <c r="Y140" s="12">
        <f t="shared" si="126"/>
        <v>0</v>
      </c>
      <c r="Z140" s="11">
        <f t="shared" si="127"/>
        <v>0</v>
      </c>
      <c r="AA140" s="12">
        <f t="shared" si="128"/>
        <v>0</v>
      </c>
      <c r="AB140" s="11">
        <f t="shared" si="129"/>
        <v>0</v>
      </c>
      <c r="AC140" s="12">
        <f t="shared" si="130"/>
        <v>0</v>
      </c>
      <c r="AD140" s="11">
        <f t="shared" si="131"/>
        <v>0</v>
      </c>
      <c r="AE140" s="12">
        <f t="shared" si="132"/>
        <v>0</v>
      </c>
      <c r="AF140" s="11">
        <f t="shared" si="133"/>
        <v>0</v>
      </c>
      <c r="AG140" s="12">
        <f t="shared" si="134"/>
        <v>0</v>
      </c>
      <c r="AH140" s="11">
        <f t="shared" si="135"/>
        <v>0</v>
      </c>
      <c r="AI140" s="12">
        <f t="shared" si="136"/>
        <v>0</v>
      </c>
      <c r="AJ140" s="11">
        <f t="shared" si="137"/>
        <v>0</v>
      </c>
      <c r="AK140" s="12">
        <f t="shared" si="138"/>
        <v>0</v>
      </c>
    </row>
    <row r="141" spans="1:37" x14ac:dyDescent="0.3">
      <c r="A141">
        <v>634113</v>
      </c>
      <c r="C141" s="1">
        <v>44615</v>
      </c>
      <c r="D141">
        <v>11</v>
      </c>
      <c r="E141" t="s">
        <v>173</v>
      </c>
      <c r="F141" t="s">
        <v>165</v>
      </c>
      <c r="G141" t="s">
        <v>24</v>
      </c>
      <c r="H141" s="2">
        <v>10150603</v>
      </c>
      <c r="J141">
        <f t="shared" si="113"/>
        <v>0</v>
      </c>
      <c r="K141">
        <f t="shared" si="114"/>
        <v>0</v>
      </c>
      <c r="L141">
        <f t="shared" si="115"/>
        <v>0</v>
      </c>
      <c r="M141">
        <f t="shared" si="116"/>
        <v>0</v>
      </c>
      <c r="N141">
        <f t="shared" si="117"/>
        <v>0</v>
      </c>
      <c r="O141">
        <f t="shared" si="118"/>
        <v>0</v>
      </c>
      <c r="P141">
        <f t="shared" si="139"/>
        <v>0</v>
      </c>
      <c r="Q141">
        <f t="shared" si="140"/>
        <v>0</v>
      </c>
      <c r="R141" s="11">
        <f t="shared" si="119"/>
        <v>0</v>
      </c>
      <c r="S141" s="12">
        <f t="shared" si="120"/>
        <v>0</v>
      </c>
      <c r="T141" s="11">
        <f t="shared" si="121"/>
        <v>0</v>
      </c>
      <c r="U141" s="12">
        <f t="shared" si="122"/>
        <v>0</v>
      </c>
      <c r="V141" s="11">
        <f t="shared" si="123"/>
        <v>0</v>
      </c>
      <c r="W141" s="12">
        <f t="shared" si="124"/>
        <v>0</v>
      </c>
      <c r="X141" s="11">
        <f t="shared" si="125"/>
        <v>0</v>
      </c>
      <c r="Y141" s="12">
        <f t="shared" si="126"/>
        <v>0</v>
      </c>
      <c r="Z141" s="11">
        <f t="shared" si="127"/>
        <v>0</v>
      </c>
      <c r="AA141" s="12">
        <f t="shared" si="128"/>
        <v>0</v>
      </c>
      <c r="AB141" s="11">
        <f t="shared" si="129"/>
        <v>0</v>
      </c>
      <c r="AC141" s="12">
        <f t="shared" si="130"/>
        <v>0</v>
      </c>
      <c r="AD141" s="11">
        <f t="shared" si="131"/>
        <v>0</v>
      </c>
      <c r="AE141" s="12">
        <f t="shared" si="132"/>
        <v>0</v>
      </c>
      <c r="AF141" s="11">
        <f t="shared" si="133"/>
        <v>0</v>
      </c>
      <c r="AG141" s="12">
        <f t="shared" si="134"/>
        <v>0</v>
      </c>
      <c r="AH141" s="11">
        <f t="shared" si="135"/>
        <v>0</v>
      </c>
      <c r="AI141" s="12">
        <f t="shared" si="136"/>
        <v>0</v>
      </c>
      <c r="AJ141" s="11">
        <f t="shared" si="137"/>
        <v>0</v>
      </c>
      <c r="AK141" s="12">
        <f t="shared" si="138"/>
        <v>0</v>
      </c>
    </row>
    <row r="142" spans="1:37" x14ac:dyDescent="0.3">
      <c r="A142">
        <v>634113</v>
      </c>
      <c r="C142" s="1">
        <v>44615</v>
      </c>
      <c r="D142">
        <v>12</v>
      </c>
      <c r="E142" t="s">
        <v>173</v>
      </c>
      <c r="F142" t="s">
        <v>165</v>
      </c>
      <c r="G142" t="s">
        <v>19</v>
      </c>
      <c r="H142" s="2">
        <v>10962176</v>
      </c>
      <c r="J142">
        <f t="shared" si="113"/>
        <v>0</v>
      </c>
      <c r="K142">
        <f t="shared" si="114"/>
        <v>0</v>
      </c>
      <c r="L142">
        <f t="shared" si="115"/>
        <v>0</v>
      </c>
      <c r="M142">
        <f t="shared" si="116"/>
        <v>0</v>
      </c>
      <c r="N142">
        <f t="shared" si="117"/>
        <v>0</v>
      </c>
      <c r="O142">
        <f t="shared" si="118"/>
        <v>0</v>
      </c>
      <c r="P142">
        <f t="shared" si="139"/>
        <v>0</v>
      </c>
      <c r="Q142">
        <f t="shared" si="140"/>
        <v>0</v>
      </c>
      <c r="R142" s="11">
        <f t="shared" si="119"/>
        <v>0</v>
      </c>
      <c r="S142" s="12">
        <f t="shared" si="120"/>
        <v>0</v>
      </c>
      <c r="T142" s="11">
        <f t="shared" si="121"/>
        <v>0</v>
      </c>
      <c r="U142" s="12">
        <f t="shared" si="122"/>
        <v>0</v>
      </c>
      <c r="V142" s="11">
        <f t="shared" si="123"/>
        <v>0</v>
      </c>
      <c r="W142" s="12">
        <f t="shared" si="124"/>
        <v>0</v>
      </c>
      <c r="X142" s="11">
        <f t="shared" si="125"/>
        <v>0</v>
      </c>
      <c r="Y142" s="12">
        <f t="shared" si="126"/>
        <v>0</v>
      </c>
      <c r="Z142" s="11">
        <f t="shared" si="127"/>
        <v>0</v>
      </c>
      <c r="AA142" s="12">
        <f t="shared" si="128"/>
        <v>0</v>
      </c>
      <c r="AB142" s="11">
        <f t="shared" si="129"/>
        <v>0</v>
      </c>
      <c r="AC142" s="12">
        <f t="shared" si="130"/>
        <v>0</v>
      </c>
      <c r="AD142" s="11">
        <f t="shared" si="131"/>
        <v>0</v>
      </c>
      <c r="AE142" s="12">
        <f t="shared" si="132"/>
        <v>0</v>
      </c>
      <c r="AF142" s="11">
        <f t="shared" si="133"/>
        <v>0</v>
      </c>
      <c r="AG142" s="12">
        <f t="shared" si="134"/>
        <v>0</v>
      </c>
      <c r="AH142" s="11">
        <f t="shared" si="135"/>
        <v>0</v>
      </c>
      <c r="AI142" s="12">
        <f t="shared" si="136"/>
        <v>0</v>
      </c>
      <c r="AJ142" s="11">
        <f t="shared" si="137"/>
        <v>0</v>
      </c>
      <c r="AK142" s="12">
        <f t="shared" si="138"/>
        <v>0</v>
      </c>
    </row>
    <row r="143" spans="1:37" x14ac:dyDescent="0.3">
      <c r="A143">
        <v>634113</v>
      </c>
      <c r="C143" s="1">
        <v>44615</v>
      </c>
      <c r="D143">
        <v>13</v>
      </c>
      <c r="E143" t="s">
        <v>173</v>
      </c>
      <c r="F143" t="s">
        <v>165</v>
      </c>
      <c r="G143" t="s">
        <v>49</v>
      </c>
      <c r="H143" s="2">
        <v>11782178</v>
      </c>
      <c r="J143">
        <f t="shared" si="113"/>
        <v>0</v>
      </c>
      <c r="K143">
        <f t="shared" si="114"/>
        <v>0</v>
      </c>
      <c r="L143">
        <f t="shared" si="115"/>
        <v>0</v>
      </c>
      <c r="M143">
        <f t="shared" si="116"/>
        <v>0</v>
      </c>
      <c r="N143">
        <f t="shared" si="117"/>
        <v>0</v>
      </c>
      <c r="O143">
        <f t="shared" si="118"/>
        <v>0</v>
      </c>
      <c r="P143">
        <f t="shared" si="139"/>
        <v>0</v>
      </c>
      <c r="Q143">
        <f t="shared" si="140"/>
        <v>0</v>
      </c>
      <c r="R143" s="11">
        <f t="shared" si="119"/>
        <v>0</v>
      </c>
      <c r="S143" s="12">
        <f t="shared" si="120"/>
        <v>0</v>
      </c>
      <c r="T143" s="11">
        <f t="shared" si="121"/>
        <v>0</v>
      </c>
      <c r="U143" s="12">
        <f t="shared" si="122"/>
        <v>0</v>
      </c>
      <c r="V143" s="11">
        <f t="shared" si="123"/>
        <v>0</v>
      </c>
      <c r="W143" s="12">
        <f t="shared" si="124"/>
        <v>0</v>
      </c>
      <c r="X143" s="11">
        <f t="shared" si="125"/>
        <v>0</v>
      </c>
      <c r="Y143" s="12">
        <f t="shared" si="126"/>
        <v>0</v>
      </c>
      <c r="Z143" s="11">
        <f t="shared" si="127"/>
        <v>0</v>
      </c>
      <c r="AA143" s="12">
        <f t="shared" si="128"/>
        <v>0</v>
      </c>
      <c r="AB143" s="11">
        <f t="shared" si="129"/>
        <v>0</v>
      </c>
      <c r="AC143" s="12">
        <f t="shared" si="130"/>
        <v>0</v>
      </c>
      <c r="AD143" s="11">
        <f t="shared" si="131"/>
        <v>0</v>
      </c>
      <c r="AE143" s="12">
        <f t="shared" si="132"/>
        <v>0</v>
      </c>
      <c r="AF143" s="11">
        <f t="shared" si="133"/>
        <v>0</v>
      </c>
      <c r="AG143" s="12">
        <f t="shared" si="134"/>
        <v>0</v>
      </c>
      <c r="AH143" s="11">
        <f t="shared" si="135"/>
        <v>0</v>
      </c>
      <c r="AI143" s="12">
        <f t="shared" si="136"/>
        <v>0</v>
      </c>
      <c r="AJ143" s="11">
        <f t="shared" si="137"/>
        <v>0</v>
      </c>
      <c r="AK143" s="12">
        <f t="shared" si="138"/>
        <v>0</v>
      </c>
    </row>
    <row r="144" spans="1:37" x14ac:dyDescent="0.3">
      <c r="A144">
        <v>634113</v>
      </c>
      <c r="C144" s="1">
        <v>44615</v>
      </c>
      <c r="D144">
        <v>14</v>
      </c>
      <c r="E144" t="s">
        <v>173</v>
      </c>
      <c r="F144" t="s">
        <v>165</v>
      </c>
      <c r="G144" t="s">
        <v>15</v>
      </c>
      <c r="H144" s="2">
        <v>12351065</v>
      </c>
      <c r="J144">
        <f t="shared" si="113"/>
        <v>0</v>
      </c>
      <c r="K144">
        <f t="shared" si="114"/>
        <v>0</v>
      </c>
      <c r="L144">
        <f t="shared" si="115"/>
        <v>0</v>
      </c>
      <c r="M144">
        <f t="shared" si="116"/>
        <v>0</v>
      </c>
      <c r="N144">
        <f t="shared" si="117"/>
        <v>0</v>
      </c>
      <c r="O144">
        <f t="shared" si="118"/>
        <v>0</v>
      </c>
      <c r="P144">
        <f t="shared" si="139"/>
        <v>0</v>
      </c>
      <c r="Q144">
        <f t="shared" si="140"/>
        <v>0</v>
      </c>
      <c r="R144" s="11">
        <f t="shared" si="119"/>
        <v>0</v>
      </c>
      <c r="S144" s="12">
        <f t="shared" si="120"/>
        <v>0</v>
      </c>
      <c r="T144" s="11">
        <f t="shared" si="121"/>
        <v>0</v>
      </c>
      <c r="U144" s="12">
        <f t="shared" si="122"/>
        <v>0</v>
      </c>
      <c r="V144" s="11">
        <f t="shared" si="123"/>
        <v>0</v>
      </c>
      <c r="W144" s="12">
        <f t="shared" si="124"/>
        <v>0</v>
      </c>
      <c r="X144" s="11">
        <f t="shared" si="125"/>
        <v>0</v>
      </c>
      <c r="Y144" s="12">
        <f t="shared" si="126"/>
        <v>0</v>
      </c>
      <c r="Z144" s="11">
        <f t="shared" si="127"/>
        <v>0</v>
      </c>
      <c r="AA144" s="12">
        <f t="shared" si="128"/>
        <v>0</v>
      </c>
      <c r="AB144" s="11">
        <f t="shared" si="129"/>
        <v>0</v>
      </c>
      <c r="AC144" s="12">
        <f t="shared" si="130"/>
        <v>0</v>
      </c>
      <c r="AD144" s="11">
        <f t="shared" si="131"/>
        <v>0</v>
      </c>
      <c r="AE144" s="12">
        <f t="shared" si="132"/>
        <v>0</v>
      </c>
      <c r="AF144" s="11">
        <f t="shared" si="133"/>
        <v>1</v>
      </c>
      <c r="AG144" s="12">
        <f t="shared" si="134"/>
        <v>0</v>
      </c>
      <c r="AH144" s="11">
        <f t="shared" si="135"/>
        <v>0</v>
      </c>
      <c r="AI144" s="12">
        <f t="shared" si="136"/>
        <v>0</v>
      </c>
      <c r="AJ144" s="11">
        <f t="shared" si="137"/>
        <v>0</v>
      </c>
      <c r="AK144" s="12">
        <f t="shared" si="138"/>
        <v>0</v>
      </c>
    </row>
    <row r="145" spans="1:37" x14ac:dyDescent="0.3">
      <c r="C145" s="1"/>
      <c r="H145" s="2"/>
      <c r="J145">
        <f t="shared" si="113"/>
        <v>0</v>
      </c>
      <c r="K145">
        <f t="shared" si="114"/>
        <v>0</v>
      </c>
      <c r="L145">
        <f t="shared" si="115"/>
        <v>0</v>
      </c>
      <c r="M145">
        <f t="shared" si="116"/>
        <v>0</v>
      </c>
      <c r="N145">
        <f t="shared" si="117"/>
        <v>0</v>
      </c>
      <c r="O145">
        <f t="shared" si="118"/>
        <v>0</v>
      </c>
      <c r="P145">
        <f t="shared" si="139"/>
        <v>0</v>
      </c>
      <c r="Q145">
        <f t="shared" si="140"/>
        <v>0</v>
      </c>
      <c r="R145" s="11">
        <f t="shared" si="119"/>
        <v>0</v>
      </c>
      <c r="S145" s="12">
        <f t="shared" si="120"/>
        <v>0</v>
      </c>
      <c r="T145" s="11">
        <f t="shared" si="121"/>
        <v>0</v>
      </c>
      <c r="U145" s="12">
        <f t="shared" si="122"/>
        <v>0</v>
      </c>
      <c r="V145" s="11">
        <f t="shared" si="123"/>
        <v>0</v>
      </c>
      <c r="W145" s="12">
        <f t="shared" si="124"/>
        <v>0</v>
      </c>
      <c r="X145" s="11">
        <f t="shared" si="125"/>
        <v>0</v>
      </c>
      <c r="Y145" s="12">
        <f t="shared" si="126"/>
        <v>0</v>
      </c>
      <c r="Z145" s="11">
        <f t="shared" si="127"/>
        <v>0</v>
      </c>
      <c r="AA145" s="12">
        <f t="shared" si="128"/>
        <v>0</v>
      </c>
      <c r="AB145" s="11">
        <f t="shared" si="129"/>
        <v>0</v>
      </c>
      <c r="AC145" s="12">
        <f t="shared" si="130"/>
        <v>0</v>
      </c>
      <c r="AD145" s="11">
        <f t="shared" si="131"/>
        <v>0</v>
      </c>
      <c r="AE145" s="12">
        <f t="shared" si="132"/>
        <v>0</v>
      </c>
      <c r="AF145" s="11">
        <f t="shared" si="133"/>
        <v>0</v>
      </c>
      <c r="AG145" s="12">
        <f t="shared" si="134"/>
        <v>0</v>
      </c>
      <c r="AH145" s="11">
        <f t="shared" si="135"/>
        <v>0</v>
      </c>
      <c r="AI145" s="12">
        <f t="shared" si="136"/>
        <v>0</v>
      </c>
      <c r="AJ145" s="11">
        <f t="shared" si="137"/>
        <v>0</v>
      </c>
      <c r="AK145" s="12">
        <f t="shared" si="138"/>
        <v>0</v>
      </c>
    </row>
    <row r="146" spans="1:37" x14ac:dyDescent="0.3">
      <c r="A146">
        <v>631726</v>
      </c>
      <c r="C146" s="1">
        <v>44602</v>
      </c>
      <c r="D146">
        <v>1</v>
      </c>
      <c r="E146" t="s">
        <v>175</v>
      </c>
      <c r="F146" t="s">
        <v>165</v>
      </c>
      <c r="G146" t="s">
        <v>14</v>
      </c>
      <c r="H146" s="2">
        <v>144342411</v>
      </c>
      <c r="J146">
        <f t="shared" si="113"/>
        <v>0</v>
      </c>
      <c r="K146">
        <f t="shared" si="114"/>
        <v>0</v>
      </c>
      <c r="L146">
        <f t="shared" si="115"/>
        <v>0</v>
      </c>
      <c r="M146">
        <f t="shared" si="116"/>
        <v>0</v>
      </c>
      <c r="N146">
        <f t="shared" si="117"/>
        <v>0</v>
      </c>
      <c r="O146">
        <f t="shared" si="118"/>
        <v>0</v>
      </c>
      <c r="P146">
        <f t="shared" si="139"/>
        <v>0</v>
      </c>
      <c r="Q146">
        <f t="shared" si="140"/>
        <v>0</v>
      </c>
      <c r="R146" s="11">
        <f t="shared" si="119"/>
        <v>0</v>
      </c>
      <c r="S146" s="12">
        <f t="shared" si="120"/>
        <v>0</v>
      </c>
      <c r="T146" s="11">
        <f t="shared" si="121"/>
        <v>0</v>
      </c>
      <c r="U146" s="12">
        <f t="shared" si="122"/>
        <v>0</v>
      </c>
      <c r="V146" s="11">
        <f t="shared" si="123"/>
        <v>0</v>
      </c>
      <c r="W146" s="12">
        <f t="shared" si="124"/>
        <v>0</v>
      </c>
      <c r="X146" s="11">
        <f t="shared" si="125"/>
        <v>0</v>
      </c>
      <c r="Y146" s="12">
        <f t="shared" si="126"/>
        <v>0</v>
      </c>
      <c r="Z146" s="11">
        <f t="shared" si="127"/>
        <v>1</v>
      </c>
      <c r="AA146" s="12">
        <f t="shared" si="128"/>
        <v>1</v>
      </c>
      <c r="AB146" s="11">
        <f t="shared" si="129"/>
        <v>0</v>
      </c>
      <c r="AC146" s="12">
        <f t="shared" si="130"/>
        <v>0</v>
      </c>
      <c r="AD146" s="11">
        <f t="shared" si="131"/>
        <v>0</v>
      </c>
      <c r="AE146" s="12">
        <f t="shared" si="132"/>
        <v>0</v>
      </c>
      <c r="AF146" s="11">
        <f t="shared" si="133"/>
        <v>0</v>
      </c>
      <c r="AG146" s="12">
        <f t="shared" si="134"/>
        <v>0</v>
      </c>
      <c r="AH146" s="11">
        <f t="shared" si="135"/>
        <v>0</v>
      </c>
      <c r="AI146" s="12">
        <f t="shared" si="136"/>
        <v>0</v>
      </c>
      <c r="AJ146" s="11">
        <f t="shared" si="137"/>
        <v>0</v>
      </c>
      <c r="AK146" s="12">
        <f t="shared" si="138"/>
        <v>0</v>
      </c>
    </row>
    <row r="147" spans="1:37" x14ac:dyDescent="0.3">
      <c r="A147">
        <v>631726</v>
      </c>
      <c r="C147" s="1">
        <v>44602</v>
      </c>
      <c r="D147">
        <v>2</v>
      </c>
      <c r="E147" t="s">
        <v>175</v>
      </c>
      <c r="F147" t="s">
        <v>165</v>
      </c>
      <c r="G147" t="s">
        <v>46</v>
      </c>
      <c r="H147" s="2">
        <v>154991000</v>
      </c>
      <c r="J147">
        <f t="shared" si="113"/>
        <v>0</v>
      </c>
      <c r="K147">
        <f t="shared" si="114"/>
        <v>0</v>
      </c>
      <c r="L147">
        <f t="shared" si="115"/>
        <v>0</v>
      </c>
      <c r="M147">
        <f t="shared" si="116"/>
        <v>0</v>
      </c>
      <c r="N147">
        <f t="shared" si="117"/>
        <v>0</v>
      </c>
      <c r="O147">
        <f t="shared" si="118"/>
        <v>0</v>
      </c>
      <c r="P147">
        <f t="shared" si="139"/>
        <v>0</v>
      </c>
      <c r="Q147">
        <f t="shared" si="140"/>
        <v>0</v>
      </c>
      <c r="R147" s="11">
        <f t="shared" si="119"/>
        <v>0</v>
      </c>
      <c r="S147" s="12">
        <f t="shared" si="120"/>
        <v>0</v>
      </c>
      <c r="T147" s="11">
        <f t="shared" si="121"/>
        <v>0</v>
      </c>
      <c r="U147" s="12">
        <f t="shared" si="122"/>
        <v>0</v>
      </c>
      <c r="V147" s="11">
        <f t="shared" si="123"/>
        <v>0</v>
      </c>
      <c r="W147" s="12">
        <f t="shared" si="124"/>
        <v>0</v>
      </c>
      <c r="X147" s="11">
        <f t="shared" si="125"/>
        <v>0</v>
      </c>
      <c r="Y147" s="12">
        <f t="shared" si="126"/>
        <v>0</v>
      </c>
      <c r="Z147" s="11">
        <f t="shared" si="127"/>
        <v>0</v>
      </c>
      <c r="AA147" s="12">
        <f t="shared" si="128"/>
        <v>0</v>
      </c>
      <c r="AB147" s="11">
        <f t="shared" si="129"/>
        <v>0</v>
      </c>
      <c r="AC147" s="12">
        <f t="shared" si="130"/>
        <v>0</v>
      </c>
      <c r="AD147" s="11">
        <f t="shared" si="131"/>
        <v>0</v>
      </c>
      <c r="AE147" s="12">
        <f t="shared" si="132"/>
        <v>0</v>
      </c>
      <c r="AF147" s="11">
        <f t="shared" si="133"/>
        <v>0</v>
      </c>
      <c r="AG147" s="12">
        <f t="shared" si="134"/>
        <v>0</v>
      </c>
      <c r="AH147" s="11">
        <f t="shared" si="135"/>
        <v>0</v>
      </c>
      <c r="AI147" s="12">
        <f t="shared" si="136"/>
        <v>0</v>
      </c>
      <c r="AJ147" s="11">
        <f t="shared" si="137"/>
        <v>0</v>
      </c>
      <c r="AK147" s="12">
        <f t="shared" si="138"/>
        <v>0</v>
      </c>
    </row>
    <row r="148" spans="1:37" x14ac:dyDescent="0.3">
      <c r="A148">
        <v>631726</v>
      </c>
      <c r="C148" s="1">
        <v>44602</v>
      </c>
      <c r="D148">
        <v>3</v>
      </c>
      <c r="E148" t="s">
        <v>175</v>
      </c>
      <c r="F148" t="s">
        <v>165</v>
      </c>
      <c r="G148" t="s">
        <v>13</v>
      </c>
      <c r="H148" s="2">
        <v>177607920</v>
      </c>
      <c r="J148">
        <f t="shared" si="113"/>
        <v>0</v>
      </c>
      <c r="K148">
        <f t="shared" si="114"/>
        <v>0</v>
      </c>
      <c r="L148">
        <f t="shared" si="115"/>
        <v>0</v>
      </c>
      <c r="M148">
        <f t="shared" si="116"/>
        <v>0</v>
      </c>
      <c r="N148">
        <f t="shared" si="117"/>
        <v>1</v>
      </c>
      <c r="O148">
        <f t="shared" si="118"/>
        <v>0</v>
      </c>
      <c r="P148">
        <f t="shared" si="139"/>
        <v>0</v>
      </c>
      <c r="Q148">
        <f t="shared" si="140"/>
        <v>0</v>
      </c>
      <c r="R148" s="11">
        <f t="shared" si="119"/>
        <v>0</v>
      </c>
      <c r="S148" s="12">
        <f t="shared" si="120"/>
        <v>0</v>
      </c>
      <c r="T148" s="11">
        <f t="shared" si="121"/>
        <v>0</v>
      </c>
      <c r="U148" s="12">
        <f t="shared" si="122"/>
        <v>0</v>
      </c>
      <c r="V148" s="11">
        <f t="shared" si="123"/>
        <v>0</v>
      </c>
      <c r="W148" s="12">
        <f t="shared" si="124"/>
        <v>0</v>
      </c>
      <c r="X148" s="11">
        <f t="shared" si="125"/>
        <v>0</v>
      </c>
      <c r="Y148" s="12">
        <f t="shared" si="126"/>
        <v>0</v>
      </c>
      <c r="Z148" s="11">
        <f t="shared" si="127"/>
        <v>0</v>
      </c>
      <c r="AA148" s="12">
        <f t="shared" si="128"/>
        <v>0</v>
      </c>
      <c r="AB148" s="11">
        <f t="shared" si="129"/>
        <v>0</v>
      </c>
      <c r="AC148" s="12">
        <f t="shared" si="130"/>
        <v>0</v>
      </c>
      <c r="AD148" s="11">
        <f t="shared" si="131"/>
        <v>0</v>
      </c>
      <c r="AE148" s="12">
        <f t="shared" si="132"/>
        <v>0</v>
      </c>
      <c r="AF148" s="11">
        <f t="shared" si="133"/>
        <v>0</v>
      </c>
      <c r="AG148" s="12">
        <f t="shared" si="134"/>
        <v>0</v>
      </c>
      <c r="AH148" s="11">
        <f t="shared" si="135"/>
        <v>0</v>
      </c>
      <c r="AI148" s="12">
        <f t="shared" si="136"/>
        <v>0</v>
      </c>
      <c r="AJ148" s="11">
        <f t="shared" si="137"/>
        <v>0</v>
      </c>
      <c r="AK148" s="12">
        <f t="shared" si="138"/>
        <v>0</v>
      </c>
    </row>
    <row r="149" spans="1:37" x14ac:dyDescent="0.3">
      <c r="A149">
        <v>631726</v>
      </c>
      <c r="C149" s="1">
        <v>44602</v>
      </c>
      <c r="D149">
        <v>4</v>
      </c>
      <c r="E149" t="s">
        <v>175</v>
      </c>
      <c r="F149" t="s">
        <v>165</v>
      </c>
      <c r="G149" t="s">
        <v>48</v>
      </c>
      <c r="H149" s="2">
        <v>182592959</v>
      </c>
      <c r="J149">
        <f t="shared" si="113"/>
        <v>0</v>
      </c>
      <c r="K149">
        <f t="shared" si="114"/>
        <v>0</v>
      </c>
      <c r="L149">
        <f t="shared" si="115"/>
        <v>0</v>
      </c>
      <c r="M149">
        <f t="shared" si="116"/>
        <v>0</v>
      </c>
      <c r="N149">
        <f t="shared" si="117"/>
        <v>0</v>
      </c>
      <c r="O149">
        <f t="shared" si="118"/>
        <v>0</v>
      </c>
      <c r="P149">
        <f t="shared" si="139"/>
        <v>0</v>
      </c>
      <c r="Q149">
        <f t="shared" si="140"/>
        <v>0</v>
      </c>
      <c r="R149" s="11">
        <f t="shared" si="119"/>
        <v>0</v>
      </c>
      <c r="S149" s="12">
        <f t="shared" si="120"/>
        <v>0</v>
      </c>
      <c r="T149" s="11">
        <f t="shared" si="121"/>
        <v>0</v>
      </c>
      <c r="U149" s="12">
        <f t="shared" si="122"/>
        <v>0</v>
      </c>
      <c r="V149" s="11">
        <f t="shared" si="123"/>
        <v>0</v>
      </c>
      <c r="W149" s="12">
        <f t="shared" si="124"/>
        <v>0</v>
      </c>
      <c r="X149" s="11">
        <f t="shared" si="125"/>
        <v>0</v>
      </c>
      <c r="Y149" s="12">
        <f t="shared" si="126"/>
        <v>0</v>
      </c>
      <c r="Z149" s="11">
        <f t="shared" si="127"/>
        <v>0</v>
      </c>
      <c r="AA149" s="12">
        <f t="shared" si="128"/>
        <v>0</v>
      </c>
      <c r="AB149" s="11">
        <f t="shared" si="129"/>
        <v>0</v>
      </c>
      <c r="AC149" s="12">
        <f t="shared" si="130"/>
        <v>0</v>
      </c>
      <c r="AD149" s="11">
        <f t="shared" si="131"/>
        <v>0</v>
      </c>
      <c r="AE149" s="12">
        <f t="shared" si="132"/>
        <v>0</v>
      </c>
      <c r="AF149" s="11">
        <f t="shared" si="133"/>
        <v>0</v>
      </c>
      <c r="AG149" s="12">
        <f t="shared" si="134"/>
        <v>0</v>
      </c>
      <c r="AH149" s="11">
        <f t="shared" si="135"/>
        <v>0</v>
      </c>
      <c r="AI149" s="12">
        <f t="shared" si="136"/>
        <v>0</v>
      </c>
      <c r="AJ149" s="11">
        <f t="shared" si="137"/>
        <v>0</v>
      </c>
      <c r="AK149" s="12">
        <f t="shared" si="138"/>
        <v>0</v>
      </c>
    </row>
    <row r="150" spans="1:37" x14ac:dyDescent="0.3">
      <c r="A150">
        <v>631726</v>
      </c>
      <c r="C150" s="1">
        <v>44602</v>
      </c>
      <c r="D150">
        <v>5</v>
      </c>
      <c r="E150" t="s">
        <v>175</v>
      </c>
      <c r="F150" t="s">
        <v>165</v>
      </c>
      <c r="G150" t="s">
        <v>156</v>
      </c>
      <c r="H150" s="2">
        <v>195487000</v>
      </c>
      <c r="J150">
        <f t="shared" si="113"/>
        <v>1</v>
      </c>
      <c r="K150">
        <f t="shared" si="114"/>
        <v>0</v>
      </c>
      <c r="L150">
        <f t="shared" si="115"/>
        <v>0</v>
      </c>
      <c r="M150">
        <f t="shared" si="116"/>
        <v>0</v>
      </c>
      <c r="N150">
        <f t="shared" si="117"/>
        <v>0</v>
      </c>
      <c r="O150">
        <f t="shared" si="118"/>
        <v>0</v>
      </c>
      <c r="P150">
        <f t="shared" si="139"/>
        <v>0</v>
      </c>
      <c r="Q150">
        <f t="shared" si="140"/>
        <v>0</v>
      </c>
      <c r="R150" s="11">
        <f t="shared" si="119"/>
        <v>0</v>
      </c>
      <c r="S150" s="12">
        <f t="shared" si="120"/>
        <v>0</v>
      </c>
      <c r="T150" s="11">
        <f t="shared" si="121"/>
        <v>0</v>
      </c>
      <c r="U150" s="12">
        <f t="shared" si="122"/>
        <v>0</v>
      </c>
      <c r="V150" s="11">
        <f t="shared" si="123"/>
        <v>0</v>
      </c>
      <c r="W150" s="12">
        <f t="shared" si="124"/>
        <v>0</v>
      </c>
      <c r="X150" s="11">
        <f t="shared" si="125"/>
        <v>0</v>
      </c>
      <c r="Y150" s="12">
        <f t="shared" si="126"/>
        <v>0</v>
      </c>
      <c r="Z150" s="11">
        <f t="shared" si="127"/>
        <v>0</v>
      </c>
      <c r="AA150" s="12">
        <f t="shared" si="128"/>
        <v>0</v>
      </c>
      <c r="AB150" s="11">
        <f t="shared" si="129"/>
        <v>0</v>
      </c>
      <c r="AC150" s="12">
        <f t="shared" si="130"/>
        <v>0</v>
      </c>
      <c r="AD150" s="11">
        <f t="shared" si="131"/>
        <v>0</v>
      </c>
      <c r="AE150" s="12">
        <f t="shared" si="132"/>
        <v>0</v>
      </c>
      <c r="AF150" s="11">
        <f t="shared" si="133"/>
        <v>0</v>
      </c>
      <c r="AG150" s="12">
        <f t="shared" si="134"/>
        <v>0</v>
      </c>
      <c r="AH150" s="11">
        <f t="shared" si="135"/>
        <v>0</v>
      </c>
      <c r="AI150" s="12">
        <f t="shared" si="136"/>
        <v>0</v>
      </c>
      <c r="AJ150" s="11">
        <f t="shared" si="137"/>
        <v>0</v>
      </c>
      <c r="AK150" s="12">
        <f t="shared" si="138"/>
        <v>0</v>
      </c>
    </row>
    <row r="151" spans="1:37" x14ac:dyDescent="0.3">
      <c r="C151" s="1"/>
      <c r="H151" s="2"/>
      <c r="J151">
        <f t="shared" si="113"/>
        <v>0</v>
      </c>
      <c r="K151">
        <f t="shared" si="114"/>
        <v>0</v>
      </c>
      <c r="L151">
        <f t="shared" si="115"/>
        <v>0</v>
      </c>
      <c r="M151">
        <f t="shared" si="116"/>
        <v>0</v>
      </c>
      <c r="N151">
        <f t="shared" si="117"/>
        <v>0</v>
      </c>
      <c r="O151">
        <f t="shared" si="118"/>
        <v>0</v>
      </c>
      <c r="P151">
        <f t="shared" si="139"/>
        <v>0</v>
      </c>
      <c r="Q151">
        <f t="shared" si="140"/>
        <v>0</v>
      </c>
      <c r="R151" s="11">
        <f t="shared" si="119"/>
        <v>0</v>
      </c>
      <c r="S151" s="12">
        <f t="shared" si="120"/>
        <v>0</v>
      </c>
      <c r="T151" s="11">
        <f t="shared" si="121"/>
        <v>0</v>
      </c>
      <c r="U151" s="12">
        <f t="shared" si="122"/>
        <v>0</v>
      </c>
      <c r="V151" s="11">
        <f t="shared" si="123"/>
        <v>0</v>
      </c>
      <c r="W151" s="12">
        <f t="shared" si="124"/>
        <v>0</v>
      </c>
      <c r="X151" s="11">
        <f t="shared" si="125"/>
        <v>0</v>
      </c>
      <c r="Y151" s="12">
        <f t="shared" si="126"/>
        <v>0</v>
      </c>
      <c r="Z151" s="11">
        <f t="shared" si="127"/>
        <v>0</v>
      </c>
      <c r="AA151" s="12">
        <f t="shared" si="128"/>
        <v>0</v>
      </c>
      <c r="AB151" s="11">
        <f t="shared" si="129"/>
        <v>0</v>
      </c>
      <c r="AC151" s="12">
        <f t="shared" si="130"/>
        <v>0</v>
      </c>
      <c r="AD151" s="11">
        <f t="shared" si="131"/>
        <v>0</v>
      </c>
      <c r="AE151" s="12">
        <f t="shared" si="132"/>
        <v>0</v>
      </c>
      <c r="AF151" s="11">
        <f t="shared" si="133"/>
        <v>0</v>
      </c>
      <c r="AG151" s="12">
        <f t="shared" si="134"/>
        <v>0</v>
      </c>
      <c r="AH151" s="11">
        <f t="shared" si="135"/>
        <v>0</v>
      </c>
      <c r="AI151" s="12">
        <f t="shared" si="136"/>
        <v>0</v>
      </c>
      <c r="AJ151" s="11">
        <f t="shared" si="137"/>
        <v>0</v>
      </c>
      <c r="AK151" s="12">
        <f t="shared" si="138"/>
        <v>0</v>
      </c>
    </row>
    <row r="152" spans="1:37" x14ac:dyDescent="0.3">
      <c r="A152">
        <v>633060</v>
      </c>
      <c r="C152" s="1">
        <v>44595</v>
      </c>
      <c r="D152">
        <v>1</v>
      </c>
      <c r="E152" t="s">
        <v>176</v>
      </c>
      <c r="F152" t="s">
        <v>165</v>
      </c>
      <c r="G152" t="s">
        <v>23</v>
      </c>
      <c r="H152" s="2">
        <v>82777750</v>
      </c>
      <c r="J152">
        <f t="shared" si="113"/>
        <v>0</v>
      </c>
      <c r="K152">
        <f t="shared" si="114"/>
        <v>0</v>
      </c>
      <c r="L152">
        <f t="shared" si="115"/>
        <v>0</v>
      </c>
      <c r="M152">
        <f t="shared" si="116"/>
        <v>0</v>
      </c>
      <c r="N152">
        <f t="shared" si="117"/>
        <v>0</v>
      </c>
      <c r="O152">
        <f t="shared" si="118"/>
        <v>0</v>
      </c>
      <c r="P152">
        <f t="shared" si="139"/>
        <v>0</v>
      </c>
      <c r="Q152">
        <f t="shared" si="140"/>
        <v>0</v>
      </c>
      <c r="R152" s="11">
        <f t="shared" si="119"/>
        <v>0</v>
      </c>
      <c r="S152" s="12">
        <f t="shared" si="120"/>
        <v>0</v>
      </c>
      <c r="T152" s="11">
        <f t="shared" si="121"/>
        <v>0</v>
      </c>
      <c r="U152" s="12">
        <f t="shared" si="122"/>
        <v>0</v>
      </c>
      <c r="V152" s="11">
        <f t="shared" si="123"/>
        <v>0</v>
      </c>
      <c r="W152" s="12">
        <f t="shared" si="124"/>
        <v>0</v>
      </c>
      <c r="X152" s="11">
        <f t="shared" si="125"/>
        <v>0</v>
      </c>
      <c r="Y152" s="12">
        <f t="shared" si="126"/>
        <v>0</v>
      </c>
      <c r="Z152" s="11">
        <f t="shared" si="127"/>
        <v>0</v>
      </c>
      <c r="AA152" s="12">
        <f t="shared" si="128"/>
        <v>0</v>
      </c>
      <c r="AB152" s="11">
        <f t="shared" si="129"/>
        <v>0</v>
      </c>
      <c r="AC152" s="12">
        <f t="shared" si="130"/>
        <v>0</v>
      </c>
      <c r="AD152" s="11">
        <f t="shared" si="131"/>
        <v>0</v>
      </c>
      <c r="AE152" s="12">
        <f t="shared" si="132"/>
        <v>0</v>
      </c>
      <c r="AF152" s="11">
        <f t="shared" si="133"/>
        <v>0</v>
      </c>
      <c r="AG152" s="12">
        <f t="shared" si="134"/>
        <v>0</v>
      </c>
      <c r="AH152" s="11">
        <f t="shared" si="135"/>
        <v>0</v>
      </c>
      <c r="AI152" s="12">
        <f t="shared" si="136"/>
        <v>0</v>
      </c>
      <c r="AJ152" s="11">
        <f t="shared" si="137"/>
        <v>0</v>
      </c>
      <c r="AK152" s="12">
        <f t="shared" si="138"/>
        <v>0</v>
      </c>
    </row>
    <row r="153" spans="1:37" x14ac:dyDescent="0.3">
      <c r="A153">
        <v>633060</v>
      </c>
      <c r="C153" s="1">
        <v>44595</v>
      </c>
      <c r="D153">
        <v>2</v>
      </c>
      <c r="E153" t="s">
        <v>176</v>
      </c>
      <c r="F153" t="s">
        <v>165</v>
      </c>
      <c r="G153" t="s">
        <v>33</v>
      </c>
      <c r="H153" s="2">
        <v>82967211</v>
      </c>
      <c r="J153">
        <f t="shared" si="113"/>
        <v>0</v>
      </c>
      <c r="K153">
        <f t="shared" si="114"/>
        <v>0</v>
      </c>
      <c r="L153">
        <f t="shared" si="115"/>
        <v>0</v>
      </c>
      <c r="M153">
        <f t="shared" si="116"/>
        <v>0</v>
      </c>
      <c r="N153">
        <f t="shared" si="117"/>
        <v>0</v>
      </c>
      <c r="O153">
        <f t="shared" si="118"/>
        <v>0</v>
      </c>
      <c r="P153">
        <f t="shared" si="139"/>
        <v>0</v>
      </c>
      <c r="Q153">
        <f t="shared" si="140"/>
        <v>0</v>
      </c>
      <c r="R153" s="11">
        <f t="shared" si="119"/>
        <v>0</v>
      </c>
      <c r="S153" s="12">
        <f t="shared" si="120"/>
        <v>0</v>
      </c>
      <c r="T153" s="11">
        <f t="shared" si="121"/>
        <v>0</v>
      </c>
      <c r="U153" s="12">
        <f t="shared" si="122"/>
        <v>0</v>
      </c>
      <c r="V153" s="11">
        <f t="shared" si="123"/>
        <v>0</v>
      </c>
      <c r="W153" s="12">
        <f t="shared" si="124"/>
        <v>0</v>
      </c>
      <c r="X153" s="11">
        <f t="shared" si="125"/>
        <v>0</v>
      </c>
      <c r="Y153" s="12">
        <f t="shared" si="126"/>
        <v>0</v>
      </c>
      <c r="Z153" s="11">
        <f t="shared" si="127"/>
        <v>0</v>
      </c>
      <c r="AA153" s="12">
        <f t="shared" si="128"/>
        <v>0</v>
      </c>
      <c r="AB153" s="11">
        <f t="shared" si="129"/>
        <v>0</v>
      </c>
      <c r="AC153" s="12">
        <f t="shared" si="130"/>
        <v>0</v>
      </c>
      <c r="AD153" s="11">
        <f t="shared" si="131"/>
        <v>0</v>
      </c>
      <c r="AE153" s="12">
        <f t="shared" si="132"/>
        <v>0</v>
      </c>
      <c r="AF153" s="11">
        <f t="shared" si="133"/>
        <v>0</v>
      </c>
      <c r="AG153" s="12">
        <f t="shared" si="134"/>
        <v>0</v>
      </c>
      <c r="AH153" s="11">
        <f t="shared" si="135"/>
        <v>0</v>
      </c>
      <c r="AI153" s="12">
        <f t="shared" si="136"/>
        <v>0</v>
      </c>
      <c r="AJ153" s="11">
        <f t="shared" si="137"/>
        <v>0</v>
      </c>
      <c r="AK153" s="12">
        <f t="shared" si="138"/>
        <v>0</v>
      </c>
    </row>
    <row r="154" spans="1:37" x14ac:dyDescent="0.3">
      <c r="A154">
        <v>633060</v>
      </c>
      <c r="C154" s="1">
        <v>44595</v>
      </c>
      <c r="D154">
        <v>3</v>
      </c>
      <c r="E154" t="s">
        <v>176</v>
      </c>
      <c r="F154" t="s">
        <v>165</v>
      </c>
      <c r="G154" t="s">
        <v>25</v>
      </c>
      <c r="H154" s="2">
        <v>83800000</v>
      </c>
      <c r="J154">
        <f t="shared" si="113"/>
        <v>0</v>
      </c>
      <c r="K154">
        <f t="shared" si="114"/>
        <v>0</v>
      </c>
      <c r="L154">
        <f t="shared" si="115"/>
        <v>0</v>
      </c>
      <c r="M154">
        <f t="shared" si="116"/>
        <v>0</v>
      </c>
      <c r="N154">
        <f t="shared" si="117"/>
        <v>0</v>
      </c>
      <c r="O154">
        <f t="shared" si="118"/>
        <v>0</v>
      </c>
      <c r="P154">
        <f t="shared" si="139"/>
        <v>0</v>
      </c>
      <c r="Q154">
        <f t="shared" si="140"/>
        <v>0</v>
      </c>
      <c r="R154" s="11">
        <f t="shared" si="119"/>
        <v>0</v>
      </c>
      <c r="S154" s="12">
        <f t="shared" si="120"/>
        <v>0</v>
      </c>
      <c r="T154" s="11">
        <f t="shared" si="121"/>
        <v>0</v>
      </c>
      <c r="U154" s="12">
        <f t="shared" si="122"/>
        <v>0</v>
      </c>
      <c r="V154" s="11">
        <f t="shared" si="123"/>
        <v>0</v>
      </c>
      <c r="W154" s="12">
        <f t="shared" si="124"/>
        <v>0</v>
      </c>
      <c r="X154" s="11">
        <f t="shared" si="125"/>
        <v>0</v>
      </c>
      <c r="Y154" s="12">
        <f t="shared" si="126"/>
        <v>0</v>
      </c>
      <c r="Z154" s="11">
        <f t="shared" si="127"/>
        <v>0</v>
      </c>
      <c r="AA154" s="12">
        <f t="shared" si="128"/>
        <v>0</v>
      </c>
      <c r="AB154" s="11">
        <f t="shared" si="129"/>
        <v>0</v>
      </c>
      <c r="AC154" s="12">
        <f t="shared" si="130"/>
        <v>0</v>
      </c>
      <c r="AD154" s="11">
        <f t="shared" si="131"/>
        <v>0</v>
      </c>
      <c r="AE154" s="12">
        <f t="shared" si="132"/>
        <v>0</v>
      </c>
      <c r="AF154" s="11">
        <f t="shared" si="133"/>
        <v>0</v>
      </c>
      <c r="AG154" s="12">
        <f t="shared" si="134"/>
        <v>0</v>
      </c>
      <c r="AH154" s="11">
        <f t="shared" si="135"/>
        <v>0</v>
      </c>
      <c r="AI154" s="12">
        <f t="shared" si="136"/>
        <v>0</v>
      </c>
      <c r="AJ154" s="11">
        <f t="shared" si="137"/>
        <v>0</v>
      </c>
      <c r="AK154" s="12">
        <f t="shared" si="138"/>
        <v>0</v>
      </c>
    </row>
    <row r="155" spans="1:37" x14ac:dyDescent="0.3">
      <c r="A155">
        <v>633060</v>
      </c>
      <c r="C155" s="1">
        <v>44595</v>
      </c>
      <c r="D155">
        <v>4</v>
      </c>
      <c r="E155" t="s">
        <v>176</v>
      </c>
      <c r="F155" t="s">
        <v>165</v>
      </c>
      <c r="G155" t="s">
        <v>46</v>
      </c>
      <c r="H155" s="2">
        <v>85850000</v>
      </c>
      <c r="J155">
        <f t="shared" si="113"/>
        <v>0</v>
      </c>
      <c r="K155">
        <f t="shared" si="114"/>
        <v>0</v>
      </c>
      <c r="L155">
        <f t="shared" si="115"/>
        <v>0</v>
      </c>
      <c r="M155">
        <f t="shared" si="116"/>
        <v>0</v>
      </c>
      <c r="N155">
        <f t="shared" si="117"/>
        <v>0</v>
      </c>
      <c r="O155">
        <f t="shared" si="118"/>
        <v>0</v>
      </c>
      <c r="P155">
        <f t="shared" si="139"/>
        <v>0</v>
      </c>
      <c r="Q155">
        <f t="shared" si="140"/>
        <v>0</v>
      </c>
      <c r="R155" s="11">
        <f t="shared" si="119"/>
        <v>0</v>
      </c>
      <c r="S155" s="12">
        <f t="shared" si="120"/>
        <v>0</v>
      </c>
      <c r="T155" s="11">
        <f t="shared" si="121"/>
        <v>0</v>
      </c>
      <c r="U155" s="12">
        <f t="shared" si="122"/>
        <v>0</v>
      </c>
      <c r="V155" s="11">
        <f t="shared" si="123"/>
        <v>0</v>
      </c>
      <c r="W155" s="12">
        <f t="shared" si="124"/>
        <v>0</v>
      </c>
      <c r="X155" s="11">
        <f t="shared" si="125"/>
        <v>0</v>
      </c>
      <c r="Y155" s="12">
        <f t="shared" si="126"/>
        <v>0</v>
      </c>
      <c r="Z155" s="11">
        <f t="shared" si="127"/>
        <v>0</v>
      </c>
      <c r="AA155" s="12">
        <f t="shared" si="128"/>
        <v>0</v>
      </c>
      <c r="AB155" s="11">
        <f t="shared" si="129"/>
        <v>0</v>
      </c>
      <c r="AC155" s="12">
        <f t="shared" si="130"/>
        <v>0</v>
      </c>
      <c r="AD155" s="11">
        <f t="shared" si="131"/>
        <v>0</v>
      </c>
      <c r="AE155" s="12">
        <f t="shared" si="132"/>
        <v>0</v>
      </c>
      <c r="AF155" s="11">
        <f t="shared" si="133"/>
        <v>0</v>
      </c>
      <c r="AG155" s="12">
        <f t="shared" si="134"/>
        <v>0</v>
      </c>
      <c r="AH155" s="11">
        <f t="shared" si="135"/>
        <v>0</v>
      </c>
      <c r="AI155" s="12">
        <f t="shared" si="136"/>
        <v>0</v>
      </c>
      <c r="AJ155" s="11">
        <f t="shared" si="137"/>
        <v>0</v>
      </c>
      <c r="AK155" s="12">
        <f t="shared" si="138"/>
        <v>0</v>
      </c>
    </row>
    <row r="156" spans="1:37" x14ac:dyDescent="0.3">
      <c r="A156">
        <v>633060</v>
      </c>
      <c r="C156" s="1">
        <v>44595</v>
      </c>
      <c r="D156">
        <v>5</v>
      </c>
      <c r="E156" t="s">
        <v>176</v>
      </c>
      <c r="F156" t="s">
        <v>165</v>
      </c>
      <c r="G156" t="s">
        <v>27</v>
      </c>
      <c r="H156" s="2">
        <v>85877000</v>
      </c>
      <c r="J156">
        <f t="shared" si="113"/>
        <v>0</v>
      </c>
      <c r="K156">
        <f t="shared" si="114"/>
        <v>0</v>
      </c>
      <c r="L156">
        <f t="shared" si="115"/>
        <v>0</v>
      </c>
      <c r="M156">
        <f t="shared" si="116"/>
        <v>0</v>
      </c>
      <c r="N156">
        <f t="shared" si="117"/>
        <v>0</v>
      </c>
      <c r="O156">
        <f t="shared" si="118"/>
        <v>0</v>
      </c>
      <c r="P156">
        <f t="shared" si="139"/>
        <v>0</v>
      </c>
      <c r="Q156">
        <f t="shared" si="140"/>
        <v>0</v>
      </c>
      <c r="R156" s="11">
        <f t="shared" si="119"/>
        <v>0</v>
      </c>
      <c r="S156" s="12">
        <f t="shared" si="120"/>
        <v>0</v>
      </c>
      <c r="T156" s="11">
        <f t="shared" si="121"/>
        <v>0</v>
      </c>
      <c r="U156" s="12">
        <f t="shared" si="122"/>
        <v>0</v>
      </c>
      <c r="V156" s="11">
        <f t="shared" si="123"/>
        <v>0</v>
      </c>
      <c r="W156" s="12">
        <f t="shared" si="124"/>
        <v>0</v>
      </c>
      <c r="X156" s="11">
        <f t="shared" si="125"/>
        <v>0</v>
      </c>
      <c r="Y156" s="12">
        <f t="shared" si="126"/>
        <v>0</v>
      </c>
      <c r="Z156" s="11">
        <f t="shared" si="127"/>
        <v>0</v>
      </c>
      <c r="AA156" s="12">
        <f t="shared" si="128"/>
        <v>0</v>
      </c>
      <c r="AB156" s="11">
        <f t="shared" si="129"/>
        <v>0</v>
      </c>
      <c r="AC156" s="12">
        <f t="shared" si="130"/>
        <v>0</v>
      </c>
      <c r="AD156" s="11">
        <f t="shared" si="131"/>
        <v>0</v>
      </c>
      <c r="AE156" s="12">
        <f t="shared" si="132"/>
        <v>0</v>
      </c>
      <c r="AF156" s="11">
        <f t="shared" si="133"/>
        <v>0</v>
      </c>
      <c r="AG156" s="12">
        <f t="shared" si="134"/>
        <v>0</v>
      </c>
      <c r="AH156" s="11">
        <f t="shared" si="135"/>
        <v>0</v>
      </c>
      <c r="AI156" s="12">
        <f t="shared" si="136"/>
        <v>0</v>
      </c>
      <c r="AJ156" s="11">
        <f t="shared" si="137"/>
        <v>0</v>
      </c>
      <c r="AK156" s="12">
        <f t="shared" si="138"/>
        <v>0</v>
      </c>
    </row>
    <row r="157" spans="1:37" x14ac:dyDescent="0.3">
      <c r="A157">
        <v>633060</v>
      </c>
      <c r="C157" s="1">
        <v>44595</v>
      </c>
      <c r="D157">
        <v>6</v>
      </c>
      <c r="E157" t="s">
        <v>176</v>
      </c>
      <c r="F157" t="s">
        <v>165</v>
      </c>
      <c r="G157" t="s">
        <v>14</v>
      </c>
      <c r="H157" s="2">
        <v>93405756</v>
      </c>
      <c r="J157">
        <f t="shared" si="113"/>
        <v>0</v>
      </c>
      <c r="K157">
        <f t="shared" si="114"/>
        <v>0</v>
      </c>
      <c r="L157">
        <f t="shared" si="115"/>
        <v>0</v>
      </c>
      <c r="M157">
        <f t="shared" si="116"/>
        <v>0</v>
      </c>
      <c r="N157">
        <f t="shared" si="117"/>
        <v>0</v>
      </c>
      <c r="O157">
        <f t="shared" si="118"/>
        <v>0</v>
      </c>
      <c r="P157">
        <f t="shared" si="139"/>
        <v>0</v>
      </c>
      <c r="Q157">
        <f t="shared" si="140"/>
        <v>0</v>
      </c>
      <c r="R157" s="11">
        <f t="shared" si="119"/>
        <v>0</v>
      </c>
      <c r="S157" s="12">
        <f t="shared" si="120"/>
        <v>0</v>
      </c>
      <c r="T157" s="11">
        <f t="shared" si="121"/>
        <v>0</v>
      </c>
      <c r="U157" s="12">
        <f t="shared" si="122"/>
        <v>0</v>
      </c>
      <c r="V157" s="11">
        <f t="shared" si="123"/>
        <v>0</v>
      </c>
      <c r="W157" s="12">
        <f t="shared" si="124"/>
        <v>0</v>
      </c>
      <c r="X157" s="11">
        <f t="shared" si="125"/>
        <v>0</v>
      </c>
      <c r="Y157" s="12">
        <f t="shared" si="126"/>
        <v>0</v>
      </c>
      <c r="Z157" s="11">
        <f t="shared" si="127"/>
        <v>1</v>
      </c>
      <c r="AA157" s="12">
        <f t="shared" si="128"/>
        <v>0</v>
      </c>
      <c r="AB157" s="11">
        <f t="shared" si="129"/>
        <v>0</v>
      </c>
      <c r="AC157" s="12">
        <f t="shared" si="130"/>
        <v>0</v>
      </c>
      <c r="AD157" s="11">
        <f t="shared" si="131"/>
        <v>0</v>
      </c>
      <c r="AE157" s="12">
        <f t="shared" si="132"/>
        <v>0</v>
      </c>
      <c r="AF157" s="11">
        <f t="shared" si="133"/>
        <v>0</v>
      </c>
      <c r="AG157" s="12">
        <f t="shared" si="134"/>
        <v>0</v>
      </c>
      <c r="AH157" s="11">
        <f t="shared" si="135"/>
        <v>0</v>
      </c>
      <c r="AI157" s="12">
        <f t="shared" si="136"/>
        <v>0</v>
      </c>
      <c r="AJ157" s="11">
        <f t="shared" si="137"/>
        <v>0</v>
      </c>
      <c r="AK157" s="12">
        <f t="shared" si="138"/>
        <v>0</v>
      </c>
    </row>
    <row r="158" spans="1:37" x14ac:dyDescent="0.3">
      <c r="A158">
        <v>633060</v>
      </c>
      <c r="C158" s="1">
        <v>44595</v>
      </c>
      <c r="D158">
        <v>7</v>
      </c>
      <c r="E158" t="s">
        <v>176</v>
      </c>
      <c r="F158" t="s">
        <v>165</v>
      </c>
      <c r="G158" t="s">
        <v>20</v>
      </c>
      <c r="H158" s="2">
        <v>94881480</v>
      </c>
      <c r="J158">
        <f t="shared" si="113"/>
        <v>0</v>
      </c>
      <c r="K158">
        <f t="shared" si="114"/>
        <v>0</v>
      </c>
      <c r="L158">
        <f t="shared" si="115"/>
        <v>0</v>
      </c>
      <c r="M158">
        <f t="shared" si="116"/>
        <v>0</v>
      </c>
      <c r="N158">
        <f t="shared" si="117"/>
        <v>0</v>
      </c>
      <c r="O158">
        <f t="shared" si="118"/>
        <v>0</v>
      </c>
      <c r="P158">
        <f t="shared" si="139"/>
        <v>0</v>
      </c>
      <c r="Q158">
        <f t="shared" si="140"/>
        <v>0</v>
      </c>
      <c r="R158" s="11">
        <f t="shared" si="119"/>
        <v>1</v>
      </c>
      <c r="S158" s="12">
        <f t="shared" si="120"/>
        <v>0</v>
      </c>
      <c r="T158" s="11">
        <f t="shared" si="121"/>
        <v>1</v>
      </c>
      <c r="U158" s="12">
        <f t="shared" si="122"/>
        <v>0</v>
      </c>
      <c r="V158" s="11">
        <f t="shared" si="123"/>
        <v>0</v>
      </c>
      <c r="W158" s="12">
        <f t="shared" si="124"/>
        <v>0</v>
      </c>
      <c r="X158" s="11">
        <f t="shared" si="125"/>
        <v>0</v>
      </c>
      <c r="Y158" s="12">
        <f t="shared" si="126"/>
        <v>0</v>
      </c>
      <c r="Z158" s="11">
        <f t="shared" si="127"/>
        <v>0</v>
      </c>
      <c r="AA158" s="12">
        <f t="shared" si="128"/>
        <v>0</v>
      </c>
      <c r="AB158" s="11">
        <f t="shared" si="129"/>
        <v>0</v>
      </c>
      <c r="AC158" s="12">
        <f t="shared" si="130"/>
        <v>0</v>
      </c>
      <c r="AD158" s="11">
        <f t="shared" si="131"/>
        <v>0</v>
      </c>
      <c r="AE158" s="12">
        <f t="shared" si="132"/>
        <v>0</v>
      </c>
      <c r="AF158" s="11">
        <f t="shared" si="133"/>
        <v>0</v>
      </c>
      <c r="AG158" s="12">
        <f t="shared" si="134"/>
        <v>0</v>
      </c>
      <c r="AH158" s="11">
        <f t="shared" si="135"/>
        <v>0</v>
      </c>
      <c r="AI158" s="12">
        <f t="shared" si="136"/>
        <v>0</v>
      </c>
      <c r="AJ158" s="11">
        <f t="shared" si="137"/>
        <v>0</v>
      </c>
      <c r="AK158" s="12">
        <f t="shared" si="138"/>
        <v>0</v>
      </c>
    </row>
    <row r="159" spans="1:37" x14ac:dyDescent="0.3">
      <c r="A159">
        <v>633060</v>
      </c>
      <c r="C159" s="1">
        <v>44595</v>
      </c>
      <c r="D159">
        <v>8</v>
      </c>
      <c r="E159" t="s">
        <v>176</v>
      </c>
      <c r="F159" t="s">
        <v>165</v>
      </c>
      <c r="G159" t="s">
        <v>21</v>
      </c>
      <c r="H159" s="2">
        <v>96292189</v>
      </c>
      <c r="J159">
        <f t="shared" si="113"/>
        <v>0</v>
      </c>
      <c r="K159">
        <f t="shared" si="114"/>
        <v>0</v>
      </c>
      <c r="L159">
        <f t="shared" si="115"/>
        <v>0</v>
      </c>
      <c r="M159">
        <f t="shared" si="116"/>
        <v>0</v>
      </c>
      <c r="N159">
        <f t="shared" si="117"/>
        <v>0</v>
      </c>
      <c r="O159">
        <f t="shared" si="118"/>
        <v>0</v>
      </c>
      <c r="P159">
        <f t="shared" si="139"/>
        <v>0</v>
      </c>
      <c r="Q159">
        <f t="shared" si="140"/>
        <v>0</v>
      </c>
      <c r="R159" s="11">
        <f t="shared" si="119"/>
        <v>0</v>
      </c>
      <c r="S159" s="12">
        <f t="shared" si="120"/>
        <v>0</v>
      </c>
      <c r="T159" s="11">
        <f t="shared" si="121"/>
        <v>0</v>
      </c>
      <c r="U159" s="12">
        <f t="shared" si="122"/>
        <v>0</v>
      </c>
      <c r="V159" s="11">
        <f t="shared" si="123"/>
        <v>0</v>
      </c>
      <c r="W159" s="12">
        <f t="shared" si="124"/>
        <v>0</v>
      </c>
      <c r="X159" s="11">
        <f t="shared" si="125"/>
        <v>1</v>
      </c>
      <c r="Y159" s="12">
        <f t="shared" si="126"/>
        <v>0</v>
      </c>
      <c r="Z159" s="11">
        <f t="shared" si="127"/>
        <v>0</v>
      </c>
      <c r="AA159" s="12">
        <f t="shared" si="128"/>
        <v>0</v>
      </c>
      <c r="AB159" s="11">
        <f t="shared" si="129"/>
        <v>0</v>
      </c>
      <c r="AC159" s="12">
        <f t="shared" si="130"/>
        <v>0</v>
      </c>
      <c r="AD159" s="11">
        <f t="shared" si="131"/>
        <v>0</v>
      </c>
      <c r="AE159" s="12">
        <f t="shared" si="132"/>
        <v>0</v>
      </c>
      <c r="AF159" s="11">
        <f t="shared" si="133"/>
        <v>0</v>
      </c>
      <c r="AG159" s="12">
        <f t="shared" si="134"/>
        <v>0</v>
      </c>
      <c r="AH159" s="11">
        <f t="shared" si="135"/>
        <v>0</v>
      </c>
      <c r="AI159" s="12">
        <f t="shared" si="136"/>
        <v>0</v>
      </c>
      <c r="AJ159" s="11">
        <f t="shared" si="137"/>
        <v>0</v>
      </c>
      <c r="AK159" s="12">
        <f t="shared" si="138"/>
        <v>0</v>
      </c>
    </row>
    <row r="160" spans="1:37" x14ac:dyDescent="0.3">
      <c r="A160">
        <v>633060</v>
      </c>
      <c r="C160" s="1">
        <v>44595</v>
      </c>
      <c r="D160">
        <v>9</v>
      </c>
      <c r="E160" t="s">
        <v>176</v>
      </c>
      <c r="F160" t="s">
        <v>165</v>
      </c>
      <c r="G160" t="s">
        <v>29</v>
      </c>
      <c r="H160" s="2">
        <v>96871370</v>
      </c>
      <c r="J160">
        <f t="shared" si="113"/>
        <v>0</v>
      </c>
      <c r="K160">
        <f t="shared" si="114"/>
        <v>0</v>
      </c>
      <c r="L160">
        <f t="shared" si="115"/>
        <v>0</v>
      </c>
      <c r="M160">
        <f t="shared" si="116"/>
        <v>0</v>
      </c>
      <c r="N160">
        <f t="shared" si="117"/>
        <v>0</v>
      </c>
      <c r="O160">
        <f t="shared" si="118"/>
        <v>0</v>
      </c>
      <c r="P160">
        <f t="shared" si="139"/>
        <v>0</v>
      </c>
      <c r="Q160">
        <f t="shared" si="140"/>
        <v>0</v>
      </c>
      <c r="R160" s="11">
        <f t="shared" si="119"/>
        <v>0</v>
      </c>
      <c r="S160" s="12">
        <f t="shared" si="120"/>
        <v>0</v>
      </c>
      <c r="T160" s="11">
        <f t="shared" si="121"/>
        <v>0</v>
      </c>
      <c r="U160" s="12">
        <f t="shared" si="122"/>
        <v>0</v>
      </c>
      <c r="V160" s="11">
        <f t="shared" si="123"/>
        <v>0</v>
      </c>
      <c r="W160" s="12">
        <f t="shared" si="124"/>
        <v>0</v>
      </c>
      <c r="X160" s="11">
        <f t="shared" si="125"/>
        <v>0</v>
      </c>
      <c r="Y160" s="12">
        <f t="shared" si="126"/>
        <v>0</v>
      </c>
      <c r="Z160" s="11">
        <f t="shared" si="127"/>
        <v>0</v>
      </c>
      <c r="AA160" s="12">
        <f t="shared" si="128"/>
        <v>0</v>
      </c>
      <c r="AB160" s="11">
        <f t="shared" si="129"/>
        <v>0</v>
      </c>
      <c r="AC160" s="12">
        <f t="shared" si="130"/>
        <v>0</v>
      </c>
      <c r="AD160" s="11">
        <f t="shared" si="131"/>
        <v>0</v>
      </c>
      <c r="AE160" s="12">
        <f t="shared" si="132"/>
        <v>0</v>
      </c>
      <c r="AF160" s="11">
        <f t="shared" si="133"/>
        <v>0</v>
      </c>
      <c r="AG160" s="12">
        <f t="shared" si="134"/>
        <v>0</v>
      </c>
      <c r="AH160" s="11">
        <f t="shared" si="135"/>
        <v>0</v>
      </c>
      <c r="AI160" s="12">
        <f t="shared" si="136"/>
        <v>0</v>
      </c>
      <c r="AJ160" s="11">
        <f t="shared" si="137"/>
        <v>1</v>
      </c>
      <c r="AK160" s="12">
        <f t="shared" si="138"/>
        <v>0</v>
      </c>
    </row>
    <row r="161" spans="1:37" x14ac:dyDescent="0.3">
      <c r="A161">
        <v>633060</v>
      </c>
      <c r="C161" s="1">
        <v>44595</v>
      </c>
      <c r="D161">
        <v>10</v>
      </c>
      <c r="E161" t="s">
        <v>176</v>
      </c>
      <c r="F161" t="s">
        <v>165</v>
      </c>
      <c r="G161" t="s">
        <v>22</v>
      </c>
      <c r="H161" s="2">
        <v>98200010</v>
      </c>
      <c r="J161">
        <f t="shared" si="113"/>
        <v>0</v>
      </c>
      <c r="K161">
        <f t="shared" si="114"/>
        <v>0</v>
      </c>
      <c r="L161">
        <f t="shared" si="115"/>
        <v>0</v>
      </c>
      <c r="M161">
        <f t="shared" si="116"/>
        <v>0</v>
      </c>
      <c r="N161">
        <f t="shared" si="117"/>
        <v>0</v>
      </c>
      <c r="O161">
        <f t="shared" si="118"/>
        <v>0</v>
      </c>
      <c r="P161">
        <f t="shared" si="139"/>
        <v>0</v>
      </c>
      <c r="Q161">
        <f t="shared" si="140"/>
        <v>0</v>
      </c>
      <c r="R161" s="11">
        <f t="shared" si="119"/>
        <v>0</v>
      </c>
      <c r="S161" s="12">
        <f t="shared" si="120"/>
        <v>0</v>
      </c>
      <c r="T161" s="11">
        <f t="shared" si="121"/>
        <v>0</v>
      </c>
      <c r="U161" s="12">
        <f t="shared" si="122"/>
        <v>0</v>
      </c>
      <c r="V161" s="11">
        <f t="shared" si="123"/>
        <v>0</v>
      </c>
      <c r="W161" s="12">
        <f t="shared" si="124"/>
        <v>0</v>
      </c>
      <c r="X161" s="11">
        <f t="shared" si="125"/>
        <v>0</v>
      </c>
      <c r="Y161" s="12">
        <f t="shared" si="126"/>
        <v>0</v>
      </c>
      <c r="Z161" s="11">
        <f t="shared" si="127"/>
        <v>0</v>
      </c>
      <c r="AA161" s="12">
        <f t="shared" si="128"/>
        <v>0</v>
      </c>
      <c r="AB161" s="11">
        <f t="shared" si="129"/>
        <v>0</v>
      </c>
      <c r="AC161" s="12">
        <f t="shared" si="130"/>
        <v>0</v>
      </c>
      <c r="AD161" s="11">
        <f t="shared" si="131"/>
        <v>0</v>
      </c>
      <c r="AE161" s="12">
        <f t="shared" si="132"/>
        <v>0</v>
      </c>
      <c r="AF161" s="11">
        <f t="shared" si="133"/>
        <v>0</v>
      </c>
      <c r="AG161" s="12">
        <f t="shared" si="134"/>
        <v>0</v>
      </c>
      <c r="AH161" s="11">
        <f t="shared" si="135"/>
        <v>0</v>
      </c>
      <c r="AI161" s="12">
        <f t="shared" si="136"/>
        <v>0</v>
      </c>
      <c r="AJ161" s="11">
        <f t="shared" si="137"/>
        <v>0</v>
      </c>
      <c r="AK161" s="12">
        <f t="shared" si="138"/>
        <v>0</v>
      </c>
    </row>
    <row r="162" spans="1:37" x14ac:dyDescent="0.3">
      <c r="A162">
        <v>633060</v>
      </c>
      <c r="C162" s="1">
        <v>44595</v>
      </c>
      <c r="D162">
        <v>11</v>
      </c>
      <c r="E162" t="s">
        <v>176</v>
      </c>
      <c r="F162" t="s">
        <v>165</v>
      </c>
      <c r="G162" t="s">
        <v>39</v>
      </c>
      <c r="H162" s="2">
        <v>98430000</v>
      </c>
      <c r="J162">
        <f t="shared" si="113"/>
        <v>0</v>
      </c>
      <c r="K162">
        <f t="shared" si="114"/>
        <v>0</v>
      </c>
      <c r="L162">
        <f t="shared" si="115"/>
        <v>0</v>
      </c>
      <c r="M162">
        <f t="shared" si="116"/>
        <v>0</v>
      </c>
      <c r="N162">
        <f t="shared" si="117"/>
        <v>0</v>
      </c>
      <c r="O162">
        <f t="shared" si="118"/>
        <v>0</v>
      </c>
      <c r="P162">
        <f t="shared" si="139"/>
        <v>0</v>
      </c>
      <c r="Q162">
        <f t="shared" si="140"/>
        <v>0</v>
      </c>
      <c r="R162" s="11">
        <f t="shared" si="119"/>
        <v>0</v>
      </c>
      <c r="S162" s="12">
        <f t="shared" si="120"/>
        <v>0</v>
      </c>
      <c r="T162" s="11">
        <f t="shared" si="121"/>
        <v>0</v>
      </c>
      <c r="U162" s="12">
        <f t="shared" si="122"/>
        <v>0</v>
      </c>
      <c r="V162" s="11">
        <f t="shared" si="123"/>
        <v>0</v>
      </c>
      <c r="W162" s="12">
        <f t="shared" si="124"/>
        <v>0</v>
      </c>
      <c r="X162" s="11">
        <f t="shared" si="125"/>
        <v>0</v>
      </c>
      <c r="Y162" s="12">
        <f t="shared" si="126"/>
        <v>0</v>
      </c>
      <c r="Z162" s="11">
        <f t="shared" si="127"/>
        <v>0</v>
      </c>
      <c r="AA162" s="12">
        <f t="shared" si="128"/>
        <v>0</v>
      </c>
      <c r="AB162" s="11">
        <f t="shared" si="129"/>
        <v>0</v>
      </c>
      <c r="AC162" s="12">
        <f t="shared" si="130"/>
        <v>0</v>
      </c>
      <c r="AD162" s="11">
        <f t="shared" si="131"/>
        <v>0</v>
      </c>
      <c r="AE162" s="12">
        <f t="shared" si="132"/>
        <v>0</v>
      </c>
      <c r="AF162" s="11">
        <f t="shared" si="133"/>
        <v>0</v>
      </c>
      <c r="AG162" s="12">
        <f t="shared" si="134"/>
        <v>0</v>
      </c>
      <c r="AH162" s="11">
        <f t="shared" si="135"/>
        <v>1</v>
      </c>
      <c r="AI162" s="12">
        <f t="shared" si="136"/>
        <v>0</v>
      </c>
      <c r="AJ162" s="11">
        <f t="shared" si="137"/>
        <v>0</v>
      </c>
      <c r="AK162" s="12">
        <f t="shared" si="138"/>
        <v>0</v>
      </c>
    </row>
    <row r="163" spans="1:37" x14ac:dyDescent="0.3">
      <c r="A163">
        <v>633060</v>
      </c>
      <c r="C163" s="1">
        <v>44595</v>
      </c>
      <c r="D163">
        <v>12</v>
      </c>
      <c r="E163" t="s">
        <v>176</v>
      </c>
      <c r="F163" t="s">
        <v>165</v>
      </c>
      <c r="G163" t="s">
        <v>156</v>
      </c>
      <c r="H163" s="2">
        <v>107315000</v>
      </c>
      <c r="J163">
        <f t="shared" si="113"/>
        <v>1</v>
      </c>
      <c r="K163">
        <f t="shared" si="114"/>
        <v>0</v>
      </c>
      <c r="L163">
        <f t="shared" si="115"/>
        <v>0</v>
      </c>
      <c r="M163">
        <f t="shared" si="116"/>
        <v>0</v>
      </c>
      <c r="N163">
        <f t="shared" si="117"/>
        <v>0</v>
      </c>
      <c r="O163">
        <f t="shared" si="118"/>
        <v>0</v>
      </c>
      <c r="P163">
        <f t="shared" si="139"/>
        <v>0</v>
      </c>
      <c r="Q163">
        <f t="shared" si="140"/>
        <v>0</v>
      </c>
      <c r="R163" s="11">
        <f t="shared" si="119"/>
        <v>0</v>
      </c>
      <c r="S163" s="12">
        <f t="shared" si="120"/>
        <v>0</v>
      </c>
      <c r="T163" s="11">
        <f t="shared" si="121"/>
        <v>0</v>
      </c>
      <c r="U163" s="12">
        <f t="shared" si="122"/>
        <v>0</v>
      </c>
      <c r="V163" s="11">
        <f t="shared" si="123"/>
        <v>0</v>
      </c>
      <c r="W163" s="12">
        <f t="shared" si="124"/>
        <v>0</v>
      </c>
      <c r="X163" s="11">
        <f t="shared" si="125"/>
        <v>0</v>
      </c>
      <c r="Y163" s="12">
        <f t="shared" si="126"/>
        <v>0</v>
      </c>
      <c r="Z163" s="11">
        <f t="shared" si="127"/>
        <v>0</v>
      </c>
      <c r="AA163" s="12">
        <f t="shared" si="128"/>
        <v>0</v>
      </c>
      <c r="AB163" s="11">
        <f t="shared" si="129"/>
        <v>0</v>
      </c>
      <c r="AC163" s="12">
        <f t="shared" si="130"/>
        <v>0</v>
      </c>
      <c r="AD163" s="11">
        <f t="shared" si="131"/>
        <v>0</v>
      </c>
      <c r="AE163" s="12">
        <f t="shared" si="132"/>
        <v>0</v>
      </c>
      <c r="AF163" s="11">
        <f t="shared" si="133"/>
        <v>0</v>
      </c>
      <c r="AG163" s="12">
        <f t="shared" si="134"/>
        <v>0</v>
      </c>
      <c r="AH163" s="11">
        <f t="shared" si="135"/>
        <v>0</v>
      </c>
      <c r="AI163" s="12">
        <f t="shared" si="136"/>
        <v>0</v>
      </c>
      <c r="AJ163" s="11">
        <f t="shared" si="137"/>
        <v>0</v>
      </c>
      <c r="AK163" s="12">
        <f t="shared" si="138"/>
        <v>0</v>
      </c>
    </row>
    <row r="164" spans="1:37" x14ac:dyDescent="0.3">
      <c r="A164">
        <v>633060</v>
      </c>
      <c r="C164" s="1">
        <v>44595</v>
      </c>
      <c r="D164">
        <v>13</v>
      </c>
      <c r="E164" t="s">
        <v>176</v>
      </c>
      <c r="F164" t="s">
        <v>165</v>
      </c>
      <c r="G164" t="s">
        <v>60</v>
      </c>
      <c r="H164" s="2">
        <v>111527527</v>
      </c>
      <c r="J164">
        <f t="shared" si="113"/>
        <v>0</v>
      </c>
      <c r="K164">
        <f t="shared" si="114"/>
        <v>0</v>
      </c>
      <c r="L164">
        <f t="shared" si="115"/>
        <v>0</v>
      </c>
      <c r="M164">
        <f t="shared" si="116"/>
        <v>0</v>
      </c>
      <c r="N164">
        <f t="shared" si="117"/>
        <v>0</v>
      </c>
      <c r="O164">
        <f t="shared" si="118"/>
        <v>0</v>
      </c>
      <c r="P164">
        <f t="shared" si="139"/>
        <v>0</v>
      </c>
      <c r="Q164">
        <f t="shared" si="140"/>
        <v>0</v>
      </c>
      <c r="R164" s="11">
        <f t="shared" si="119"/>
        <v>0</v>
      </c>
      <c r="S164" s="12">
        <f t="shared" si="120"/>
        <v>0</v>
      </c>
      <c r="T164" s="11">
        <f t="shared" si="121"/>
        <v>0</v>
      </c>
      <c r="U164" s="12">
        <f t="shared" si="122"/>
        <v>0</v>
      </c>
      <c r="V164" s="11">
        <f t="shared" si="123"/>
        <v>0</v>
      </c>
      <c r="W164" s="12">
        <f t="shared" si="124"/>
        <v>0</v>
      </c>
      <c r="X164" s="11">
        <f t="shared" si="125"/>
        <v>0</v>
      </c>
      <c r="Y164" s="12">
        <f t="shared" si="126"/>
        <v>0</v>
      </c>
      <c r="Z164" s="11">
        <f t="shared" si="127"/>
        <v>0</v>
      </c>
      <c r="AA164" s="12">
        <f t="shared" si="128"/>
        <v>0</v>
      </c>
      <c r="AB164" s="11">
        <f t="shared" si="129"/>
        <v>0</v>
      </c>
      <c r="AC164" s="12">
        <f t="shared" si="130"/>
        <v>0</v>
      </c>
      <c r="AD164" s="11">
        <f t="shared" si="131"/>
        <v>0</v>
      </c>
      <c r="AE164" s="12">
        <f t="shared" si="132"/>
        <v>0</v>
      </c>
      <c r="AF164" s="11">
        <f t="shared" si="133"/>
        <v>0</v>
      </c>
      <c r="AG164" s="12">
        <f t="shared" si="134"/>
        <v>0</v>
      </c>
      <c r="AH164" s="11">
        <f t="shared" si="135"/>
        <v>0</v>
      </c>
      <c r="AI164" s="12">
        <f t="shared" si="136"/>
        <v>0</v>
      </c>
      <c r="AJ164" s="11">
        <f t="shared" si="137"/>
        <v>0</v>
      </c>
      <c r="AK164" s="12">
        <f t="shared" si="138"/>
        <v>0</v>
      </c>
    </row>
    <row r="165" spans="1:37" x14ac:dyDescent="0.3">
      <c r="C165" s="1"/>
      <c r="H165" s="2"/>
      <c r="R165" s="11"/>
      <c r="S165" s="12"/>
      <c r="T165" s="11"/>
      <c r="U165" s="12"/>
      <c r="V165" s="11"/>
      <c r="W165" s="12"/>
      <c r="X165" s="11"/>
      <c r="Y165" s="12"/>
      <c r="Z165" s="11"/>
      <c r="AA165" s="12"/>
      <c r="AB165" s="11"/>
      <c r="AC165" s="12"/>
      <c r="AD165" s="11"/>
      <c r="AE165" s="12"/>
      <c r="AF165" s="11"/>
      <c r="AG165" s="12"/>
      <c r="AH165" s="11"/>
      <c r="AI165" s="12"/>
      <c r="AJ165" s="11"/>
      <c r="AK165" s="12"/>
    </row>
  </sheetData>
  <mergeCells count="14">
    <mergeCell ref="T1:U1"/>
    <mergeCell ref="AJ1:AK1"/>
    <mergeCell ref="AH1:AI1"/>
    <mergeCell ref="L1:M1"/>
    <mergeCell ref="J1:K1"/>
    <mergeCell ref="P1:Q1"/>
    <mergeCell ref="Z1:AA1"/>
    <mergeCell ref="N1:O1"/>
    <mergeCell ref="R1:S1"/>
    <mergeCell ref="AB1:AC1"/>
    <mergeCell ref="AF1:AG1"/>
    <mergeCell ref="AD1:AE1"/>
    <mergeCell ref="X1:Y1"/>
    <mergeCell ref="V1:W1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320"/>
  <sheetViews>
    <sheetView topLeftCell="C1" workbookViewId="0">
      <selection activeCell="N5" sqref="N5"/>
    </sheetView>
  </sheetViews>
  <sheetFormatPr defaultRowHeight="14.4" x14ac:dyDescent="0.3"/>
  <cols>
    <col min="2" max="2" width="2.6640625" customWidth="1"/>
    <col min="3" max="3" width="10.5546875" bestFit="1" customWidth="1"/>
    <col min="4" max="4" width="4.44140625" customWidth="1"/>
    <col min="5" max="5" width="65.6640625" customWidth="1"/>
    <col min="6" max="6" width="17.6640625" bestFit="1" customWidth="1"/>
    <col min="7" max="7" width="30.6640625" customWidth="1"/>
    <col min="8" max="8" width="10.88671875" bestFit="1" customWidth="1"/>
    <col min="9" max="9" width="4.88671875" customWidth="1"/>
  </cols>
  <sheetData>
    <row r="1" spans="1:37" s="4" customFormat="1" ht="43.5" customHeight="1" thickBot="1" x14ac:dyDescent="0.55000000000000004">
      <c r="E1" s="19">
        <v>2021</v>
      </c>
      <c r="J1" s="33" t="s">
        <v>156</v>
      </c>
      <c r="K1" s="34"/>
      <c r="L1" s="33" t="s">
        <v>35</v>
      </c>
      <c r="M1" s="34"/>
      <c r="N1" s="33" t="s">
        <v>13</v>
      </c>
      <c r="O1" s="34"/>
      <c r="P1" s="33" t="s">
        <v>44</v>
      </c>
      <c r="Q1" s="34"/>
      <c r="R1" s="33" t="s">
        <v>20</v>
      </c>
      <c r="S1" s="34"/>
      <c r="T1" s="33" t="s">
        <v>16</v>
      </c>
      <c r="U1" s="34"/>
      <c r="V1" s="33" t="s">
        <v>12</v>
      </c>
      <c r="W1" s="34"/>
      <c r="X1" s="33" t="s">
        <v>21</v>
      </c>
      <c r="Y1" s="34"/>
      <c r="Z1" s="33" t="s">
        <v>14</v>
      </c>
      <c r="AA1" s="34"/>
      <c r="AB1" s="33" t="s">
        <v>31</v>
      </c>
      <c r="AC1" s="34"/>
      <c r="AD1" s="33" t="s">
        <v>18</v>
      </c>
      <c r="AE1" s="34"/>
      <c r="AF1" s="33" t="s">
        <v>15</v>
      </c>
      <c r="AG1" s="34"/>
      <c r="AH1" s="33" t="s">
        <v>39</v>
      </c>
      <c r="AI1" s="34"/>
      <c r="AJ1" s="33" t="s">
        <v>29</v>
      </c>
      <c r="AK1" s="34"/>
    </row>
    <row r="2" spans="1:37" x14ac:dyDescent="0.3">
      <c r="A2" s="3" t="s">
        <v>157</v>
      </c>
      <c r="C2" s="3" t="s">
        <v>158</v>
      </c>
      <c r="E2" s="3" t="s">
        <v>159</v>
      </c>
      <c r="F2" s="3" t="s">
        <v>160</v>
      </c>
      <c r="G2" s="3" t="s">
        <v>0</v>
      </c>
      <c r="H2" s="3" t="s">
        <v>161</v>
      </c>
      <c r="J2" s="3" t="s">
        <v>162</v>
      </c>
      <c r="K2" s="3" t="s">
        <v>163</v>
      </c>
      <c r="L2" s="3" t="s">
        <v>162</v>
      </c>
      <c r="M2" s="3" t="s">
        <v>163</v>
      </c>
      <c r="N2" s="3" t="s">
        <v>162</v>
      </c>
      <c r="O2" s="3" t="s">
        <v>163</v>
      </c>
      <c r="P2" s="3" t="s">
        <v>162</v>
      </c>
      <c r="Q2" s="3" t="s">
        <v>163</v>
      </c>
      <c r="R2" s="15" t="s">
        <v>162</v>
      </c>
      <c r="S2" s="16" t="s">
        <v>163</v>
      </c>
      <c r="T2" s="15" t="s">
        <v>162</v>
      </c>
      <c r="U2" s="16" t="s">
        <v>163</v>
      </c>
      <c r="V2" s="15" t="s">
        <v>162</v>
      </c>
      <c r="W2" s="16" t="s">
        <v>163</v>
      </c>
      <c r="X2" s="15" t="s">
        <v>162</v>
      </c>
      <c r="Y2" s="16" t="s">
        <v>163</v>
      </c>
      <c r="Z2" s="15" t="s">
        <v>162</v>
      </c>
      <c r="AA2" s="16" t="s">
        <v>163</v>
      </c>
      <c r="AB2" s="15" t="s">
        <v>162</v>
      </c>
      <c r="AC2" s="16" t="s">
        <v>163</v>
      </c>
      <c r="AD2" s="15" t="s">
        <v>162</v>
      </c>
      <c r="AE2" s="16" t="s">
        <v>163</v>
      </c>
      <c r="AF2" s="15" t="s">
        <v>162</v>
      </c>
      <c r="AG2" s="16" t="s">
        <v>163</v>
      </c>
      <c r="AH2" s="15" t="s">
        <v>162</v>
      </c>
      <c r="AI2" s="16" t="s">
        <v>163</v>
      </c>
      <c r="AJ2" s="15" t="s">
        <v>162</v>
      </c>
      <c r="AK2" s="16" t="s">
        <v>163</v>
      </c>
    </row>
    <row r="3" spans="1:37" x14ac:dyDescent="0.3">
      <c r="A3" s="3"/>
      <c r="C3" s="3"/>
      <c r="E3" s="3"/>
      <c r="F3" s="3"/>
      <c r="G3" s="3"/>
      <c r="H3" s="3"/>
      <c r="J3" s="3">
        <f t="shared" ref="J3:AK3" si="0">SUM(J7:J320)</f>
        <v>25</v>
      </c>
      <c r="K3" s="3">
        <f t="shared" si="0"/>
        <v>1</v>
      </c>
      <c r="L3" s="3">
        <f t="shared" si="0"/>
        <v>4</v>
      </c>
      <c r="M3" s="3">
        <f t="shared" si="0"/>
        <v>1</v>
      </c>
      <c r="N3" s="3">
        <f t="shared" si="0"/>
        <v>11</v>
      </c>
      <c r="O3" s="3">
        <f t="shared" si="0"/>
        <v>1</v>
      </c>
      <c r="P3" s="3">
        <f t="shared" si="0"/>
        <v>4</v>
      </c>
      <c r="Q3" s="3">
        <f t="shared" si="0"/>
        <v>0</v>
      </c>
      <c r="R3" s="11">
        <f t="shared" si="0"/>
        <v>11</v>
      </c>
      <c r="S3" s="12">
        <f t="shared" si="0"/>
        <v>1</v>
      </c>
      <c r="T3" s="11">
        <f t="shared" si="0"/>
        <v>11</v>
      </c>
      <c r="U3" s="12">
        <f t="shared" si="0"/>
        <v>0</v>
      </c>
      <c r="V3" s="11">
        <f t="shared" si="0"/>
        <v>13</v>
      </c>
      <c r="W3" s="12">
        <f t="shared" si="0"/>
        <v>2</v>
      </c>
      <c r="X3" s="11">
        <f t="shared" si="0"/>
        <v>4</v>
      </c>
      <c r="Y3" s="12">
        <f t="shared" si="0"/>
        <v>0</v>
      </c>
      <c r="Z3" s="11">
        <f t="shared" si="0"/>
        <v>11</v>
      </c>
      <c r="AA3" s="12">
        <f t="shared" si="0"/>
        <v>1</v>
      </c>
      <c r="AB3" s="11">
        <f t="shared" si="0"/>
        <v>1</v>
      </c>
      <c r="AC3" s="12">
        <f t="shared" si="0"/>
        <v>1</v>
      </c>
      <c r="AD3" s="11">
        <f t="shared" si="0"/>
        <v>8</v>
      </c>
      <c r="AE3" s="12">
        <f t="shared" si="0"/>
        <v>1</v>
      </c>
      <c r="AF3" s="11">
        <f t="shared" si="0"/>
        <v>4</v>
      </c>
      <c r="AG3" s="12">
        <f t="shared" si="0"/>
        <v>0</v>
      </c>
      <c r="AH3" s="11">
        <f t="shared" si="0"/>
        <v>1</v>
      </c>
      <c r="AI3" s="12">
        <f t="shared" si="0"/>
        <v>0</v>
      </c>
      <c r="AJ3" s="11">
        <f t="shared" si="0"/>
        <v>3</v>
      </c>
      <c r="AK3" s="12">
        <f t="shared" si="0"/>
        <v>1</v>
      </c>
    </row>
    <row r="4" spans="1:37" x14ac:dyDescent="0.3">
      <c r="A4" s="3"/>
      <c r="C4" s="3"/>
      <c r="E4" s="3"/>
      <c r="F4" s="3"/>
      <c r="G4" s="3"/>
      <c r="H4" s="3"/>
      <c r="J4" s="3"/>
      <c r="K4" s="5">
        <f>K3/J3</f>
        <v>0.04</v>
      </c>
      <c r="L4" s="3"/>
      <c r="M4" s="5">
        <f>M3/L3</f>
        <v>0.25</v>
      </c>
      <c r="N4" s="3"/>
      <c r="O4" s="5">
        <f>O3/N3</f>
        <v>9.0909090909090912E-2</v>
      </c>
      <c r="P4" s="3"/>
      <c r="Q4" s="5">
        <f>Q3/P3</f>
        <v>0</v>
      </c>
      <c r="R4" s="11"/>
      <c r="S4" s="17">
        <f>S3/R3</f>
        <v>9.0909090909090912E-2</v>
      </c>
      <c r="T4" s="11"/>
      <c r="U4" s="17">
        <f>U3/T3</f>
        <v>0</v>
      </c>
      <c r="V4" s="11"/>
      <c r="W4" s="17">
        <f>W3/V3</f>
        <v>0.15384615384615385</v>
      </c>
      <c r="X4" s="11"/>
      <c r="Y4" s="17">
        <f>Y3/X3</f>
        <v>0</v>
      </c>
      <c r="Z4" s="11"/>
      <c r="AA4" s="17">
        <f>AA3/Z3</f>
        <v>9.0909090909090912E-2</v>
      </c>
      <c r="AB4" s="11"/>
      <c r="AC4" s="17">
        <f>AC3/AB3</f>
        <v>1</v>
      </c>
      <c r="AD4" s="11"/>
      <c r="AE4" s="17">
        <f>AE3/AD3</f>
        <v>0.125</v>
      </c>
      <c r="AF4" s="11"/>
      <c r="AG4" s="17">
        <f>AG3/AF3</f>
        <v>0</v>
      </c>
      <c r="AH4" s="11"/>
      <c r="AI4" s="17">
        <f>AI3/AH3</f>
        <v>0</v>
      </c>
      <c r="AJ4" s="11"/>
      <c r="AK4" s="17">
        <f>AK3/AJ3</f>
        <v>0.33333333333333331</v>
      </c>
    </row>
    <row r="5" spans="1:37" x14ac:dyDescent="0.3">
      <c r="A5" s="3"/>
      <c r="C5" s="3"/>
      <c r="E5" s="3"/>
      <c r="F5" s="3"/>
      <c r="G5" s="3"/>
      <c r="H5" s="3"/>
      <c r="L5" s="3"/>
      <c r="M5" s="3"/>
      <c r="P5" s="3"/>
      <c r="Q5" s="3"/>
      <c r="R5" s="11"/>
      <c r="S5" s="12"/>
      <c r="T5" s="11"/>
      <c r="U5" s="12"/>
      <c r="V5" s="11"/>
      <c r="W5" s="12"/>
      <c r="X5" s="11"/>
      <c r="Y5" s="12"/>
      <c r="Z5" s="11"/>
      <c r="AA5" s="12"/>
      <c r="AB5" s="11"/>
      <c r="AC5" s="12"/>
      <c r="AD5" s="11"/>
      <c r="AE5" s="12"/>
      <c r="AF5" s="11"/>
      <c r="AG5" s="12"/>
      <c r="AH5" s="11"/>
      <c r="AI5" s="12"/>
      <c r="AJ5" s="11"/>
      <c r="AK5" s="12"/>
    </row>
    <row r="6" spans="1:37" x14ac:dyDescent="0.3">
      <c r="R6" s="11"/>
      <c r="S6" s="12"/>
      <c r="T6" s="11"/>
      <c r="U6" s="12"/>
      <c r="V6" s="11"/>
      <c r="W6" s="12"/>
      <c r="X6" s="11"/>
      <c r="Y6" s="12"/>
      <c r="Z6" s="11"/>
      <c r="AA6" s="12"/>
      <c r="AB6" s="11"/>
      <c r="AC6" s="12"/>
      <c r="AD6" s="11"/>
      <c r="AE6" s="12"/>
      <c r="AF6" s="11"/>
      <c r="AG6" s="12"/>
      <c r="AH6" s="11"/>
      <c r="AI6" s="12"/>
      <c r="AJ6" s="11"/>
      <c r="AK6" s="12"/>
    </row>
    <row r="7" spans="1:37" x14ac:dyDescent="0.3">
      <c r="C7" s="1"/>
      <c r="H7" s="2"/>
      <c r="J7">
        <f t="shared" ref="J7:J70" si="1">IF(G7="Perfetto Contracting Co., Inc. ",1,)</f>
        <v>0</v>
      </c>
      <c r="K7">
        <f t="shared" ref="K7:K70" si="2">IF(AND(D7=1,G7="Perfetto Contracting Co., Inc. "),1,)</f>
        <v>0</v>
      </c>
      <c r="L7">
        <f t="shared" ref="L7:L70" si="3">IF(G7="Oliveira Contracting Inc",1,)</f>
        <v>0</v>
      </c>
      <c r="M7">
        <f t="shared" ref="M7:M70" si="4">IF(AND(D7=1,G7="Oliveira Contracting Inc"),1,)</f>
        <v>0</v>
      </c>
      <c r="N7">
        <f t="shared" ref="N7:N70" si="5">IF(G7="Triumph Construction Co.",1,)</f>
        <v>0</v>
      </c>
      <c r="O7">
        <f t="shared" ref="O7:O70" si="6">IF(AND(D7=1,G7="Triumph Construction Co."),1,)</f>
        <v>0</v>
      </c>
      <c r="P7">
        <f t="shared" ref="P7:P70" si="7">IF(G7="John Civetta &amp; Sons, Inc.",1,)</f>
        <v>0</v>
      </c>
      <c r="Q7">
        <f t="shared" ref="Q7:Q70" si="8">IF(AND(D7=1,G7="John Civetta &amp; Sons, Inc."),1,)</f>
        <v>0</v>
      </c>
      <c r="R7" s="11">
        <f t="shared" ref="R7:R70" si="9">IF(G7="Grace Industries LLC",1,)</f>
        <v>0</v>
      </c>
      <c r="S7" s="12">
        <f t="shared" ref="S7:S70" si="10">IF(AND(D7=1,G7="Grace Industries LLC"),1,)</f>
        <v>0</v>
      </c>
      <c r="T7" s="11">
        <f t="shared" ref="T7:T70" si="11">IF($G7="Grace Industries LLC",1,)</f>
        <v>0</v>
      </c>
      <c r="U7" s="12">
        <f t="shared" ref="U7:U70" si="12">IF(AND($D7=1,$G7="Perfetto Enterprises Co., Inc."),1,)</f>
        <v>0</v>
      </c>
      <c r="V7" s="11">
        <f t="shared" ref="V7:V70" si="13">IF($G7="JRCRUZ Corp",1,)</f>
        <v>0</v>
      </c>
      <c r="W7" s="12">
        <f t="shared" ref="W7:W70" si="14">IF(AND($D7=1,$G7="JRCRUZ Corp"),1,)</f>
        <v>0</v>
      </c>
      <c r="X7" s="11">
        <f t="shared" ref="X7:X70" si="15">IF($G7="Tully Construction Co.",1,)</f>
        <v>0</v>
      </c>
      <c r="Y7" s="12">
        <f t="shared" ref="Y7:Y70" si="16">IF(AND($D7=1,$G7="Tully Construction Co."),1,)</f>
        <v>0</v>
      </c>
      <c r="Z7" s="11">
        <f t="shared" ref="Z7:Z70" si="17">IF($G7="Restani Construction Corp.",1,)</f>
        <v>0</v>
      </c>
      <c r="AA7" s="12">
        <f t="shared" ref="AA7:AA70" si="18">IF(AND($D7=1,$G7="Restani Construction Corp."),1,)</f>
        <v>0</v>
      </c>
      <c r="AB7" s="11">
        <f t="shared" ref="AB7:AB70" si="19">IF($G7="DiFazio Industries",1,)</f>
        <v>0</v>
      </c>
      <c r="AC7" s="12">
        <f t="shared" ref="AC7:AC70" si="20">IF(AND($D7=1,$G7="DiFazio Industries"),1,)</f>
        <v>0</v>
      </c>
      <c r="AD7" s="11">
        <f t="shared" ref="AD7:AD70" si="21">IF($G7="PJS Group/Paul J. Scariano, Inc.",1,)</f>
        <v>0</v>
      </c>
      <c r="AE7" s="12">
        <f t="shared" ref="AE7:AE70" si="22">IF(AND($D7=1,$G7="PJS Group/Paul J. Scariano, Inc."),1,)</f>
        <v>0</v>
      </c>
      <c r="AF7" s="11">
        <f t="shared" ref="AF7:AF70" si="23">IF($G7="C.A.C. Industries, Inc.",1,)</f>
        <v>0</v>
      </c>
      <c r="AG7" s="12">
        <f t="shared" ref="AG7:AG70" si="24">IF(AND($D7=1,$G7="C.A.C. Industries, Inc."),1,)</f>
        <v>0</v>
      </c>
      <c r="AH7" s="11">
        <f t="shared" ref="AH7:AH70" si="25">IF($G7="MLJ Contracting LLC",1,)</f>
        <v>0</v>
      </c>
      <c r="AI7" s="12">
        <f t="shared" ref="AI7:AI70" si="26">IF(AND($D7=1,$G7="MLJ Contracting LLC"),1,)</f>
        <v>0</v>
      </c>
      <c r="AJ7" s="11">
        <f t="shared" ref="AJ7:AJ70" si="27">IF($G7="El Sol Contracting/ES II Enterprises JV",1,)</f>
        <v>0</v>
      </c>
      <c r="AK7" s="12">
        <f t="shared" ref="AK7:AK70" si="28">IF(AND($D7=1,$G7="El Sol Contracting/ES II Enterprises JV"),1,)</f>
        <v>0</v>
      </c>
    </row>
    <row r="8" spans="1:37" x14ac:dyDescent="0.3">
      <c r="A8">
        <v>628569</v>
      </c>
      <c r="C8" s="1">
        <v>44497</v>
      </c>
      <c r="D8">
        <v>1</v>
      </c>
      <c r="E8" t="s">
        <v>177</v>
      </c>
      <c r="F8" t="s">
        <v>532</v>
      </c>
      <c r="G8" t="s">
        <v>20</v>
      </c>
      <c r="H8" s="2">
        <v>36000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0</v>
      </c>
      <c r="R8" s="11">
        <f t="shared" si="9"/>
        <v>1</v>
      </c>
      <c r="S8" s="12">
        <f t="shared" si="10"/>
        <v>1</v>
      </c>
      <c r="T8" s="11">
        <f t="shared" si="11"/>
        <v>1</v>
      </c>
      <c r="U8" s="12">
        <f t="shared" si="12"/>
        <v>0</v>
      </c>
      <c r="V8" s="11">
        <f t="shared" si="13"/>
        <v>0</v>
      </c>
      <c r="W8" s="12">
        <f t="shared" si="14"/>
        <v>0</v>
      </c>
      <c r="X8" s="11">
        <f t="shared" si="15"/>
        <v>0</v>
      </c>
      <c r="Y8" s="12">
        <f t="shared" si="16"/>
        <v>0</v>
      </c>
      <c r="Z8" s="11">
        <f t="shared" si="17"/>
        <v>0</v>
      </c>
      <c r="AA8" s="12">
        <f t="shared" si="18"/>
        <v>0</v>
      </c>
      <c r="AB8" s="11">
        <f t="shared" si="19"/>
        <v>0</v>
      </c>
      <c r="AC8" s="12">
        <f t="shared" si="20"/>
        <v>0</v>
      </c>
      <c r="AD8" s="11">
        <f t="shared" si="21"/>
        <v>0</v>
      </c>
      <c r="AE8" s="12">
        <f t="shared" si="22"/>
        <v>0</v>
      </c>
      <c r="AF8" s="11">
        <f t="shared" si="23"/>
        <v>0</v>
      </c>
      <c r="AG8" s="12">
        <f t="shared" si="24"/>
        <v>0</v>
      </c>
      <c r="AH8" s="11">
        <f t="shared" si="25"/>
        <v>0</v>
      </c>
      <c r="AI8" s="12">
        <f t="shared" si="26"/>
        <v>0</v>
      </c>
      <c r="AJ8" s="11">
        <f t="shared" si="27"/>
        <v>0</v>
      </c>
      <c r="AK8" s="12">
        <f t="shared" si="28"/>
        <v>0</v>
      </c>
    </row>
    <row r="9" spans="1:37" x14ac:dyDescent="0.3">
      <c r="A9">
        <v>628569</v>
      </c>
      <c r="C9" s="1">
        <v>44497</v>
      </c>
      <c r="D9">
        <v>2</v>
      </c>
      <c r="E9" t="s">
        <v>177</v>
      </c>
      <c r="F9" t="s">
        <v>532</v>
      </c>
      <c r="G9" t="s">
        <v>95</v>
      </c>
      <c r="H9" s="2">
        <v>65000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0</v>
      </c>
      <c r="R9" s="11">
        <f t="shared" si="9"/>
        <v>0</v>
      </c>
      <c r="S9" s="12">
        <f t="shared" si="10"/>
        <v>0</v>
      </c>
      <c r="T9" s="11">
        <f t="shared" si="11"/>
        <v>0</v>
      </c>
      <c r="U9" s="12">
        <f t="shared" si="12"/>
        <v>0</v>
      </c>
      <c r="V9" s="11">
        <f t="shared" si="13"/>
        <v>0</v>
      </c>
      <c r="W9" s="12">
        <f t="shared" si="14"/>
        <v>0</v>
      </c>
      <c r="X9" s="11">
        <f t="shared" si="15"/>
        <v>0</v>
      </c>
      <c r="Y9" s="12">
        <f t="shared" si="16"/>
        <v>0</v>
      </c>
      <c r="Z9" s="11">
        <f t="shared" si="17"/>
        <v>0</v>
      </c>
      <c r="AA9" s="12">
        <f t="shared" si="18"/>
        <v>0</v>
      </c>
      <c r="AB9" s="11">
        <f t="shared" si="19"/>
        <v>0</v>
      </c>
      <c r="AC9" s="12">
        <f t="shared" si="20"/>
        <v>0</v>
      </c>
      <c r="AD9" s="11">
        <f t="shared" si="21"/>
        <v>0</v>
      </c>
      <c r="AE9" s="12">
        <f t="shared" si="22"/>
        <v>0</v>
      </c>
      <c r="AF9" s="11">
        <f t="shared" si="23"/>
        <v>0</v>
      </c>
      <c r="AG9" s="12">
        <f t="shared" si="24"/>
        <v>0</v>
      </c>
      <c r="AH9" s="11">
        <f t="shared" si="25"/>
        <v>0</v>
      </c>
      <c r="AI9" s="12">
        <f t="shared" si="26"/>
        <v>0</v>
      </c>
      <c r="AJ9" s="11">
        <f t="shared" si="27"/>
        <v>0</v>
      </c>
      <c r="AK9" s="12">
        <f t="shared" si="28"/>
        <v>0</v>
      </c>
    </row>
    <row r="10" spans="1:37" x14ac:dyDescent="0.3">
      <c r="A10">
        <v>628569</v>
      </c>
      <c r="C10" s="1">
        <v>44497</v>
      </c>
      <c r="D10">
        <v>3</v>
      </c>
      <c r="E10" t="s">
        <v>177</v>
      </c>
      <c r="F10" t="s">
        <v>532</v>
      </c>
      <c r="G10" t="s">
        <v>17</v>
      </c>
      <c r="H10" s="2">
        <v>80000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0</v>
      </c>
      <c r="R10" s="11">
        <f t="shared" si="9"/>
        <v>0</v>
      </c>
      <c r="S10" s="12">
        <f t="shared" si="10"/>
        <v>0</v>
      </c>
      <c r="T10" s="11">
        <f t="shared" si="11"/>
        <v>0</v>
      </c>
      <c r="U10" s="12">
        <f t="shared" si="12"/>
        <v>0</v>
      </c>
      <c r="V10" s="11">
        <f t="shared" si="13"/>
        <v>0</v>
      </c>
      <c r="W10" s="12">
        <f t="shared" si="14"/>
        <v>0</v>
      </c>
      <c r="X10" s="11">
        <f t="shared" si="15"/>
        <v>0</v>
      </c>
      <c r="Y10" s="12">
        <f t="shared" si="16"/>
        <v>0</v>
      </c>
      <c r="Z10" s="11">
        <f t="shared" si="17"/>
        <v>0</v>
      </c>
      <c r="AA10" s="12">
        <f t="shared" si="18"/>
        <v>0</v>
      </c>
      <c r="AB10" s="11">
        <f t="shared" si="19"/>
        <v>0</v>
      </c>
      <c r="AC10" s="12">
        <f t="shared" si="20"/>
        <v>0</v>
      </c>
      <c r="AD10" s="11">
        <f t="shared" si="21"/>
        <v>0</v>
      </c>
      <c r="AE10" s="12">
        <f t="shared" si="22"/>
        <v>0</v>
      </c>
      <c r="AF10" s="11">
        <f t="shared" si="23"/>
        <v>0</v>
      </c>
      <c r="AG10" s="12">
        <f t="shared" si="24"/>
        <v>0</v>
      </c>
      <c r="AH10" s="11">
        <f t="shared" si="25"/>
        <v>0</v>
      </c>
      <c r="AI10" s="12">
        <f t="shared" si="26"/>
        <v>0</v>
      </c>
      <c r="AJ10" s="11">
        <f t="shared" si="27"/>
        <v>0</v>
      </c>
      <c r="AK10" s="12">
        <f t="shared" si="28"/>
        <v>0</v>
      </c>
    </row>
    <row r="11" spans="1:37" x14ac:dyDescent="0.3">
      <c r="A11">
        <v>628569</v>
      </c>
      <c r="C11" s="1">
        <v>44497</v>
      </c>
      <c r="D11">
        <v>4</v>
      </c>
      <c r="E11" t="s">
        <v>177</v>
      </c>
      <c r="F11" t="s">
        <v>532</v>
      </c>
      <c r="G11" t="s">
        <v>94</v>
      </c>
      <c r="H11" s="2">
        <v>88000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R11" s="11">
        <f t="shared" si="9"/>
        <v>0</v>
      </c>
      <c r="S11" s="12">
        <f t="shared" si="10"/>
        <v>0</v>
      </c>
      <c r="T11" s="11">
        <f t="shared" si="11"/>
        <v>0</v>
      </c>
      <c r="U11" s="12">
        <f t="shared" si="12"/>
        <v>0</v>
      </c>
      <c r="V11" s="11">
        <f t="shared" si="13"/>
        <v>0</v>
      </c>
      <c r="W11" s="12">
        <f t="shared" si="14"/>
        <v>0</v>
      </c>
      <c r="X11" s="11">
        <f t="shared" si="15"/>
        <v>0</v>
      </c>
      <c r="Y11" s="12">
        <f t="shared" si="16"/>
        <v>0</v>
      </c>
      <c r="Z11" s="11">
        <f t="shared" si="17"/>
        <v>0</v>
      </c>
      <c r="AA11" s="12">
        <f t="shared" si="18"/>
        <v>0</v>
      </c>
      <c r="AB11" s="11">
        <f t="shared" si="19"/>
        <v>0</v>
      </c>
      <c r="AC11" s="12">
        <f t="shared" si="20"/>
        <v>0</v>
      </c>
      <c r="AD11" s="11">
        <f t="shared" si="21"/>
        <v>0</v>
      </c>
      <c r="AE11" s="12">
        <f t="shared" si="22"/>
        <v>0</v>
      </c>
      <c r="AF11" s="11">
        <f t="shared" si="23"/>
        <v>0</v>
      </c>
      <c r="AG11" s="12">
        <f t="shared" si="24"/>
        <v>0</v>
      </c>
      <c r="AH11" s="11">
        <f t="shared" si="25"/>
        <v>0</v>
      </c>
      <c r="AI11" s="12">
        <f t="shared" si="26"/>
        <v>0</v>
      </c>
      <c r="AJ11" s="11">
        <f t="shared" si="27"/>
        <v>0</v>
      </c>
      <c r="AK11" s="12">
        <f t="shared" si="28"/>
        <v>0</v>
      </c>
    </row>
    <row r="12" spans="1:37" x14ac:dyDescent="0.3">
      <c r="A12">
        <v>628569</v>
      </c>
      <c r="C12" s="1">
        <v>44497</v>
      </c>
      <c r="D12">
        <v>5</v>
      </c>
      <c r="E12" t="s">
        <v>177</v>
      </c>
      <c r="F12" t="s">
        <v>532</v>
      </c>
      <c r="G12" t="s">
        <v>26</v>
      </c>
      <c r="H12" s="2">
        <v>105900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 s="11">
        <f t="shared" si="9"/>
        <v>0</v>
      </c>
      <c r="S12" s="12">
        <f t="shared" si="10"/>
        <v>0</v>
      </c>
      <c r="T12" s="11">
        <f t="shared" si="11"/>
        <v>0</v>
      </c>
      <c r="U12" s="12">
        <f t="shared" si="12"/>
        <v>0</v>
      </c>
      <c r="V12" s="11">
        <f t="shared" si="13"/>
        <v>0</v>
      </c>
      <c r="W12" s="12">
        <f t="shared" si="14"/>
        <v>0</v>
      </c>
      <c r="X12" s="11">
        <f t="shared" si="15"/>
        <v>0</v>
      </c>
      <c r="Y12" s="12">
        <f t="shared" si="16"/>
        <v>0</v>
      </c>
      <c r="Z12" s="11">
        <f t="shared" si="17"/>
        <v>0</v>
      </c>
      <c r="AA12" s="12">
        <f t="shared" si="18"/>
        <v>0</v>
      </c>
      <c r="AB12" s="11">
        <f t="shared" si="19"/>
        <v>0</v>
      </c>
      <c r="AC12" s="12">
        <f t="shared" si="20"/>
        <v>0</v>
      </c>
      <c r="AD12" s="11">
        <f t="shared" si="21"/>
        <v>0</v>
      </c>
      <c r="AE12" s="12">
        <f t="shared" si="22"/>
        <v>0</v>
      </c>
      <c r="AF12" s="11">
        <f t="shared" si="23"/>
        <v>0</v>
      </c>
      <c r="AG12" s="12">
        <f t="shared" si="24"/>
        <v>0</v>
      </c>
      <c r="AH12" s="11">
        <f t="shared" si="25"/>
        <v>0</v>
      </c>
      <c r="AI12" s="12">
        <f t="shared" si="26"/>
        <v>0</v>
      </c>
      <c r="AJ12" s="11">
        <f t="shared" si="27"/>
        <v>0</v>
      </c>
      <c r="AK12" s="12">
        <f t="shared" si="28"/>
        <v>0</v>
      </c>
    </row>
    <row r="13" spans="1:37" x14ac:dyDescent="0.3">
      <c r="A13">
        <v>628569</v>
      </c>
      <c r="C13" s="1">
        <v>44497</v>
      </c>
      <c r="D13">
        <v>6</v>
      </c>
      <c r="E13" t="s">
        <v>177</v>
      </c>
      <c r="F13" t="s">
        <v>532</v>
      </c>
      <c r="G13" t="s">
        <v>12</v>
      </c>
      <c r="H13" s="2">
        <v>108370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  <c r="Q13">
        <f t="shared" si="8"/>
        <v>0</v>
      </c>
      <c r="R13" s="11">
        <f t="shared" si="9"/>
        <v>0</v>
      </c>
      <c r="S13" s="12">
        <f t="shared" si="10"/>
        <v>0</v>
      </c>
      <c r="T13" s="11">
        <f t="shared" si="11"/>
        <v>0</v>
      </c>
      <c r="U13" s="12">
        <f t="shared" si="12"/>
        <v>0</v>
      </c>
      <c r="V13" s="11">
        <f t="shared" si="13"/>
        <v>1</v>
      </c>
      <c r="W13" s="12">
        <f t="shared" si="14"/>
        <v>0</v>
      </c>
      <c r="X13" s="11">
        <f t="shared" si="15"/>
        <v>0</v>
      </c>
      <c r="Y13" s="12">
        <f t="shared" si="16"/>
        <v>0</v>
      </c>
      <c r="Z13" s="11">
        <f t="shared" si="17"/>
        <v>0</v>
      </c>
      <c r="AA13" s="12">
        <f t="shared" si="18"/>
        <v>0</v>
      </c>
      <c r="AB13" s="11">
        <f t="shared" si="19"/>
        <v>0</v>
      </c>
      <c r="AC13" s="12">
        <f t="shared" si="20"/>
        <v>0</v>
      </c>
      <c r="AD13" s="11">
        <f t="shared" si="21"/>
        <v>0</v>
      </c>
      <c r="AE13" s="12">
        <f t="shared" si="22"/>
        <v>0</v>
      </c>
      <c r="AF13" s="11">
        <f t="shared" si="23"/>
        <v>0</v>
      </c>
      <c r="AG13" s="12">
        <f t="shared" si="24"/>
        <v>0</v>
      </c>
      <c r="AH13" s="11">
        <f t="shared" si="25"/>
        <v>0</v>
      </c>
      <c r="AI13" s="12">
        <f t="shared" si="26"/>
        <v>0</v>
      </c>
      <c r="AJ13" s="11">
        <f t="shared" si="27"/>
        <v>0</v>
      </c>
      <c r="AK13" s="12">
        <f t="shared" si="28"/>
        <v>0</v>
      </c>
    </row>
    <row r="14" spans="1:37" x14ac:dyDescent="0.3">
      <c r="A14">
        <v>628569</v>
      </c>
      <c r="C14" s="1">
        <v>44497</v>
      </c>
      <c r="D14">
        <v>7</v>
      </c>
      <c r="E14" t="s">
        <v>177</v>
      </c>
      <c r="F14" t="s">
        <v>532</v>
      </c>
      <c r="G14" t="s">
        <v>156</v>
      </c>
      <c r="H14" s="2">
        <v>130000</v>
      </c>
      <c r="J14">
        <f t="shared" si="1"/>
        <v>1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  <c r="Q14">
        <f t="shared" si="8"/>
        <v>0</v>
      </c>
      <c r="R14" s="11">
        <f t="shared" si="9"/>
        <v>0</v>
      </c>
      <c r="S14" s="12">
        <f t="shared" si="10"/>
        <v>0</v>
      </c>
      <c r="T14" s="11">
        <f t="shared" si="11"/>
        <v>0</v>
      </c>
      <c r="U14" s="12">
        <f t="shared" si="12"/>
        <v>0</v>
      </c>
      <c r="V14" s="11">
        <f t="shared" si="13"/>
        <v>0</v>
      </c>
      <c r="W14" s="12">
        <f t="shared" si="14"/>
        <v>0</v>
      </c>
      <c r="X14" s="11">
        <f t="shared" si="15"/>
        <v>0</v>
      </c>
      <c r="Y14" s="12">
        <f t="shared" si="16"/>
        <v>0</v>
      </c>
      <c r="Z14" s="11">
        <f t="shared" si="17"/>
        <v>0</v>
      </c>
      <c r="AA14" s="12">
        <f t="shared" si="18"/>
        <v>0</v>
      </c>
      <c r="AB14" s="11">
        <f t="shared" si="19"/>
        <v>0</v>
      </c>
      <c r="AC14" s="12">
        <f t="shared" si="20"/>
        <v>0</v>
      </c>
      <c r="AD14" s="11">
        <f t="shared" si="21"/>
        <v>0</v>
      </c>
      <c r="AE14" s="12">
        <f t="shared" si="22"/>
        <v>0</v>
      </c>
      <c r="AF14" s="11">
        <f t="shared" si="23"/>
        <v>0</v>
      </c>
      <c r="AG14" s="12">
        <f t="shared" si="24"/>
        <v>0</v>
      </c>
      <c r="AH14" s="11">
        <f t="shared" si="25"/>
        <v>0</v>
      </c>
      <c r="AI14" s="12">
        <f t="shared" si="26"/>
        <v>0</v>
      </c>
      <c r="AJ14" s="11">
        <f t="shared" si="27"/>
        <v>0</v>
      </c>
      <c r="AK14" s="12">
        <f t="shared" si="28"/>
        <v>0</v>
      </c>
    </row>
    <row r="15" spans="1:37" x14ac:dyDescent="0.3">
      <c r="A15">
        <v>628569</v>
      </c>
      <c r="C15" s="1">
        <v>44497</v>
      </c>
      <c r="D15">
        <v>8</v>
      </c>
      <c r="E15" t="s">
        <v>177</v>
      </c>
      <c r="F15" t="s">
        <v>532</v>
      </c>
      <c r="G15" t="s">
        <v>76</v>
      </c>
      <c r="H15" s="2">
        <v>153835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0</v>
      </c>
      <c r="R15" s="11">
        <f t="shared" si="9"/>
        <v>0</v>
      </c>
      <c r="S15" s="12">
        <f t="shared" si="10"/>
        <v>0</v>
      </c>
      <c r="T15" s="11">
        <f t="shared" si="11"/>
        <v>0</v>
      </c>
      <c r="U15" s="12">
        <f t="shared" si="12"/>
        <v>0</v>
      </c>
      <c r="V15" s="11">
        <f t="shared" si="13"/>
        <v>0</v>
      </c>
      <c r="W15" s="12">
        <f t="shared" si="14"/>
        <v>0</v>
      </c>
      <c r="X15" s="11">
        <f t="shared" si="15"/>
        <v>0</v>
      </c>
      <c r="Y15" s="12">
        <f t="shared" si="16"/>
        <v>0</v>
      </c>
      <c r="Z15" s="11">
        <f t="shared" si="17"/>
        <v>0</v>
      </c>
      <c r="AA15" s="12">
        <f t="shared" si="18"/>
        <v>0</v>
      </c>
      <c r="AB15" s="11">
        <f t="shared" si="19"/>
        <v>0</v>
      </c>
      <c r="AC15" s="12">
        <f t="shared" si="20"/>
        <v>0</v>
      </c>
      <c r="AD15" s="11">
        <f t="shared" si="21"/>
        <v>0</v>
      </c>
      <c r="AE15" s="12">
        <f t="shared" si="22"/>
        <v>0</v>
      </c>
      <c r="AF15" s="11">
        <f t="shared" si="23"/>
        <v>0</v>
      </c>
      <c r="AG15" s="12">
        <f t="shared" si="24"/>
        <v>0</v>
      </c>
      <c r="AH15" s="11">
        <f t="shared" si="25"/>
        <v>0</v>
      </c>
      <c r="AI15" s="12">
        <f t="shared" si="26"/>
        <v>0</v>
      </c>
      <c r="AJ15" s="11">
        <f t="shared" si="27"/>
        <v>0</v>
      </c>
      <c r="AK15" s="12">
        <f t="shared" si="28"/>
        <v>0</v>
      </c>
    </row>
    <row r="16" spans="1:37" x14ac:dyDescent="0.3">
      <c r="A16">
        <v>628569</v>
      </c>
      <c r="C16" s="1">
        <v>44497</v>
      </c>
      <c r="D16">
        <v>1</v>
      </c>
      <c r="E16" t="s">
        <v>177</v>
      </c>
      <c r="F16" t="s">
        <v>199</v>
      </c>
      <c r="G16" t="s">
        <v>12</v>
      </c>
      <c r="H16" s="2">
        <v>5126620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0</v>
      </c>
      <c r="Q16">
        <f t="shared" si="8"/>
        <v>0</v>
      </c>
      <c r="R16" s="11">
        <f t="shared" si="9"/>
        <v>0</v>
      </c>
      <c r="S16" s="12">
        <f t="shared" si="10"/>
        <v>0</v>
      </c>
      <c r="T16" s="11">
        <f t="shared" si="11"/>
        <v>0</v>
      </c>
      <c r="U16" s="12">
        <f t="shared" si="12"/>
        <v>0</v>
      </c>
      <c r="V16" s="11">
        <f t="shared" si="13"/>
        <v>1</v>
      </c>
      <c r="W16" s="12">
        <f t="shared" si="14"/>
        <v>1</v>
      </c>
      <c r="X16" s="11">
        <f t="shared" si="15"/>
        <v>0</v>
      </c>
      <c r="Y16" s="12">
        <f t="shared" si="16"/>
        <v>0</v>
      </c>
      <c r="Z16" s="11">
        <f t="shared" si="17"/>
        <v>0</v>
      </c>
      <c r="AA16" s="12">
        <f t="shared" si="18"/>
        <v>0</v>
      </c>
      <c r="AB16" s="11">
        <f t="shared" si="19"/>
        <v>0</v>
      </c>
      <c r="AC16" s="12">
        <f t="shared" si="20"/>
        <v>0</v>
      </c>
      <c r="AD16" s="11">
        <f t="shared" si="21"/>
        <v>0</v>
      </c>
      <c r="AE16" s="12">
        <f t="shared" si="22"/>
        <v>0</v>
      </c>
      <c r="AF16" s="11">
        <f t="shared" si="23"/>
        <v>0</v>
      </c>
      <c r="AG16" s="12">
        <f t="shared" si="24"/>
        <v>0</v>
      </c>
      <c r="AH16" s="11">
        <f t="shared" si="25"/>
        <v>0</v>
      </c>
      <c r="AI16" s="12">
        <f t="shared" si="26"/>
        <v>0</v>
      </c>
      <c r="AJ16" s="11">
        <f t="shared" si="27"/>
        <v>0</v>
      </c>
      <c r="AK16" s="12">
        <f t="shared" si="28"/>
        <v>0</v>
      </c>
    </row>
    <row r="17" spans="1:37" x14ac:dyDescent="0.3">
      <c r="A17">
        <v>628569</v>
      </c>
      <c r="C17" s="1">
        <v>44497</v>
      </c>
      <c r="D17">
        <v>2</v>
      </c>
      <c r="E17" t="s">
        <v>177</v>
      </c>
      <c r="F17" t="s">
        <v>199</v>
      </c>
      <c r="G17" t="s">
        <v>94</v>
      </c>
      <c r="H17" s="2">
        <v>5191000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0</v>
      </c>
      <c r="R17" s="11">
        <f t="shared" si="9"/>
        <v>0</v>
      </c>
      <c r="S17" s="12">
        <f t="shared" si="10"/>
        <v>0</v>
      </c>
      <c r="T17" s="11">
        <f t="shared" si="11"/>
        <v>0</v>
      </c>
      <c r="U17" s="12">
        <f t="shared" si="12"/>
        <v>0</v>
      </c>
      <c r="V17" s="11">
        <f t="shared" si="13"/>
        <v>0</v>
      </c>
      <c r="W17" s="12">
        <f t="shared" si="14"/>
        <v>0</v>
      </c>
      <c r="X17" s="11">
        <f t="shared" si="15"/>
        <v>0</v>
      </c>
      <c r="Y17" s="12">
        <f t="shared" si="16"/>
        <v>0</v>
      </c>
      <c r="Z17" s="11">
        <f t="shared" si="17"/>
        <v>0</v>
      </c>
      <c r="AA17" s="12">
        <f t="shared" si="18"/>
        <v>0</v>
      </c>
      <c r="AB17" s="11">
        <f t="shared" si="19"/>
        <v>0</v>
      </c>
      <c r="AC17" s="12">
        <f t="shared" si="20"/>
        <v>0</v>
      </c>
      <c r="AD17" s="11">
        <f t="shared" si="21"/>
        <v>0</v>
      </c>
      <c r="AE17" s="12">
        <f t="shared" si="22"/>
        <v>0</v>
      </c>
      <c r="AF17" s="11">
        <f t="shared" si="23"/>
        <v>0</v>
      </c>
      <c r="AG17" s="12">
        <f t="shared" si="24"/>
        <v>0</v>
      </c>
      <c r="AH17" s="11">
        <f t="shared" si="25"/>
        <v>0</v>
      </c>
      <c r="AI17" s="12">
        <f t="shared" si="26"/>
        <v>0</v>
      </c>
      <c r="AJ17" s="11">
        <f t="shared" si="27"/>
        <v>0</v>
      </c>
      <c r="AK17" s="12">
        <f t="shared" si="28"/>
        <v>0</v>
      </c>
    </row>
    <row r="18" spans="1:37" x14ac:dyDescent="0.3">
      <c r="A18">
        <v>628569</v>
      </c>
      <c r="C18" s="1">
        <v>44497</v>
      </c>
      <c r="D18">
        <v>3</v>
      </c>
      <c r="E18" t="s">
        <v>177</v>
      </c>
      <c r="F18" t="s">
        <v>199</v>
      </c>
      <c r="G18" t="s">
        <v>26</v>
      </c>
      <c r="H18" s="2">
        <v>5509000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0</v>
      </c>
      <c r="R18" s="11">
        <f t="shared" si="9"/>
        <v>0</v>
      </c>
      <c r="S18" s="12">
        <f t="shared" si="10"/>
        <v>0</v>
      </c>
      <c r="T18" s="11">
        <f t="shared" si="11"/>
        <v>0</v>
      </c>
      <c r="U18" s="12">
        <f t="shared" si="12"/>
        <v>0</v>
      </c>
      <c r="V18" s="11">
        <f t="shared" si="13"/>
        <v>0</v>
      </c>
      <c r="W18" s="12">
        <f t="shared" si="14"/>
        <v>0</v>
      </c>
      <c r="X18" s="11">
        <f t="shared" si="15"/>
        <v>0</v>
      </c>
      <c r="Y18" s="12">
        <f t="shared" si="16"/>
        <v>0</v>
      </c>
      <c r="Z18" s="11">
        <f t="shared" si="17"/>
        <v>0</v>
      </c>
      <c r="AA18" s="12">
        <f t="shared" si="18"/>
        <v>0</v>
      </c>
      <c r="AB18" s="11">
        <f t="shared" si="19"/>
        <v>0</v>
      </c>
      <c r="AC18" s="12">
        <f t="shared" si="20"/>
        <v>0</v>
      </c>
      <c r="AD18" s="11">
        <f t="shared" si="21"/>
        <v>0</v>
      </c>
      <c r="AE18" s="12">
        <f t="shared" si="22"/>
        <v>0</v>
      </c>
      <c r="AF18" s="11">
        <f t="shared" si="23"/>
        <v>0</v>
      </c>
      <c r="AG18" s="12">
        <f t="shared" si="24"/>
        <v>0</v>
      </c>
      <c r="AH18" s="11">
        <f t="shared" si="25"/>
        <v>0</v>
      </c>
      <c r="AI18" s="12">
        <f t="shared" si="26"/>
        <v>0</v>
      </c>
      <c r="AJ18" s="11">
        <f t="shared" si="27"/>
        <v>0</v>
      </c>
      <c r="AK18" s="12">
        <f t="shared" si="28"/>
        <v>0</v>
      </c>
    </row>
    <row r="19" spans="1:37" x14ac:dyDescent="0.3">
      <c r="A19">
        <v>628569</v>
      </c>
      <c r="C19" s="1">
        <v>44497</v>
      </c>
      <c r="D19">
        <v>4</v>
      </c>
      <c r="E19" t="s">
        <v>177</v>
      </c>
      <c r="F19" t="s">
        <v>199</v>
      </c>
      <c r="G19" t="s">
        <v>17</v>
      </c>
      <c r="H19" s="2">
        <v>5555500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7"/>
        <v>0</v>
      </c>
      <c r="Q19">
        <f t="shared" si="8"/>
        <v>0</v>
      </c>
      <c r="R19" s="11">
        <f t="shared" si="9"/>
        <v>0</v>
      </c>
      <c r="S19" s="12">
        <f t="shared" si="10"/>
        <v>0</v>
      </c>
      <c r="T19" s="11">
        <f t="shared" si="11"/>
        <v>0</v>
      </c>
      <c r="U19" s="12">
        <f t="shared" si="12"/>
        <v>0</v>
      </c>
      <c r="V19" s="11">
        <f t="shared" si="13"/>
        <v>0</v>
      </c>
      <c r="W19" s="12">
        <f t="shared" si="14"/>
        <v>0</v>
      </c>
      <c r="X19" s="11">
        <f t="shared" si="15"/>
        <v>0</v>
      </c>
      <c r="Y19" s="12">
        <f t="shared" si="16"/>
        <v>0</v>
      </c>
      <c r="Z19" s="11">
        <f t="shared" si="17"/>
        <v>0</v>
      </c>
      <c r="AA19" s="12">
        <f t="shared" si="18"/>
        <v>0</v>
      </c>
      <c r="AB19" s="11">
        <f t="shared" si="19"/>
        <v>0</v>
      </c>
      <c r="AC19" s="12">
        <f t="shared" si="20"/>
        <v>0</v>
      </c>
      <c r="AD19" s="11">
        <f t="shared" si="21"/>
        <v>0</v>
      </c>
      <c r="AE19" s="12">
        <f t="shared" si="22"/>
        <v>0</v>
      </c>
      <c r="AF19" s="11">
        <f t="shared" si="23"/>
        <v>0</v>
      </c>
      <c r="AG19" s="12">
        <f t="shared" si="24"/>
        <v>0</v>
      </c>
      <c r="AH19" s="11">
        <f t="shared" si="25"/>
        <v>0</v>
      </c>
      <c r="AI19" s="12">
        <f t="shared" si="26"/>
        <v>0</v>
      </c>
      <c r="AJ19" s="11">
        <f t="shared" si="27"/>
        <v>0</v>
      </c>
      <c r="AK19" s="12">
        <f t="shared" si="28"/>
        <v>0</v>
      </c>
    </row>
    <row r="20" spans="1:37" x14ac:dyDescent="0.3">
      <c r="A20">
        <v>628569</v>
      </c>
      <c r="C20" s="1">
        <v>44497</v>
      </c>
      <c r="D20">
        <v>5</v>
      </c>
      <c r="E20" t="s">
        <v>177</v>
      </c>
      <c r="F20" t="s">
        <v>199</v>
      </c>
      <c r="G20" t="s">
        <v>20</v>
      </c>
      <c r="H20" s="2">
        <v>6358000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</v>
      </c>
      <c r="O20">
        <f t="shared" si="6"/>
        <v>0</v>
      </c>
      <c r="P20">
        <f t="shared" si="7"/>
        <v>0</v>
      </c>
      <c r="Q20">
        <f t="shared" si="8"/>
        <v>0</v>
      </c>
      <c r="R20" s="11">
        <f t="shared" si="9"/>
        <v>1</v>
      </c>
      <c r="S20" s="12">
        <f t="shared" si="10"/>
        <v>0</v>
      </c>
      <c r="T20" s="11">
        <f t="shared" si="11"/>
        <v>1</v>
      </c>
      <c r="U20" s="12">
        <f t="shared" si="12"/>
        <v>0</v>
      </c>
      <c r="V20" s="11">
        <f t="shared" si="13"/>
        <v>0</v>
      </c>
      <c r="W20" s="12">
        <f t="shared" si="14"/>
        <v>0</v>
      </c>
      <c r="X20" s="11">
        <f t="shared" si="15"/>
        <v>0</v>
      </c>
      <c r="Y20" s="12">
        <f t="shared" si="16"/>
        <v>0</v>
      </c>
      <c r="Z20" s="11">
        <f t="shared" si="17"/>
        <v>0</v>
      </c>
      <c r="AA20" s="12">
        <f t="shared" si="18"/>
        <v>0</v>
      </c>
      <c r="AB20" s="11">
        <f t="shared" si="19"/>
        <v>0</v>
      </c>
      <c r="AC20" s="12">
        <f t="shared" si="20"/>
        <v>0</v>
      </c>
      <c r="AD20" s="11">
        <f t="shared" si="21"/>
        <v>0</v>
      </c>
      <c r="AE20" s="12">
        <f t="shared" si="22"/>
        <v>0</v>
      </c>
      <c r="AF20" s="11">
        <f t="shared" si="23"/>
        <v>0</v>
      </c>
      <c r="AG20" s="12">
        <f t="shared" si="24"/>
        <v>0</v>
      </c>
      <c r="AH20" s="11">
        <f t="shared" si="25"/>
        <v>0</v>
      </c>
      <c r="AI20" s="12">
        <f t="shared" si="26"/>
        <v>0</v>
      </c>
      <c r="AJ20" s="11">
        <f t="shared" si="27"/>
        <v>0</v>
      </c>
      <c r="AK20" s="12">
        <f t="shared" si="28"/>
        <v>0</v>
      </c>
    </row>
    <row r="21" spans="1:37" x14ac:dyDescent="0.3">
      <c r="A21">
        <v>628569</v>
      </c>
      <c r="C21" s="1">
        <v>44497</v>
      </c>
      <c r="D21">
        <v>6</v>
      </c>
      <c r="E21" t="s">
        <v>177</v>
      </c>
      <c r="F21" t="s">
        <v>199</v>
      </c>
      <c r="G21" t="s">
        <v>76</v>
      </c>
      <c r="H21" s="2">
        <v>6542565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0</v>
      </c>
      <c r="O21">
        <f t="shared" si="6"/>
        <v>0</v>
      </c>
      <c r="P21">
        <f t="shared" si="7"/>
        <v>0</v>
      </c>
      <c r="Q21">
        <f t="shared" si="8"/>
        <v>0</v>
      </c>
      <c r="R21" s="11">
        <f t="shared" si="9"/>
        <v>0</v>
      </c>
      <c r="S21" s="12">
        <f t="shared" si="10"/>
        <v>0</v>
      </c>
      <c r="T21" s="11">
        <f t="shared" si="11"/>
        <v>0</v>
      </c>
      <c r="U21" s="12">
        <f t="shared" si="12"/>
        <v>0</v>
      </c>
      <c r="V21" s="11">
        <f t="shared" si="13"/>
        <v>0</v>
      </c>
      <c r="W21" s="12">
        <f t="shared" si="14"/>
        <v>0</v>
      </c>
      <c r="X21" s="11">
        <f t="shared" si="15"/>
        <v>0</v>
      </c>
      <c r="Y21" s="12">
        <f t="shared" si="16"/>
        <v>0</v>
      </c>
      <c r="Z21" s="11">
        <f t="shared" si="17"/>
        <v>0</v>
      </c>
      <c r="AA21" s="12">
        <f t="shared" si="18"/>
        <v>0</v>
      </c>
      <c r="AB21" s="11">
        <f t="shared" si="19"/>
        <v>0</v>
      </c>
      <c r="AC21" s="12">
        <f t="shared" si="20"/>
        <v>0</v>
      </c>
      <c r="AD21" s="11">
        <f t="shared" si="21"/>
        <v>0</v>
      </c>
      <c r="AE21" s="12">
        <f t="shared" si="22"/>
        <v>0</v>
      </c>
      <c r="AF21" s="11">
        <f t="shared" si="23"/>
        <v>0</v>
      </c>
      <c r="AG21" s="12">
        <f t="shared" si="24"/>
        <v>0</v>
      </c>
      <c r="AH21" s="11">
        <f t="shared" si="25"/>
        <v>0</v>
      </c>
      <c r="AI21" s="12">
        <f t="shared" si="26"/>
        <v>0</v>
      </c>
      <c r="AJ21" s="11">
        <f t="shared" si="27"/>
        <v>0</v>
      </c>
      <c r="AK21" s="12">
        <f t="shared" si="28"/>
        <v>0</v>
      </c>
    </row>
    <row r="22" spans="1:37" x14ac:dyDescent="0.3">
      <c r="A22">
        <v>628569</v>
      </c>
      <c r="C22" s="1">
        <v>44497</v>
      </c>
      <c r="D22">
        <v>7</v>
      </c>
      <c r="E22" t="s">
        <v>177</v>
      </c>
      <c r="F22" t="s">
        <v>199</v>
      </c>
      <c r="G22" t="s">
        <v>95</v>
      </c>
      <c r="H22" s="2">
        <v>6712500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0</v>
      </c>
      <c r="O22">
        <f t="shared" si="6"/>
        <v>0</v>
      </c>
      <c r="P22">
        <f t="shared" si="7"/>
        <v>0</v>
      </c>
      <c r="Q22">
        <f t="shared" si="8"/>
        <v>0</v>
      </c>
      <c r="R22" s="11">
        <f t="shared" si="9"/>
        <v>0</v>
      </c>
      <c r="S22" s="12">
        <f t="shared" si="10"/>
        <v>0</v>
      </c>
      <c r="T22" s="11">
        <f t="shared" si="11"/>
        <v>0</v>
      </c>
      <c r="U22" s="12">
        <f t="shared" si="12"/>
        <v>0</v>
      </c>
      <c r="V22" s="11">
        <f t="shared" si="13"/>
        <v>0</v>
      </c>
      <c r="W22" s="12">
        <f t="shared" si="14"/>
        <v>0</v>
      </c>
      <c r="X22" s="11">
        <f t="shared" si="15"/>
        <v>0</v>
      </c>
      <c r="Y22" s="12">
        <f t="shared" si="16"/>
        <v>0</v>
      </c>
      <c r="Z22" s="11">
        <f t="shared" si="17"/>
        <v>0</v>
      </c>
      <c r="AA22" s="12">
        <f t="shared" si="18"/>
        <v>0</v>
      </c>
      <c r="AB22" s="11">
        <f t="shared" si="19"/>
        <v>0</v>
      </c>
      <c r="AC22" s="12">
        <f t="shared" si="20"/>
        <v>0</v>
      </c>
      <c r="AD22" s="11">
        <f t="shared" si="21"/>
        <v>0</v>
      </c>
      <c r="AE22" s="12">
        <f t="shared" si="22"/>
        <v>0</v>
      </c>
      <c r="AF22" s="11">
        <f t="shared" si="23"/>
        <v>0</v>
      </c>
      <c r="AG22" s="12">
        <f t="shared" si="24"/>
        <v>0</v>
      </c>
      <c r="AH22" s="11">
        <f t="shared" si="25"/>
        <v>0</v>
      </c>
      <c r="AI22" s="12">
        <f t="shared" si="26"/>
        <v>0</v>
      </c>
      <c r="AJ22" s="11">
        <f t="shared" si="27"/>
        <v>0</v>
      </c>
      <c r="AK22" s="12">
        <f t="shared" si="28"/>
        <v>0</v>
      </c>
    </row>
    <row r="23" spans="1:37" x14ac:dyDescent="0.3">
      <c r="A23">
        <v>628569</v>
      </c>
      <c r="C23" s="1">
        <v>44497</v>
      </c>
      <c r="D23">
        <v>8</v>
      </c>
      <c r="E23" t="s">
        <v>177</v>
      </c>
      <c r="F23" t="s">
        <v>199</v>
      </c>
      <c r="G23" t="s">
        <v>156</v>
      </c>
      <c r="H23" s="2">
        <v>6961640</v>
      </c>
      <c r="J23">
        <f t="shared" si="1"/>
        <v>1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</v>
      </c>
      <c r="O23">
        <f t="shared" si="6"/>
        <v>0</v>
      </c>
      <c r="P23">
        <f t="shared" si="7"/>
        <v>0</v>
      </c>
      <c r="Q23">
        <f t="shared" si="8"/>
        <v>0</v>
      </c>
      <c r="R23" s="11">
        <f t="shared" si="9"/>
        <v>0</v>
      </c>
      <c r="S23" s="12">
        <f t="shared" si="10"/>
        <v>0</v>
      </c>
      <c r="T23" s="11">
        <f t="shared" si="11"/>
        <v>0</v>
      </c>
      <c r="U23" s="12">
        <f t="shared" si="12"/>
        <v>0</v>
      </c>
      <c r="V23" s="11">
        <f t="shared" si="13"/>
        <v>0</v>
      </c>
      <c r="W23" s="12">
        <f t="shared" si="14"/>
        <v>0</v>
      </c>
      <c r="X23" s="11">
        <f t="shared" si="15"/>
        <v>0</v>
      </c>
      <c r="Y23" s="12">
        <f t="shared" si="16"/>
        <v>0</v>
      </c>
      <c r="Z23" s="11">
        <f t="shared" si="17"/>
        <v>0</v>
      </c>
      <c r="AA23" s="12">
        <f t="shared" si="18"/>
        <v>0</v>
      </c>
      <c r="AB23" s="11">
        <f t="shared" si="19"/>
        <v>0</v>
      </c>
      <c r="AC23" s="12">
        <f t="shared" si="20"/>
        <v>0</v>
      </c>
      <c r="AD23" s="11">
        <f t="shared" si="21"/>
        <v>0</v>
      </c>
      <c r="AE23" s="12">
        <f t="shared" si="22"/>
        <v>0</v>
      </c>
      <c r="AF23" s="11">
        <f t="shared" si="23"/>
        <v>0</v>
      </c>
      <c r="AG23" s="12">
        <f t="shared" si="24"/>
        <v>0</v>
      </c>
      <c r="AH23" s="11">
        <f t="shared" si="25"/>
        <v>0</v>
      </c>
      <c r="AI23" s="12">
        <f t="shared" si="26"/>
        <v>0</v>
      </c>
      <c r="AJ23" s="11">
        <f t="shared" si="27"/>
        <v>0</v>
      </c>
      <c r="AK23" s="12">
        <f t="shared" si="28"/>
        <v>0</v>
      </c>
    </row>
    <row r="24" spans="1:37" x14ac:dyDescent="0.3">
      <c r="A24">
        <v>628569</v>
      </c>
      <c r="C24" s="1">
        <v>44497</v>
      </c>
      <c r="D24">
        <v>1</v>
      </c>
      <c r="E24" t="s">
        <v>177</v>
      </c>
      <c r="F24" t="s">
        <v>178</v>
      </c>
      <c r="G24" t="s">
        <v>12</v>
      </c>
      <c r="H24" s="2">
        <v>5234990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0</v>
      </c>
      <c r="R24" s="11">
        <f t="shared" si="9"/>
        <v>0</v>
      </c>
      <c r="S24" s="12">
        <f t="shared" si="10"/>
        <v>0</v>
      </c>
      <c r="T24" s="11">
        <f t="shared" si="11"/>
        <v>0</v>
      </c>
      <c r="U24" s="12">
        <f t="shared" si="12"/>
        <v>0</v>
      </c>
      <c r="V24" s="11">
        <f t="shared" si="13"/>
        <v>1</v>
      </c>
      <c r="W24" s="12">
        <f t="shared" si="14"/>
        <v>1</v>
      </c>
      <c r="X24" s="11">
        <f t="shared" si="15"/>
        <v>0</v>
      </c>
      <c r="Y24" s="12">
        <f t="shared" si="16"/>
        <v>0</v>
      </c>
      <c r="Z24" s="11">
        <f t="shared" si="17"/>
        <v>0</v>
      </c>
      <c r="AA24" s="12">
        <f t="shared" si="18"/>
        <v>0</v>
      </c>
      <c r="AB24" s="11">
        <f t="shared" si="19"/>
        <v>0</v>
      </c>
      <c r="AC24" s="12">
        <f t="shared" si="20"/>
        <v>0</v>
      </c>
      <c r="AD24" s="11">
        <f t="shared" si="21"/>
        <v>0</v>
      </c>
      <c r="AE24" s="12">
        <f t="shared" si="22"/>
        <v>0</v>
      </c>
      <c r="AF24" s="11">
        <f t="shared" si="23"/>
        <v>0</v>
      </c>
      <c r="AG24" s="12">
        <f t="shared" si="24"/>
        <v>0</v>
      </c>
      <c r="AH24" s="11">
        <f t="shared" si="25"/>
        <v>0</v>
      </c>
      <c r="AI24" s="12">
        <f t="shared" si="26"/>
        <v>0</v>
      </c>
      <c r="AJ24" s="11">
        <f t="shared" si="27"/>
        <v>0</v>
      </c>
      <c r="AK24" s="12">
        <f t="shared" si="28"/>
        <v>0</v>
      </c>
    </row>
    <row r="25" spans="1:37" x14ac:dyDescent="0.3">
      <c r="A25">
        <v>628569</v>
      </c>
      <c r="C25" s="1">
        <v>44497</v>
      </c>
      <c r="D25">
        <v>2</v>
      </c>
      <c r="E25" t="s">
        <v>177</v>
      </c>
      <c r="F25" t="s">
        <v>178</v>
      </c>
      <c r="G25" t="s">
        <v>94</v>
      </c>
      <c r="H25" s="2">
        <v>5279000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0</v>
      </c>
      <c r="R25" s="11">
        <f t="shared" si="9"/>
        <v>0</v>
      </c>
      <c r="S25" s="12">
        <f t="shared" si="10"/>
        <v>0</v>
      </c>
      <c r="T25" s="11">
        <f t="shared" si="11"/>
        <v>0</v>
      </c>
      <c r="U25" s="12">
        <f t="shared" si="12"/>
        <v>0</v>
      </c>
      <c r="V25" s="11">
        <f t="shared" si="13"/>
        <v>0</v>
      </c>
      <c r="W25" s="12">
        <f t="shared" si="14"/>
        <v>0</v>
      </c>
      <c r="X25" s="11">
        <f t="shared" si="15"/>
        <v>0</v>
      </c>
      <c r="Y25" s="12">
        <f t="shared" si="16"/>
        <v>0</v>
      </c>
      <c r="Z25" s="11">
        <f t="shared" si="17"/>
        <v>0</v>
      </c>
      <c r="AA25" s="12">
        <f t="shared" si="18"/>
        <v>0</v>
      </c>
      <c r="AB25" s="11">
        <f t="shared" si="19"/>
        <v>0</v>
      </c>
      <c r="AC25" s="12">
        <f t="shared" si="20"/>
        <v>0</v>
      </c>
      <c r="AD25" s="11">
        <f t="shared" si="21"/>
        <v>0</v>
      </c>
      <c r="AE25" s="12">
        <f t="shared" si="22"/>
        <v>0</v>
      </c>
      <c r="AF25" s="11">
        <f t="shared" si="23"/>
        <v>0</v>
      </c>
      <c r="AG25" s="12">
        <f t="shared" si="24"/>
        <v>0</v>
      </c>
      <c r="AH25" s="11">
        <f t="shared" si="25"/>
        <v>0</v>
      </c>
      <c r="AI25" s="12">
        <f t="shared" si="26"/>
        <v>0</v>
      </c>
      <c r="AJ25" s="11">
        <f t="shared" si="27"/>
        <v>0</v>
      </c>
      <c r="AK25" s="12">
        <f t="shared" si="28"/>
        <v>0</v>
      </c>
    </row>
    <row r="26" spans="1:37" x14ac:dyDescent="0.3">
      <c r="A26">
        <v>628569</v>
      </c>
      <c r="C26" s="1">
        <v>44497</v>
      </c>
      <c r="D26">
        <v>3</v>
      </c>
      <c r="E26" t="s">
        <v>177</v>
      </c>
      <c r="F26" t="s">
        <v>178</v>
      </c>
      <c r="G26" t="s">
        <v>26</v>
      </c>
      <c r="H26" s="2">
        <v>5614900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0</v>
      </c>
      <c r="R26" s="11">
        <f t="shared" si="9"/>
        <v>0</v>
      </c>
      <c r="S26" s="12">
        <f t="shared" si="10"/>
        <v>0</v>
      </c>
      <c r="T26" s="11">
        <f t="shared" si="11"/>
        <v>0</v>
      </c>
      <c r="U26" s="12">
        <f t="shared" si="12"/>
        <v>0</v>
      </c>
      <c r="V26" s="11">
        <f t="shared" si="13"/>
        <v>0</v>
      </c>
      <c r="W26" s="12">
        <f t="shared" si="14"/>
        <v>0</v>
      </c>
      <c r="X26" s="11">
        <f t="shared" si="15"/>
        <v>0</v>
      </c>
      <c r="Y26" s="12">
        <f t="shared" si="16"/>
        <v>0</v>
      </c>
      <c r="Z26" s="11">
        <f t="shared" si="17"/>
        <v>0</v>
      </c>
      <c r="AA26" s="12">
        <f t="shared" si="18"/>
        <v>0</v>
      </c>
      <c r="AB26" s="11">
        <f t="shared" si="19"/>
        <v>0</v>
      </c>
      <c r="AC26" s="12">
        <f t="shared" si="20"/>
        <v>0</v>
      </c>
      <c r="AD26" s="11">
        <f t="shared" si="21"/>
        <v>0</v>
      </c>
      <c r="AE26" s="12">
        <f t="shared" si="22"/>
        <v>0</v>
      </c>
      <c r="AF26" s="11">
        <f t="shared" si="23"/>
        <v>0</v>
      </c>
      <c r="AG26" s="12">
        <f t="shared" si="24"/>
        <v>0</v>
      </c>
      <c r="AH26" s="11">
        <f t="shared" si="25"/>
        <v>0</v>
      </c>
      <c r="AI26" s="12">
        <f t="shared" si="26"/>
        <v>0</v>
      </c>
      <c r="AJ26" s="11">
        <f t="shared" si="27"/>
        <v>0</v>
      </c>
      <c r="AK26" s="12">
        <f t="shared" si="28"/>
        <v>0</v>
      </c>
    </row>
    <row r="27" spans="1:37" x14ac:dyDescent="0.3">
      <c r="A27">
        <v>628569</v>
      </c>
      <c r="C27" s="1">
        <v>44497</v>
      </c>
      <c r="D27">
        <v>4</v>
      </c>
      <c r="E27" t="s">
        <v>177</v>
      </c>
      <c r="F27" t="s">
        <v>178</v>
      </c>
      <c r="G27" t="s">
        <v>17</v>
      </c>
      <c r="H27" s="2">
        <v>5635500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</v>
      </c>
      <c r="O27">
        <f t="shared" si="6"/>
        <v>0</v>
      </c>
      <c r="P27">
        <f t="shared" si="7"/>
        <v>0</v>
      </c>
      <c r="Q27">
        <f t="shared" si="8"/>
        <v>0</v>
      </c>
      <c r="R27" s="11">
        <f t="shared" si="9"/>
        <v>0</v>
      </c>
      <c r="S27" s="12">
        <f t="shared" si="10"/>
        <v>0</v>
      </c>
      <c r="T27" s="11">
        <f t="shared" si="11"/>
        <v>0</v>
      </c>
      <c r="U27" s="12">
        <f t="shared" si="12"/>
        <v>0</v>
      </c>
      <c r="V27" s="11">
        <f t="shared" si="13"/>
        <v>0</v>
      </c>
      <c r="W27" s="12">
        <f t="shared" si="14"/>
        <v>0</v>
      </c>
      <c r="X27" s="11">
        <f t="shared" si="15"/>
        <v>0</v>
      </c>
      <c r="Y27" s="12">
        <f t="shared" si="16"/>
        <v>0</v>
      </c>
      <c r="Z27" s="11">
        <f t="shared" si="17"/>
        <v>0</v>
      </c>
      <c r="AA27" s="12">
        <f t="shared" si="18"/>
        <v>0</v>
      </c>
      <c r="AB27" s="11">
        <f t="shared" si="19"/>
        <v>0</v>
      </c>
      <c r="AC27" s="12">
        <f t="shared" si="20"/>
        <v>0</v>
      </c>
      <c r="AD27" s="11">
        <f t="shared" si="21"/>
        <v>0</v>
      </c>
      <c r="AE27" s="12">
        <f t="shared" si="22"/>
        <v>0</v>
      </c>
      <c r="AF27" s="11">
        <f t="shared" si="23"/>
        <v>0</v>
      </c>
      <c r="AG27" s="12">
        <f t="shared" si="24"/>
        <v>0</v>
      </c>
      <c r="AH27" s="11">
        <f t="shared" si="25"/>
        <v>0</v>
      </c>
      <c r="AI27" s="12">
        <f t="shared" si="26"/>
        <v>0</v>
      </c>
      <c r="AJ27" s="11">
        <f t="shared" si="27"/>
        <v>0</v>
      </c>
      <c r="AK27" s="12">
        <f t="shared" si="28"/>
        <v>0</v>
      </c>
    </row>
    <row r="28" spans="1:37" x14ac:dyDescent="0.3">
      <c r="A28">
        <v>628569</v>
      </c>
      <c r="C28" s="1">
        <v>44497</v>
      </c>
      <c r="D28">
        <v>5</v>
      </c>
      <c r="E28" t="s">
        <v>177</v>
      </c>
      <c r="F28" t="s">
        <v>178</v>
      </c>
      <c r="G28" t="s">
        <v>20</v>
      </c>
      <c r="H28" s="2">
        <v>6394000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</v>
      </c>
      <c r="O28">
        <f t="shared" si="6"/>
        <v>0</v>
      </c>
      <c r="P28">
        <f t="shared" si="7"/>
        <v>0</v>
      </c>
      <c r="Q28">
        <f t="shared" si="8"/>
        <v>0</v>
      </c>
      <c r="R28" s="11">
        <f t="shared" si="9"/>
        <v>1</v>
      </c>
      <c r="S28" s="12">
        <f t="shared" si="10"/>
        <v>0</v>
      </c>
      <c r="T28" s="11">
        <f t="shared" si="11"/>
        <v>1</v>
      </c>
      <c r="U28" s="12">
        <f t="shared" si="12"/>
        <v>0</v>
      </c>
      <c r="V28" s="11">
        <f t="shared" si="13"/>
        <v>0</v>
      </c>
      <c r="W28" s="12">
        <f t="shared" si="14"/>
        <v>0</v>
      </c>
      <c r="X28" s="11">
        <f t="shared" si="15"/>
        <v>0</v>
      </c>
      <c r="Y28" s="12">
        <f t="shared" si="16"/>
        <v>0</v>
      </c>
      <c r="Z28" s="11">
        <f t="shared" si="17"/>
        <v>0</v>
      </c>
      <c r="AA28" s="12">
        <f t="shared" si="18"/>
        <v>0</v>
      </c>
      <c r="AB28" s="11">
        <f t="shared" si="19"/>
        <v>0</v>
      </c>
      <c r="AC28" s="12">
        <f t="shared" si="20"/>
        <v>0</v>
      </c>
      <c r="AD28" s="11">
        <f t="shared" si="21"/>
        <v>0</v>
      </c>
      <c r="AE28" s="12">
        <f t="shared" si="22"/>
        <v>0</v>
      </c>
      <c r="AF28" s="11">
        <f t="shared" si="23"/>
        <v>0</v>
      </c>
      <c r="AG28" s="12">
        <f t="shared" si="24"/>
        <v>0</v>
      </c>
      <c r="AH28" s="11">
        <f t="shared" si="25"/>
        <v>0</v>
      </c>
      <c r="AI28" s="12">
        <f t="shared" si="26"/>
        <v>0</v>
      </c>
      <c r="AJ28" s="11">
        <f t="shared" si="27"/>
        <v>0</v>
      </c>
      <c r="AK28" s="12">
        <f t="shared" si="28"/>
        <v>0</v>
      </c>
    </row>
    <row r="29" spans="1:37" x14ac:dyDescent="0.3">
      <c r="A29">
        <v>628569</v>
      </c>
      <c r="C29" s="1">
        <v>44497</v>
      </c>
      <c r="D29">
        <v>6</v>
      </c>
      <c r="E29" t="s">
        <v>177</v>
      </c>
      <c r="F29" t="s">
        <v>178</v>
      </c>
      <c r="G29" t="s">
        <v>76</v>
      </c>
      <c r="H29" s="2">
        <v>6696400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</v>
      </c>
      <c r="O29">
        <f t="shared" si="6"/>
        <v>0</v>
      </c>
      <c r="P29">
        <f t="shared" si="7"/>
        <v>0</v>
      </c>
      <c r="Q29">
        <f t="shared" si="8"/>
        <v>0</v>
      </c>
      <c r="R29" s="11">
        <f t="shared" si="9"/>
        <v>0</v>
      </c>
      <c r="S29" s="12">
        <f t="shared" si="10"/>
        <v>0</v>
      </c>
      <c r="T29" s="11">
        <f t="shared" si="11"/>
        <v>0</v>
      </c>
      <c r="U29" s="12">
        <f t="shared" si="12"/>
        <v>0</v>
      </c>
      <c r="V29" s="11">
        <f t="shared" si="13"/>
        <v>0</v>
      </c>
      <c r="W29" s="12">
        <f t="shared" si="14"/>
        <v>0</v>
      </c>
      <c r="X29" s="11">
        <f t="shared" si="15"/>
        <v>0</v>
      </c>
      <c r="Y29" s="12">
        <f t="shared" si="16"/>
        <v>0</v>
      </c>
      <c r="Z29" s="11">
        <f t="shared" si="17"/>
        <v>0</v>
      </c>
      <c r="AA29" s="12">
        <f t="shared" si="18"/>
        <v>0</v>
      </c>
      <c r="AB29" s="11">
        <f t="shared" si="19"/>
        <v>0</v>
      </c>
      <c r="AC29" s="12">
        <f t="shared" si="20"/>
        <v>0</v>
      </c>
      <c r="AD29" s="11">
        <f t="shared" si="21"/>
        <v>0</v>
      </c>
      <c r="AE29" s="12">
        <f t="shared" si="22"/>
        <v>0</v>
      </c>
      <c r="AF29" s="11">
        <f t="shared" si="23"/>
        <v>0</v>
      </c>
      <c r="AG29" s="12">
        <f t="shared" si="24"/>
        <v>0</v>
      </c>
      <c r="AH29" s="11">
        <f t="shared" si="25"/>
        <v>0</v>
      </c>
      <c r="AI29" s="12">
        <f t="shared" si="26"/>
        <v>0</v>
      </c>
      <c r="AJ29" s="11">
        <f t="shared" si="27"/>
        <v>0</v>
      </c>
      <c r="AK29" s="12">
        <f t="shared" si="28"/>
        <v>0</v>
      </c>
    </row>
    <row r="30" spans="1:37" x14ac:dyDescent="0.3">
      <c r="A30">
        <v>628569</v>
      </c>
      <c r="C30" s="1">
        <v>44497</v>
      </c>
      <c r="D30">
        <v>7</v>
      </c>
      <c r="E30" t="s">
        <v>177</v>
      </c>
      <c r="F30" t="s">
        <v>178</v>
      </c>
      <c r="G30" t="s">
        <v>95</v>
      </c>
      <c r="H30" s="2">
        <v>6777500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0</v>
      </c>
      <c r="Q30">
        <f t="shared" si="8"/>
        <v>0</v>
      </c>
      <c r="R30" s="11">
        <f t="shared" si="9"/>
        <v>0</v>
      </c>
      <c r="S30" s="12">
        <f t="shared" si="10"/>
        <v>0</v>
      </c>
      <c r="T30" s="11">
        <f t="shared" si="11"/>
        <v>0</v>
      </c>
      <c r="U30" s="12">
        <f t="shared" si="12"/>
        <v>0</v>
      </c>
      <c r="V30" s="11">
        <f t="shared" si="13"/>
        <v>0</v>
      </c>
      <c r="W30" s="12">
        <f t="shared" si="14"/>
        <v>0</v>
      </c>
      <c r="X30" s="11">
        <f t="shared" si="15"/>
        <v>0</v>
      </c>
      <c r="Y30" s="12">
        <f t="shared" si="16"/>
        <v>0</v>
      </c>
      <c r="Z30" s="11">
        <f t="shared" si="17"/>
        <v>0</v>
      </c>
      <c r="AA30" s="12">
        <f t="shared" si="18"/>
        <v>0</v>
      </c>
      <c r="AB30" s="11">
        <f t="shared" si="19"/>
        <v>0</v>
      </c>
      <c r="AC30" s="12">
        <f t="shared" si="20"/>
        <v>0</v>
      </c>
      <c r="AD30" s="11">
        <f t="shared" si="21"/>
        <v>0</v>
      </c>
      <c r="AE30" s="12">
        <f t="shared" si="22"/>
        <v>0</v>
      </c>
      <c r="AF30" s="11">
        <f t="shared" si="23"/>
        <v>0</v>
      </c>
      <c r="AG30" s="12">
        <f t="shared" si="24"/>
        <v>0</v>
      </c>
      <c r="AH30" s="11">
        <f t="shared" si="25"/>
        <v>0</v>
      </c>
      <c r="AI30" s="12">
        <f t="shared" si="26"/>
        <v>0</v>
      </c>
      <c r="AJ30" s="11">
        <f t="shared" si="27"/>
        <v>0</v>
      </c>
      <c r="AK30" s="12">
        <f t="shared" si="28"/>
        <v>0</v>
      </c>
    </row>
    <row r="31" spans="1:37" x14ac:dyDescent="0.3">
      <c r="A31">
        <v>628569</v>
      </c>
      <c r="C31" s="1">
        <v>44497</v>
      </c>
      <c r="D31">
        <v>8</v>
      </c>
      <c r="E31" t="s">
        <v>177</v>
      </c>
      <c r="F31" t="s">
        <v>178</v>
      </c>
      <c r="G31" t="s">
        <v>156</v>
      </c>
      <c r="H31" s="2">
        <v>7091640</v>
      </c>
      <c r="J31">
        <f t="shared" si="1"/>
        <v>1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7"/>
        <v>0</v>
      </c>
      <c r="Q31">
        <f t="shared" si="8"/>
        <v>0</v>
      </c>
      <c r="R31" s="11">
        <f t="shared" si="9"/>
        <v>0</v>
      </c>
      <c r="S31" s="12">
        <f t="shared" si="10"/>
        <v>0</v>
      </c>
      <c r="T31" s="11">
        <f t="shared" si="11"/>
        <v>0</v>
      </c>
      <c r="U31" s="12">
        <f t="shared" si="12"/>
        <v>0</v>
      </c>
      <c r="V31" s="11">
        <f t="shared" si="13"/>
        <v>0</v>
      </c>
      <c r="W31" s="12">
        <f t="shared" si="14"/>
        <v>0</v>
      </c>
      <c r="X31" s="11">
        <f t="shared" si="15"/>
        <v>0</v>
      </c>
      <c r="Y31" s="12">
        <f t="shared" si="16"/>
        <v>0</v>
      </c>
      <c r="Z31" s="11">
        <f t="shared" si="17"/>
        <v>0</v>
      </c>
      <c r="AA31" s="12">
        <f t="shared" si="18"/>
        <v>0</v>
      </c>
      <c r="AB31" s="11">
        <f t="shared" si="19"/>
        <v>0</v>
      </c>
      <c r="AC31" s="12">
        <f t="shared" si="20"/>
        <v>0</v>
      </c>
      <c r="AD31" s="11">
        <f t="shared" si="21"/>
        <v>0</v>
      </c>
      <c r="AE31" s="12">
        <f t="shared" si="22"/>
        <v>0</v>
      </c>
      <c r="AF31" s="11">
        <f t="shared" si="23"/>
        <v>0</v>
      </c>
      <c r="AG31" s="12">
        <f t="shared" si="24"/>
        <v>0</v>
      </c>
      <c r="AH31" s="11">
        <f t="shared" si="25"/>
        <v>0</v>
      </c>
      <c r="AI31" s="12">
        <f t="shared" si="26"/>
        <v>0</v>
      </c>
      <c r="AJ31" s="11">
        <f t="shared" si="27"/>
        <v>0</v>
      </c>
      <c r="AK31" s="12">
        <f t="shared" si="28"/>
        <v>0</v>
      </c>
    </row>
    <row r="32" spans="1:37" x14ac:dyDescent="0.3">
      <c r="C32" s="1"/>
      <c r="H32" s="2"/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</v>
      </c>
      <c r="O32">
        <f t="shared" si="6"/>
        <v>0</v>
      </c>
      <c r="P32">
        <f t="shared" si="7"/>
        <v>0</v>
      </c>
      <c r="Q32">
        <f t="shared" si="8"/>
        <v>0</v>
      </c>
      <c r="R32" s="11">
        <f t="shared" si="9"/>
        <v>0</v>
      </c>
      <c r="S32" s="12">
        <f t="shared" si="10"/>
        <v>0</v>
      </c>
      <c r="T32" s="11">
        <f t="shared" si="11"/>
        <v>0</v>
      </c>
      <c r="U32" s="12">
        <f t="shared" si="12"/>
        <v>0</v>
      </c>
      <c r="V32" s="11">
        <f t="shared" si="13"/>
        <v>0</v>
      </c>
      <c r="W32" s="12">
        <f t="shared" si="14"/>
        <v>0</v>
      </c>
      <c r="X32" s="11">
        <f t="shared" si="15"/>
        <v>0</v>
      </c>
      <c r="Y32" s="12">
        <f t="shared" si="16"/>
        <v>0</v>
      </c>
      <c r="Z32" s="11">
        <f t="shared" si="17"/>
        <v>0</v>
      </c>
      <c r="AA32" s="12">
        <f t="shared" si="18"/>
        <v>0</v>
      </c>
      <c r="AB32" s="11">
        <f t="shared" si="19"/>
        <v>0</v>
      </c>
      <c r="AC32" s="12">
        <f t="shared" si="20"/>
        <v>0</v>
      </c>
      <c r="AD32" s="11">
        <f t="shared" si="21"/>
        <v>0</v>
      </c>
      <c r="AE32" s="12">
        <f t="shared" si="22"/>
        <v>0</v>
      </c>
      <c r="AF32" s="11">
        <f t="shared" si="23"/>
        <v>0</v>
      </c>
      <c r="AG32" s="12">
        <f t="shared" si="24"/>
        <v>0</v>
      </c>
      <c r="AH32" s="11">
        <f t="shared" si="25"/>
        <v>0</v>
      </c>
      <c r="AI32" s="12">
        <f t="shared" si="26"/>
        <v>0</v>
      </c>
      <c r="AJ32" s="11">
        <f t="shared" si="27"/>
        <v>0</v>
      </c>
      <c r="AK32" s="12">
        <f t="shared" si="28"/>
        <v>0</v>
      </c>
    </row>
    <row r="33" spans="1:37" x14ac:dyDescent="0.3">
      <c r="A33">
        <v>626574</v>
      </c>
      <c r="C33" s="1">
        <v>44490</v>
      </c>
      <c r="D33">
        <v>1</v>
      </c>
      <c r="E33" t="s">
        <v>179</v>
      </c>
      <c r="F33" t="s">
        <v>165</v>
      </c>
      <c r="G33" t="s">
        <v>31</v>
      </c>
      <c r="H33" s="2">
        <v>26864770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</v>
      </c>
      <c r="O33">
        <f t="shared" si="6"/>
        <v>0</v>
      </c>
      <c r="P33">
        <f t="shared" si="7"/>
        <v>0</v>
      </c>
      <c r="Q33">
        <f t="shared" si="8"/>
        <v>0</v>
      </c>
      <c r="R33" s="11">
        <f t="shared" si="9"/>
        <v>0</v>
      </c>
      <c r="S33" s="12">
        <f t="shared" si="10"/>
        <v>0</v>
      </c>
      <c r="T33" s="11">
        <f t="shared" si="11"/>
        <v>0</v>
      </c>
      <c r="U33" s="12">
        <f t="shared" si="12"/>
        <v>0</v>
      </c>
      <c r="V33" s="11">
        <f t="shared" si="13"/>
        <v>0</v>
      </c>
      <c r="W33" s="12">
        <f t="shared" si="14"/>
        <v>0</v>
      </c>
      <c r="X33" s="11">
        <f t="shared" si="15"/>
        <v>0</v>
      </c>
      <c r="Y33" s="12">
        <f t="shared" si="16"/>
        <v>0</v>
      </c>
      <c r="Z33" s="11">
        <f t="shared" si="17"/>
        <v>0</v>
      </c>
      <c r="AA33" s="12">
        <f t="shared" si="18"/>
        <v>0</v>
      </c>
      <c r="AB33" s="11">
        <f t="shared" si="19"/>
        <v>1</v>
      </c>
      <c r="AC33" s="12">
        <f t="shared" si="20"/>
        <v>1</v>
      </c>
      <c r="AD33" s="11">
        <f t="shared" si="21"/>
        <v>0</v>
      </c>
      <c r="AE33" s="12">
        <f t="shared" si="22"/>
        <v>0</v>
      </c>
      <c r="AF33" s="11">
        <f t="shared" si="23"/>
        <v>0</v>
      </c>
      <c r="AG33" s="12">
        <f t="shared" si="24"/>
        <v>0</v>
      </c>
      <c r="AH33" s="11">
        <f t="shared" si="25"/>
        <v>0</v>
      </c>
      <c r="AI33" s="12">
        <f t="shared" si="26"/>
        <v>0</v>
      </c>
      <c r="AJ33" s="11">
        <f t="shared" si="27"/>
        <v>0</v>
      </c>
      <c r="AK33" s="12">
        <f t="shared" si="28"/>
        <v>0</v>
      </c>
    </row>
    <row r="34" spans="1:37" x14ac:dyDescent="0.3">
      <c r="A34">
        <v>626574</v>
      </c>
      <c r="C34" s="1">
        <v>44490</v>
      </c>
      <c r="D34">
        <v>2</v>
      </c>
      <c r="E34" t="s">
        <v>179</v>
      </c>
      <c r="F34" t="s">
        <v>165</v>
      </c>
      <c r="G34" t="s">
        <v>33</v>
      </c>
      <c r="H34" s="2">
        <v>27967782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0</v>
      </c>
      <c r="N34">
        <f t="shared" si="5"/>
        <v>0</v>
      </c>
      <c r="O34">
        <f t="shared" si="6"/>
        <v>0</v>
      </c>
      <c r="P34">
        <f t="shared" si="7"/>
        <v>0</v>
      </c>
      <c r="Q34">
        <f t="shared" si="8"/>
        <v>0</v>
      </c>
      <c r="R34" s="11">
        <f t="shared" si="9"/>
        <v>0</v>
      </c>
      <c r="S34" s="12">
        <f t="shared" si="10"/>
        <v>0</v>
      </c>
      <c r="T34" s="11">
        <f t="shared" si="11"/>
        <v>0</v>
      </c>
      <c r="U34" s="12">
        <f t="shared" si="12"/>
        <v>0</v>
      </c>
      <c r="V34" s="11">
        <f t="shared" si="13"/>
        <v>0</v>
      </c>
      <c r="W34" s="12">
        <f t="shared" si="14"/>
        <v>0</v>
      </c>
      <c r="X34" s="11">
        <f t="shared" si="15"/>
        <v>0</v>
      </c>
      <c r="Y34" s="12">
        <f t="shared" si="16"/>
        <v>0</v>
      </c>
      <c r="Z34" s="11">
        <f t="shared" si="17"/>
        <v>0</v>
      </c>
      <c r="AA34" s="12">
        <f t="shared" si="18"/>
        <v>0</v>
      </c>
      <c r="AB34" s="11">
        <f t="shared" si="19"/>
        <v>0</v>
      </c>
      <c r="AC34" s="12">
        <f t="shared" si="20"/>
        <v>0</v>
      </c>
      <c r="AD34" s="11">
        <f t="shared" si="21"/>
        <v>0</v>
      </c>
      <c r="AE34" s="12">
        <f t="shared" si="22"/>
        <v>0</v>
      </c>
      <c r="AF34" s="11">
        <f t="shared" si="23"/>
        <v>0</v>
      </c>
      <c r="AG34" s="12">
        <f t="shared" si="24"/>
        <v>0</v>
      </c>
      <c r="AH34" s="11">
        <f t="shared" si="25"/>
        <v>0</v>
      </c>
      <c r="AI34" s="12">
        <f t="shared" si="26"/>
        <v>0</v>
      </c>
      <c r="AJ34" s="11">
        <f t="shared" si="27"/>
        <v>0</v>
      </c>
      <c r="AK34" s="12">
        <f t="shared" si="28"/>
        <v>0</v>
      </c>
    </row>
    <row r="35" spans="1:37" x14ac:dyDescent="0.3">
      <c r="A35">
        <v>626574</v>
      </c>
      <c r="C35" s="1">
        <v>44490</v>
      </c>
      <c r="D35">
        <v>3</v>
      </c>
      <c r="E35" t="s">
        <v>179</v>
      </c>
      <c r="F35" t="s">
        <v>165</v>
      </c>
      <c r="G35" t="s">
        <v>66</v>
      </c>
      <c r="H35" s="2">
        <v>28452022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7"/>
        <v>0</v>
      </c>
      <c r="Q35">
        <f t="shared" si="8"/>
        <v>0</v>
      </c>
      <c r="R35" s="11">
        <f t="shared" si="9"/>
        <v>0</v>
      </c>
      <c r="S35" s="12">
        <f t="shared" si="10"/>
        <v>0</v>
      </c>
      <c r="T35" s="11">
        <f t="shared" si="11"/>
        <v>0</v>
      </c>
      <c r="U35" s="12">
        <f t="shared" si="12"/>
        <v>0</v>
      </c>
      <c r="V35" s="11">
        <f t="shared" si="13"/>
        <v>0</v>
      </c>
      <c r="W35" s="12">
        <f t="shared" si="14"/>
        <v>0</v>
      </c>
      <c r="X35" s="11">
        <f t="shared" si="15"/>
        <v>0</v>
      </c>
      <c r="Y35" s="12">
        <f t="shared" si="16"/>
        <v>0</v>
      </c>
      <c r="Z35" s="11">
        <f t="shared" si="17"/>
        <v>0</v>
      </c>
      <c r="AA35" s="12">
        <f t="shared" si="18"/>
        <v>0</v>
      </c>
      <c r="AB35" s="11">
        <f t="shared" si="19"/>
        <v>0</v>
      </c>
      <c r="AC35" s="12">
        <f t="shared" si="20"/>
        <v>0</v>
      </c>
      <c r="AD35" s="11">
        <f t="shared" si="21"/>
        <v>0</v>
      </c>
      <c r="AE35" s="12">
        <f t="shared" si="22"/>
        <v>0</v>
      </c>
      <c r="AF35" s="11">
        <f t="shared" si="23"/>
        <v>0</v>
      </c>
      <c r="AG35" s="12">
        <f t="shared" si="24"/>
        <v>0</v>
      </c>
      <c r="AH35" s="11">
        <f t="shared" si="25"/>
        <v>0</v>
      </c>
      <c r="AI35" s="12">
        <f t="shared" si="26"/>
        <v>0</v>
      </c>
      <c r="AJ35" s="11">
        <f t="shared" si="27"/>
        <v>0</v>
      </c>
      <c r="AK35" s="12">
        <f t="shared" si="28"/>
        <v>0</v>
      </c>
    </row>
    <row r="36" spans="1:37" x14ac:dyDescent="0.3">
      <c r="A36">
        <v>626574</v>
      </c>
      <c r="C36" s="1">
        <v>44490</v>
      </c>
      <c r="D36">
        <v>4</v>
      </c>
      <c r="E36" t="s">
        <v>179</v>
      </c>
      <c r="F36" t="s">
        <v>165</v>
      </c>
      <c r="G36" t="s">
        <v>29</v>
      </c>
      <c r="H36" s="2">
        <v>28869546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0</v>
      </c>
      <c r="O36">
        <f t="shared" si="6"/>
        <v>0</v>
      </c>
      <c r="P36">
        <f t="shared" si="7"/>
        <v>0</v>
      </c>
      <c r="Q36">
        <f t="shared" si="8"/>
        <v>0</v>
      </c>
      <c r="R36" s="11">
        <f t="shared" si="9"/>
        <v>0</v>
      </c>
      <c r="S36" s="12">
        <f t="shared" si="10"/>
        <v>0</v>
      </c>
      <c r="T36" s="11">
        <f t="shared" si="11"/>
        <v>0</v>
      </c>
      <c r="U36" s="12">
        <f t="shared" si="12"/>
        <v>0</v>
      </c>
      <c r="V36" s="11">
        <f t="shared" si="13"/>
        <v>0</v>
      </c>
      <c r="W36" s="12">
        <f t="shared" si="14"/>
        <v>0</v>
      </c>
      <c r="X36" s="11">
        <f t="shared" si="15"/>
        <v>0</v>
      </c>
      <c r="Y36" s="12">
        <f t="shared" si="16"/>
        <v>0</v>
      </c>
      <c r="Z36" s="11">
        <f t="shared" si="17"/>
        <v>0</v>
      </c>
      <c r="AA36" s="12">
        <f t="shared" si="18"/>
        <v>0</v>
      </c>
      <c r="AB36" s="11">
        <f t="shared" si="19"/>
        <v>0</v>
      </c>
      <c r="AC36" s="12">
        <f t="shared" si="20"/>
        <v>0</v>
      </c>
      <c r="AD36" s="11">
        <f t="shared" si="21"/>
        <v>0</v>
      </c>
      <c r="AE36" s="12">
        <f t="shared" si="22"/>
        <v>0</v>
      </c>
      <c r="AF36" s="11">
        <f t="shared" si="23"/>
        <v>0</v>
      </c>
      <c r="AG36" s="12">
        <f t="shared" si="24"/>
        <v>0</v>
      </c>
      <c r="AH36" s="11">
        <f t="shared" si="25"/>
        <v>0</v>
      </c>
      <c r="AI36" s="12">
        <f t="shared" si="26"/>
        <v>0</v>
      </c>
      <c r="AJ36" s="11">
        <f t="shared" si="27"/>
        <v>1</v>
      </c>
      <c r="AK36" s="12">
        <f t="shared" si="28"/>
        <v>0</v>
      </c>
    </row>
    <row r="37" spans="1:37" x14ac:dyDescent="0.3">
      <c r="A37">
        <v>626574</v>
      </c>
      <c r="C37" s="1">
        <v>44490</v>
      </c>
      <c r="D37">
        <v>5</v>
      </c>
      <c r="E37" t="s">
        <v>179</v>
      </c>
      <c r="F37" t="s">
        <v>165</v>
      </c>
      <c r="G37" t="s">
        <v>13</v>
      </c>
      <c r="H37" s="2">
        <v>28956382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</v>
      </c>
      <c r="N37">
        <f t="shared" si="5"/>
        <v>1</v>
      </c>
      <c r="O37">
        <f t="shared" si="6"/>
        <v>0</v>
      </c>
      <c r="P37">
        <f t="shared" si="7"/>
        <v>0</v>
      </c>
      <c r="Q37">
        <f t="shared" si="8"/>
        <v>0</v>
      </c>
      <c r="R37" s="11">
        <f t="shared" si="9"/>
        <v>0</v>
      </c>
      <c r="S37" s="12">
        <f t="shared" si="10"/>
        <v>0</v>
      </c>
      <c r="T37" s="11">
        <f t="shared" si="11"/>
        <v>0</v>
      </c>
      <c r="U37" s="12">
        <f t="shared" si="12"/>
        <v>0</v>
      </c>
      <c r="V37" s="11">
        <f t="shared" si="13"/>
        <v>0</v>
      </c>
      <c r="W37" s="12">
        <f t="shared" si="14"/>
        <v>0</v>
      </c>
      <c r="X37" s="11">
        <f t="shared" si="15"/>
        <v>0</v>
      </c>
      <c r="Y37" s="12">
        <f t="shared" si="16"/>
        <v>0</v>
      </c>
      <c r="Z37" s="11">
        <f t="shared" si="17"/>
        <v>0</v>
      </c>
      <c r="AA37" s="12">
        <f t="shared" si="18"/>
        <v>0</v>
      </c>
      <c r="AB37" s="11">
        <f t="shared" si="19"/>
        <v>0</v>
      </c>
      <c r="AC37" s="12">
        <f t="shared" si="20"/>
        <v>0</v>
      </c>
      <c r="AD37" s="11">
        <f t="shared" si="21"/>
        <v>0</v>
      </c>
      <c r="AE37" s="12">
        <f t="shared" si="22"/>
        <v>0</v>
      </c>
      <c r="AF37" s="11">
        <f t="shared" si="23"/>
        <v>0</v>
      </c>
      <c r="AG37" s="12">
        <f t="shared" si="24"/>
        <v>0</v>
      </c>
      <c r="AH37" s="11">
        <f t="shared" si="25"/>
        <v>0</v>
      </c>
      <c r="AI37" s="12">
        <f t="shared" si="26"/>
        <v>0</v>
      </c>
      <c r="AJ37" s="11">
        <f t="shared" si="27"/>
        <v>0</v>
      </c>
      <c r="AK37" s="12">
        <f t="shared" si="28"/>
        <v>0</v>
      </c>
    </row>
    <row r="38" spans="1:37" x14ac:dyDescent="0.3">
      <c r="A38">
        <v>626574</v>
      </c>
      <c r="C38" s="1">
        <v>44490</v>
      </c>
      <c r="D38">
        <v>6</v>
      </c>
      <c r="E38" t="s">
        <v>179</v>
      </c>
      <c r="F38" t="s">
        <v>165</v>
      </c>
      <c r="G38" t="s">
        <v>156</v>
      </c>
      <c r="H38" s="2">
        <v>30005832</v>
      </c>
      <c r="J38">
        <f t="shared" si="1"/>
        <v>1</v>
      </c>
      <c r="K38">
        <f t="shared" si="2"/>
        <v>0</v>
      </c>
      <c r="L38">
        <f t="shared" si="3"/>
        <v>0</v>
      </c>
      <c r="M38">
        <f t="shared" si="4"/>
        <v>0</v>
      </c>
      <c r="N38">
        <f t="shared" si="5"/>
        <v>0</v>
      </c>
      <c r="O38">
        <f t="shared" si="6"/>
        <v>0</v>
      </c>
      <c r="P38">
        <f t="shared" si="7"/>
        <v>0</v>
      </c>
      <c r="Q38">
        <f t="shared" si="8"/>
        <v>0</v>
      </c>
      <c r="R38" s="11">
        <f t="shared" si="9"/>
        <v>0</v>
      </c>
      <c r="S38" s="12">
        <f t="shared" si="10"/>
        <v>0</v>
      </c>
      <c r="T38" s="11">
        <f t="shared" si="11"/>
        <v>0</v>
      </c>
      <c r="U38" s="12">
        <f t="shared" si="12"/>
        <v>0</v>
      </c>
      <c r="V38" s="11">
        <f t="shared" si="13"/>
        <v>0</v>
      </c>
      <c r="W38" s="12">
        <f t="shared" si="14"/>
        <v>0</v>
      </c>
      <c r="X38" s="11">
        <f t="shared" si="15"/>
        <v>0</v>
      </c>
      <c r="Y38" s="12">
        <f t="shared" si="16"/>
        <v>0</v>
      </c>
      <c r="Z38" s="11">
        <f t="shared" si="17"/>
        <v>0</v>
      </c>
      <c r="AA38" s="12">
        <f t="shared" si="18"/>
        <v>0</v>
      </c>
      <c r="AB38" s="11">
        <f t="shared" si="19"/>
        <v>0</v>
      </c>
      <c r="AC38" s="12">
        <f t="shared" si="20"/>
        <v>0</v>
      </c>
      <c r="AD38" s="11">
        <f t="shared" si="21"/>
        <v>0</v>
      </c>
      <c r="AE38" s="12">
        <f t="shared" si="22"/>
        <v>0</v>
      </c>
      <c r="AF38" s="11">
        <f t="shared" si="23"/>
        <v>0</v>
      </c>
      <c r="AG38" s="12">
        <f t="shared" si="24"/>
        <v>0</v>
      </c>
      <c r="AH38" s="11">
        <f t="shared" si="25"/>
        <v>0</v>
      </c>
      <c r="AI38" s="12">
        <f t="shared" si="26"/>
        <v>0</v>
      </c>
      <c r="AJ38" s="11">
        <f t="shared" si="27"/>
        <v>0</v>
      </c>
      <c r="AK38" s="12">
        <f t="shared" si="28"/>
        <v>0</v>
      </c>
    </row>
    <row r="39" spans="1:37" x14ac:dyDescent="0.3">
      <c r="A39">
        <v>626574</v>
      </c>
      <c r="C39" s="1">
        <v>44490</v>
      </c>
      <c r="D39">
        <v>7</v>
      </c>
      <c r="E39" t="s">
        <v>179</v>
      </c>
      <c r="F39" t="s">
        <v>165</v>
      </c>
      <c r="G39" t="s">
        <v>27</v>
      </c>
      <c r="H39" s="2">
        <v>30567000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0</v>
      </c>
      <c r="N39">
        <f t="shared" si="5"/>
        <v>0</v>
      </c>
      <c r="O39">
        <f t="shared" si="6"/>
        <v>0</v>
      </c>
      <c r="P39">
        <f t="shared" si="7"/>
        <v>0</v>
      </c>
      <c r="Q39">
        <f t="shared" si="8"/>
        <v>0</v>
      </c>
      <c r="R39" s="11">
        <f t="shared" si="9"/>
        <v>0</v>
      </c>
      <c r="S39" s="12">
        <f t="shared" si="10"/>
        <v>0</v>
      </c>
      <c r="T39" s="11">
        <f t="shared" si="11"/>
        <v>0</v>
      </c>
      <c r="U39" s="12">
        <f t="shared" si="12"/>
        <v>0</v>
      </c>
      <c r="V39" s="11">
        <f t="shared" si="13"/>
        <v>0</v>
      </c>
      <c r="W39" s="12">
        <f t="shared" si="14"/>
        <v>0</v>
      </c>
      <c r="X39" s="11">
        <f t="shared" si="15"/>
        <v>0</v>
      </c>
      <c r="Y39" s="12">
        <f t="shared" si="16"/>
        <v>0</v>
      </c>
      <c r="Z39" s="11">
        <f t="shared" si="17"/>
        <v>0</v>
      </c>
      <c r="AA39" s="12">
        <f t="shared" si="18"/>
        <v>0</v>
      </c>
      <c r="AB39" s="11">
        <f t="shared" si="19"/>
        <v>0</v>
      </c>
      <c r="AC39" s="12">
        <f t="shared" si="20"/>
        <v>0</v>
      </c>
      <c r="AD39" s="11">
        <f t="shared" si="21"/>
        <v>0</v>
      </c>
      <c r="AE39" s="12">
        <f t="shared" si="22"/>
        <v>0</v>
      </c>
      <c r="AF39" s="11">
        <f t="shared" si="23"/>
        <v>0</v>
      </c>
      <c r="AG39" s="12">
        <f t="shared" si="24"/>
        <v>0</v>
      </c>
      <c r="AH39" s="11">
        <f t="shared" si="25"/>
        <v>0</v>
      </c>
      <c r="AI39" s="12">
        <f t="shared" si="26"/>
        <v>0</v>
      </c>
      <c r="AJ39" s="11">
        <f t="shared" si="27"/>
        <v>0</v>
      </c>
      <c r="AK39" s="12">
        <f t="shared" si="28"/>
        <v>0</v>
      </c>
    </row>
    <row r="40" spans="1:37" x14ac:dyDescent="0.3">
      <c r="A40">
        <v>626574</v>
      </c>
      <c r="C40" s="1">
        <v>44490</v>
      </c>
      <c r="D40">
        <v>8</v>
      </c>
      <c r="E40" t="s">
        <v>179</v>
      </c>
      <c r="F40" t="s">
        <v>165</v>
      </c>
      <c r="G40" t="s">
        <v>23</v>
      </c>
      <c r="H40" s="2">
        <v>30700328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0</v>
      </c>
      <c r="N40">
        <f t="shared" si="5"/>
        <v>0</v>
      </c>
      <c r="O40">
        <f t="shared" si="6"/>
        <v>0</v>
      </c>
      <c r="P40">
        <f t="shared" si="7"/>
        <v>0</v>
      </c>
      <c r="Q40">
        <f t="shared" si="8"/>
        <v>0</v>
      </c>
      <c r="R40" s="11">
        <f t="shared" si="9"/>
        <v>0</v>
      </c>
      <c r="S40" s="12">
        <f t="shared" si="10"/>
        <v>0</v>
      </c>
      <c r="T40" s="11">
        <f t="shared" si="11"/>
        <v>0</v>
      </c>
      <c r="U40" s="12">
        <f t="shared" si="12"/>
        <v>0</v>
      </c>
      <c r="V40" s="11">
        <f t="shared" si="13"/>
        <v>0</v>
      </c>
      <c r="W40" s="12">
        <f t="shared" si="14"/>
        <v>0</v>
      </c>
      <c r="X40" s="11">
        <f t="shared" si="15"/>
        <v>0</v>
      </c>
      <c r="Y40" s="12">
        <f t="shared" si="16"/>
        <v>0</v>
      </c>
      <c r="Z40" s="11">
        <f t="shared" si="17"/>
        <v>0</v>
      </c>
      <c r="AA40" s="12">
        <f t="shared" si="18"/>
        <v>0</v>
      </c>
      <c r="AB40" s="11">
        <f t="shared" si="19"/>
        <v>0</v>
      </c>
      <c r="AC40" s="12">
        <f t="shared" si="20"/>
        <v>0</v>
      </c>
      <c r="AD40" s="11">
        <f t="shared" si="21"/>
        <v>0</v>
      </c>
      <c r="AE40" s="12">
        <f t="shared" si="22"/>
        <v>0</v>
      </c>
      <c r="AF40" s="11">
        <f t="shared" si="23"/>
        <v>0</v>
      </c>
      <c r="AG40" s="12">
        <f t="shared" si="24"/>
        <v>0</v>
      </c>
      <c r="AH40" s="11">
        <f t="shared" si="25"/>
        <v>0</v>
      </c>
      <c r="AI40" s="12">
        <f t="shared" si="26"/>
        <v>0</v>
      </c>
      <c r="AJ40" s="11">
        <f t="shared" si="27"/>
        <v>0</v>
      </c>
      <c r="AK40" s="12">
        <f t="shared" si="28"/>
        <v>0</v>
      </c>
    </row>
    <row r="41" spans="1:37" x14ac:dyDescent="0.3">
      <c r="A41">
        <v>626574</v>
      </c>
      <c r="C41" s="1">
        <v>44490</v>
      </c>
      <c r="D41">
        <v>9</v>
      </c>
      <c r="E41" t="s">
        <v>179</v>
      </c>
      <c r="F41" t="s">
        <v>165</v>
      </c>
      <c r="G41" t="s">
        <v>22</v>
      </c>
      <c r="H41" s="2">
        <v>30728056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</v>
      </c>
      <c r="O41">
        <f t="shared" si="6"/>
        <v>0</v>
      </c>
      <c r="P41">
        <f t="shared" si="7"/>
        <v>0</v>
      </c>
      <c r="Q41">
        <f t="shared" si="8"/>
        <v>0</v>
      </c>
      <c r="R41" s="11">
        <f t="shared" si="9"/>
        <v>0</v>
      </c>
      <c r="S41" s="12">
        <f t="shared" si="10"/>
        <v>0</v>
      </c>
      <c r="T41" s="11">
        <f t="shared" si="11"/>
        <v>0</v>
      </c>
      <c r="U41" s="12">
        <f t="shared" si="12"/>
        <v>0</v>
      </c>
      <c r="V41" s="11">
        <f t="shared" si="13"/>
        <v>0</v>
      </c>
      <c r="W41" s="12">
        <f t="shared" si="14"/>
        <v>0</v>
      </c>
      <c r="X41" s="11">
        <f t="shared" si="15"/>
        <v>0</v>
      </c>
      <c r="Y41" s="12">
        <f t="shared" si="16"/>
        <v>0</v>
      </c>
      <c r="Z41" s="11">
        <f t="shared" si="17"/>
        <v>0</v>
      </c>
      <c r="AA41" s="12">
        <f t="shared" si="18"/>
        <v>0</v>
      </c>
      <c r="AB41" s="11">
        <f t="shared" si="19"/>
        <v>0</v>
      </c>
      <c r="AC41" s="12">
        <f t="shared" si="20"/>
        <v>0</v>
      </c>
      <c r="AD41" s="11">
        <f t="shared" si="21"/>
        <v>0</v>
      </c>
      <c r="AE41" s="12">
        <f t="shared" si="22"/>
        <v>0</v>
      </c>
      <c r="AF41" s="11">
        <f t="shared" si="23"/>
        <v>0</v>
      </c>
      <c r="AG41" s="12">
        <f t="shared" si="24"/>
        <v>0</v>
      </c>
      <c r="AH41" s="11">
        <f t="shared" si="25"/>
        <v>0</v>
      </c>
      <c r="AI41" s="12">
        <f t="shared" si="26"/>
        <v>0</v>
      </c>
      <c r="AJ41" s="11">
        <f t="shared" si="27"/>
        <v>0</v>
      </c>
      <c r="AK41" s="12">
        <f t="shared" si="28"/>
        <v>0</v>
      </c>
    </row>
    <row r="42" spans="1:37" x14ac:dyDescent="0.3">
      <c r="A42">
        <v>626574</v>
      </c>
      <c r="C42" s="1">
        <v>44490</v>
      </c>
      <c r="D42">
        <v>10</v>
      </c>
      <c r="E42" t="s">
        <v>179</v>
      </c>
      <c r="F42" t="s">
        <v>165</v>
      </c>
      <c r="G42" t="s">
        <v>14</v>
      </c>
      <c r="H42" s="2">
        <v>33513869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P42">
        <f t="shared" si="7"/>
        <v>0</v>
      </c>
      <c r="Q42">
        <f t="shared" si="8"/>
        <v>0</v>
      </c>
      <c r="R42" s="11">
        <f t="shared" si="9"/>
        <v>0</v>
      </c>
      <c r="S42" s="12">
        <f t="shared" si="10"/>
        <v>0</v>
      </c>
      <c r="T42" s="11">
        <f t="shared" si="11"/>
        <v>0</v>
      </c>
      <c r="U42" s="12">
        <f t="shared" si="12"/>
        <v>0</v>
      </c>
      <c r="V42" s="11">
        <f t="shared" si="13"/>
        <v>0</v>
      </c>
      <c r="W42" s="12">
        <f t="shared" si="14"/>
        <v>0</v>
      </c>
      <c r="X42" s="11">
        <f t="shared" si="15"/>
        <v>0</v>
      </c>
      <c r="Y42" s="12">
        <f t="shared" si="16"/>
        <v>0</v>
      </c>
      <c r="Z42" s="11">
        <f t="shared" si="17"/>
        <v>1</v>
      </c>
      <c r="AA42" s="12">
        <f t="shared" si="18"/>
        <v>0</v>
      </c>
      <c r="AB42" s="11">
        <f t="shared" si="19"/>
        <v>0</v>
      </c>
      <c r="AC42" s="12">
        <f t="shared" si="20"/>
        <v>0</v>
      </c>
      <c r="AD42" s="11">
        <f t="shared" si="21"/>
        <v>0</v>
      </c>
      <c r="AE42" s="12">
        <f t="shared" si="22"/>
        <v>0</v>
      </c>
      <c r="AF42" s="11">
        <f t="shared" si="23"/>
        <v>0</v>
      </c>
      <c r="AG42" s="12">
        <f t="shared" si="24"/>
        <v>0</v>
      </c>
      <c r="AH42" s="11">
        <f t="shared" si="25"/>
        <v>0</v>
      </c>
      <c r="AI42" s="12">
        <f t="shared" si="26"/>
        <v>0</v>
      </c>
      <c r="AJ42" s="11">
        <f t="shared" si="27"/>
        <v>0</v>
      </c>
      <c r="AK42" s="12">
        <f t="shared" si="28"/>
        <v>0</v>
      </c>
    </row>
    <row r="43" spans="1:37" x14ac:dyDescent="0.3">
      <c r="A43">
        <v>626574</v>
      </c>
      <c r="C43" s="1">
        <v>44490</v>
      </c>
      <c r="D43">
        <v>11</v>
      </c>
      <c r="E43" t="s">
        <v>179</v>
      </c>
      <c r="F43" t="s">
        <v>165</v>
      </c>
      <c r="G43" t="s">
        <v>44</v>
      </c>
      <c r="H43" s="2">
        <v>35442700</v>
      </c>
      <c r="J43">
        <f t="shared" si="1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P43">
        <f t="shared" si="7"/>
        <v>1</v>
      </c>
      <c r="Q43">
        <f t="shared" si="8"/>
        <v>0</v>
      </c>
      <c r="R43" s="11">
        <f t="shared" si="9"/>
        <v>0</v>
      </c>
      <c r="S43" s="12">
        <f t="shared" si="10"/>
        <v>0</v>
      </c>
      <c r="T43" s="11">
        <f t="shared" si="11"/>
        <v>0</v>
      </c>
      <c r="U43" s="12">
        <f t="shared" si="12"/>
        <v>0</v>
      </c>
      <c r="V43" s="11">
        <f t="shared" si="13"/>
        <v>0</v>
      </c>
      <c r="W43" s="12">
        <f t="shared" si="14"/>
        <v>0</v>
      </c>
      <c r="X43" s="11">
        <f t="shared" si="15"/>
        <v>0</v>
      </c>
      <c r="Y43" s="12">
        <f t="shared" si="16"/>
        <v>0</v>
      </c>
      <c r="Z43" s="11">
        <f t="shared" si="17"/>
        <v>0</v>
      </c>
      <c r="AA43" s="12">
        <f t="shared" si="18"/>
        <v>0</v>
      </c>
      <c r="AB43" s="11">
        <f t="shared" si="19"/>
        <v>0</v>
      </c>
      <c r="AC43" s="12">
        <f t="shared" si="20"/>
        <v>0</v>
      </c>
      <c r="AD43" s="11">
        <f t="shared" si="21"/>
        <v>0</v>
      </c>
      <c r="AE43" s="12">
        <f t="shared" si="22"/>
        <v>0</v>
      </c>
      <c r="AF43" s="11">
        <f t="shared" si="23"/>
        <v>0</v>
      </c>
      <c r="AG43" s="12">
        <f t="shared" si="24"/>
        <v>0</v>
      </c>
      <c r="AH43" s="11">
        <f t="shared" si="25"/>
        <v>0</v>
      </c>
      <c r="AI43" s="12">
        <f t="shared" si="26"/>
        <v>0</v>
      </c>
      <c r="AJ43" s="11">
        <f t="shared" si="27"/>
        <v>0</v>
      </c>
      <c r="AK43" s="12">
        <f t="shared" si="28"/>
        <v>0</v>
      </c>
    </row>
    <row r="44" spans="1:37" x14ac:dyDescent="0.3">
      <c r="A44">
        <v>626574</v>
      </c>
      <c r="C44" s="1">
        <v>44490</v>
      </c>
      <c r="D44">
        <v>12</v>
      </c>
      <c r="E44" t="s">
        <v>179</v>
      </c>
      <c r="F44" t="s">
        <v>165</v>
      </c>
      <c r="G44" t="s">
        <v>20</v>
      </c>
      <c r="H44" s="2">
        <v>36217448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P44">
        <f t="shared" si="7"/>
        <v>0</v>
      </c>
      <c r="Q44">
        <f t="shared" si="8"/>
        <v>0</v>
      </c>
      <c r="R44" s="11">
        <f t="shared" si="9"/>
        <v>1</v>
      </c>
      <c r="S44" s="12">
        <f t="shared" si="10"/>
        <v>0</v>
      </c>
      <c r="T44" s="11">
        <f t="shared" si="11"/>
        <v>1</v>
      </c>
      <c r="U44" s="12">
        <f t="shared" si="12"/>
        <v>0</v>
      </c>
      <c r="V44" s="11">
        <f t="shared" si="13"/>
        <v>0</v>
      </c>
      <c r="W44" s="12">
        <f t="shared" si="14"/>
        <v>0</v>
      </c>
      <c r="X44" s="11">
        <f t="shared" si="15"/>
        <v>0</v>
      </c>
      <c r="Y44" s="12">
        <f t="shared" si="16"/>
        <v>0</v>
      </c>
      <c r="Z44" s="11">
        <f t="shared" si="17"/>
        <v>0</v>
      </c>
      <c r="AA44" s="12">
        <f t="shared" si="18"/>
        <v>0</v>
      </c>
      <c r="AB44" s="11">
        <f t="shared" si="19"/>
        <v>0</v>
      </c>
      <c r="AC44" s="12">
        <f t="shared" si="20"/>
        <v>0</v>
      </c>
      <c r="AD44" s="11">
        <f t="shared" si="21"/>
        <v>0</v>
      </c>
      <c r="AE44" s="12">
        <f t="shared" si="22"/>
        <v>0</v>
      </c>
      <c r="AF44" s="11">
        <f t="shared" si="23"/>
        <v>0</v>
      </c>
      <c r="AG44" s="12">
        <f t="shared" si="24"/>
        <v>0</v>
      </c>
      <c r="AH44" s="11">
        <f t="shared" si="25"/>
        <v>0</v>
      </c>
      <c r="AI44" s="12">
        <f t="shared" si="26"/>
        <v>0</v>
      </c>
      <c r="AJ44" s="11">
        <f t="shared" si="27"/>
        <v>0</v>
      </c>
      <c r="AK44" s="12">
        <f t="shared" si="28"/>
        <v>0</v>
      </c>
    </row>
    <row r="45" spans="1:37" x14ac:dyDescent="0.3">
      <c r="A45">
        <v>626574</v>
      </c>
      <c r="C45" s="1">
        <v>44490</v>
      </c>
      <c r="D45">
        <v>13</v>
      </c>
      <c r="E45" t="s">
        <v>179</v>
      </c>
      <c r="F45" t="s">
        <v>165</v>
      </c>
      <c r="G45" t="s">
        <v>34</v>
      </c>
      <c r="H45" s="2">
        <v>39920000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</v>
      </c>
      <c r="N45">
        <f t="shared" si="5"/>
        <v>0</v>
      </c>
      <c r="O45">
        <f t="shared" si="6"/>
        <v>0</v>
      </c>
      <c r="P45">
        <f t="shared" si="7"/>
        <v>0</v>
      </c>
      <c r="Q45">
        <f t="shared" si="8"/>
        <v>0</v>
      </c>
      <c r="R45" s="11">
        <f t="shared" si="9"/>
        <v>0</v>
      </c>
      <c r="S45" s="12">
        <f t="shared" si="10"/>
        <v>0</v>
      </c>
      <c r="T45" s="11">
        <f t="shared" si="11"/>
        <v>0</v>
      </c>
      <c r="U45" s="12">
        <f t="shared" si="12"/>
        <v>0</v>
      </c>
      <c r="V45" s="11">
        <f t="shared" si="13"/>
        <v>0</v>
      </c>
      <c r="W45" s="12">
        <f t="shared" si="14"/>
        <v>0</v>
      </c>
      <c r="X45" s="11">
        <f t="shared" si="15"/>
        <v>0</v>
      </c>
      <c r="Y45" s="12">
        <f t="shared" si="16"/>
        <v>0</v>
      </c>
      <c r="Z45" s="11">
        <f t="shared" si="17"/>
        <v>0</v>
      </c>
      <c r="AA45" s="12">
        <f t="shared" si="18"/>
        <v>0</v>
      </c>
      <c r="AB45" s="11">
        <f t="shared" si="19"/>
        <v>0</v>
      </c>
      <c r="AC45" s="12">
        <f t="shared" si="20"/>
        <v>0</v>
      </c>
      <c r="AD45" s="11">
        <f t="shared" si="21"/>
        <v>0</v>
      </c>
      <c r="AE45" s="12">
        <f t="shared" si="22"/>
        <v>0</v>
      </c>
      <c r="AF45" s="11">
        <f t="shared" si="23"/>
        <v>0</v>
      </c>
      <c r="AG45" s="12">
        <f t="shared" si="24"/>
        <v>0</v>
      </c>
      <c r="AH45" s="11">
        <f t="shared" si="25"/>
        <v>0</v>
      </c>
      <c r="AI45" s="12">
        <f t="shared" si="26"/>
        <v>0</v>
      </c>
      <c r="AJ45" s="11">
        <f t="shared" si="27"/>
        <v>0</v>
      </c>
      <c r="AK45" s="12">
        <f t="shared" si="28"/>
        <v>0</v>
      </c>
    </row>
    <row r="46" spans="1:37" x14ac:dyDescent="0.3">
      <c r="A46">
        <v>626574</v>
      </c>
      <c r="C46" s="1">
        <v>44490</v>
      </c>
      <c r="D46">
        <v>14</v>
      </c>
      <c r="E46" t="s">
        <v>179</v>
      </c>
      <c r="F46" t="s">
        <v>165</v>
      </c>
      <c r="G46" t="s">
        <v>28</v>
      </c>
      <c r="H46" s="2">
        <v>42965841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</v>
      </c>
      <c r="O46">
        <f t="shared" si="6"/>
        <v>0</v>
      </c>
      <c r="P46">
        <f t="shared" si="7"/>
        <v>0</v>
      </c>
      <c r="Q46">
        <f t="shared" si="8"/>
        <v>0</v>
      </c>
      <c r="R46" s="11">
        <f t="shared" si="9"/>
        <v>0</v>
      </c>
      <c r="S46" s="12">
        <f t="shared" si="10"/>
        <v>0</v>
      </c>
      <c r="T46" s="11">
        <f t="shared" si="11"/>
        <v>0</v>
      </c>
      <c r="U46" s="12">
        <f t="shared" si="12"/>
        <v>0</v>
      </c>
      <c r="V46" s="11">
        <f t="shared" si="13"/>
        <v>0</v>
      </c>
      <c r="W46" s="12">
        <f t="shared" si="14"/>
        <v>0</v>
      </c>
      <c r="X46" s="11">
        <f t="shared" si="15"/>
        <v>0</v>
      </c>
      <c r="Y46" s="12">
        <f t="shared" si="16"/>
        <v>0</v>
      </c>
      <c r="Z46" s="11">
        <f t="shared" si="17"/>
        <v>0</v>
      </c>
      <c r="AA46" s="12">
        <f t="shared" si="18"/>
        <v>0</v>
      </c>
      <c r="AB46" s="11">
        <f t="shared" si="19"/>
        <v>0</v>
      </c>
      <c r="AC46" s="12">
        <f t="shared" si="20"/>
        <v>0</v>
      </c>
      <c r="AD46" s="11">
        <f t="shared" si="21"/>
        <v>0</v>
      </c>
      <c r="AE46" s="12">
        <f t="shared" si="22"/>
        <v>0</v>
      </c>
      <c r="AF46" s="11">
        <f t="shared" si="23"/>
        <v>0</v>
      </c>
      <c r="AG46" s="12">
        <f t="shared" si="24"/>
        <v>0</v>
      </c>
      <c r="AH46" s="11">
        <f t="shared" si="25"/>
        <v>0</v>
      </c>
      <c r="AI46" s="12">
        <f t="shared" si="26"/>
        <v>0</v>
      </c>
      <c r="AJ46" s="11">
        <f t="shared" si="27"/>
        <v>0</v>
      </c>
      <c r="AK46" s="12">
        <f t="shared" si="28"/>
        <v>0</v>
      </c>
    </row>
    <row r="47" spans="1:37" x14ac:dyDescent="0.3">
      <c r="C47" s="1"/>
      <c r="H47" s="2"/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</v>
      </c>
      <c r="O47">
        <f t="shared" si="6"/>
        <v>0</v>
      </c>
      <c r="P47">
        <f t="shared" si="7"/>
        <v>0</v>
      </c>
      <c r="Q47">
        <f t="shared" si="8"/>
        <v>0</v>
      </c>
      <c r="R47" s="11">
        <f t="shared" si="9"/>
        <v>0</v>
      </c>
      <c r="S47" s="12">
        <f t="shared" si="10"/>
        <v>0</v>
      </c>
      <c r="T47" s="11">
        <f t="shared" si="11"/>
        <v>0</v>
      </c>
      <c r="U47" s="12">
        <f t="shared" si="12"/>
        <v>0</v>
      </c>
      <c r="V47" s="11">
        <f t="shared" si="13"/>
        <v>0</v>
      </c>
      <c r="W47" s="12">
        <f t="shared" si="14"/>
        <v>0</v>
      </c>
      <c r="X47" s="11">
        <f t="shared" si="15"/>
        <v>0</v>
      </c>
      <c r="Y47" s="12">
        <f t="shared" si="16"/>
        <v>0</v>
      </c>
      <c r="Z47" s="11">
        <f t="shared" si="17"/>
        <v>0</v>
      </c>
      <c r="AA47" s="12">
        <f t="shared" si="18"/>
        <v>0</v>
      </c>
      <c r="AB47" s="11">
        <f t="shared" si="19"/>
        <v>0</v>
      </c>
      <c r="AC47" s="12">
        <f t="shared" si="20"/>
        <v>0</v>
      </c>
      <c r="AD47" s="11">
        <f t="shared" si="21"/>
        <v>0</v>
      </c>
      <c r="AE47" s="12">
        <f t="shared" si="22"/>
        <v>0</v>
      </c>
      <c r="AF47" s="11">
        <f t="shared" si="23"/>
        <v>0</v>
      </c>
      <c r="AG47" s="12">
        <f t="shared" si="24"/>
        <v>0</v>
      </c>
      <c r="AH47" s="11">
        <f t="shared" si="25"/>
        <v>0</v>
      </c>
      <c r="AI47" s="12">
        <f t="shared" si="26"/>
        <v>0</v>
      </c>
      <c r="AJ47" s="11">
        <f t="shared" si="27"/>
        <v>0</v>
      </c>
      <c r="AK47" s="12">
        <f t="shared" si="28"/>
        <v>0</v>
      </c>
    </row>
    <row r="48" spans="1:37" x14ac:dyDescent="0.3">
      <c r="A48">
        <v>627605</v>
      </c>
      <c r="C48" s="1">
        <v>44490</v>
      </c>
      <c r="D48">
        <v>1</v>
      </c>
      <c r="E48" t="s">
        <v>180</v>
      </c>
      <c r="F48" t="s">
        <v>165</v>
      </c>
      <c r="G48" t="s">
        <v>156</v>
      </c>
      <c r="H48" s="2">
        <v>29512900</v>
      </c>
      <c r="J48">
        <f t="shared" si="1"/>
        <v>1</v>
      </c>
      <c r="K48">
        <f t="shared" si="2"/>
        <v>1</v>
      </c>
      <c r="L48">
        <f t="shared" si="3"/>
        <v>0</v>
      </c>
      <c r="M48">
        <f t="shared" si="4"/>
        <v>0</v>
      </c>
      <c r="N48">
        <f t="shared" si="5"/>
        <v>0</v>
      </c>
      <c r="O48">
        <f t="shared" si="6"/>
        <v>0</v>
      </c>
      <c r="P48">
        <f t="shared" si="7"/>
        <v>0</v>
      </c>
      <c r="Q48">
        <f t="shared" si="8"/>
        <v>0</v>
      </c>
      <c r="R48" s="11">
        <f t="shared" si="9"/>
        <v>0</v>
      </c>
      <c r="S48" s="12">
        <f t="shared" si="10"/>
        <v>0</v>
      </c>
      <c r="T48" s="11">
        <f t="shared" si="11"/>
        <v>0</v>
      </c>
      <c r="U48" s="12">
        <f t="shared" si="12"/>
        <v>0</v>
      </c>
      <c r="V48" s="11">
        <f t="shared" si="13"/>
        <v>0</v>
      </c>
      <c r="W48" s="12">
        <f t="shared" si="14"/>
        <v>0</v>
      </c>
      <c r="X48" s="11">
        <f t="shared" si="15"/>
        <v>0</v>
      </c>
      <c r="Y48" s="12">
        <f t="shared" si="16"/>
        <v>0</v>
      </c>
      <c r="Z48" s="11">
        <f t="shared" si="17"/>
        <v>0</v>
      </c>
      <c r="AA48" s="12">
        <f t="shared" si="18"/>
        <v>0</v>
      </c>
      <c r="AB48" s="11">
        <f t="shared" si="19"/>
        <v>0</v>
      </c>
      <c r="AC48" s="12">
        <f t="shared" si="20"/>
        <v>0</v>
      </c>
      <c r="AD48" s="11">
        <f t="shared" si="21"/>
        <v>0</v>
      </c>
      <c r="AE48" s="12">
        <f t="shared" si="22"/>
        <v>0</v>
      </c>
      <c r="AF48" s="11">
        <f t="shared" si="23"/>
        <v>0</v>
      </c>
      <c r="AG48" s="12">
        <f t="shared" si="24"/>
        <v>0</v>
      </c>
      <c r="AH48" s="11">
        <f t="shared" si="25"/>
        <v>0</v>
      </c>
      <c r="AI48" s="12">
        <f t="shared" si="26"/>
        <v>0</v>
      </c>
      <c r="AJ48" s="11">
        <f t="shared" si="27"/>
        <v>0</v>
      </c>
      <c r="AK48" s="12">
        <f t="shared" si="28"/>
        <v>0</v>
      </c>
    </row>
    <row r="49" spans="1:37" x14ac:dyDescent="0.3">
      <c r="A49">
        <v>627605</v>
      </c>
      <c r="C49" s="1">
        <v>44490</v>
      </c>
      <c r="D49">
        <v>2</v>
      </c>
      <c r="E49" t="s">
        <v>180</v>
      </c>
      <c r="F49" t="s">
        <v>165</v>
      </c>
      <c r="G49" t="s">
        <v>25</v>
      </c>
      <c r="H49" s="2">
        <v>30947958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</v>
      </c>
      <c r="O49">
        <f t="shared" si="6"/>
        <v>0</v>
      </c>
      <c r="P49">
        <f t="shared" si="7"/>
        <v>0</v>
      </c>
      <c r="Q49">
        <f t="shared" si="8"/>
        <v>0</v>
      </c>
      <c r="R49" s="11">
        <f t="shared" si="9"/>
        <v>0</v>
      </c>
      <c r="S49" s="12">
        <f t="shared" si="10"/>
        <v>0</v>
      </c>
      <c r="T49" s="11">
        <f t="shared" si="11"/>
        <v>0</v>
      </c>
      <c r="U49" s="12">
        <f t="shared" si="12"/>
        <v>0</v>
      </c>
      <c r="V49" s="11">
        <f t="shared" si="13"/>
        <v>0</v>
      </c>
      <c r="W49" s="12">
        <f t="shared" si="14"/>
        <v>0</v>
      </c>
      <c r="X49" s="11">
        <f t="shared" si="15"/>
        <v>0</v>
      </c>
      <c r="Y49" s="12">
        <f t="shared" si="16"/>
        <v>0</v>
      </c>
      <c r="Z49" s="11">
        <f t="shared" si="17"/>
        <v>0</v>
      </c>
      <c r="AA49" s="12">
        <f t="shared" si="18"/>
        <v>0</v>
      </c>
      <c r="AB49" s="11">
        <f t="shared" si="19"/>
        <v>0</v>
      </c>
      <c r="AC49" s="12">
        <f t="shared" si="20"/>
        <v>0</v>
      </c>
      <c r="AD49" s="11">
        <f t="shared" si="21"/>
        <v>0</v>
      </c>
      <c r="AE49" s="12">
        <f t="shared" si="22"/>
        <v>0</v>
      </c>
      <c r="AF49" s="11">
        <f t="shared" si="23"/>
        <v>0</v>
      </c>
      <c r="AG49" s="12">
        <f t="shared" si="24"/>
        <v>0</v>
      </c>
      <c r="AH49" s="11">
        <f t="shared" si="25"/>
        <v>0</v>
      </c>
      <c r="AI49" s="12">
        <f t="shared" si="26"/>
        <v>0</v>
      </c>
      <c r="AJ49" s="11">
        <f t="shared" si="27"/>
        <v>0</v>
      </c>
      <c r="AK49" s="12">
        <f t="shared" si="28"/>
        <v>0</v>
      </c>
    </row>
    <row r="50" spans="1:37" x14ac:dyDescent="0.3">
      <c r="A50">
        <v>627605</v>
      </c>
      <c r="C50" s="1">
        <v>44490</v>
      </c>
      <c r="D50">
        <v>3</v>
      </c>
      <c r="E50" t="s">
        <v>180</v>
      </c>
      <c r="F50" t="s">
        <v>165</v>
      </c>
      <c r="G50" t="s">
        <v>46</v>
      </c>
      <c r="H50" s="2">
        <v>32000000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  <c r="N50">
        <f t="shared" si="5"/>
        <v>0</v>
      </c>
      <c r="O50">
        <f t="shared" si="6"/>
        <v>0</v>
      </c>
      <c r="P50">
        <f t="shared" si="7"/>
        <v>0</v>
      </c>
      <c r="Q50">
        <f t="shared" si="8"/>
        <v>0</v>
      </c>
      <c r="R50" s="11">
        <f t="shared" si="9"/>
        <v>0</v>
      </c>
      <c r="S50" s="12">
        <f t="shared" si="10"/>
        <v>0</v>
      </c>
      <c r="T50" s="11">
        <f t="shared" si="11"/>
        <v>0</v>
      </c>
      <c r="U50" s="12">
        <f t="shared" si="12"/>
        <v>0</v>
      </c>
      <c r="V50" s="11">
        <f t="shared" si="13"/>
        <v>0</v>
      </c>
      <c r="W50" s="12">
        <f t="shared" si="14"/>
        <v>0</v>
      </c>
      <c r="X50" s="11">
        <f t="shared" si="15"/>
        <v>0</v>
      </c>
      <c r="Y50" s="12">
        <f t="shared" si="16"/>
        <v>0</v>
      </c>
      <c r="Z50" s="11">
        <f t="shared" si="17"/>
        <v>0</v>
      </c>
      <c r="AA50" s="12">
        <f t="shared" si="18"/>
        <v>0</v>
      </c>
      <c r="AB50" s="11">
        <f t="shared" si="19"/>
        <v>0</v>
      </c>
      <c r="AC50" s="12">
        <f t="shared" si="20"/>
        <v>0</v>
      </c>
      <c r="AD50" s="11">
        <f t="shared" si="21"/>
        <v>0</v>
      </c>
      <c r="AE50" s="12">
        <f t="shared" si="22"/>
        <v>0</v>
      </c>
      <c r="AF50" s="11">
        <f t="shared" si="23"/>
        <v>0</v>
      </c>
      <c r="AG50" s="12">
        <f t="shared" si="24"/>
        <v>0</v>
      </c>
      <c r="AH50" s="11">
        <f t="shared" si="25"/>
        <v>0</v>
      </c>
      <c r="AI50" s="12">
        <f t="shared" si="26"/>
        <v>0</v>
      </c>
      <c r="AJ50" s="11">
        <f t="shared" si="27"/>
        <v>0</v>
      </c>
      <c r="AK50" s="12">
        <f t="shared" si="28"/>
        <v>0</v>
      </c>
    </row>
    <row r="51" spans="1:37" x14ac:dyDescent="0.3">
      <c r="A51">
        <v>627605</v>
      </c>
      <c r="C51" s="1">
        <v>44490</v>
      </c>
      <c r="D51">
        <v>4</v>
      </c>
      <c r="E51" t="s">
        <v>180</v>
      </c>
      <c r="F51" t="s">
        <v>165</v>
      </c>
      <c r="G51" t="s">
        <v>13</v>
      </c>
      <c r="H51" s="2">
        <v>32986642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1</v>
      </c>
      <c r="O51">
        <f t="shared" si="6"/>
        <v>0</v>
      </c>
      <c r="P51">
        <f t="shared" si="7"/>
        <v>0</v>
      </c>
      <c r="Q51">
        <f t="shared" si="8"/>
        <v>0</v>
      </c>
      <c r="R51" s="11">
        <f t="shared" si="9"/>
        <v>0</v>
      </c>
      <c r="S51" s="12">
        <f t="shared" si="10"/>
        <v>0</v>
      </c>
      <c r="T51" s="11">
        <f t="shared" si="11"/>
        <v>0</v>
      </c>
      <c r="U51" s="12">
        <f t="shared" si="12"/>
        <v>0</v>
      </c>
      <c r="V51" s="11">
        <f t="shared" si="13"/>
        <v>0</v>
      </c>
      <c r="W51" s="12">
        <f t="shared" si="14"/>
        <v>0</v>
      </c>
      <c r="X51" s="11">
        <f t="shared" si="15"/>
        <v>0</v>
      </c>
      <c r="Y51" s="12">
        <f t="shared" si="16"/>
        <v>0</v>
      </c>
      <c r="Z51" s="11">
        <f t="shared" si="17"/>
        <v>0</v>
      </c>
      <c r="AA51" s="12">
        <f t="shared" si="18"/>
        <v>0</v>
      </c>
      <c r="AB51" s="11">
        <f t="shared" si="19"/>
        <v>0</v>
      </c>
      <c r="AC51" s="12">
        <f t="shared" si="20"/>
        <v>0</v>
      </c>
      <c r="AD51" s="11">
        <f t="shared" si="21"/>
        <v>0</v>
      </c>
      <c r="AE51" s="12">
        <f t="shared" si="22"/>
        <v>0</v>
      </c>
      <c r="AF51" s="11">
        <f t="shared" si="23"/>
        <v>0</v>
      </c>
      <c r="AG51" s="12">
        <f t="shared" si="24"/>
        <v>0</v>
      </c>
      <c r="AH51" s="11">
        <f t="shared" si="25"/>
        <v>0</v>
      </c>
      <c r="AI51" s="12">
        <f t="shared" si="26"/>
        <v>0</v>
      </c>
      <c r="AJ51" s="11">
        <f t="shared" si="27"/>
        <v>0</v>
      </c>
      <c r="AK51" s="12">
        <f t="shared" si="28"/>
        <v>0</v>
      </c>
    </row>
    <row r="52" spans="1:37" x14ac:dyDescent="0.3">
      <c r="A52">
        <v>627605</v>
      </c>
      <c r="C52" s="1">
        <v>44490</v>
      </c>
      <c r="D52">
        <v>5</v>
      </c>
      <c r="E52" t="s">
        <v>180</v>
      </c>
      <c r="F52" t="s">
        <v>165</v>
      </c>
      <c r="G52" t="s">
        <v>18</v>
      </c>
      <c r="H52" s="2">
        <v>33482371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P52">
        <f t="shared" si="7"/>
        <v>0</v>
      </c>
      <c r="Q52">
        <f t="shared" si="8"/>
        <v>0</v>
      </c>
      <c r="R52" s="11">
        <f t="shared" si="9"/>
        <v>0</v>
      </c>
      <c r="S52" s="12">
        <f t="shared" si="10"/>
        <v>0</v>
      </c>
      <c r="T52" s="11">
        <f t="shared" si="11"/>
        <v>0</v>
      </c>
      <c r="U52" s="12">
        <f t="shared" si="12"/>
        <v>0</v>
      </c>
      <c r="V52" s="11">
        <f t="shared" si="13"/>
        <v>0</v>
      </c>
      <c r="W52" s="12">
        <f t="shared" si="14"/>
        <v>0</v>
      </c>
      <c r="X52" s="11">
        <f t="shared" si="15"/>
        <v>0</v>
      </c>
      <c r="Y52" s="12">
        <f t="shared" si="16"/>
        <v>0</v>
      </c>
      <c r="Z52" s="11">
        <f t="shared" si="17"/>
        <v>0</v>
      </c>
      <c r="AA52" s="12">
        <f t="shared" si="18"/>
        <v>0</v>
      </c>
      <c r="AB52" s="11">
        <f t="shared" si="19"/>
        <v>0</v>
      </c>
      <c r="AC52" s="12">
        <f t="shared" si="20"/>
        <v>0</v>
      </c>
      <c r="AD52" s="11">
        <f t="shared" si="21"/>
        <v>1</v>
      </c>
      <c r="AE52" s="12">
        <f t="shared" si="22"/>
        <v>0</v>
      </c>
      <c r="AF52" s="11">
        <f t="shared" si="23"/>
        <v>0</v>
      </c>
      <c r="AG52" s="12">
        <f t="shared" si="24"/>
        <v>0</v>
      </c>
      <c r="AH52" s="11">
        <f t="shared" si="25"/>
        <v>0</v>
      </c>
      <c r="AI52" s="12">
        <f t="shared" si="26"/>
        <v>0</v>
      </c>
      <c r="AJ52" s="11">
        <f t="shared" si="27"/>
        <v>0</v>
      </c>
      <c r="AK52" s="12">
        <f t="shared" si="28"/>
        <v>0</v>
      </c>
    </row>
    <row r="53" spans="1:37" x14ac:dyDescent="0.3">
      <c r="A53">
        <v>627605</v>
      </c>
      <c r="C53" s="1">
        <v>44490</v>
      </c>
      <c r="D53">
        <v>6</v>
      </c>
      <c r="E53" t="s">
        <v>180</v>
      </c>
      <c r="F53" t="s">
        <v>165</v>
      </c>
      <c r="G53" t="s">
        <v>27</v>
      </c>
      <c r="H53" s="2">
        <v>34377000</v>
      </c>
      <c r="J53">
        <f t="shared" si="1"/>
        <v>0</v>
      </c>
      <c r="K53">
        <f t="shared" si="2"/>
        <v>0</v>
      </c>
      <c r="L53">
        <f t="shared" si="3"/>
        <v>0</v>
      </c>
      <c r="M53">
        <f t="shared" si="4"/>
        <v>0</v>
      </c>
      <c r="N53">
        <f t="shared" si="5"/>
        <v>0</v>
      </c>
      <c r="O53">
        <f t="shared" si="6"/>
        <v>0</v>
      </c>
      <c r="P53">
        <f t="shared" si="7"/>
        <v>0</v>
      </c>
      <c r="Q53">
        <f t="shared" si="8"/>
        <v>0</v>
      </c>
      <c r="R53" s="11">
        <f t="shared" si="9"/>
        <v>0</v>
      </c>
      <c r="S53" s="12">
        <f t="shared" si="10"/>
        <v>0</v>
      </c>
      <c r="T53" s="11">
        <f t="shared" si="11"/>
        <v>0</v>
      </c>
      <c r="U53" s="12">
        <f t="shared" si="12"/>
        <v>0</v>
      </c>
      <c r="V53" s="11">
        <f t="shared" si="13"/>
        <v>0</v>
      </c>
      <c r="W53" s="12">
        <f t="shared" si="14"/>
        <v>0</v>
      </c>
      <c r="X53" s="11">
        <f t="shared" si="15"/>
        <v>0</v>
      </c>
      <c r="Y53" s="12">
        <f t="shared" si="16"/>
        <v>0</v>
      </c>
      <c r="Z53" s="11">
        <f t="shared" si="17"/>
        <v>0</v>
      </c>
      <c r="AA53" s="12">
        <f t="shared" si="18"/>
        <v>0</v>
      </c>
      <c r="AB53" s="11">
        <f t="shared" si="19"/>
        <v>0</v>
      </c>
      <c r="AC53" s="12">
        <f t="shared" si="20"/>
        <v>0</v>
      </c>
      <c r="AD53" s="11">
        <f t="shared" si="21"/>
        <v>0</v>
      </c>
      <c r="AE53" s="12">
        <f t="shared" si="22"/>
        <v>0</v>
      </c>
      <c r="AF53" s="11">
        <f t="shared" si="23"/>
        <v>0</v>
      </c>
      <c r="AG53" s="12">
        <f t="shared" si="24"/>
        <v>0</v>
      </c>
      <c r="AH53" s="11">
        <f t="shared" si="25"/>
        <v>0</v>
      </c>
      <c r="AI53" s="12">
        <f t="shared" si="26"/>
        <v>0</v>
      </c>
      <c r="AJ53" s="11">
        <f t="shared" si="27"/>
        <v>0</v>
      </c>
      <c r="AK53" s="12">
        <f t="shared" si="28"/>
        <v>0</v>
      </c>
    </row>
    <row r="54" spans="1:37" x14ac:dyDescent="0.3">
      <c r="A54">
        <v>627605</v>
      </c>
      <c r="C54" s="1">
        <v>44490</v>
      </c>
      <c r="D54">
        <v>7</v>
      </c>
      <c r="E54" t="s">
        <v>180</v>
      </c>
      <c r="F54" t="s">
        <v>165</v>
      </c>
      <c r="G54" t="s">
        <v>32</v>
      </c>
      <c r="H54" s="2">
        <v>35241189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0</v>
      </c>
      <c r="N54">
        <f t="shared" si="5"/>
        <v>0</v>
      </c>
      <c r="O54">
        <f t="shared" si="6"/>
        <v>0</v>
      </c>
      <c r="P54">
        <f t="shared" si="7"/>
        <v>0</v>
      </c>
      <c r="Q54">
        <f t="shared" si="8"/>
        <v>0</v>
      </c>
      <c r="R54" s="11">
        <f t="shared" si="9"/>
        <v>0</v>
      </c>
      <c r="S54" s="12">
        <f t="shared" si="10"/>
        <v>0</v>
      </c>
      <c r="T54" s="11">
        <f t="shared" si="11"/>
        <v>0</v>
      </c>
      <c r="U54" s="12">
        <f t="shared" si="12"/>
        <v>0</v>
      </c>
      <c r="V54" s="11">
        <f t="shared" si="13"/>
        <v>0</v>
      </c>
      <c r="W54" s="12">
        <f t="shared" si="14"/>
        <v>0</v>
      </c>
      <c r="X54" s="11">
        <f t="shared" si="15"/>
        <v>0</v>
      </c>
      <c r="Y54" s="12">
        <f t="shared" si="16"/>
        <v>0</v>
      </c>
      <c r="Z54" s="11">
        <f t="shared" si="17"/>
        <v>0</v>
      </c>
      <c r="AA54" s="12">
        <f t="shared" si="18"/>
        <v>0</v>
      </c>
      <c r="AB54" s="11">
        <f t="shared" si="19"/>
        <v>0</v>
      </c>
      <c r="AC54" s="12">
        <f t="shared" si="20"/>
        <v>0</v>
      </c>
      <c r="AD54" s="11">
        <f t="shared" si="21"/>
        <v>0</v>
      </c>
      <c r="AE54" s="12">
        <f t="shared" si="22"/>
        <v>0</v>
      </c>
      <c r="AF54" s="11">
        <f t="shared" si="23"/>
        <v>0</v>
      </c>
      <c r="AG54" s="12">
        <f t="shared" si="24"/>
        <v>0</v>
      </c>
      <c r="AH54" s="11">
        <f t="shared" si="25"/>
        <v>0</v>
      </c>
      <c r="AI54" s="12">
        <f t="shared" si="26"/>
        <v>0</v>
      </c>
      <c r="AJ54" s="11">
        <f t="shared" si="27"/>
        <v>0</v>
      </c>
      <c r="AK54" s="12">
        <f t="shared" si="28"/>
        <v>0</v>
      </c>
    </row>
    <row r="55" spans="1:37" x14ac:dyDescent="0.3">
      <c r="A55">
        <v>627605</v>
      </c>
      <c r="C55" s="1">
        <v>44490</v>
      </c>
      <c r="D55">
        <v>8</v>
      </c>
      <c r="E55" t="s">
        <v>180</v>
      </c>
      <c r="F55" t="s">
        <v>165</v>
      </c>
      <c r="G55" t="s">
        <v>21</v>
      </c>
      <c r="H55" s="2">
        <v>35466107</v>
      </c>
      <c r="J55">
        <f t="shared" si="1"/>
        <v>0</v>
      </c>
      <c r="K55">
        <f t="shared" si="2"/>
        <v>0</v>
      </c>
      <c r="L55">
        <f t="shared" si="3"/>
        <v>0</v>
      </c>
      <c r="M55">
        <f t="shared" si="4"/>
        <v>0</v>
      </c>
      <c r="N55">
        <f t="shared" si="5"/>
        <v>0</v>
      </c>
      <c r="O55">
        <f t="shared" si="6"/>
        <v>0</v>
      </c>
      <c r="P55">
        <f t="shared" si="7"/>
        <v>0</v>
      </c>
      <c r="Q55">
        <f t="shared" si="8"/>
        <v>0</v>
      </c>
      <c r="R55" s="11">
        <f t="shared" si="9"/>
        <v>0</v>
      </c>
      <c r="S55" s="12">
        <f t="shared" si="10"/>
        <v>0</v>
      </c>
      <c r="T55" s="11">
        <f t="shared" si="11"/>
        <v>0</v>
      </c>
      <c r="U55" s="12">
        <f t="shared" si="12"/>
        <v>0</v>
      </c>
      <c r="V55" s="11">
        <f t="shared" si="13"/>
        <v>0</v>
      </c>
      <c r="W55" s="12">
        <f t="shared" si="14"/>
        <v>0</v>
      </c>
      <c r="X55" s="11">
        <f t="shared" si="15"/>
        <v>1</v>
      </c>
      <c r="Y55" s="12">
        <f t="shared" si="16"/>
        <v>0</v>
      </c>
      <c r="Z55" s="11">
        <f t="shared" si="17"/>
        <v>0</v>
      </c>
      <c r="AA55" s="12">
        <f t="shared" si="18"/>
        <v>0</v>
      </c>
      <c r="AB55" s="11">
        <f t="shared" si="19"/>
        <v>0</v>
      </c>
      <c r="AC55" s="12">
        <f t="shared" si="20"/>
        <v>0</v>
      </c>
      <c r="AD55" s="11">
        <f t="shared" si="21"/>
        <v>0</v>
      </c>
      <c r="AE55" s="12">
        <f t="shared" si="22"/>
        <v>0</v>
      </c>
      <c r="AF55" s="11">
        <f t="shared" si="23"/>
        <v>0</v>
      </c>
      <c r="AG55" s="12">
        <f t="shared" si="24"/>
        <v>0</v>
      </c>
      <c r="AH55" s="11">
        <f t="shared" si="25"/>
        <v>0</v>
      </c>
      <c r="AI55" s="12">
        <f t="shared" si="26"/>
        <v>0</v>
      </c>
      <c r="AJ55" s="11">
        <f t="shared" si="27"/>
        <v>0</v>
      </c>
      <c r="AK55" s="12">
        <f t="shared" si="28"/>
        <v>0</v>
      </c>
    </row>
    <row r="56" spans="1:37" x14ac:dyDescent="0.3">
      <c r="A56">
        <v>627605</v>
      </c>
      <c r="C56" s="1">
        <v>44490</v>
      </c>
      <c r="D56">
        <v>9</v>
      </c>
      <c r="E56" t="s">
        <v>180</v>
      </c>
      <c r="F56" t="s">
        <v>165</v>
      </c>
      <c r="G56" t="s">
        <v>14</v>
      </c>
      <c r="H56" s="2">
        <v>35514988</v>
      </c>
      <c r="J56">
        <f t="shared" si="1"/>
        <v>0</v>
      </c>
      <c r="K56">
        <f t="shared" si="2"/>
        <v>0</v>
      </c>
      <c r="L56">
        <f t="shared" si="3"/>
        <v>0</v>
      </c>
      <c r="M56">
        <f t="shared" si="4"/>
        <v>0</v>
      </c>
      <c r="N56">
        <f t="shared" si="5"/>
        <v>0</v>
      </c>
      <c r="O56">
        <f t="shared" si="6"/>
        <v>0</v>
      </c>
      <c r="P56">
        <f t="shared" si="7"/>
        <v>0</v>
      </c>
      <c r="Q56">
        <f t="shared" si="8"/>
        <v>0</v>
      </c>
      <c r="R56" s="11">
        <f t="shared" si="9"/>
        <v>0</v>
      </c>
      <c r="S56" s="12">
        <f t="shared" si="10"/>
        <v>0</v>
      </c>
      <c r="T56" s="11">
        <f t="shared" si="11"/>
        <v>0</v>
      </c>
      <c r="U56" s="12">
        <f t="shared" si="12"/>
        <v>0</v>
      </c>
      <c r="V56" s="11">
        <f t="shared" si="13"/>
        <v>0</v>
      </c>
      <c r="W56" s="12">
        <f t="shared" si="14"/>
        <v>0</v>
      </c>
      <c r="X56" s="11">
        <f t="shared" si="15"/>
        <v>0</v>
      </c>
      <c r="Y56" s="12">
        <f t="shared" si="16"/>
        <v>0</v>
      </c>
      <c r="Z56" s="11">
        <f t="shared" si="17"/>
        <v>1</v>
      </c>
      <c r="AA56" s="12">
        <f t="shared" si="18"/>
        <v>0</v>
      </c>
      <c r="AB56" s="11">
        <f t="shared" si="19"/>
        <v>0</v>
      </c>
      <c r="AC56" s="12">
        <f t="shared" si="20"/>
        <v>0</v>
      </c>
      <c r="AD56" s="11">
        <f t="shared" si="21"/>
        <v>0</v>
      </c>
      <c r="AE56" s="12">
        <f t="shared" si="22"/>
        <v>0</v>
      </c>
      <c r="AF56" s="11">
        <f t="shared" si="23"/>
        <v>0</v>
      </c>
      <c r="AG56" s="12">
        <f t="shared" si="24"/>
        <v>0</v>
      </c>
      <c r="AH56" s="11">
        <f t="shared" si="25"/>
        <v>0</v>
      </c>
      <c r="AI56" s="12">
        <f t="shared" si="26"/>
        <v>0</v>
      </c>
      <c r="AJ56" s="11">
        <f t="shared" si="27"/>
        <v>0</v>
      </c>
      <c r="AK56" s="12">
        <f t="shared" si="28"/>
        <v>0</v>
      </c>
    </row>
    <row r="57" spans="1:37" x14ac:dyDescent="0.3">
      <c r="A57">
        <v>627605</v>
      </c>
      <c r="C57" s="1">
        <v>44490</v>
      </c>
      <c r="D57">
        <v>10</v>
      </c>
      <c r="E57" t="s">
        <v>180</v>
      </c>
      <c r="F57" t="s">
        <v>165</v>
      </c>
      <c r="G57" t="s">
        <v>22</v>
      </c>
      <c r="H57" s="2">
        <v>36619370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0</v>
      </c>
      <c r="N57">
        <f t="shared" si="5"/>
        <v>0</v>
      </c>
      <c r="O57">
        <f t="shared" si="6"/>
        <v>0</v>
      </c>
      <c r="P57">
        <f t="shared" si="7"/>
        <v>0</v>
      </c>
      <c r="Q57">
        <f t="shared" si="8"/>
        <v>0</v>
      </c>
      <c r="R57" s="11">
        <f t="shared" si="9"/>
        <v>0</v>
      </c>
      <c r="S57" s="12">
        <f t="shared" si="10"/>
        <v>0</v>
      </c>
      <c r="T57" s="11">
        <f t="shared" si="11"/>
        <v>0</v>
      </c>
      <c r="U57" s="12">
        <f t="shared" si="12"/>
        <v>0</v>
      </c>
      <c r="V57" s="11">
        <f t="shared" si="13"/>
        <v>0</v>
      </c>
      <c r="W57" s="12">
        <f t="shared" si="14"/>
        <v>0</v>
      </c>
      <c r="X57" s="11">
        <f t="shared" si="15"/>
        <v>0</v>
      </c>
      <c r="Y57" s="12">
        <f t="shared" si="16"/>
        <v>0</v>
      </c>
      <c r="Z57" s="11">
        <f t="shared" si="17"/>
        <v>0</v>
      </c>
      <c r="AA57" s="12">
        <f t="shared" si="18"/>
        <v>0</v>
      </c>
      <c r="AB57" s="11">
        <f t="shared" si="19"/>
        <v>0</v>
      </c>
      <c r="AC57" s="12">
        <f t="shared" si="20"/>
        <v>0</v>
      </c>
      <c r="AD57" s="11">
        <f t="shared" si="21"/>
        <v>0</v>
      </c>
      <c r="AE57" s="12">
        <f t="shared" si="22"/>
        <v>0</v>
      </c>
      <c r="AF57" s="11">
        <f t="shared" si="23"/>
        <v>0</v>
      </c>
      <c r="AG57" s="12">
        <f t="shared" si="24"/>
        <v>0</v>
      </c>
      <c r="AH57" s="11">
        <f t="shared" si="25"/>
        <v>0</v>
      </c>
      <c r="AI57" s="12">
        <f t="shared" si="26"/>
        <v>0</v>
      </c>
      <c r="AJ57" s="11">
        <f t="shared" si="27"/>
        <v>0</v>
      </c>
      <c r="AK57" s="12">
        <f t="shared" si="28"/>
        <v>0</v>
      </c>
    </row>
    <row r="58" spans="1:37" x14ac:dyDescent="0.3">
      <c r="A58">
        <v>627605</v>
      </c>
      <c r="C58" s="1">
        <v>44490</v>
      </c>
      <c r="D58">
        <v>11</v>
      </c>
      <c r="E58" t="s">
        <v>180</v>
      </c>
      <c r="F58" t="s">
        <v>165</v>
      </c>
      <c r="G58" t="s">
        <v>35</v>
      </c>
      <c r="H58" s="2">
        <v>37457500</v>
      </c>
      <c r="J58">
        <f t="shared" si="1"/>
        <v>0</v>
      </c>
      <c r="K58">
        <f t="shared" si="2"/>
        <v>0</v>
      </c>
      <c r="L58">
        <f t="shared" si="3"/>
        <v>1</v>
      </c>
      <c r="M58">
        <f t="shared" si="4"/>
        <v>0</v>
      </c>
      <c r="N58">
        <f t="shared" si="5"/>
        <v>0</v>
      </c>
      <c r="O58">
        <f t="shared" si="6"/>
        <v>0</v>
      </c>
      <c r="P58">
        <f t="shared" si="7"/>
        <v>0</v>
      </c>
      <c r="Q58">
        <f t="shared" si="8"/>
        <v>0</v>
      </c>
      <c r="R58" s="11">
        <f t="shared" si="9"/>
        <v>0</v>
      </c>
      <c r="S58" s="12">
        <f t="shared" si="10"/>
        <v>0</v>
      </c>
      <c r="T58" s="11">
        <f t="shared" si="11"/>
        <v>0</v>
      </c>
      <c r="U58" s="12">
        <f t="shared" si="12"/>
        <v>0</v>
      </c>
      <c r="V58" s="11">
        <f t="shared" si="13"/>
        <v>0</v>
      </c>
      <c r="W58" s="12">
        <f t="shared" si="14"/>
        <v>0</v>
      </c>
      <c r="X58" s="11">
        <f t="shared" si="15"/>
        <v>0</v>
      </c>
      <c r="Y58" s="12">
        <f t="shared" si="16"/>
        <v>0</v>
      </c>
      <c r="Z58" s="11">
        <f t="shared" si="17"/>
        <v>0</v>
      </c>
      <c r="AA58" s="12">
        <f t="shared" si="18"/>
        <v>0</v>
      </c>
      <c r="AB58" s="11">
        <f t="shared" si="19"/>
        <v>0</v>
      </c>
      <c r="AC58" s="12">
        <f t="shared" si="20"/>
        <v>0</v>
      </c>
      <c r="AD58" s="11">
        <f t="shared" si="21"/>
        <v>0</v>
      </c>
      <c r="AE58" s="12">
        <f t="shared" si="22"/>
        <v>0</v>
      </c>
      <c r="AF58" s="11">
        <f t="shared" si="23"/>
        <v>0</v>
      </c>
      <c r="AG58" s="12">
        <f t="shared" si="24"/>
        <v>0</v>
      </c>
      <c r="AH58" s="11">
        <f t="shared" si="25"/>
        <v>0</v>
      </c>
      <c r="AI58" s="12">
        <f t="shared" si="26"/>
        <v>0</v>
      </c>
      <c r="AJ58" s="11">
        <f t="shared" si="27"/>
        <v>0</v>
      </c>
      <c r="AK58" s="12">
        <f t="shared" si="28"/>
        <v>0</v>
      </c>
    </row>
    <row r="59" spans="1:37" x14ac:dyDescent="0.3">
      <c r="A59">
        <v>627605</v>
      </c>
      <c r="C59" s="1">
        <v>44490</v>
      </c>
      <c r="D59">
        <v>12</v>
      </c>
      <c r="E59" t="s">
        <v>180</v>
      </c>
      <c r="F59" t="s">
        <v>165</v>
      </c>
      <c r="G59" t="s">
        <v>33</v>
      </c>
      <c r="H59" s="2">
        <v>38097471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0</v>
      </c>
      <c r="N59">
        <f t="shared" si="5"/>
        <v>0</v>
      </c>
      <c r="O59">
        <f t="shared" si="6"/>
        <v>0</v>
      </c>
      <c r="P59">
        <f t="shared" si="7"/>
        <v>0</v>
      </c>
      <c r="Q59">
        <f t="shared" si="8"/>
        <v>0</v>
      </c>
      <c r="R59" s="11">
        <f t="shared" si="9"/>
        <v>0</v>
      </c>
      <c r="S59" s="12">
        <f t="shared" si="10"/>
        <v>0</v>
      </c>
      <c r="T59" s="11">
        <f t="shared" si="11"/>
        <v>0</v>
      </c>
      <c r="U59" s="12">
        <f t="shared" si="12"/>
        <v>0</v>
      </c>
      <c r="V59" s="11">
        <f t="shared" si="13"/>
        <v>0</v>
      </c>
      <c r="W59" s="12">
        <f t="shared" si="14"/>
        <v>0</v>
      </c>
      <c r="X59" s="11">
        <f t="shared" si="15"/>
        <v>0</v>
      </c>
      <c r="Y59" s="12">
        <f t="shared" si="16"/>
        <v>0</v>
      </c>
      <c r="Z59" s="11">
        <f t="shared" si="17"/>
        <v>0</v>
      </c>
      <c r="AA59" s="12">
        <f t="shared" si="18"/>
        <v>0</v>
      </c>
      <c r="AB59" s="11">
        <f t="shared" si="19"/>
        <v>0</v>
      </c>
      <c r="AC59" s="12">
        <f t="shared" si="20"/>
        <v>0</v>
      </c>
      <c r="AD59" s="11">
        <f t="shared" si="21"/>
        <v>0</v>
      </c>
      <c r="AE59" s="12">
        <f t="shared" si="22"/>
        <v>0</v>
      </c>
      <c r="AF59" s="11">
        <f t="shared" si="23"/>
        <v>0</v>
      </c>
      <c r="AG59" s="12">
        <f t="shared" si="24"/>
        <v>0</v>
      </c>
      <c r="AH59" s="11">
        <f t="shared" si="25"/>
        <v>0</v>
      </c>
      <c r="AI59" s="12">
        <f t="shared" si="26"/>
        <v>0</v>
      </c>
      <c r="AJ59" s="11">
        <f t="shared" si="27"/>
        <v>0</v>
      </c>
      <c r="AK59" s="12">
        <f t="shared" si="28"/>
        <v>0</v>
      </c>
    </row>
    <row r="60" spans="1:37" x14ac:dyDescent="0.3">
      <c r="A60">
        <v>627605</v>
      </c>
      <c r="C60" s="1">
        <v>44490</v>
      </c>
      <c r="D60">
        <v>13</v>
      </c>
      <c r="E60" t="s">
        <v>180</v>
      </c>
      <c r="F60" t="s">
        <v>165</v>
      </c>
      <c r="G60" t="s">
        <v>20</v>
      </c>
      <c r="H60" s="2">
        <v>39697380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P60">
        <f t="shared" si="7"/>
        <v>0</v>
      </c>
      <c r="Q60">
        <f t="shared" si="8"/>
        <v>0</v>
      </c>
      <c r="R60" s="11">
        <f t="shared" si="9"/>
        <v>1</v>
      </c>
      <c r="S60" s="12">
        <f t="shared" si="10"/>
        <v>0</v>
      </c>
      <c r="T60" s="11">
        <f t="shared" si="11"/>
        <v>1</v>
      </c>
      <c r="U60" s="12">
        <f t="shared" si="12"/>
        <v>0</v>
      </c>
      <c r="V60" s="11">
        <f t="shared" si="13"/>
        <v>0</v>
      </c>
      <c r="W60" s="12">
        <f t="shared" si="14"/>
        <v>0</v>
      </c>
      <c r="X60" s="11">
        <f t="shared" si="15"/>
        <v>0</v>
      </c>
      <c r="Y60" s="12">
        <f t="shared" si="16"/>
        <v>0</v>
      </c>
      <c r="Z60" s="11">
        <f t="shared" si="17"/>
        <v>0</v>
      </c>
      <c r="AA60" s="12">
        <f t="shared" si="18"/>
        <v>0</v>
      </c>
      <c r="AB60" s="11">
        <f t="shared" si="19"/>
        <v>0</v>
      </c>
      <c r="AC60" s="12">
        <f t="shared" si="20"/>
        <v>0</v>
      </c>
      <c r="AD60" s="11">
        <f t="shared" si="21"/>
        <v>0</v>
      </c>
      <c r="AE60" s="12">
        <f t="shared" si="22"/>
        <v>0</v>
      </c>
      <c r="AF60" s="11">
        <f t="shared" si="23"/>
        <v>0</v>
      </c>
      <c r="AG60" s="12">
        <f t="shared" si="24"/>
        <v>0</v>
      </c>
      <c r="AH60" s="11">
        <f t="shared" si="25"/>
        <v>0</v>
      </c>
      <c r="AI60" s="12">
        <f t="shared" si="26"/>
        <v>0</v>
      </c>
      <c r="AJ60" s="11">
        <f t="shared" si="27"/>
        <v>0</v>
      </c>
      <c r="AK60" s="12">
        <f t="shared" si="28"/>
        <v>0</v>
      </c>
    </row>
    <row r="61" spans="1:37" x14ac:dyDescent="0.3">
      <c r="A61">
        <v>627605</v>
      </c>
      <c r="C61" s="1">
        <v>44490</v>
      </c>
      <c r="D61">
        <v>14</v>
      </c>
      <c r="E61" t="s">
        <v>180</v>
      </c>
      <c r="F61" t="s">
        <v>165</v>
      </c>
      <c r="G61" t="s">
        <v>23</v>
      </c>
      <c r="H61" s="2">
        <v>39955425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P61">
        <f t="shared" si="7"/>
        <v>0</v>
      </c>
      <c r="Q61">
        <f t="shared" si="8"/>
        <v>0</v>
      </c>
      <c r="R61" s="11">
        <f t="shared" si="9"/>
        <v>0</v>
      </c>
      <c r="S61" s="12">
        <f t="shared" si="10"/>
        <v>0</v>
      </c>
      <c r="T61" s="11">
        <f t="shared" si="11"/>
        <v>0</v>
      </c>
      <c r="U61" s="12">
        <f t="shared" si="12"/>
        <v>0</v>
      </c>
      <c r="V61" s="11">
        <f t="shared" si="13"/>
        <v>0</v>
      </c>
      <c r="W61" s="12">
        <f t="shared" si="14"/>
        <v>0</v>
      </c>
      <c r="X61" s="11">
        <f t="shared" si="15"/>
        <v>0</v>
      </c>
      <c r="Y61" s="12">
        <f t="shared" si="16"/>
        <v>0</v>
      </c>
      <c r="Z61" s="11">
        <f t="shared" si="17"/>
        <v>0</v>
      </c>
      <c r="AA61" s="12">
        <f t="shared" si="18"/>
        <v>0</v>
      </c>
      <c r="AB61" s="11">
        <f t="shared" si="19"/>
        <v>0</v>
      </c>
      <c r="AC61" s="12">
        <f t="shared" si="20"/>
        <v>0</v>
      </c>
      <c r="AD61" s="11">
        <f t="shared" si="21"/>
        <v>0</v>
      </c>
      <c r="AE61" s="12">
        <f t="shared" si="22"/>
        <v>0</v>
      </c>
      <c r="AF61" s="11">
        <f t="shared" si="23"/>
        <v>0</v>
      </c>
      <c r="AG61" s="12">
        <f t="shared" si="24"/>
        <v>0</v>
      </c>
      <c r="AH61" s="11">
        <f t="shared" si="25"/>
        <v>0</v>
      </c>
      <c r="AI61" s="12">
        <f t="shared" si="26"/>
        <v>0</v>
      </c>
      <c r="AJ61" s="11">
        <f t="shared" si="27"/>
        <v>0</v>
      </c>
      <c r="AK61" s="12">
        <f t="shared" si="28"/>
        <v>0</v>
      </c>
    </row>
    <row r="62" spans="1:37" x14ac:dyDescent="0.3">
      <c r="A62">
        <v>627605</v>
      </c>
      <c r="C62" s="1">
        <v>44490</v>
      </c>
      <c r="D62">
        <v>15</v>
      </c>
      <c r="E62" t="s">
        <v>180</v>
      </c>
      <c r="F62" t="s">
        <v>165</v>
      </c>
      <c r="G62" t="s">
        <v>15</v>
      </c>
      <c r="H62" s="2">
        <v>42777400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  <c r="N62">
        <f t="shared" si="5"/>
        <v>0</v>
      </c>
      <c r="O62">
        <f t="shared" si="6"/>
        <v>0</v>
      </c>
      <c r="P62">
        <f t="shared" si="7"/>
        <v>0</v>
      </c>
      <c r="Q62">
        <f t="shared" si="8"/>
        <v>0</v>
      </c>
      <c r="R62" s="11">
        <f t="shared" si="9"/>
        <v>0</v>
      </c>
      <c r="S62" s="12">
        <f t="shared" si="10"/>
        <v>0</v>
      </c>
      <c r="T62" s="11">
        <f t="shared" si="11"/>
        <v>0</v>
      </c>
      <c r="U62" s="12">
        <f t="shared" si="12"/>
        <v>0</v>
      </c>
      <c r="V62" s="11">
        <f t="shared" si="13"/>
        <v>0</v>
      </c>
      <c r="W62" s="12">
        <f t="shared" si="14"/>
        <v>0</v>
      </c>
      <c r="X62" s="11">
        <f t="shared" si="15"/>
        <v>0</v>
      </c>
      <c r="Y62" s="12">
        <f t="shared" si="16"/>
        <v>0</v>
      </c>
      <c r="Z62" s="11">
        <f t="shared" si="17"/>
        <v>0</v>
      </c>
      <c r="AA62" s="12">
        <f t="shared" si="18"/>
        <v>0</v>
      </c>
      <c r="AB62" s="11">
        <f t="shared" si="19"/>
        <v>0</v>
      </c>
      <c r="AC62" s="12">
        <f t="shared" si="20"/>
        <v>0</v>
      </c>
      <c r="AD62" s="11">
        <f t="shared" si="21"/>
        <v>0</v>
      </c>
      <c r="AE62" s="12">
        <f t="shared" si="22"/>
        <v>0</v>
      </c>
      <c r="AF62" s="11">
        <f t="shared" si="23"/>
        <v>1</v>
      </c>
      <c r="AG62" s="12">
        <f t="shared" si="24"/>
        <v>0</v>
      </c>
      <c r="AH62" s="11">
        <f t="shared" si="25"/>
        <v>0</v>
      </c>
      <c r="AI62" s="12">
        <f t="shared" si="26"/>
        <v>0</v>
      </c>
      <c r="AJ62" s="11">
        <f t="shared" si="27"/>
        <v>0</v>
      </c>
      <c r="AK62" s="12">
        <f t="shared" si="28"/>
        <v>0</v>
      </c>
    </row>
    <row r="63" spans="1:37" x14ac:dyDescent="0.3">
      <c r="A63">
        <v>627605</v>
      </c>
      <c r="C63" s="1">
        <v>44490</v>
      </c>
      <c r="D63">
        <v>16</v>
      </c>
      <c r="E63" t="s">
        <v>180</v>
      </c>
      <c r="F63" t="s">
        <v>165</v>
      </c>
      <c r="G63" t="s">
        <v>12</v>
      </c>
      <c r="H63" s="2">
        <v>44710611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0</v>
      </c>
      <c r="N63">
        <f t="shared" si="5"/>
        <v>0</v>
      </c>
      <c r="O63">
        <f t="shared" si="6"/>
        <v>0</v>
      </c>
      <c r="P63">
        <f t="shared" si="7"/>
        <v>0</v>
      </c>
      <c r="Q63">
        <f t="shared" si="8"/>
        <v>0</v>
      </c>
      <c r="R63" s="11">
        <f t="shared" si="9"/>
        <v>0</v>
      </c>
      <c r="S63" s="12">
        <f t="shared" si="10"/>
        <v>0</v>
      </c>
      <c r="T63" s="11">
        <f t="shared" si="11"/>
        <v>0</v>
      </c>
      <c r="U63" s="12">
        <f t="shared" si="12"/>
        <v>0</v>
      </c>
      <c r="V63" s="11">
        <f t="shared" si="13"/>
        <v>1</v>
      </c>
      <c r="W63" s="12">
        <f t="shared" si="14"/>
        <v>0</v>
      </c>
      <c r="X63" s="11">
        <f t="shared" si="15"/>
        <v>0</v>
      </c>
      <c r="Y63" s="12">
        <f t="shared" si="16"/>
        <v>0</v>
      </c>
      <c r="Z63" s="11">
        <f t="shared" si="17"/>
        <v>0</v>
      </c>
      <c r="AA63" s="12">
        <f t="shared" si="18"/>
        <v>0</v>
      </c>
      <c r="AB63" s="11">
        <f t="shared" si="19"/>
        <v>0</v>
      </c>
      <c r="AC63" s="12">
        <f t="shared" si="20"/>
        <v>0</v>
      </c>
      <c r="AD63" s="11">
        <f t="shared" si="21"/>
        <v>0</v>
      </c>
      <c r="AE63" s="12">
        <f t="shared" si="22"/>
        <v>0</v>
      </c>
      <c r="AF63" s="11">
        <f t="shared" si="23"/>
        <v>0</v>
      </c>
      <c r="AG63" s="12">
        <f t="shared" si="24"/>
        <v>0</v>
      </c>
      <c r="AH63" s="11">
        <f t="shared" si="25"/>
        <v>0</v>
      </c>
      <c r="AI63" s="12">
        <f t="shared" si="26"/>
        <v>0</v>
      </c>
      <c r="AJ63" s="11">
        <f t="shared" si="27"/>
        <v>0</v>
      </c>
      <c r="AK63" s="12">
        <f t="shared" si="28"/>
        <v>0</v>
      </c>
    </row>
    <row r="64" spans="1:37" x14ac:dyDescent="0.3">
      <c r="A64">
        <v>627605</v>
      </c>
      <c r="C64" s="1">
        <v>44490</v>
      </c>
      <c r="D64">
        <v>17</v>
      </c>
      <c r="E64" t="s">
        <v>180</v>
      </c>
      <c r="F64" t="s">
        <v>165</v>
      </c>
      <c r="G64" t="s">
        <v>44</v>
      </c>
      <c r="H64" s="2">
        <v>49658099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</v>
      </c>
      <c r="N64">
        <f t="shared" si="5"/>
        <v>0</v>
      </c>
      <c r="O64">
        <f t="shared" si="6"/>
        <v>0</v>
      </c>
      <c r="P64">
        <f t="shared" si="7"/>
        <v>1</v>
      </c>
      <c r="Q64">
        <f t="shared" si="8"/>
        <v>0</v>
      </c>
      <c r="R64" s="11">
        <f t="shared" si="9"/>
        <v>0</v>
      </c>
      <c r="S64" s="12">
        <f t="shared" si="10"/>
        <v>0</v>
      </c>
      <c r="T64" s="11">
        <f t="shared" si="11"/>
        <v>0</v>
      </c>
      <c r="U64" s="12">
        <f t="shared" si="12"/>
        <v>0</v>
      </c>
      <c r="V64" s="11">
        <f t="shared" si="13"/>
        <v>0</v>
      </c>
      <c r="W64" s="12">
        <f t="shared" si="14"/>
        <v>0</v>
      </c>
      <c r="X64" s="11">
        <f t="shared" si="15"/>
        <v>0</v>
      </c>
      <c r="Y64" s="12">
        <f t="shared" si="16"/>
        <v>0</v>
      </c>
      <c r="Z64" s="11">
        <f t="shared" si="17"/>
        <v>0</v>
      </c>
      <c r="AA64" s="12">
        <f t="shared" si="18"/>
        <v>0</v>
      </c>
      <c r="AB64" s="11">
        <f t="shared" si="19"/>
        <v>0</v>
      </c>
      <c r="AC64" s="12">
        <f t="shared" si="20"/>
        <v>0</v>
      </c>
      <c r="AD64" s="11">
        <f t="shared" si="21"/>
        <v>0</v>
      </c>
      <c r="AE64" s="12">
        <f t="shared" si="22"/>
        <v>0</v>
      </c>
      <c r="AF64" s="11">
        <f t="shared" si="23"/>
        <v>0</v>
      </c>
      <c r="AG64" s="12">
        <f t="shared" si="24"/>
        <v>0</v>
      </c>
      <c r="AH64" s="11">
        <f t="shared" si="25"/>
        <v>0</v>
      </c>
      <c r="AI64" s="12">
        <f t="shared" si="26"/>
        <v>0</v>
      </c>
      <c r="AJ64" s="11">
        <f t="shared" si="27"/>
        <v>0</v>
      </c>
      <c r="AK64" s="12">
        <f t="shared" si="28"/>
        <v>0</v>
      </c>
    </row>
    <row r="65" spans="1:37" x14ac:dyDescent="0.3">
      <c r="C65" s="1"/>
      <c r="H65" s="2"/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0</v>
      </c>
      <c r="N65">
        <f t="shared" si="5"/>
        <v>0</v>
      </c>
      <c r="O65">
        <f t="shared" si="6"/>
        <v>0</v>
      </c>
      <c r="P65">
        <f t="shared" si="7"/>
        <v>0</v>
      </c>
      <c r="Q65">
        <f t="shared" si="8"/>
        <v>0</v>
      </c>
      <c r="R65" s="11">
        <f t="shared" si="9"/>
        <v>0</v>
      </c>
      <c r="S65" s="12">
        <f t="shared" si="10"/>
        <v>0</v>
      </c>
      <c r="T65" s="11">
        <f t="shared" si="11"/>
        <v>0</v>
      </c>
      <c r="U65" s="12">
        <f t="shared" si="12"/>
        <v>0</v>
      </c>
      <c r="V65" s="11">
        <f t="shared" si="13"/>
        <v>0</v>
      </c>
      <c r="W65" s="12">
        <f t="shared" si="14"/>
        <v>0</v>
      </c>
      <c r="X65" s="11">
        <f t="shared" si="15"/>
        <v>0</v>
      </c>
      <c r="Y65" s="12">
        <f t="shared" si="16"/>
        <v>0</v>
      </c>
      <c r="Z65" s="11">
        <f t="shared" si="17"/>
        <v>0</v>
      </c>
      <c r="AA65" s="12">
        <f t="shared" si="18"/>
        <v>0</v>
      </c>
      <c r="AB65" s="11">
        <f t="shared" si="19"/>
        <v>0</v>
      </c>
      <c r="AC65" s="12">
        <f t="shared" si="20"/>
        <v>0</v>
      </c>
      <c r="AD65" s="11">
        <f t="shared" si="21"/>
        <v>0</v>
      </c>
      <c r="AE65" s="12">
        <f t="shared" si="22"/>
        <v>0</v>
      </c>
      <c r="AF65" s="11">
        <f t="shared" si="23"/>
        <v>0</v>
      </c>
      <c r="AG65" s="12">
        <f t="shared" si="24"/>
        <v>0</v>
      </c>
      <c r="AH65" s="11">
        <f t="shared" si="25"/>
        <v>0</v>
      </c>
      <c r="AI65" s="12">
        <f t="shared" si="26"/>
        <v>0</v>
      </c>
      <c r="AJ65" s="11">
        <f t="shared" si="27"/>
        <v>0</v>
      </c>
      <c r="AK65" s="12">
        <f t="shared" si="28"/>
        <v>0</v>
      </c>
    </row>
    <row r="66" spans="1:37" x14ac:dyDescent="0.3">
      <c r="A66">
        <v>626645</v>
      </c>
      <c r="C66" s="1">
        <v>44456</v>
      </c>
      <c r="D66">
        <v>1</v>
      </c>
      <c r="E66" t="s">
        <v>533</v>
      </c>
      <c r="F66" t="s">
        <v>534</v>
      </c>
      <c r="G66" t="s">
        <v>535</v>
      </c>
      <c r="H66" s="2">
        <v>75450</v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0</v>
      </c>
      <c r="N66">
        <f t="shared" si="5"/>
        <v>0</v>
      </c>
      <c r="O66">
        <f t="shared" si="6"/>
        <v>0</v>
      </c>
      <c r="P66">
        <f t="shared" si="7"/>
        <v>0</v>
      </c>
      <c r="Q66">
        <f t="shared" si="8"/>
        <v>0</v>
      </c>
      <c r="R66" s="11">
        <f t="shared" si="9"/>
        <v>0</v>
      </c>
      <c r="S66" s="12">
        <f t="shared" si="10"/>
        <v>0</v>
      </c>
      <c r="T66" s="11">
        <f t="shared" si="11"/>
        <v>0</v>
      </c>
      <c r="U66" s="12">
        <f t="shared" si="12"/>
        <v>0</v>
      </c>
      <c r="V66" s="11">
        <f t="shared" si="13"/>
        <v>0</v>
      </c>
      <c r="W66" s="12">
        <f t="shared" si="14"/>
        <v>0</v>
      </c>
      <c r="X66" s="11">
        <f t="shared" si="15"/>
        <v>0</v>
      </c>
      <c r="Y66" s="12">
        <f t="shared" si="16"/>
        <v>0</v>
      </c>
      <c r="Z66" s="11">
        <f t="shared" si="17"/>
        <v>0</v>
      </c>
      <c r="AA66" s="12">
        <f t="shared" si="18"/>
        <v>0</v>
      </c>
      <c r="AB66" s="11">
        <f t="shared" si="19"/>
        <v>0</v>
      </c>
      <c r="AC66" s="12">
        <f t="shared" si="20"/>
        <v>0</v>
      </c>
      <c r="AD66" s="11">
        <f t="shared" si="21"/>
        <v>0</v>
      </c>
      <c r="AE66" s="12">
        <f t="shared" si="22"/>
        <v>0</v>
      </c>
      <c r="AF66" s="11">
        <f t="shared" si="23"/>
        <v>0</v>
      </c>
      <c r="AG66" s="12">
        <f t="shared" si="24"/>
        <v>0</v>
      </c>
      <c r="AH66" s="11">
        <f t="shared" si="25"/>
        <v>0</v>
      </c>
      <c r="AI66" s="12">
        <f t="shared" si="26"/>
        <v>0</v>
      </c>
      <c r="AJ66" s="11">
        <f t="shared" si="27"/>
        <v>0</v>
      </c>
      <c r="AK66" s="12">
        <f t="shared" si="28"/>
        <v>0</v>
      </c>
    </row>
    <row r="67" spans="1:37" x14ac:dyDescent="0.3">
      <c r="A67">
        <v>626645</v>
      </c>
      <c r="C67" s="1">
        <v>44456</v>
      </c>
      <c r="D67">
        <v>2</v>
      </c>
      <c r="E67" t="s">
        <v>533</v>
      </c>
      <c r="F67" t="s">
        <v>534</v>
      </c>
      <c r="G67" t="s">
        <v>536</v>
      </c>
      <c r="H67" s="2">
        <v>119175</v>
      </c>
      <c r="J67">
        <f t="shared" si="1"/>
        <v>0</v>
      </c>
      <c r="K67">
        <f t="shared" si="2"/>
        <v>0</v>
      </c>
      <c r="L67">
        <f t="shared" si="3"/>
        <v>0</v>
      </c>
      <c r="M67">
        <f t="shared" si="4"/>
        <v>0</v>
      </c>
      <c r="N67">
        <f t="shared" si="5"/>
        <v>0</v>
      </c>
      <c r="O67">
        <f t="shared" si="6"/>
        <v>0</v>
      </c>
      <c r="P67">
        <f t="shared" si="7"/>
        <v>0</v>
      </c>
      <c r="Q67">
        <f t="shared" si="8"/>
        <v>0</v>
      </c>
      <c r="R67" s="11">
        <f t="shared" si="9"/>
        <v>0</v>
      </c>
      <c r="S67" s="12">
        <f t="shared" si="10"/>
        <v>0</v>
      </c>
      <c r="T67" s="11">
        <f t="shared" si="11"/>
        <v>0</v>
      </c>
      <c r="U67" s="12">
        <f t="shared" si="12"/>
        <v>0</v>
      </c>
      <c r="V67" s="11">
        <f t="shared" si="13"/>
        <v>0</v>
      </c>
      <c r="W67" s="12">
        <f t="shared" si="14"/>
        <v>0</v>
      </c>
      <c r="X67" s="11">
        <f t="shared" si="15"/>
        <v>0</v>
      </c>
      <c r="Y67" s="12">
        <f t="shared" si="16"/>
        <v>0</v>
      </c>
      <c r="Z67" s="11">
        <f t="shared" si="17"/>
        <v>0</v>
      </c>
      <c r="AA67" s="12">
        <f t="shared" si="18"/>
        <v>0</v>
      </c>
      <c r="AB67" s="11">
        <f t="shared" si="19"/>
        <v>0</v>
      </c>
      <c r="AC67" s="12">
        <f t="shared" si="20"/>
        <v>0</v>
      </c>
      <c r="AD67" s="11">
        <f t="shared" si="21"/>
        <v>0</v>
      </c>
      <c r="AE67" s="12">
        <f t="shared" si="22"/>
        <v>0</v>
      </c>
      <c r="AF67" s="11">
        <f t="shared" si="23"/>
        <v>0</v>
      </c>
      <c r="AG67" s="12">
        <f t="shared" si="24"/>
        <v>0</v>
      </c>
      <c r="AH67" s="11">
        <f t="shared" si="25"/>
        <v>0</v>
      </c>
      <c r="AI67" s="12">
        <f t="shared" si="26"/>
        <v>0</v>
      </c>
      <c r="AJ67" s="11">
        <f t="shared" si="27"/>
        <v>0</v>
      </c>
      <c r="AK67" s="12">
        <f t="shared" si="28"/>
        <v>0</v>
      </c>
    </row>
    <row r="68" spans="1:37" x14ac:dyDescent="0.3">
      <c r="A68">
        <v>626645</v>
      </c>
      <c r="C68" s="1">
        <v>44456</v>
      </c>
      <c r="D68">
        <v>3</v>
      </c>
      <c r="E68" t="s">
        <v>533</v>
      </c>
      <c r="F68" t="s">
        <v>534</v>
      </c>
      <c r="G68" t="s">
        <v>156</v>
      </c>
      <c r="H68" s="2">
        <v>135000</v>
      </c>
      <c r="J68">
        <f t="shared" si="1"/>
        <v>1</v>
      </c>
      <c r="K68">
        <f t="shared" si="2"/>
        <v>0</v>
      </c>
      <c r="L68">
        <f t="shared" si="3"/>
        <v>0</v>
      </c>
      <c r="M68">
        <f t="shared" si="4"/>
        <v>0</v>
      </c>
      <c r="N68">
        <f t="shared" si="5"/>
        <v>0</v>
      </c>
      <c r="O68">
        <f t="shared" si="6"/>
        <v>0</v>
      </c>
      <c r="P68">
        <f t="shared" si="7"/>
        <v>0</v>
      </c>
      <c r="Q68">
        <f t="shared" si="8"/>
        <v>0</v>
      </c>
      <c r="R68" s="11">
        <f t="shared" si="9"/>
        <v>0</v>
      </c>
      <c r="S68" s="12">
        <f t="shared" si="10"/>
        <v>0</v>
      </c>
      <c r="T68" s="11">
        <f t="shared" si="11"/>
        <v>0</v>
      </c>
      <c r="U68" s="12">
        <f t="shared" si="12"/>
        <v>0</v>
      </c>
      <c r="V68" s="11">
        <f t="shared" si="13"/>
        <v>0</v>
      </c>
      <c r="W68" s="12">
        <f t="shared" si="14"/>
        <v>0</v>
      </c>
      <c r="X68" s="11">
        <f t="shared" si="15"/>
        <v>0</v>
      </c>
      <c r="Y68" s="12">
        <f t="shared" si="16"/>
        <v>0</v>
      </c>
      <c r="Z68" s="11">
        <f t="shared" si="17"/>
        <v>0</v>
      </c>
      <c r="AA68" s="12">
        <f t="shared" si="18"/>
        <v>0</v>
      </c>
      <c r="AB68" s="11">
        <f t="shared" si="19"/>
        <v>0</v>
      </c>
      <c r="AC68" s="12">
        <f t="shared" si="20"/>
        <v>0</v>
      </c>
      <c r="AD68" s="11">
        <f t="shared" si="21"/>
        <v>0</v>
      </c>
      <c r="AE68" s="12">
        <f t="shared" si="22"/>
        <v>0</v>
      </c>
      <c r="AF68" s="11">
        <f t="shared" si="23"/>
        <v>0</v>
      </c>
      <c r="AG68" s="12">
        <f t="shared" si="24"/>
        <v>0</v>
      </c>
      <c r="AH68" s="11">
        <f t="shared" si="25"/>
        <v>0</v>
      </c>
      <c r="AI68" s="12">
        <f t="shared" si="26"/>
        <v>0</v>
      </c>
      <c r="AJ68" s="11">
        <f t="shared" si="27"/>
        <v>0</v>
      </c>
      <c r="AK68" s="12">
        <f t="shared" si="28"/>
        <v>0</v>
      </c>
    </row>
    <row r="69" spans="1:37" x14ac:dyDescent="0.3">
      <c r="A69">
        <v>626645</v>
      </c>
      <c r="C69" s="1">
        <v>44456</v>
      </c>
      <c r="D69">
        <v>4</v>
      </c>
      <c r="E69" t="s">
        <v>533</v>
      </c>
      <c r="F69" t="s">
        <v>534</v>
      </c>
      <c r="G69" t="s">
        <v>537</v>
      </c>
      <c r="H69" s="2">
        <v>136000</v>
      </c>
      <c r="J69">
        <f t="shared" si="1"/>
        <v>0</v>
      </c>
      <c r="K69">
        <f t="shared" si="2"/>
        <v>0</v>
      </c>
      <c r="L69">
        <f t="shared" si="3"/>
        <v>0</v>
      </c>
      <c r="M69">
        <f t="shared" si="4"/>
        <v>0</v>
      </c>
      <c r="N69">
        <f t="shared" si="5"/>
        <v>0</v>
      </c>
      <c r="O69">
        <f t="shared" si="6"/>
        <v>0</v>
      </c>
      <c r="P69">
        <f t="shared" si="7"/>
        <v>0</v>
      </c>
      <c r="Q69">
        <f t="shared" si="8"/>
        <v>0</v>
      </c>
      <c r="R69" s="11">
        <f t="shared" si="9"/>
        <v>0</v>
      </c>
      <c r="S69" s="12">
        <f t="shared" si="10"/>
        <v>0</v>
      </c>
      <c r="T69" s="11">
        <f t="shared" si="11"/>
        <v>0</v>
      </c>
      <c r="U69" s="12">
        <f t="shared" si="12"/>
        <v>0</v>
      </c>
      <c r="V69" s="11">
        <f t="shared" si="13"/>
        <v>0</v>
      </c>
      <c r="W69" s="12">
        <f t="shared" si="14"/>
        <v>0</v>
      </c>
      <c r="X69" s="11">
        <f t="shared" si="15"/>
        <v>0</v>
      </c>
      <c r="Y69" s="12">
        <f t="shared" si="16"/>
        <v>0</v>
      </c>
      <c r="Z69" s="11">
        <f t="shared" si="17"/>
        <v>0</v>
      </c>
      <c r="AA69" s="12">
        <f t="shared" si="18"/>
        <v>0</v>
      </c>
      <c r="AB69" s="11">
        <f t="shared" si="19"/>
        <v>0</v>
      </c>
      <c r="AC69" s="12">
        <f t="shared" si="20"/>
        <v>0</v>
      </c>
      <c r="AD69" s="11">
        <f t="shared" si="21"/>
        <v>0</v>
      </c>
      <c r="AE69" s="12">
        <f t="shared" si="22"/>
        <v>0</v>
      </c>
      <c r="AF69" s="11">
        <f t="shared" si="23"/>
        <v>0</v>
      </c>
      <c r="AG69" s="12">
        <f t="shared" si="24"/>
        <v>0</v>
      </c>
      <c r="AH69" s="11">
        <f t="shared" si="25"/>
        <v>0</v>
      </c>
      <c r="AI69" s="12">
        <f t="shared" si="26"/>
        <v>0</v>
      </c>
      <c r="AJ69" s="11">
        <f t="shared" si="27"/>
        <v>0</v>
      </c>
      <c r="AK69" s="12">
        <f t="shared" si="28"/>
        <v>0</v>
      </c>
    </row>
    <row r="70" spans="1:37" x14ac:dyDescent="0.3">
      <c r="A70">
        <v>626645</v>
      </c>
      <c r="C70" s="1">
        <v>44456</v>
      </c>
      <c r="D70">
        <v>5</v>
      </c>
      <c r="E70" t="s">
        <v>533</v>
      </c>
      <c r="F70" t="s">
        <v>532</v>
      </c>
      <c r="G70" t="s">
        <v>537</v>
      </c>
      <c r="H70" s="2">
        <v>925000</v>
      </c>
      <c r="J70">
        <f t="shared" si="1"/>
        <v>0</v>
      </c>
      <c r="K70">
        <f t="shared" si="2"/>
        <v>0</v>
      </c>
      <c r="L70">
        <f t="shared" si="3"/>
        <v>0</v>
      </c>
      <c r="M70">
        <f t="shared" si="4"/>
        <v>0</v>
      </c>
      <c r="N70">
        <f t="shared" si="5"/>
        <v>0</v>
      </c>
      <c r="O70">
        <f t="shared" si="6"/>
        <v>0</v>
      </c>
      <c r="P70">
        <f t="shared" si="7"/>
        <v>0</v>
      </c>
      <c r="Q70">
        <f t="shared" si="8"/>
        <v>0</v>
      </c>
      <c r="R70" s="11">
        <f t="shared" si="9"/>
        <v>0</v>
      </c>
      <c r="S70" s="12">
        <f t="shared" si="10"/>
        <v>0</v>
      </c>
      <c r="T70" s="11">
        <f t="shared" si="11"/>
        <v>0</v>
      </c>
      <c r="U70" s="12">
        <f t="shared" si="12"/>
        <v>0</v>
      </c>
      <c r="V70" s="11">
        <f t="shared" si="13"/>
        <v>0</v>
      </c>
      <c r="W70" s="12">
        <f t="shared" si="14"/>
        <v>0</v>
      </c>
      <c r="X70" s="11">
        <f t="shared" si="15"/>
        <v>0</v>
      </c>
      <c r="Y70" s="12">
        <f t="shared" si="16"/>
        <v>0</v>
      </c>
      <c r="Z70" s="11">
        <f t="shared" si="17"/>
        <v>0</v>
      </c>
      <c r="AA70" s="12">
        <f t="shared" si="18"/>
        <v>0</v>
      </c>
      <c r="AB70" s="11">
        <f t="shared" si="19"/>
        <v>0</v>
      </c>
      <c r="AC70" s="12">
        <f t="shared" si="20"/>
        <v>0</v>
      </c>
      <c r="AD70" s="11">
        <f t="shared" si="21"/>
        <v>0</v>
      </c>
      <c r="AE70" s="12">
        <f t="shared" si="22"/>
        <v>0</v>
      </c>
      <c r="AF70" s="11">
        <f t="shared" si="23"/>
        <v>0</v>
      </c>
      <c r="AG70" s="12">
        <f t="shared" si="24"/>
        <v>0</v>
      </c>
      <c r="AH70" s="11">
        <f t="shared" si="25"/>
        <v>0</v>
      </c>
      <c r="AI70" s="12">
        <f t="shared" si="26"/>
        <v>0</v>
      </c>
      <c r="AJ70" s="11">
        <f t="shared" si="27"/>
        <v>0</v>
      </c>
      <c r="AK70" s="12">
        <f t="shared" si="28"/>
        <v>0</v>
      </c>
    </row>
    <row r="71" spans="1:37" x14ac:dyDescent="0.3">
      <c r="A71">
        <v>626645</v>
      </c>
      <c r="C71" s="1">
        <v>44456</v>
      </c>
      <c r="D71">
        <v>6</v>
      </c>
      <c r="E71" t="s">
        <v>533</v>
      </c>
      <c r="F71" t="s">
        <v>532</v>
      </c>
      <c r="G71" t="s">
        <v>536</v>
      </c>
      <c r="H71" s="2">
        <v>962000</v>
      </c>
      <c r="J71">
        <f t="shared" ref="J71:J134" si="29">IF(G71="Perfetto Contracting Co., Inc. ",1,)</f>
        <v>0</v>
      </c>
      <c r="K71">
        <f t="shared" ref="K71:K134" si="30">IF(AND(D71=1,G71="Perfetto Contracting Co., Inc. "),1,)</f>
        <v>0</v>
      </c>
      <c r="L71">
        <f t="shared" ref="L71:L134" si="31">IF(G71="Oliveira Contracting Inc",1,)</f>
        <v>0</v>
      </c>
      <c r="M71">
        <f t="shared" ref="M71:M134" si="32">IF(AND(D71=1,G71="Oliveira Contracting Inc"),1,)</f>
        <v>0</v>
      </c>
      <c r="N71">
        <f t="shared" ref="N71:N134" si="33">IF(G71="Triumph Construction Co.",1,)</f>
        <v>0</v>
      </c>
      <c r="O71">
        <f t="shared" ref="O71:O134" si="34">IF(AND(D71=1,G71="Triumph Construction Co."),1,)</f>
        <v>0</v>
      </c>
      <c r="P71">
        <f t="shared" ref="P71:P134" si="35">IF(G71="John Civetta &amp; Sons, Inc.",1,)</f>
        <v>0</v>
      </c>
      <c r="Q71">
        <f t="shared" ref="Q71:Q134" si="36">IF(AND(D71=1,G71="John Civetta &amp; Sons, Inc."),1,)</f>
        <v>0</v>
      </c>
      <c r="R71" s="11">
        <f t="shared" ref="R71:R134" si="37">IF(G71="Grace Industries LLC",1,)</f>
        <v>0</v>
      </c>
      <c r="S71" s="12">
        <f t="shared" ref="S71:S134" si="38">IF(AND(D71=1,G71="Grace Industries LLC"),1,)</f>
        <v>0</v>
      </c>
      <c r="T71" s="11">
        <f t="shared" ref="T71:T134" si="39">IF($G71="Grace Industries LLC",1,)</f>
        <v>0</v>
      </c>
      <c r="U71" s="12">
        <f t="shared" ref="U71:U134" si="40">IF(AND($D71=1,$G71="Perfetto Enterprises Co., Inc."),1,)</f>
        <v>0</v>
      </c>
      <c r="V71" s="11">
        <f t="shared" ref="V71:V134" si="41">IF($G71="JRCRUZ Corp",1,)</f>
        <v>0</v>
      </c>
      <c r="W71" s="12">
        <f t="shared" ref="W71:W134" si="42">IF(AND($D71=1,$G71="JRCRUZ Corp"),1,)</f>
        <v>0</v>
      </c>
      <c r="X71" s="11">
        <f t="shared" ref="X71:X134" si="43">IF($G71="Tully Construction Co.",1,)</f>
        <v>0</v>
      </c>
      <c r="Y71" s="12">
        <f t="shared" ref="Y71:Y134" si="44">IF(AND($D71=1,$G71="Tully Construction Co."),1,)</f>
        <v>0</v>
      </c>
      <c r="Z71" s="11">
        <f t="shared" ref="Z71:Z134" si="45">IF($G71="Restani Construction Corp.",1,)</f>
        <v>0</v>
      </c>
      <c r="AA71" s="12">
        <f t="shared" ref="AA71:AA134" si="46">IF(AND($D71=1,$G71="Restani Construction Corp."),1,)</f>
        <v>0</v>
      </c>
      <c r="AB71" s="11">
        <f t="shared" ref="AB71:AB134" si="47">IF($G71="DiFazio Industries",1,)</f>
        <v>0</v>
      </c>
      <c r="AC71" s="12">
        <f t="shared" ref="AC71:AC134" si="48">IF(AND($D71=1,$G71="DiFazio Industries"),1,)</f>
        <v>0</v>
      </c>
      <c r="AD71" s="11">
        <f t="shared" ref="AD71:AD134" si="49">IF($G71="PJS Group/Paul J. Scariano, Inc.",1,)</f>
        <v>0</v>
      </c>
      <c r="AE71" s="12">
        <f t="shared" ref="AE71:AE134" si="50">IF(AND($D71=1,$G71="PJS Group/Paul J. Scariano, Inc."),1,)</f>
        <v>0</v>
      </c>
      <c r="AF71" s="11">
        <f t="shared" ref="AF71:AF134" si="51">IF($G71="C.A.C. Industries, Inc.",1,)</f>
        <v>0</v>
      </c>
      <c r="AG71" s="12">
        <f t="shared" ref="AG71:AG134" si="52">IF(AND($D71=1,$G71="C.A.C. Industries, Inc."),1,)</f>
        <v>0</v>
      </c>
      <c r="AH71" s="11">
        <f t="shared" ref="AH71:AH134" si="53">IF($G71="MLJ Contracting LLC",1,)</f>
        <v>0</v>
      </c>
      <c r="AI71" s="12">
        <f t="shared" ref="AI71:AI134" si="54">IF(AND($D71=1,$G71="MLJ Contracting LLC"),1,)</f>
        <v>0</v>
      </c>
      <c r="AJ71" s="11">
        <f t="shared" ref="AJ71:AJ134" si="55">IF($G71="El Sol Contracting/ES II Enterprises JV",1,)</f>
        <v>0</v>
      </c>
      <c r="AK71" s="12">
        <f t="shared" ref="AK71:AK134" si="56">IF(AND($D71=1,$G71="El Sol Contracting/ES II Enterprises JV"),1,)</f>
        <v>0</v>
      </c>
    </row>
    <row r="72" spans="1:37" x14ac:dyDescent="0.3">
      <c r="A72">
        <v>626645</v>
      </c>
      <c r="C72" s="1">
        <v>44456</v>
      </c>
      <c r="D72">
        <v>7</v>
      </c>
      <c r="E72" t="s">
        <v>533</v>
      </c>
      <c r="F72" t="s">
        <v>532</v>
      </c>
      <c r="G72" t="s">
        <v>156</v>
      </c>
      <c r="H72" s="2">
        <v>1100945</v>
      </c>
      <c r="J72">
        <f t="shared" si="29"/>
        <v>1</v>
      </c>
      <c r="K72">
        <f t="shared" si="30"/>
        <v>0</v>
      </c>
      <c r="L72">
        <f t="shared" si="31"/>
        <v>0</v>
      </c>
      <c r="M72">
        <f t="shared" si="32"/>
        <v>0</v>
      </c>
      <c r="N72">
        <f t="shared" si="33"/>
        <v>0</v>
      </c>
      <c r="O72">
        <f t="shared" si="34"/>
        <v>0</v>
      </c>
      <c r="P72">
        <f t="shared" si="35"/>
        <v>0</v>
      </c>
      <c r="Q72">
        <f t="shared" si="36"/>
        <v>0</v>
      </c>
      <c r="R72" s="11">
        <f t="shared" si="37"/>
        <v>0</v>
      </c>
      <c r="S72" s="12">
        <f t="shared" si="38"/>
        <v>0</v>
      </c>
      <c r="T72" s="11">
        <f t="shared" si="39"/>
        <v>0</v>
      </c>
      <c r="U72" s="12">
        <f t="shared" si="40"/>
        <v>0</v>
      </c>
      <c r="V72" s="11">
        <f t="shared" si="41"/>
        <v>0</v>
      </c>
      <c r="W72" s="12">
        <f t="shared" si="42"/>
        <v>0</v>
      </c>
      <c r="X72" s="11">
        <f t="shared" si="43"/>
        <v>0</v>
      </c>
      <c r="Y72" s="12">
        <f t="shared" si="44"/>
        <v>0</v>
      </c>
      <c r="Z72" s="11">
        <f t="shared" si="45"/>
        <v>0</v>
      </c>
      <c r="AA72" s="12">
        <f t="shared" si="46"/>
        <v>0</v>
      </c>
      <c r="AB72" s="11">
        <f t="shared" si="47"/>
        <v>0</v>
      </c>
      <c r="AC72" s="12">
        <f t="shared" si="48"/>
        <v>0</v>
      </c>
      <c r="AD72" s="11">
        <f t="shared" si="49"/>
        <v>0</v>
      </c>
      <c r="AE72" s="12">
        <f t="shared" si="50"/>
        <v>0</v>
      </c>
      <c r="AF72" s="11">
        <f t="shared" si="51"/>
        <v>0</v>
      </c>
      <c r="AG72" s="12">
        <f t="shared" si="52"/>
        <v>0</v>
      </c>
      <c r="AH72" s="11">
        <f t="shared" si="53"/>
        <v>0</v>
      </c>
      <c r="AI72" s="12">
        <f t="shared" si="54"/>
        <v>0</v>
      </c>
      <c r="AJ72" s="11">
        <f t="shared" si="55"/>
        <v>0</v>
      </c>
      <c r="AK72" s="12">
        <f t="shared" si="56"/>
        <v>0</v>
      </c>
    </row>
    <row r="73" spans="1:37" x14ac:dyDescent="0.3">
      <c r="A73">
        <v>626645</v>
      </c>
      <c r="C73" s="1">
        <v>44456</v>
      </c>
      <c r="D73">
        <v>8</v>
      </c>
      <c r="E73" t="s">
        <v>533</v>
      </c>
      <c r="F73" t="s">
        <v>538</v>
      </c>
      <c r="G73" t="s">
        <v>535</v>
      </c>
      <c r="H73" s="2">
        <v>929975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  <c r="N73">
        <f t="shared" si="33"/>
        <v>0</v>
      </c>
      <c r="O73">
        <f t="shared" si="34"/>
        <v>0</v>
      </c>
      <c r="P73">
        <f t="shared" si="35"/>
        <v>0</v>
      </c>
      <c r="Q73">
        <f t="shared" si="36"/>
        <v>0</v>
      </c>
      <c r="R73" s="11">
        <f t="shared" si="37"/>
        <v>0</v>
      </c>
      <c r="S73" s="12">
        <f t="shared" si="38"/>
        <v>0</v>
      </c>
      <c r="T73" s="11">
        <f t="shared" si="39"/>
        <v>0</v>
      </c>
      <c r="U73" s="12">
        <f t="shared" si="40"/>
        <v>0</v>
      </c>
      <c r="V73" s="11">
        <f t="shared" si="41"/>
        <v>0</v>
      </c>
      <c r="W73" s="12">
        <f t="shared" si="42"/>
        <v>0</v>
      </c>
      <c r="X73" s="11">
        <f t="shared" si="43"/>
        <v>0</v>
      </c>
      <c r="Y73" s="12">
        <f t="shared" si="44"/>
        <v>0</v>
      </c>
      <c r="Z73" s="11">
        <f t="shared" si="45"/>
        <v>0</v>
      </c>
      <c r="AA73" s="12">
        <f t="shared" si="46"/>
        <v>0</v>
      </c>
      <c r="AB73" s="11">
        <f t="shared" si="47"/>
        <v>0</v>
      </c>
      <c r="AC73" s="12">
        <f t="shared" si="48"/>
        <v>0</v>
      </c>
      <c r="AD73" s="11">
        <f t="shared" si="49"/>
        <v>0</v>
      </c>
      <c r="AE73" s="12">
        <f t="shared" si="50"/>
        <v>0</v>
      </c>
      <c r="AF73" s="11">
        <f t="shared" si="51"/>
        <v>0</v>
      </c>
      <c r="AG73" s="12">
        <f t="shared" si="52"/>
        <v>0</v>
      </c>
      <c r="AH73" s="11">
        <f t="shared" si="53"/>
        <v>0</v>
      </c>
      <c r="AI73" s="12">
        <f t="shared" si="54"/>
        <v>0</v>
      </c>
      <c r="AJ73" s="11">
        <f t="shared" si="55"/>
        <v>0</v>
      </c>
      <c r="AK73" s="12">
        <f t="shared" si="56"/>
        <v>0</v>
      </c>
    </row>
    <row r="74" spans="1:37" x14ac:dyDescent="0.3">
      <c r="A74">
        <v>626645</v>
      </c>
      <c r="C74" s="1">
        <v>44456</v>
      </c>
      <c r="D74">
        <v>9</v>
      </c>
      <c r="E74" t="s">
        <v>533</v>
      </c>
      <c r="F74" t="s">
        <v>538</v>
      </c>
      <c r="G74" t="s">
        <v>537</v>
      </c>
      <c r="H74" s="2">
        <v>939000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  <c r="N74">
        <f t="shared" si="33"/>
        <v>0</v>
      </c>
      <c r="O74">
        <f t="shared" si="34"/>
        <v>0</v>
      </c>
      <c r="P74">
        <f t="shared" si="35"/>
        <v>0</v>
      </c>
      <c r="Q74">
        <f t="shared" si="36"/>
        <v>0</v>
      </c>
      <c r="R74" s="11">
        <f t="shared" si="37"/>
        <v>0</v>
      </c>
      <c r="S74" s="12">
        <f t="shared" si="38"/>
        <v>0</v>
      </c>
      <c r="T74" s="11">
        <f t="shared" si="39"/>
        <v>0</v>
      </c>
      <c r="U74" s="12">
        <f t="shared" si="40"/>
        <v>0</v>
      </c>
      <c r="V74" s="11">
        <f t="shared" si="41"/>
        <v>0</v>
      </c>
      <c r="W74" s="12">
        <f t="shared" si="42"/>
        <v>0</v>
      </c>
      <c r="X74" s="11">
        <f t="shared" si="43"/>
        <v>0</v>
      </c>
      <c r="Y74" s="12">
        <f t="shared" si="44"/>
        <v>0</v>
      </c>
      <c r="Z74" s="11">
        <f t="shared" si="45"/>
        <v>0</v>
      </c>
      <c r="AA74" s="12">
        <f t="shared" si="46"/>
        <v>0</v>
      </c>
      <c r="AB74" s="11">
        <f t="shared" si="47"/>
        <v>0</v>
      </c>
      <c r="AC74" s="12">
        <f t="shared" si="48"/>
        <v>0</v>
      </c>
      <c r="AD74" s="11">
        <f t="shared" si="49"/>
        <v>0</v>
      </c>
      <c r="AE74" s="12">
        <f t="shared" si="50"/>
        <v>0</v>
      </c>
      <c r="AF74" s="11">
        <f t="shared" si="51"/>
        <v>0</v>
      </c>
      <c r="AG74" s="12">
        <f t="shared" si="52"/>
        <v>0</v>
      </c>
      <c r="AH74" s="11">
        <f t="shared" si="53"/>
        <v>0</v>
      </c>
      <c r="AI74" s="12">
        <f t="shared" si="54"/>
        <v>0</v>
      </c>
      <c r="AJ74" s="11">
        <f t="shared" si="55"/>
        <v>0</v>
      </c>
      <c r="AK74" s="12">
        <f t="shared" si="56"/>
        <v>0</v>
      </c>
    </row>
    <row r="75" spans="1:37" x14ac:dyDescent="0.3">
      <c r="A75">
        <v>626645</v>
      </c>
      <c r="C75" s="1">
        <v>44456</v>
      </c>
      <c r="D75">
        <v>10</v>
      </c>
      <c r="E75" t="s">
        <v>533</v>
      </c>
      <c r="F75" t="s">
        <v>538</v>
      </c>
      <c r="G75" t="s">
        <v>536</v>
      </c>
      <c r="H75" s="2">
        <v>992000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  <c r="N75">
        <f t="shared" si="33"/>
        <v>0</v>
      </c>
      <c r="O75">
        <f t="shared" si="34"/>
        <v>0</v>
      </c>
      <c r="P75">
        <f t="shared" si="35"/>
        <v>0</v>
      </c>
      <c r="Q75">
        <f t="shared" si="36"/>
        <v>0</v>
      </c>
      <c r="R75" s="11">
        <f t="shared" si="37"/>
        <v>0</v>
      </c>
      <c r="S75" s="12">
        <f t="shared" si="38"/>
        <v>0</v>
      </c>
      <c r="T75" s="11">
        <f t="shared" si="39"/>
        <v>0</v>
      </c>
      <c r="U75" s="12">
        <f t="shared" si="40"/>
        <v>0</v>
      </c>
      <c r="V75" s="11">
        <f t="shared" si="41"/>
        <v>0</v>
      </c>
      <c r="W75" s="12">
        <f t="shared" si="42"/>
        <v>0</v>
      </c>
      <c r="X75" s="11">
        <f t="shared" si="43"/>
        <v>0</v>
      </c>
      <c r="Y75" s="12">
        <f t="shared" si="44"/>
        <v>0</v>
      </c>
      <c r="Z75" s="11">
        <f t="shared" si="45"/>
        <v>0</v>
      </c>
      <c r="AA75" s="12">
        <f t="shared" si="46"/>
        <v>0</v>
      </c>
      <c r="AB75" s="11">
        <f t="shared" si="47"/>
        <v>0</v>
      </c>
      <c r="AC75" s="12">
        <f t="shared" si="48"/>
        <v>0</v>
      </c>
      <c r="AD75" s="11">
        <f t="shared" si="49"/>
        <v>0</v>
      </c>
      <c r="AE75" s="12">
        <f t="shared" si="50"/>
        <v>0</v>
      </c>
      <c r="AF75" s="11">
        <f t="shared" si="51"/>
        <v>0</v>
      </c>
      <c r="AG75" s="12">
        <f t="shared" si="52"/>
        <v>0</v>
      </c>
      <c r="AH75" s="11">
        <f t="shared" si="53"/>
        <v>0</v>
      </c>
      <c r="AI75" s="12">
        <f t="shared" si="54"/>
        <v>0</v>
      </c>
      <c r="AJ75" s="11">
        <f t="shared" si="55"/>
        <v>0</v>
      </c>
      <c r="AK75" s="12">
        <f t="shared" si="56"/>
        <v>0</v>
      </c>
    </row>
    <row r="76" spans="1:37" x14ac:dyDescent="0.3">
      <c r="A76">
        <v>626645</v>
      </c>
      <c r="C76" s="1">
        <v>44456</v>
      </c>
      <c r="D76">
        <v>11</v>
      </c>
      <c r="E76" t="s">
        <v>533</v>
      </c>
      <c r="F76" t="s">
        <v>538</v>
      </c>
      <c r="G76" t="s">
        <v>156</v>
      </c>
      <c r="H76" s="2">
        <v>1359000</v>
      </c>
      <c r="J76">
        <f t="shared" si="29"/>
        <v>1</v>
      </c>
      <c r="K76">
        <f t="shared" si="30"/>
        <v>0</v>
      </c>
      <c r="L76">
        <f t="shared" si="31"/>
        <v>0</v>
      </c>
      <c r="M76">
        <f t="shared" si="32"/>
        <v>0</v>
      </c>
      <c r="N76">
        <f t="shared" si="33"/>
        <v>0</v>
      </c>
      <c r="O76">
        <f t="shared" si="34"/>
        <v>0</v>
      </c>
      <c r="P76">
        <f t="shared" si="35"/>
        <v>0</v>
      </c>
      <c r="Q76">
        <f t="shared" si="36"/>
        <v>0</v>
      </c>
      <c r="R76" s="11">
        <f t="shared" si="37"/>
        <v>0</v>
      </c>
      <c r="S76" s="12">
        <f t="shared" si="38"/>
        <v>0</v>
      </c>
      <c r="T76" s="11">
        <f t="shared" si="39"/>
        <v>0</v>
      </c>
      <c r="U76" s="12">
        <f t="shared" si="40"/>
        <v>0</v>
      </c>
      <c r="V76" s="11">
        <f t="shared" si="41"/>
        <v>0</v>
      </c>
      <c r="W76" s="12">
        <f t="shared" si="42"/>
        <v>0</v>
      </c>
      <c r="X76" s="11">
        <f t="shared" si="43"/>
        <v>0</v>
      </c>
      <c r="Y76" s="12">
        <f t="shared" si="44"/>
        <v>0</v>
      </c>
      <c r="Z76" s="11">
        <f t="shared" si="45"/>
        <v>0</v>
      </c>
      <c r="AA76" s="12">
        <f t="shared" si="46"/>
        <v>0</v>
      </c>
      <c r="AB76" s="11">
        <f t="shared" si="47"/>
        <v>0</v>
      </c>
      <c r="AC76" s="12">
        <f t="shared" si="48"/>
        <v>0</v>
      </c>
      <c r="AD76" s="11">
        <f t="shared" si="49"/>
        <v>0</v>
      </c>
      <c r="AE76" s="12">
        <f t="shared" si="50"/>
        <v>0</v>
      </c>
      <c r="AF76" s="11">
        <f t="shared" si="51"/>
        <v>0</v>
      </c>
      <c r="AG76" s="12">
        <f t="shared" si="52"/>
        <v>0</v>
      </c>
      <c r="AH76" s="11">
        <f t="shared" si="53"/>
        <v>0</v>
      </c>
      <c r="AI76" s="12">
        <f t="shared" si="54"/>
        <v>0</v>
      </c>
      <c r="AJ76" s="11">
        <f t="shared" si="55"/>
        <v>0</v>
      </c>
      <c r="AK76" s="12">
        <f t="shared" si="56"/>
        <v>0</v>
      </c>
    </row>
    <row r="77" spans="1:37" x14ac:dyDescent="0.3">
      <c r="C77" s="1"/>
      <c r="H77" s="2"/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  <c r="N77">
        <f t="shared" si="33"/>
        <v>0</v>
      </c>
      <c r="O77">
        <f t="shared" si="34"/>
        <v>0</v>
      </c>
      <c r="P77">
        <f t="shared" si="35"/>
        <v>0</v>
      </c>
      <c r="Q77">
        <f t="shared" si="36"/>
        <v>0</v>
      </c>
      <c r="R77" s="11">
        <f t="shared" si="37"/>
        <v>0</v>
      </c>
      <c r="S77" s="12">
        <f t="shared" si="38"/>
        <v>0</v>
      </c>
      <c r="T77" s="11">
        <f t="shared" si="39"/>
        <v>0</v>
      </c>
      <c r="U77" s="12">
        <f t="shared" si="40"/>
        <v>0</v>
      </c>
      <c r="V77" s="11">
        <f t="shared" si="41"/>
        <v>0</v>
      </c>
      <c r="W77" s="12">
        <f t="shared" si="42"/>
        <v>0</v>
      </c>
      <c r="X77" s="11">
        <f t="shared" si="43"/>
        <v>0</v>
      </c>
      <c r="Y77" s="12">
        <f t="shared" si="44"/>
        <v>0</v>
      </c>
      <c r="Z77" s="11">
        <f t="shared" si="45"/>
        <v>0</v>
      </c>
      <c r="AA77" s="12">
        <f t="shared" si="46"/>
        <v>0</v>
      </c>
      <c r="AB77" s="11">
        <f t="shared" si="47"/>
        <v>0</v>
      </c>
      <c r="AC77" s="12">
        <f t="shared" si="48"/>
        <v>0</v>
      </c>
      <c r="AD77" s="11">
        <f t="shared" si="49"/>
        <v>0</v>
      </c>
      <c r="AE77" s="12">
        <f t="shared" si="50"/>
        <v>0</v>
      </c>
      <c r="AF77" s="11">
        <f t="shared" si="51"/>
        <v>0</v>
      </c>
      <c r="AG77" s="12">
        <f t="shared" si="52"/>
        <v>0</v>
      </c>
      <c r="AH77" s="11">
        <f t="shared" si="53"/>
        <v>0</v>
      </c>
      <c r="AI77" s="12">
        <f t="shared" si="54"/>
        <v>0</v>
      </c>
      <c r="AJ77" s="11">
        <f t="shared" si="55"/>
        <v>0</v>
      </c>
      <c r="AK77" s="12">
        <f t="shared" si="56"/>
        <v>0</v>
      </c>
    </row>
    <row r="78" spans="1:37" x14ac:dyDescent="0.3">
      <c r="A78">
        <v>622313</v>
      </c>
      <c r="C78" s="1">
        <v>44407</v>
      </c>
      <c r="D78">
        <v>1</v>
      </c>
      <c r="E78" t="s">
        <v>181</v>
      </c>
      <c r="F78" t="s">
        <v>529</v>
      </c>
      <c r="G78" t="s">
        <v>67</v>
      </c>
      <c r="H78" s="2">
        <v>1221000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  <c r="N78">
        <f t="shared" si="33"/>
        <v>0</v>
      </c>
      <c r="O78">
        <f t="shared" si="34"/>
        <v>0</v>
      </c>
      <c r="P78">
        <f t="shared" si="35"/>
        <v>0</v>
      </c>
      <c r="Q78">
        <f t="shared" si="36"/>
        <v>0</v>
      </c>
      <c r="R78" s="11">
        <f t="shared" si="37"/>
        <v>0</v>
      </c>
      <c r="S78" s="12">
        <f t="shared" si="38"/>
        <v>0</v>
      </c>
      <c r="T78" s="11">
        <f t="shared" si="39"/>
        <v>0</v>
      </c>
      <c r="U78" s="12">
        <f t="shared" si="40"/>
        <v>0</v>
      </c>
      <c r="V78" s="11">
        <f t="shared" si="41"/>
        <v>0</v>
      </c>
      <c r="W78" s="12">
        <f t="shared" si="42"/>
        <v>0</v>
      </c>
      <c r="X78" s="11">
        <f t="shared" si="43"/>
        <v>0</v>
      </c>
      <c r="Y78" s="12">
        <f t="shared" si="44"/>
        <v>0</v>
      </c>
      <c r="Z78" s="11">
        <f t="shared" si="45"/>
        <v>0</v>
      </c>
      <c r="AA78" s="12">
        <f t="shared" si="46"/>
        <v>0</v>
      </c>
      <c r="AB78" s="11">
        <f t="shared" si="47"/>
        <v>0</v>
      </c>
      <c r="AC78" s="12">
        <f t="shared" si="48"/>
        <v>0</v>
      </c>
      <c r="AD78" s="11">
        <f t="shared" si="49"/>
        <v>0</v>
      </c>
      <c r="AE78" s="12">
        <f t="shared" si="50"/>
        <v>0</v>
      </c>
      <c r="AF78" s="11">
        <f t="shared" si="51"/>
        <v>0</v>
      </c>
      <c r="AG78" s="12">
        <f t="shared" si="52"/>
        <v>0</v>
      </c>
      <c r="AH78" s="11">
        <f t="shared" si="53"/>
        <v>0</v>
      </c>
      <c r="AI78" s="12">
        <f t="shared" si="54"/>
        <v>0</v>
      </c>
      <c r="AJ78" s="11">
        <f t="shared" si="55"/>
        <v>0</v>
      </c>
      <c r="AK78" s="12">
        <f t="shared" si="56"/>
        <v>0</v>
      </c>
    </row>
    <row r="79" spans="1:37" x14ac:dyDescent="0.3">
      <c r="A79">
        <v>622313</v>
      </c>
      <c r="C79" s="1">
        <v>44407</v>
      </c>
      <c r="D79">
        <v>2</v>
      </c>
      <c r="E79" t="s">
        <v>181</v>
      </c>
      <c r="F79" t="s">
        <v>529</v>
      </c>
      <c r="G79" t="s">
        <v>96</v>
      </c>
      <c r="H79" s="2">
        <v>1498500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  <c r="N79">
        <f t="shared" si="33"/>
        <v>0</v>
      </c>
      <c r="O79">
        <f t="shared" si="34"/>
        <v>0</v>
      </c>
      <c r="P79">
        <f t="shared" si="35"/>
        <v>0</v>
      </c>
      <c r="Q79">
        <f t="shared" si="36"/>
        <v>0</v>
      </c>
      <c r="R79" s="11">
        <f t="shared" si="37"/>
        <v>0</v>
      </c>
      <c r="S79" s="12">
        <f t="shared" si="38"/>
        <v>0</v>
      </c>
      <c r="T79" s="11">
        <f t="shared" si="39"/>
        <v>0</v>
      </c>
      <c r="U79" s="12">
        <f t="shared" si="40"/>
        <v>0</v>
      </c>
      <c r="V79" s="11">
        <f t="shared" si="41"/>
        <v>0</v>
      </c>
      <c r="W79" s="12">
        <f t="shared" si="42"/>
        <v>0</v>
      </c>
      <c r="X79" s="11">
        <f t="shared" si="43"/>
        <v>0</v>
      </c>
      <c r="Y79" s="12">
        <f t="shared" si="44"/>
        <v>0</v>
      </c>
      <c r="Z79" s="11">
        <f t="shared" si="45"/>
        <v>0</v>
      </c>
      <c r="AA79" s="12">
        <f t="shared" si="46"/>
        <v>0</v>
      </c>
      <c r="AB79" s="11">
        <f t="shared" si="47"/>
        <v>0</v>
      </c>
      <c r="AC79" s="12">
        <f t="shared" si="48"/>
        <v>0</v>
      </c>
      <c r="AD79" s="11">
        <f t="shared" si="49"/>
        <v>0</v>
      </c>
      <c r="AE79" s="12">
        <f t="shared" si="50"/>
        <v>0</v>
      </c>
      <c r="AF79" s="11">
        <f t="shared" si="51"/>
        <v>0</v>
      </c>
      <c r="AG79" s="12">
        <f t="shared" si="52"/>
        <v>0</v>
      </c>
      <c r="AH79" s="11">
        <f t="shared" si="53"/>
        <v>0</v>
      </c>
      <c r="AI79" s="12">
        <f t="shared" si="54"/>
        <v>0</v>
      </c>
      <c r="AJ79" s="11">
        <f t="shared" si="55"/>
        <v>0</v>
      </c>
      <c r="AK79" s="12">
        <f t="shared" si="56"/>
        <v>0</v>
      </c>
    </row>
    <row r="80" spans="1:37" x14ac:dyDescent="0.3">
      <c r="A80">
        <v>622313</v>
      </c>
      <c r="C80" s="1">
        <v>44407</v>
      </c>
      <c r="D80">
        <v>3</v>
      </c>
      <c r="E80" t="s">
        <v>181</v>
      </c>
      <c r="F80" t="s">
        <v>529</v>
      </c>
      <c r="G80" t="s">
        <v>34</v>
      </c>
      <c r="H80" s="2">
        <v>1776000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  <c r="N80">
        <f t="shared" si="33"/>
        <v>0</v>
      </c>
      <c r="O80">
        <f t="shared" si="34"/>
        <v>0</v>
      </c>
      <c r="P80">
        <f t="shared" si="35"/>
        <v>0</v>
      </c>
      <c r="Q80">
        <f t="shared" si="36"/>
        <v>0</v>
      </c>
      <c r="R80" s="11">
        <f t="shared" si="37"/>
        <v>0</v>
      </c>
      <c r="S80" s="12">
        <f t="shared" si="38"/>
        <v>0</v>
      </c>
      <c r="T80" s="11">
        <f t="shared" si="39"/>
        <v>0</v>
      </c>
      <c r="U80" s="12">
        <f t="shared" si="40"/>
        <v>0</v>
      </c>
      <c r="V80" s="11">
        <f t="shared" si="41"/>
        <v>0</v>
      </c>
      <c r="W80" s="12">
        <f t="shared" si="42"/>
        <v>0</v>
      </c>
      <c r="X80" s="11">
        <f t="shared" si="43"/>
        <v>0</v>
      </c>
      <c r="Y80" s="12">
        <f t="shared" si="44"/>
        <v>0</v>
      </c>
      <c r="Z80" s="11">
        <f t="shared" si="45"/>
        <v>0</v>
      </c>
      <c r="AA80" s="12">
        <f t="shared" si="46"/>
        <v>0</v>
      </c>
      <c r="AB80" s="11">
        <f t="shared" si="47"/>
        <v>0</v>
      </c>
      <c r="AC80" s="12">
        <f t="shared" si="48"/>
        <v>0</v>
      </c>
      <c r="AD80" s="11">
        <f t="shared" si="49"/>
        <v>0</v>
      </c>
      <c r="AE80" s="12">
        <f t="shared" si="50"/>
        <v>0</v>
      </c>
      <c r="AF80" s="11">
        <f t="shared" si="51"/>
        <v>0</v>
      </c>
      <c r="AG80" s="12">
        <f t="shared" si="52"/>
        <v>0</v>
      </c>
      <c r="AH80" s="11">
        <f t="shared" si="53"/>
        <v>0</v>
      </c>
      <c r="AI80" s="12">
        <f t="shared" si="54"/>
        <v>0</v>
      </c>
      <c r="AJ80" s="11">
        <f t="shared" si="55"/>
        <v>0</v>
      </c>
      <c r="AK80" s="12">
        <f t="shared" si="56"/>
        <v>0</v>
      </c>
    </row>
    <row r="81" spans="1:37" x14ac:dyDescent="0.3">
      <c r="A81">
        <v>622313</v>
      </c>
      <c r="C81" s="1">
        <v>44407</v>
      </c>
      <c r="D81">
        <v>4</v>
      </c>
      <c r="E81" t="s">
        <v>181</v>
      </c>
      <c r="F81" t="s">
        <v>529</v>
      </c>
      <c r="G81" t="s">
        <v>98</v>
      </c>
      <c r="H81" s="2">
        <v>1924000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  <c r="N81">
        <f t="shared" si="33"/>
        <v>0</v>
      </c>
      <c r="O81">
        <f t="shared" si="34"/>
        <v>0</v>
      </c>
      <c r="P81">
        <f t="shared" si="35"/>
        <v>0</v>
      </c>
      <c r="Q81">
        <f t="shared" si="36"/>
        <v>0</v>
      </c>
      <c r="R81" s="11">
        <f t="shared" si="37"/>
        <v>0</v>
      </c>
      <c r="S81" s="12">
        <f t="shared" si="38"/>
        <v>0</v>
      </c>
      <c r="T81" s="11">
        <f t="shared" si="39"/>
        <v>0</v>
      </c>
      <c r="U81" s="12">
        <f t="shared" si="40"/>
        <v>0</v>
      </c>
      <c r="V81" s="11">
        <f t="shared" si="41"/>
        <v>0</v>
      </c>
      <c r="W81" s="12">
        <f t="shared" si="42"/>
        <v>0</v>
      </c>
      <c r="X81" s="11">
        <f t="shared" si="43"/>
        <v>0</v>
      </c>
      <c r="Y81" s="12">
        <f t="shared" si="44"/>
        <v>0</v>
      </c>
      <c r="Z81" s="11">
        <f t="shared" si="45"/>
        <v>0</v>
      </c>
      <c r="AA81" s="12">
        <f t="shared" si="46"/>
        <v>0</v>
      </c>
      <c r="AB81" s="11">
        <f t="shared" si="47"/>
        <v>0</v>
      </c>
      <c r="AC81" s="12">
        <f t="shared" si="48"/>
        <v>0</v>
      </c>
      <c r="AD81" s="11">
        <f t="shared" si="49"/>
        <v>0</v>
      </c>
      <c r="AE81" s="12">
        <f t="shared" si="50"/>
        <v>0</v>
      </c>
      <c r="AF81" s="11">
        <f t="shared" si="51"/>
        <v>0</v>
      </c>
      <c r="AG81" s="12">
        <f t="shared" si="52"/>
        <v>0</v>
      </c>
      <c r="AH81" s="11">
        <f t="shared" si="53"/>
        <v>0</v>
      </c>
      <c r="AI81" s="12">
        <f t="shared" si="54"/>
        <v>0</v>
      </c>
      <c r="AJ81" s="11">
        <f t="shared" si="55"/>
        <v>0</v>
      </c>
      <c r="AK81" s="12">
        <f t="shared" si="56"/>
        <v>0</v>
      </c>
    </row>
    <row r="82" spans="1:37" x14ac:dyDescent="0.3">
      <c r="A82">
        <v>622313</v>
      </c>
      <c r="C82" s="1">
        <v>44407</v>
      </c>
      <c r="D82">
        <v>5</v>
      </c>
      <c r="E82" t="s">
        <v>181</v>
      </c>
      <c r="F82" t="s">
        <v>529</v>
      </c>
      <c r="G82" t="s">
        <v>69</v>
      </c>
      <c r="H82" s="2">
        <v>1924000</v>
      </c>
      <c r="J82">
        <f t="shared" si="29"/>
        <v>0</v>
      </c>
      <c r="K82">
        <f t="shared" si="30"/>
        <v>0</v>
      </c>
      <c r="L82">
        <f t="shared" si="31"/>
        <v>0</v>
      </c>
      <c r="M82">
        <f t="shared" si="32"/>
        <v>0</v>
      </c>
      <c r="N82">
        <f t="shared" si="33"/>
        <v>0</v>
      </c>
      <c r="O82">
        <f t="shared" si="34"/>
        <v>0</v>
      </c>
      <c r="P82">
        <f t="shared" si="35"/>
        <v>0</v>
      </c>
      <c r="Q82">
        <f t="shared" si="36"/>
        <v>0</v>
      </c>
      <c r="R82" s="11">
        <f t="shared" si="37"/>
        <v>0</v>
      </c>
      <c r="S82" s="12">
        <f t="shared" si="38"/>
        <v>0</v>
      </c>
      <c r="T82" s="11">
        <f t="shared" si="39"/>
        <v>0</v>
      </c>
      <c r="U82" s="12">
        <f t="shared" si="40"/>
        <v>0</v>
      </c>
      <c r="V82" s="11">
        <f t="shared" si="41"/>
        <v>0</v>
      </c>
      <c r="W82" s="12">
        <f t="shared" si="42"/>
        <v>0</v>
      </c>
      <c r="X82" s="11">
        <f t="shared" si="43"/>
        <v>0</v>
      </c>
      <c r="Y82" s="12">
        <f t="shared" si="44"/>
        <v>0</v>
      </c>
      <c r="Z82" s="11">
        <f t="shared" si="45"/>
        <v>0</v>
      </c>
      <c r="AA82" s="12">
        <f t="shared" si="46"/>
        <v>0</v>
      </c>
      <c r="AB82" s="11">
        <f t="shared" si="47"/>
        <v>0</v>
      </c>
      <c r="AC82" s="12">
        <f t="shared" si="48"/>
        <v>0</v>
      </c>
      <c r="AD82" s="11">
        <f t="shared" si="49"/>
        <v>0</v>
      </c>
      <c r="AE82" s="12">
        <f t="shared" si="50"/>
        <v>0</v>
      </c>
      <c r="AF82" s="11">
        <f t="shared" si="51"/>
        <v>0</v>
      </c>
      <c r="AG82" s="12">
        <f t="shared" si="52"/>
        <v>0</v>
      </c>
      <c r="AH82" s="11">
        <f t="shared" si="53"/>
        <v>0</v>
      </c>
      <c r="AI82" s="12">
        <f t="shared" si="54"/>
        <v>0</v>
      </c>
      <c r="AJ82" s="11">
        <f t="shared" si="55"/>
        <v>0</v>
      </c>
      <c r="AK82" s="12">
        <f t="shared" si="56"/>
        <v>0</v>
      </c>
    </row>
    <row r="83" spans="1:37" x14ac:dyDescent="0.3">
      <c r="A83">
        <v>622313</v>
      </c>
      <c r="C83" s="1">
        <v>44407</v>
      </c>
      <c r="D83">
        <v>6</v>
      </c>
      <c r="E83" t="s">
        <v>181</v>
      </c>
      <c r="F83" t="s">
        <v>529</v>
      </c>
      <c r="G83" t="s">
        <v>70</v>
      </c>
      <c r="H83" s="2">
        <v>1998000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  <c r="N83">
        <f t="shared" si="33"/>
        <v>0</v>
      </c>
      <c r="O83">
        <f t="shared" si="34"/>
        <v>0</v>
      </c>
      <c r="P83">
        <f t="shared" si="35"/>
        <v>0</v>
      </c>
      <c r="Q83">
        <f t="shared" si="36"/>
        <v>0</v>
      </c>
      <c r="R83" s="11">
        <f t="shared" si="37"/>
        <v>0</v>
      </c>
      <c r="S83" s="12">
        <f t="shared" si="38"/>
        <v>0</v>
      </c>
      <c r="T83" s="11">
        <f t="shared" si="39"/>
        <v>0</v>
      </c>
      <c r="U83" s="12">
        <f t="shared" si="40"/>
        <v>0</v>
      </c>
      <c r="V83" s="11">
        <f t="shared" si="41"/>
        <v>0</v>
      </c>
      <c r="W83" s="12">
        <f t="shared" si="42"/>
        <v>0</v>
      </c>
      <c r="X83" s="11">
        <f t="shared" si="43"/>
        <v>0</v>
      </c>
      <c r="Y83" s="12">
        <f t="shared" si="44"/>
        <v>0</v>
      </c>
      <c r="Z83" s="11">
        <f t="shared" si="45"/>
        <v>0</v>
      </c>
      <c r="AA83" s="12">
        <f t="shared" si="46"/>
        <v>0</v>
      </c>
      <c r="AB83" s="11">
        <f t="shared" si="47"/>
        <v>0</v>
      </c>
      <c r="AC83" s="12">
        <f t="shared" si="48"/>
        <v>0</v>
      </c>
      <c r="AD83" s="11">
        <f t="shared" si="49"/>
        <v>0</v>
      </c>
      <c r="AE83" s="12">
        <f t="shared" si="50"/>
        <v>0</v>
      </c>
      <c r="AF83" s="11">
        <f t="shared" si="51"/>
        <v>0</v>
      </c>
      <c r="AG83" s="12">
        <f t="shared" si="52"/>
        <v>0</v>
      </c>
      <c r="AH83" s="11">
        <f t="shared" si="53"/>
        <v>0</v>
      </c>
      <c r="AI83" s="12">
        <f t="shared" si="54"/>
        <v>0</v>
      </c>
      <c r="AJ83" s="11">
        <f t="shared" si="55"/>
        <v>0</v>
      </c>
      <c r="AK83" s="12">
        <f t="shared" si="56"/>
        <v>0</v>
      </c>
    </row>
    <row r="84" spans="1:37" x14ac:dyDescent="0.3">
      <c r="A84">
        <v>622313</v>
      </c>
      <c r="C84" s="1">
        <v>44407</v>
      </c>
      <c r="D84">
        <v>7</v>
      </c>
      <c r="E84" t="s">
        <v>181</v>
      </c>
      <c r="F84" t="s">
        <v>529</v>
      </c>
      <c r="G84" t="s">
        <v>79</v>
      </c>
      <c r="H84" s="2">
        <v>1998000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  <c r="N84">
        <f t="shared" si="33"/>
        <v>0</v>
      </c>
      <c r="O84">
        <f t="shared" si="34"/>
        <v>0</v>
      </c>
      <c r="P84">
        <f t="shared" si="35"/>
        <v>0</v>
      </c>
      <c r="Q84">
        <f t="shared" si="36"/>
        <v>0</v>
      </c>
      <c r="R84" s="11">
        <f t="shared" si="37"/>
        <v>0</v>
      </c>
      <c r="S84" s="12">
        <f t="shared" si="38"/>
        <v>0</v>
      </c>
      <c r="T84" s="11">
        <f t="shared" si="39"/>
        <v>0</v>
      </c>
      <c r="U84" s="12">
        <f t="shared" si="40"/>
        <v>0</v>
      </c>
      <c r="V84" s="11">
        <f t="shared" si="41"/>
        <v>0</v>
      </c>
      <c r="W84" s="12">
        <f t="shared" si="42"/>
        <v>0</v>
      </c>
      <c r="X84" s="11">
        <f t="shared" si="43"/>
        <v>0</v>
      </c>
      <c r="Y84" s="12">
        <f t="shared" si="44"/>
        <v>0</v>
      </c>
      <c r="Z84" s="11">
        <f t="shared" si="45"/>
        <v>0</v>
      </c>
      <c r="AA84" s="12">
        <f t="shared" si="46"/>
        <v>0</v>
      </c>
      <c r="AB84" s="11">
        <f t="shared" si="47"/>
        <v>0</v>
      </c>
      <c r="AC84" s="12">
        <f t="shared" si="48"/>
        <v>0</v>
      </c>
      <c r="AD84" s="11">
        <f t="shared" si="49"/>
        <v>0</v>
      </c>
      <c r="AE84" s="12">
        <f t="shared" si="50"/>
        <v>0</v>
      </c>
      <c r="AF84" s="11">
        <f t="shared" si="51"/>
        <v>0</v>
      </c>
      <c r="AG84" s="12">
        <f t="shared" si="52"/>
        <v>0</v>
      </c>
      <c r="AH84" s="11">
        <f t="shared" si="53"/>
        <v>0</v>
      </c>
      <c r="AI84" s="12">
        <f t="shared" si="54"/>
        <v>0</v>
      </c>
      <c r="AJ84" s="11">
        <f t="shared" si="55"/>
        <v>0</v>
      </c>
      <c r="AK84" s="12">
        <f t="shared" si="56"/>
        <v>0</v>
      </c>
    </row>
    <row r="85" spans="1:37" x14ac:dyDescent="0.3">
      <c r="A85">
        <v>622313</v>
      </c>
      <c r="C85" s="1">
        <v>44407</v>
      </c>
      <c r="D85">
        <v>8</v>
      </c>
      <c r="E85" t="s">
        <v>181</v>
      </c>
      <c r="F85" t="s">
        <v>529</v>
      </c>
      <c r="G85" t="s">
        <v>77</v>
      </c>
      <c r="H85" s="2">
        <v>2035000</v>
      </c>
      <c r="J85">
        <f t="shared" si="29"/>
        <v>0</v>
      </c>
      <c r="K85">
        <f t="shared" si="30"/>
        <v>0</v>
      </c>
      <c r="L85">
        <f t="shared" si="31"/>
        <v>0</v>
      </c>
      <c r="M85">
        <f t="shared" si="32"/>
        <v>0</v>
      </c>
      <c r="N85">
        <f t="shared" si="33"/>
        <v>0</v>
      </c>
      <c r="O85">
        <f t="shared" si="34"/>
        <v>0</v>
      </c>
      <c r="P85">
        <f t="shared" si="35"/>
        <v>0</v>
      </c>
      <c r="Q85">
        <f t="shared" si="36"/>
        <v>0</v>
      </c>
      <c r="R85" s="11">
        <f t="shared" si="37"/>
        <v>0</v>
      </c>
      <c r="S85" s="12">
        <f t="shared" si="38"/>
        <v>0</v>
      </c>
      <c r="T85" s="11">
        <f t="shared" si="39"/>
        <v>0</v>
      </c>
      <c r="U85" s="12">
        <f t="shared" si="40"/>
        <v>0</v>
      </c>
      <c r="V85" s="11">
        <f t="shared" si="41"/>
        <v>0</v>
      </c>
      <c r="W85" s="12">
        <f t="shared" si="42"/>
        <v>0</v>
      </c>
      <c r="X85" s="11">
        <f t="shared" si="43"/>
        <v>0</v>
      </c>
      <c r="Y85" s="12">
        <f t="shared" si="44"/>
        <v>0</v>
      </c>
      <c r="Z85" s="11">
        <f t="shared" si="45"/>
        <v>0</v>
      </c>
      <c r="AA85" s="12">
        <f t="shared" si="46"/>
        <v>0</v>
      </c>
      <c r="AB85" s="11">
        <f t="shared" si="47"/>
        <v>0</v>
      </c>
      <c r="AC85" s="12">
        <f t="shared" si="48"/>
        <v>0</v>
      </c>
      <c r="AD85" s="11">
        <f t="shared" si="49"/>
        <v>0</v>
      </c>
      <c r="AE85" s="12">
        <f t="shared" si="50"/>
        <v>0</v>
      </c>
      <c r="AF85" s="11">
        <f t="shared" si="51"/>
        <v>0</v>
      </c>
      <c r="AG85" s="12">
        <f t="shared" si="52"/>
        <v>0</v>
      </c>
      <c r="AH85" s="11">
        <f t="shared" si="53"/>
        <v>0</v>
      </c>
      <c r="AI85" s="12">
        <f t="shared" si="54"/>
        <v>0</v>
      </c>
      <c r="AJ85" s="11">
        <f t="shared" si="55"/>
        <v>0</v>
      </c>
      <c r="AK85" s="12">
        <f t="shared" si="56"/>
        <v>0</v>
      </c>
    </row>
    <row r="86" spans="1:37" x14ac:dyDescent="0.3">
      <c r="A86">
        <v>622313</v>
      </c>
      <c r="C86" s="1">
        <v>44407</v>
      </c>
      <c r="D86">
        <v>9</v>
      </c>
      <c r="E86" t="s">
        <v>181</v>
      </c>
      <c r="F86" t="s">
        <v>529</v>
      </c>
      <c r="G86" t="s">
        <v>99</v>
      </c>
      <c r="H86" s="2">
        <v>2094200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  <c r="N86">
        <f t="shared" si="33"/>
        <v>0</v>
      </c>
      <c r="O86">
        <f t="shared" si="34"/>
        <v>0</v>
      </c>
      <c r="P86">
        <f t="shared" si="35"/>
        <v>0</v>
      </c>
      <c r="Q86">
        <f t="shared" si="36"/>
        <v>0</v>
      </c>
      <c r="R86" s="11">
        <f t="shared" si="37"/>
        <v>0</v>
      </c>
      <c r="S86" s="12">
        <f t="shared" si="38"/>
        <v>0</v>
      </c>
      <c r="T86" s="11">
        <f t="shared" si="39"/>
        <v>0</v>
      </c>
      <c r="U86" s="12">
        <f t="shared" si="40"/>
        <v>0</v>
      </c>
      <c r="V86" s="11">
        <f t="shared" si="41"/>
        <v>0</v>
      </c>
      <c r="W86" s="12">
        <f t="shared" si="42"/>
        <v>0</v>
      </c>
      <c r="X86" s="11">
        <f t="shared" si="43"/>
        <v>0</v>
      </c>
      <c r="Y86" s="12">
        <f t="shared" si="44"/>
        <v>0</v>
      </c>
      <c r="Z86" s="11">
        <f t="shared" si="45"/>
        <v>0</v>
      </c>
      <c r="AA86" s="12">
        <f t="shared" si="46"/>
        <v>0</v>
      </c>
      <c r="AB86" s="11">
        <f t="shared" si="47"/>
        <v>0</v>
      </c>
      <c r="AC86" s="12">
        <f t="shared" si="48"/>
        <v>0</v>
      </c>
      <c r="AD86" s="11">
        <f t="shared" si="49"/>
        <v>0</v>
      </c>
      <c r="AE86" s="12">
        <f t="shared" si="50"/>
        <v>0</v>
      </c>
      <c r="AF86" s="11">
        <f t="shared" si="51"/>
        <v>0</v>
      </c>
      <c r="AG86" s="12">
        <f t="shared" si="52"/>
        <v>0</v>
      </c>
      <c r="AH86" s="11">
        <f t="shared" si="53"/>
        <v>0</v>
      </c>
      <c r="AI86" s="12">
        <f t="shared" si="54"/>
        <v>0</v>
      </c>
      <c r="AJ86" s="11">
        <f t="shared" si="55"/>
        <v>0</v>
      </c>
      <c r="AK86" s="12">
        <f t="shared" si="56"/>
        <v>0</v>
      </c>
    </row>
    <row r="87" spans="1:37" x14ac:dyDescent="0.3">
      <c r="A87">
        <v>622313</v>
      </c>
      <c r="C87" s="1">
        <v>44407</v>
      </c>
      <c r="D87">
        <v>10</v>
      </c>
      <c r="E87" t="s">
        <v>181</v>
      </c>
      <c r="F87" t="s">
        <v>529</v>
      </c>
      <c r="G87" t="s">
        <v>80</v>
      </c>
      <c r="H87" s="2">
        <v>2127500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  <c r="N87">
        <f t="shared" si="33"/>
        <v>0</v>
      </c>
      <c r="O87">
        <f t="shared" si="34"/>
        <v>0</v>
      </c>
      <c r="P87">
        <f t="shared" si="35"/>
        <v>0</v>
      </c>
      <c r="Q87">
        <f t="shared" si="36"/>
        <v>0</v>
      </c>
      <c r="R87" s="11">
        <f t="shared" si="37"/>
        <v>0</v>
      </c>
      <c r="S87" s="12">
        <f t="shared" si="38"/>
        <v>0</v>
      </c>
      <c r="T87" s="11">
        <f t="shared" si="39"/>
        <v>0</v>
      </c>
      <c r="U87" s="12">
        <f t="shared" si="40"/>
        <v>0</v>
      </c>
      <c r="V87" s="11">
        <f t="shared" si="41"/>
        <v>0</v>
      </c>
      <c r="W87" s="12">
        <f t="shared" si="42"/>
        <v>0</v>
      </c>
      <c r="X87" s="11">
        <f t="shared" si="43"/>
        <v>0</v>
      </c>
      <c r="Y87" s="12">
        <f t="shared" si="44"/>
        <v>0</v>
      </c>
      <c r="Z87" s="11">
        <f t="shared" si="45"/>
        <v>0</v>
      </c>
      <c r="AA87" s="12">
        <f t="shared" si="46"/>
        <v>0</v>
      </c>
      <c r="AB87" s="11">
        <f t="shared" si="47"/>
        <v>0</v>
      </c>
      <c r="AC87" s="12">
        <f t="shared" si="48"/>
        <v>0</v>
      </c>
      <c r="AD87" s="11">
        <f t="shared" si="49"/>
        <v>0</v>
      </c>
      <c r="AE87" s="12">
        <f t="shared" si="50"/>
        <v>0</v>
      </c>
      <c r="AF87" s="11">
        <f t="shared" si="51"/>
        <v>0</v>
      </c>
      <c r="AG87" s="12">
        <f t="shared" si="52"/>
        <v>0</v>
      </c>
      <c r="AH87" s="11">
        <f t="shared" si="53"/>
        <v>0</v>
      </c>
      <c r="AI87" s="12">
        <f t="shared" si="54"/>
        <v>0</v>
      </c>
      <c r="AJ87" s="11">
        <f t="shared" si="55"/>
        <v>0</v>
      </c>
      <c r="AK87" s="12">
        <f t="shared" si="56"/>
        <v>0</v>
      </c>
    </row>
    <row r="88" spans="1:37" x14ac:dyDescent="0.3">
      <c r="A88">
        <v>622313</v>
      </c>
      <c r="C88" s="1">
        <v>44407</v>
      </c>
      <c r="D88">
        <v>11</v>
      </c>
      <c r="E88" t="s">
        <v>181</v>
      </c>
      <c r="F88" t="s">
        <v>529</v>
      </c>
      <c r="G88" t="s">
        <v>78</v>
      </c>
      <c r="H88" s="2">
        <v>2257000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  <c r="N88">
        <f t="shared" si="33"/>
        <v>0</v>
      </c>
      <c r="O88">
        <f t="shared" si="34"/>
        <v>0</v>
      </c>
      <c r="P88">
        <f t="shared" si="35"/>
        <v>0</v>
      </c>
      <c r="Q88">
        <f t="shared" si="36"/>
        <v>0</v>
      </c>
      <c r="R88" s="11">
        <f t="shared" si="37"/>
        <v>0</v>
      </c>
      <c r="S88" s="12">
        <f t="shared" si="38"/>
        <v>0</v>
      </c>
      <c r="T88" s="11">
        <f t="shared" si="39"/>
        <v>0</v>
      </c>
      <c r="U88" s="12">
        <f t="shared" si="40"/>
        <v>0</v>
      </c>
      <c r="V88" s="11">
        <f t="shared" si="41"/>
        <v>0</v>
      </c>
      <c r="W88" s="12">
        <f t="shared" si="42"/>
        <v>0</v>
      </c>
      <c r="X88" s="11">
        <f t="shared" si="43"/>
        <v>0</v>
      </c>
      <c r="Y88" s="12">
        <f t="shared" si="44"/>
        <v>0</v>
      </c>
      <c r="Z88" s="11">
        <f t="shared" si="45"/>
        <v>0</v>
      </c>
      <c r="AA88" s="12">
        <f t="shared" si="46"/>
        <v>0</v>
      </c>
      <c r="AB88" s="11">
        <f t="shared" si="47"/>
        <v>0</v>
      </c>
      <c r="AC88" s="12">
        <f t="shared" si="48"/>
        <v>0</v>
      </c>
      <c r="AD88" s="11">
        <f t="shared" si="49"/>
        <v>0</v>
      </c>
      <c r="AE88" s="12">
        <f t="shared" si="50"/>
        <v>0</v>
      </c>
      <c r="AF88" s="11">
        <f t="shared" si="51"/>
        <v>0</v>
      </c>
      <c r="AG88" s="12">
        <f t="shared" si="52"/>
        <v>0</v>
      </c>
      <c r="AH88" s="11">
        <f t="shared" si="53"/>
        <v>0</v>
      </c>
      <c r="AI88" s="12">
        <f t="shared" si="54"/>
        <v>0</v>
      </c>
      <c r="AJ88" s="11">
        <f t="shared" si="55"/>
        <v>0</v>
      </c>
      <c r="AK88" s="12">
        <f t="shared" si="56"/>
        <v>0</v>
      </c>
    </row>
    <row r="89" spans="1:37" x14ac:dyDescent="0.3">
      <c r="A89">
        <v>622313</v>
      </c>
      <c r="C89" s="1">
        <v>44407</v>
      </c>
      <c r="D89">
        <v>12</v>
      </c>
      <c r="E89" t="s">
        <v>181</v>
      </c>
      <c r="F89" t="s">
        <v>529</v>
      </c>
      <c r="G89" t="s">
        <v>156</v>
      </c>
      <c r="H89" s="2">
        <v>2257000</v>
      </c>
      <c r="J89">
        <f t="shared" si="29"/>
        <v>1</v>
      </c>
      <c r="K89">
        <f t="shared" si="30"/>
        <v>0</v>
      </c>
      <c r="L89">
        <f t="shared" si="31"/>
        <v>0</v>
      </c>
      <c r="M89">
        <f t="shared" si="32"/>
        <v>0</v>
      </c>
      <c r="N89">
        <f t="shared" si="33"/>
        <v>0</v>
      </c>
      <c r="O89">
        <f t="shared" si="34"/>
        <v>0</v>
      </c>
      <c r="P89">
        <f t="shared" si="35"/>
        <v>0</v>
      </c>
      <c r="Q89">
        <f t="shared" si="36"/>
        <v>0</v>
      </c>
      <c r="R89" s="11">
        <f t="shared" si="37"/>
        <v>0</v>
      </c>
      <c r="S89" s="12">
        <f t="shared" si="38"/>
        <v>0</v>
      </c>
      <c r="T89" s="11">
        <f t="shared" si="39"/>
        <v>0</v>
      </c>
      <c r="U89" s="12">
        <f t="shared" si="40"/>
        <v>0</v>
      </c>
      <c r="V89" s="11">
        <f t="shared" si="41"/>
        <v>0</v>
      </c>
      <c r="W89" s="12">
        <f t="shared" si="42"/>
        <v>0</v>
      </c>
      <c r="X89" s="11">
        <f t="shared" si="43"/>
        <v>0</v>
      </c>
      <c r="Y89" s="12">
        <f t="shared" si="44"/>
        <v>0</v>
      </c>
      <c r="Z89" s="11">
        <f t="shared" si="45"/>
        <v>0</v>
      </c>
      <c r="AA89" s="12">
        <f t="shared" si="46"/>
        <v>0</v>
      </c>
      <c r="AB89" s="11">
        <f t="shared" si="47"/>
        <v>0</v>
      </c>
      <c r="AC89" s="12">
        <f t="shared" si="48"/>
        <v>0</v>
      </c>
      <c r="AD89" s="11">
        <f t="shared" si="49"/>
        <v>0</v>
      </c>
      <c r="AE89" s="12">
        <f t="shared" si="50"/>
        <v>0</v>
      </c>
      <c r="AF89" s="11">
        <f t="shared" si="51"/>
        <v>0</v>
      </c>
      <c r="AG89" s="12">
        <f t="shared" si="52"/>
        <v>0</v>
      </c>
      <c r="AH89" s="11">
        <f t="shared" si="53"/>
        <v>0</v>
      </c>
      <c r="AI89" s="12">
        <f t="shared" si="54"/>
        <v>0</v>
      </c>
      <c r="AJ89" s="11">
        <f t="shared" si="55"/>
        <v>0</v>
      </c>
      <c r="AK89" s="12">
        <f t="shared" si="56"/>
        <v>0</v>
      </c>
    </row>
    <row r="90" spans="1:37" x14ac:dyDescent="0.3">
      <c r="A90">
        <v>622313</v>
      </c>
      <c r="C90" s="1">
        <v>44407</v>
      </c>
      <c r="D90">
        <v>13</v>
      </c>
      <c r="E90" t="s">
        <v>181</v>
      </c>
      <c r="F90" t="s">
        <v>529</v>
      </c>
      <c r="G90" t="s">
        <v>68</v>
      </c>
      <c r="H90" s="2">
        <v>2257000</v>
      </c>
      <c r="J90">
        <f t="shared" si="29"/>
        <v>0</v>
      </c>
      <c r="K90">
        <f t="shared" si="30"/>
        <v>0</v>
      </c>
      <c r="L90">
        <f t="shared" si="31"/>
        <v>0</v>
      </c>
      <c r="M90">
        <f t="shared" si="32"/>
        <v>0</v>
      </c>
      <c r="N90">
        <f t="shared" si="33"/>
        <v>0</v>
      </c>
      <c r="O90">
        <f t="shared" si="34"/>
        <v>0</v>
      </c>
      <c r="P90">
        <f t="shared" si="35"/>
        <v>0</v>
      </c>
      <c r="Q90">
        <f t="shared" si="36"/>
        <v>0</v>
      </c>
      <c r="R90" s="11">
        <f t="shared" si="37"/>
        <v>0</v>
      </c>
      <c r="S90" s="12">
        <f t="shared" si="38"/>
        <v>0</v>
      </c>
      <c r="T90" s="11">
        <f t="shared" si="39"/>
        <v>0</v>
      </c>
      <c r="U90" s="12">
        <f t="shared" si="40"/>
        <v>0</v>
      </c>
      <c r="V90" s="11">
        <f t="shared" si="41"/>
        <v>0</v>
      </c>
      <c r="W90" s="12">
        <f t="shared" si="42"/>
        <v>0</v>
      </c>
      <c r="X90" s="11">
        <f t="shared" si="43"/>
        <v>0</v>
      </c>
      <c r="Y90" s="12">
        <f t="shared" si="44"/>
        <v>0</v>
      </c>
      <c r="Z90" s="11">
        <f t="shared" si="45"/>
        <v>0</v>
      </c>
      <c r="AA90" s="12">
        <f t="shared" si="46"/>
        <v>0</v>
      </c>
      <c r="AB90" s="11">
        <f t="shared" si="47"/>
        <v>0</v>
      </c>
      <c r="AC90" s="12">
        <f t="shared" si="48"/>
        <v>0</v>
      </c>
      <c r="AD90" s="11">
        <f t="shared" si="49"/>
        <v>0</v>
      </c>
      <c r="AE90" s="12">
        <f t="shared" si="50"/>
        <v>0</v>
      </c>
      <c r="AF90" s="11">
        <f t="shared" si="51"/>
        <v>0</v>
      </c>
      <c r="AG90" s="12">
        <f t="shared" si="52"/>
        <v>0</v>
      </c>
      <c r="AH90" s="11">
        <f t="shared" si="53"/>
        <v>0</v>
      </c>
      <c r="AI90" s="12">
        <f t="shared" si="54"/>
        <v>0</v>
      </c>
      <c r="AJ90" s="11">
        <f t="shared" si="55"/>
        <v>0</v>
      </c>
      <c r="AK90" s="12">
        <f t="shared" si="56"/>
        <v>0</v>
      </c>
    </row>
    <row r="91" spans="1:37" x14ac:dyDescent="0.3">
      <c r="A91">
        <v>622313</v>
      </c>
      <c r="C91" s="1">
        <v>44407</v>
      </c>
      <c r="D91">
        <v>14</v>
      </c>
      <c r="E91" t="s">
        <v>181</v>
      </c>
      <c r="F91" t="s">
        <v>529</v>
      </c>
      <c r="G91" t="s">
        <v>100</v>
      </c>
      <c r="H91" s="2">
        <v>2368000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  <c r="N91">
        <f t="shared" si="33"/>
        <v>0</v>
      </c>
      <c r="O91">
        <f t="shared" si="34"/>
        <v>0</v>
      </c>
      <c r="P91">
        <f t="shared" si="35"/>
        <v>0</v>
      </c>
      <c r="Q91">
        <f t="shared" si="36"/>
        <v>0</v>
      </c>
      <c r="R91" s="11">
        <f t="shared" si="37"/>
        <v>0</v>
      </c>
      <c r="S91" s="12">
        <f t="shared" si="38"/>
        <v>0</v>
      </c>
      <c r="T91" s="11">
        <f t="shared" si="39"/>
        <v>0</v>
      </c>
      <c r="U91" s="12">
        <f t="shared" si="40"/>
        <v>0</v>
      </c>
      <c r="V91" s="11">
        <f t="shared" si="41"/>
        <v>0</v>
      </c>
      <c r="W91" s="12">
        <f t="shared" si="42"/>
        <v>0</v>
      </c>
      <c r="X91" s="11">
        <f t="shared" si="43"/>
        <v>0</v>
      </c>
      <c r="Y91" s="12">
        <f t="shared" si="44"/>
        <v>0</v>
      </c>
      <c r="Z91" s="11">
        <f t="shared" si="45"/>
        <v>0</v>
      </c>
      <c r="AA91" s="12">
        <f t="shared" si="46"/>
        <v>0</v>
      </c>
      <c r="AB91" s="11">
        <f t="shared" si="47"/>
        <v>0</v>
      </c>
      <c r="AC91" s="12">
        <f t="shared" si="48"/>
        <v>0</v>
      </c>
      <c r="AD91" s="11">
        <f t="shared" si="49"/>
        <v>0</v>
      </c>
      <c r="AE91" s="12">
        <f t="shared" si="50"/>
        <v>0</v>
      </c>
      <c r="AF91" s="11">
        <f t="shared" si="51"/>
        <v>0</v>
      </c>
      <c r="AG91" s="12">
        <f t="shared" si="52"/>
        <v>0</v>
      </c>
      <c r="AH91" s="11">
        <f t="shared" si="53"/>
        <v>0</v>
      </c>
      <c r="AI91" s="12">
        <f t="shared" si="54"/>
        <v>0</v>
      </c>
      <c r="AJ91" s="11">
        <f t="shared" si="55"/>
        <v>0</v>
      </c>
      <c r="AK91" s="12">
        <f t="shared" si="56"/>
        <v>0</v>
      </c>
    </row>
    <row r="92" spans="1:37" x14ac:dyDescent="0.3">
      <c r="A92">
        <v>622313</v>
      </c>
      <c r="C92" s="1">
        <v>44407</v>
      </c>
      <c r="D92">
        <v>15</v>
      </c>
      <c r="E92" t="s">
        <v>181</v>
      </c>
      <c r="F92" t="s">
        <v>529</v>
      </c>
      <c r="G92" t="s">
        <v>97</v>
      </c>
      <c r="H92" s="2">
        <v>2368000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  <c r="N92">
        <f t="shared" si="33"/>
        <v>0</v>
      </c>
      <c r="O92">
        <f t="shared" si="34"/>
        <v>0</v>
      </c>
      <c r="P92">
        <f t="shared" si="35"/>
        <v>0</v>
      </c>
      <c r="Q92">
        <f t="shared" si="36"/>
        <v>0</v>
      </c>
      <c r="R92" s="11">
        <f t="shared" si="37"/>
        <v>0</v>
      </c>
      <c r="S92" s="12">
        <f t="shared" si="38"/>
        <v>0</v>
      </c>
      <c r="T92" s="11">
        <f t="shared" si="39"/>
        <v>0</v>
      </c>
      <c r="U92" s="12">
        <f t="shared" si="40"/>
        <v>0</v>
      </c>
      <c r="V92" s="11">
        <f t="shared" si="41"/>
        <v>0</v>
      </c>
      <c r="W92" s="12">
        <f t="shared" si="42"/>
        <v>0</v>
      </c>
      <c r="X92" s="11">
        <f t="shared" si="43"/>
        <v>0</v>
      </c>
      <c r="Y92" s="12">
        <f t="shared" si="44"/>
        <v>0</v>
      </c>
      <c r="Z92" s="11">
        <f t="shared" si="45"/>
        <v>0</v>
      </c>
      <c r="AA92" s="12">
        <f t="shared" si="46"/>
        <v>0</v>
      </c>
      <c r="AB92" s="11">
        <f t="shared" si="47"/>
        <v>0</v>
      </c>
      <c r="AC92" s="12">
        <f t="shared" si="48"/>
        <v>0</v>
      </c>
      <c r="AD92" s="11">
        <f t="shared" si="49"/>
        <v>0</v>
      </c>
      <c r="AE92" s="12">
        <f t="shared" si="50"/>
        <v>0</v>
      </c>
      <c r="AF92" s="11">
        <f t="shared" si="51"/>
        <v>0</v>
      </c>
      <c r="AG92" s="12">
        <f t="shared" si="52"/>
        <v>0</v>
      </c>
      <c r="AH92" s="11">
        <f t="shared" si="53"/>
        <v>0</v>
      </c>
      <c r="AI92" s="12">
        <f t="shared" si="54"/>
        <v>0</v>
      </c>
      <c r="AJ92" s="11">
        <f t="shared" si="55"/>
        <v>0</v>
      </c>
      <c r="AK92" s="12">
        <f t="shared" si="56"/>
        <v>0</v>
      </c>
    </row>
    <row r="93" spans="1:37" x14ac:dyDescent="0.3">
      <c r="A93">
        <v>622313</v>
      </c>
      <c r="C93" s="1">
        <v>44407</v>
      </c>
      <c r="D93">
        <v>1</v>
      </c>
      <c r="E93" t="s">
        <v>181</v>
      </c>
      <c r="F93" t="s">
        <v>530</v>
      </c>
      <c r="G93" t="s">
        <v>96</v>
      </c>
      <c r="H93" s="2">
        <v>12222000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  <c r="N93">
        <f t="shared" si="33"/>
        <v>0</v>
      </c>
      <c r="O93">
        <f t="shared" si="34"/>
        <v>0</v>
      </c>
      <c r="P93">
        <f t="shared" si="35"/>
        <v>0</v>
      </c>
      <c r="Q93">
        <f t="shared" si="36"/>
        <v>0</v>
      </c>
      <c r="R93" s="11">
        <f t="shared" si="37"/>
        <v>0</v>
      </c>
      <c r="S93" s="12">
        <f t="shared" si="38"/>
        <v>0</v>
      </c>
      <c r="T93" s="11">
        <f t="shared" si="39"/>
        <v>0</v>
      </c>
      <c r="U93" s="12">
        <f t="shared" si="40"/>
        <v>0</v>
      </c>
      <c r="V93" s="11">
        <f t="shared" si="41"/>
        <v>0</v>
      </c>
      <c r="W93" s="12">
        <f t="shared" si="42"/>
        <v>0</v>
      </c>
      <c r="X93" s="11">
        <f t="shared" si="43"/>
        <v>0</v>
      </c>
      <c r="Y93" s="12">
        <f t="shared" si="44"/>
        <v>0</v>
      </c>
      <c r="Z93" s="11">
        <f t="shared" si="45"/>
        <v>0</v>
      </c>
      <c r="AA93" s="12">
        <f t="shared" si="46"/>
        <v>0</v>
      </c>
      <c r="AB93" s="11">
        <f t="shared" si="47"/>
        <v>0</v>
      </c>
      <c r="AC93" s="12">
        <f t="shared" si="48"/>
        <v>0</v>
      </c>
      <c r="AD93" s="11">
        <f t="shared" si="49"/>
        <v>0</v>
      </c>
      <c r="AE93" s="12">
        <f t="shared" si="50"/>
        <v>0</v>
      </c>
      <c r="AF93" s="11">
        <f t="shared" si="51"/>
        <v>0</v>
      </c>
      <c r="AG93" s="12">
        <f t="shared" si="52"/>
        <v>0</v>
      </c>
      <c r="AH93" s="11">
        <f t="shared" si="53"/>
        <v>0</v>
      </c>
      <c r="AI93" s="12">
        <f t="shared" si="54"/>
        <v>0</v>
      </c>
      <c r="AJ93" s="11">
        <f t="shared" si="55"/>
        <v>0</v>
      </c>
      <c r="AK93" s="12">
        <f t="shared" si="56"/>
        <v>0</v>
      </c>
    </row>
    <row r="94" spans="1:37" x14ac:dyDescent="0.3">
      <c r="A94">
        <v>622313</v>
      </c>
      <c r="C94" s="1">
        <v>44407</v>
      </c>
      <c r="D94">
        <v>2</v>
      </c>
      <c r="E94" t="s">
        <v>181</v>
      </c>
      <c r="F94" t="s">
        <v>530</v>
      </c>
      <c r="G94" t="s">
        <v>67</v>
      </c>
      <c r="H94" s="2">
        <v>12998000</v>
      </c>
      <c r="J94">
        <f t="shared" si="29"/>
        <v>0</v>
      </c>
      <c r="K94">
        <f t="shared" si="30"/>
        <v>0</v>
      </c>
      <c r="L94">
        <f t="shared" si="31"/>
        <v>0</v>
      </c>
      <c r="M94">
        <f t="shared" si="32"/>
        <v>0</v>
      </c>
      <c r="N94">
        <f t="shared" si="33"/>
        <v>0</v>
      </c>
      <c r="O94">
        <f t="shared" si="34"/>
        <v>0</v>
      </c>
      <c r="P94">
        <f t="shared" si="35"/>
        <v>0</v>
      </c>
      <c r="Q94">
        <f t="shared" si="36"/>
        <v>0</v>
      </c>
      <c r="R94" s="11">
        <f t="shared" si="37"/>
        <v>0</v>
      </c>
      <c r="S94" s="12">
        <f t="shared" si="38"/>
        <v>0</v>
      </c>
      <c r="T94" s="11">
        <f t="shared" si="39"/>
        <v>0</v>
      </c>
      <c r="U94" s="12">
        <f t="shared" si="40"/>
        <v>0</v>
      </c>
      <c r="V94" s="11">
        <f t="shared" si="41"/>
        <v>0</v>
      </c>
      <c r="W94" s="12">
        <f t="shared" si="42"/>
        <v>0</v>
      </c>
      <c r="X94" s="11">
        <f t="shared" si="43"/>
        <v>0</v>
      </c>
      <c r="Y94" s="12">
        <f t="shared" si="44"/>
        <v>0</v>
      </c>
      <c r="Z94" s="11">
        <f t="shared" si="45"/>
        <v>0</v>
      </c>
      <c r="AA94" s="12">
        <f t="shared" si="46"/>
        <v>0</v>
      </c>
      <c r="AB94" s="11">
        <f t="shared" si="47"/>
        <v>0</v>
      </c>
      <c r="AC94" s="12">
        <f t="shared" si="48"/>
        <v>0</v>
      </c>
      <c r="AD94" s="11">
        <f t="shared" si="49"/>
        <v>0</v>
      </c>
      <c r="AE94" s="12">
        <f t="shared" si="50"/>
        <v>0</v>
      </c>
      <c r="AF94" s="11">
        <f t="shared" si="51"/>
        <v>0</v>
      </c>
      <c r="AG94" s="12">
        <f t="shared" si="52"/>
        <v>0</v>
      </c>
      <c r="AH94" s="11">
        <f t="shared" si="53"/>
        <v>0</v>
      </c>
      <c r="AI94" s="12">
        <f t="shared" si="54"/>
        <v>0</v>
      </c>
      <c r="AJ94" s="11">
        <f t="shared" si="55"/>
        <v>0</v>
      </c>
      <c r="AK94" s="12">
        <f t="shared" si="56"/>
        <v>0</v>
      </c>
    </row>
    <row r="95" spans="1:37" x14ac:dyDescent="0.3">
      <c r="A95">
        <v>622313</v>
      </c>
      <c r="C95" s="1">
        <v>44407</v>
      </c>
      <c r="D95">
        <v>3</v>
      </c>
      <c r="E95" t="s">
        <v>181</v>
      </c>
      <c r="F95" t="s">
        <v>530</v>
      </c>
      <c r="G95" t="s">
        <v>68</v>
      </c>
      <c r="H95" s="2">
        <v>14187000</v>
      </c>
      <c r="J95">
        <f t="shared" si="29"/>
        <v>0</v>
      </c>
      <c r="K95">
        <f t="shared" si="30"/>
        <v>0</v>
      </c>
      <c r="L95">
        <f t="shared" si="31"/>
        <v>0</v>
      </c>
      <c r="M95">
        <f t="shared" si="32"/>
        <v>0</v>
      </c>
      <c r="N95">
        <f t="shared" si="33"/>
        <v>0</v>
      </c>
      <c r="O95">
        <f t="shared" si="34"/>
        <v>0</v>
      </c>
      <c r="P95">
        <f t="shared" si="35"/>
        <v>0</v>
      </c>
      <c r="Q95">
        <f t="shared" si="36"/>
        <v>0</v>
      </c>
      <c r="R95" s="11">
        <f t="shared" si="37"/>
        <v>0</v>
      </c>
      <c r="S95" s="12">
        <f t="shared" si="38"/>
        <v>0</v>
      </c>
      <c r="T95" s="11">
        <f t="shared" si="39"/>
        <v>0</v>
      </c>
      <c r="U95" s="12">
        <f t="shared" si="40"/>
        <v>0</v>
      </c>
      <c r="V95" s="11">
        <f t="shared" si="41"/>
        <v>0</v>
      </c>
      <c r="W95" s="12">
        <f t="shared" si="42"/>
        <v>0</v>
      </c>
      <c r="X95" s="11">
        <f t="shared" si="43"/>
        <v>0</v>
      </c>
      <c r="Y95" s="12">
        <f t="shared" si="44"/>
        <v>0</v>
      </c>
      <c r="Z95" s="11">
        <f t="shared" si="45"/>
        <v>0</v>
      </c>
      <c r="AA95" s="12">
        <f t="shared" si="46"/>
        <v>0</v>
      </c>
      <c r="AB95" s="11">
        <f t="shared" si="47"/>
        <v>0</v>
      </c>
      <c r="AC95" s="12">
        <f t="shared" si="48"/>
        <v>0</v>
      </c>
      <c r="AD95" s="11">
        <f t="shared" si="49"/>
        <v>0</v>
      </c>
      <c r="AE95" s="12">
        <f t="shared" si="50"/>
        <v>0</v>
      </c>
      <c r="AF95" s="11">
        <f t="shared" si="51"/>
        <v>0</v>
      </c>
      <c r="AG95" s="12">
        <f t="shared" si="52"/>
        <v>0</v>
      </c>
      <c r="AH95" s="11">
        <f t="shared" si="53"/>
        <v>0</v>
      </c>
      <c r="AI95" s="12">
        <f t="shared" si="54"/>
        <v>0</v>
      </c>
      <c r="AJ95" s="11">
        <f t="shared" si="55"/>
        <v>0</v>
      </c>
      <c r="AK95" s="12">
        <f t="shared" si="56"/>
        <v>0</v>
      </c>
    </row>
    <row r="96" spans="1:37" x14ac:dyDescent="0.3">
      <c r="A96">
        <v>622313</v>
      </c>
      <c r="C96" s="1">
        <v>44407</v>
      </c>
      <c r="D96">
        <v>4</v>
      </c>
      <c r="E96" t="s">
        <v>181</v>
      </c>
      <c r="F96" t="s">
        <v>530</v>
      </c>
      <c r="G96" t="s">
        <v>77</v>
      </c>
      <c r="H96" s="2">
        <v>14346000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  <c r="N96">
        <f t="shared" si="33"/>
        <v>0</v>
      </c>
      <c r="O96">
        <f t="shared" si="34"/>
        <v>0</v>
      </c>
      <c r="P96">
        <f t="shared" si="35"/>
        <v>0</v>
      </c>
      <c r="Q96">
        <f t="shared" si="36"/>
        <v>0</v>
      </c>
      <c r="R96" s="11">
        <f t="shared" si="37"/>
        <v>0</v>
      </c>
      <c r="S96" s="12">
        <f t="shared" si="38"/>
        <v>0</v>
      </c>
      <c r="T96" s="11">
        <f t="shared" si="39"/>
        <v>0</v>
      </c>
      <c r="U96" s="12">
        <f t="shared" si="40"/>
        <v>0</v>
      </c>
      <c r="V96" s="11">
        <f t="shared" si="41"/>
        <v>0</v>
      </c>
      <c r="W96" s="12">
        <f t="shared" si="42"/>
        <v>0</v>
      </c>
      <c r="X96" s="11">
        <f t="shared" si="43"/>
        <v>0</v>
      </c>
      <c r="Y96" s="12">
        <f t="shared" si="44"/>
        <v>0</v>
      </c>
      <c r="Z96" s="11">
        <f t="shared" si="45"/>
        <v>0</v>
      </c>
      <c r="AA96" s="12">
        <f t="shared" si="46"/>
        <v>0</v>
      </c>
      <c r="AB96" s="11">
        <f t="shared" si="47"/>
        <v>0</v>
      </c>
      <c r="AC96" s="12">
        <f t="shared" si="48"/>
        <v>0</v>
      </c>
      <c r="AD96" s="11">
        <f t="shared" si="49"/>
        <v>0</v>
      </c>
      <c r="AE96" s="12">
        <f t="shared" si="50"/>
        <v>0</v>
      </c>
      <c r="AF96" s="11">
        <f t="shared" si="51"/>
        <v>0</v>
      </c>
      <c r="AG96" s="12">
        <f t="shared" si="52"/>
        <v>0</v>
      </c>
      <c r="AH96" s="11">
        <f t="shared" si="53"/>
        <v>0</v>
      </c>
      <c r="AI96" s="12">
        <f t="shared" si="54"/>
        <v>0</v>
      </c>
      <c r="AJ96" s="11">
        <f t="shared" si="55"/>
        <v>0</v>
      </c>
      <c r="AK96" s="12">
        <f t="shared" si="56"/>
        <v>0</v>
      </c>
    </row>
    <row r="97" spans="1:37" x14ac:dyDescent="0.3">
      <c r="A97">
        <v>622313</v>
      </c>
      <c r="C97" s="1">
        <v>44407</v>
      </c>
      <c r="D97">
        <v>5</v>
      </c>
      <c r="E97" t="s">
        <v>181</v>
      </c>
      <c r="F97" t="s">
        <v>530</v>
      </c>
      <c r="G97" t="s">
        <v>97</v>
      </c>
      <c r="H97" s="2">
        <v>14838000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  <c r="N97">
        <f t="shared" si="33"/>
        <v>0</v>
      </c>
      <c r="O97">
        <f t="shared" si="34"/>
        <v>0</v>
      </c>
      <c r="P97">
        <f t="shared" si="35"/>
        <v>0</v>
      </c>
      <c r="Q97">
        <f t="shared" si="36"/>
        <v>0</v>
      </c>
      <c r="R97" s="11">
        <f t="shared" si="37"/>
        <v>0</v>
      </c>
      <c r="S97" s="12">
        <f t="shared" si="38"/>
        <v>0</v>
      </c>
      <c r="T97" s="11">
        <f t="shared" si="39"/>
        <v>0</v>
      </c>
      <c r="U97" s="12">
        <f t="shared" si="40"/>
        <v>0</v>
      </c>
      <c r="V97" s="11">
        <f t="shared" si="41"/>
        <v>0</v>
      </c>
      <c r="W97" s="12">
        <f t="shared" si="42"/>
        <v>0</v>
      </c>
      <c r="X97" s="11">
        <f t="shared" si="43"/>
        <v>0</v>
      </c>
      <c r="Y97" s="12">
        <f t="shared" si="44"/>
        <v>0</v>
      </c>
      <c r="Z97" s="11">
        <f t="shared" si="45"/>
        <v>0</v>
      </c>
      <c r="AA97" s="12">
        <f t="shared" si="46"/>
        <v>0</v>
      </c>
      <c r="AB97" s="11">
        <f t="shared" si="47"/>
        <v>0</v>
      </c>
      <c r="AC97" s="12">
        <f t="shared" si="48"/>
        <v>0</v>
      </c>
      <c r="AD97" s="11">
        <f t="shared" si="49"/>
        <v>0</v>
      </c>
      <c r="AE97" s="12">
        <f t="shared" si="50"/>
        <v>0</v>
      </c>
      <c r="AF97" s="11">
        <f t="shared" si="51"/>
        <v>0</v>
      </c>
      <c r="AG97" s="12">
        <f t="shared" si="52"/>
        <v>0</v>
      </c>
      <c r="AH97" s="11">
        <f t="shared" si="53"/>
        <v>0</v>
      </c>
      <c r="AI97" s="12">
        <f t="shared" si="54"/>
        <v>0</v>
      </c>
      <c r="AJ97" s="11">
        <f t="shared" si="55"/>
        <v>0</v>
      </c>
      <c r="AK97" s="12">
        <f t="shared" si="56"/>
        <v>0</v>
      </c>
    </row>
    <row r="98" spans="1:37" x14ac:dyDescent="0.3">
      <c r="A98">
        <v>622313</v>
      </c>
      <c r="C98" s="1">
        <v>44407</v>
      </c>
      <c r="D98">
        <v>6</v>
      </c>
      <c r="E98" t="s">
        <v>181</v>
      </c>
      <c r="F98" t="s">
        <v>530</v>
      </c>
      <c r="G98" t="s">
        <v>98</v>
      </c>
      <c r="H98" s="2">
        <v>15536968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  <c r="N98">
        <f t="shared" si="33"/>
        <v>0</v>
      </c>
      <c r="O98">
        <f t="shared" si="34"/>
        <v>0</v>
      </c>
      <c r="P98">
        <f t="shared" si="35"/>
        <v>0</v>
      </c>
      <c r="Q98">
        <f t="shared" si="36"/>
        <v>0</v>
      </c>
      <c r="R98" s="11">
        <f t="shared" si="37"/>
        <v>0</v>
      </c>
      <c r="S98" s="12">
        <f t="shared" si="38"/>
        <v>0</v>
      </c>
      <c r="T98" s="11">
        <f t="shared" si="39"/>
        <v>0</v>
      </c>
      <c r="U98" s="12">
        <f t="shared" si="40"/>
        <v>0</v>
      </c>
      <c r="V98" s="11">
        <f t="shared" si="41"/>
        <v>0</v>
      </c>
      <c r="W98" s="12">
        <f t="shared" si="42"/>
        <v>0</v>
      </c>
      <c r="X98" s="11">
        <f t="shared" si="43"/>
        <v>0</v>
      </c>
      <c r="Y98" s="12">
        <f t="shared" si="44"/>
        <v>0</v>
      </c>
      <c r="Z98" s="11">
        <f t="shared" si="45"/>
        <v>0</v>
      </c>
      <c r="AA98" s="12">
        <f t="shared" si="46"/>
        <v>0</v>
      </c>
      <c r="AB98" s="11">
        <f t="shared" si="47"/>
        <v>0</v>
      </c>
      <c r="AC98" s="12">
        <f t="shared" si="48"/>
        <v>0</v>
      </c>
      <c r="AD98" s="11">
        <f t="shared" si="49"/>
        <v>0</v>
      </c>
      <c r="AE98" s="12">
        <f t="shared" si="50"/>
        <v>0</v>
      </c>
      <c r="AF98" s="11">
        <f t="shared" si="51"/>
        <v>0</v>
      </c>
      <c r="AG98" s="12">
        <f t="shared" si="52"/>
        <v>0</v>
      </c>
      <c r="AH98" s="11">
        <f t="shared" si="53"/>
        <v>0</v>
      </c>
      <c r="AI98" s="12">
        <f t="shared" si="54"/>
        <v>0</v>
      </c>
      <c r="AJ98" s="11">
        <f t="shared" si="55"/>
        <v>0</v>
      </c>
      <c r="AK98" s="12">
        <f t="shared" si="56"/>
        <v>0</v>
      </c>
    </row>
    <row r="99" spans="1:37" x14ac:dyDescent="0.3">
      <c r="A99">
        <v>622313</v>
      </c>
      <c r="C99" s="1">
        <v>44407</v>
      </c>
      <c r="D99">
        <v>7</v>
      </c>
      <c r="E99" t="s">
        <v>181</v>
      </c>
      <c r="F99" t="s">
        <v>530</v>
      </c>
      <c r="G99" t="s">
        <v>156</v>
      </c>
      <c r="H99" s="2">
        <v>16474000</v>
      </c>
      <c r="J99">
        <f t="shared" si="29"/>
        <v>1</v>
      </c>
      <c r="K99">
        <f t="shared" si="30"/>
        <v>0</v>
      </c>
      <c r="L99">
        <f t="shared" si="31"/>
        <v>0</v>
      </c>
      <c r="M99">
        <f t="shared" si="32"/>
        <v>0</v>
      </c>
      <c r="N99">
        <f t="shared" si="33"/>
        <v>0</v>
      </c>
      <c r="O99">
        <f t="shared" si="34"/>
        <v>0</v>
      </c>
      <c r="P99">
        <f t="shared" si="35"/>
        <v>0</v>
      </c>
      <c r="Q99">
        <f t="shared" si="36"/>
        <v>0</v>
      </c>
      <c r="R99" s="11">
        <f t="shared" si="37"/>
        <v>0</v>
      </c>
      <c r="S99" s="12">
        <f t="shared" si="38"/>
        <v>0</v>
      </c>
      <c r="T99" s="11">
        <f t="shared" si="39"/>
        <v>0</v>
      </c>
      <c r="U99" s="12">
        <f t="shared" si="40"/>
        <v>0</v>
      </c>
      <c r="V99" s="11">
        <f t="shared" si="41"/>
        <v>0</v>
      </c>
      <c r="W99" s="12">
        <f t="shared" si="42"/>
        <v>0</v>
      </c>
      <c r="X99" s="11">
        <f t="shared" si="43"/>
        <v>0</v>
      </c>
      <c r="Y99" s="12">
        <f t="shared" si="44"/>
        <v>0</v>
      </c>
      <c r="Z99" s="11">
        <f t="shared" si="45"/>
        <v>0</v>
      </c>
      <c r="AA99" s="12">
        <f t="shared" si="46"/>
        <v>0</v>
      </c>
      <c r="AB99" s="11">
        <f t="shared" si="47"/>
        <v>0</v>
      </c>
      <c r="AC99" s="12">
        <f t="shared" si="48"/>
        <v>0</v>
      </c>
      <c r="AD99" s="11">
        <f t="shared" si="49"/>
        <v>0</v>
      </c>
      <c r="AE99" s="12">
        <f t="shared" si="50"/>
        <v>0</v>
      </c>
      <c r="AF99" s="11">
        <f t="shared" si="51"/>
        <v>0</v>
      </c>
      <c r="AG99" s="12">
        <f t="shared" si="52"/>
        <v>0</v>
      </c>
      <c r="AH99" s="11">
        <f t="shared" si="53"/>
        <v>0</v>
      </c>
      <c r="AI99" s="12">
        <f t="shared" si="54"/>
        <v>0</v>
      </c>
      <c r="AJ99" s="11">
        <f t="shared" si="55"/>
        <v>0</v>
      </c>
      <c r="AK99" s="12">
        <f t="shared" si="56"/>
        <v>0</v>
      </c>
    </row>
    <row r="100" spans="1:37" x14ac:dyDescent="0.3">
      <c r="A100">
        <v>622313</v>
      </c>
      <c r="C100" s="1">
        <v>44407</v>
      </c>
      <c r="D100">
        <v>8</v>
      </c>
      <c r="E100" t="s">
        <v>181</v>
      </c>
      <c r="F100" t="s">
        <v>530</v>
      </c>
      <c r="G100" t="s">
        <v>78</v>
      </c>
      <c r="H100" s="2">
        <v>16977375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  <c r="N100">
        <f t="shared" si="33"/>
        <v>0</v>
      </c>
      <c r="O100">
        <f t="shared" si="34"/>
        <v>0</v>
      </c>
      <c r="P100">
        <f t="shared" si="35"/>
        <v>0</v>
      </c>
      <c r="Q100">
        <f t="shared" si="36"/>
        <v>0</v>
      </c>
      <c r="R100" s="11">
        <f t="shared" si="37"/>
        <v>0</v>
      </c>
      <c r="S100" s="12">
        <f t="shared" si="38"/>
        <v>0</v>
      </c>
      <c r="T100" s="11">
        <f t="shared" si="39"/>
        <v>0</v>
      </c>
      <c r="U100" s="12">
        <f t="shared" si="40"/>
        <v>0</v>
      </c>
      <c r="V100" s="11">
        <f t="shared" si="41"/>
        <v>0</v>
      </c>
      <c r="W100" s="12">
        <f t="shared" si="42"/>
        <v>0</v>
      </c>
      <c r="X100" s="11">
        <f t="shared" si="43"/>
        <v>0</v>
      </c>
      <c r="Y100" s="12">
        <f t="shared" si="44"/>
        <v>0</v>
      </c>
      <c r="Z100" s="11">
        <f t="shared" si="45"/>
        <v>0</v>
      </c>
      <c r="AA100" s="12">
        <f t="shared" si="46"/>
        <v>0</v>
      </c>
      <c r="AB100" s="11">
        <f t="shared" si="47"/>
        <v>0</v>
      </c>
      <c r="AC100" s="12">
        <f t="shared" si="48"/>
        <v>0</v>
      </c>
      <c r="AD100" s="11">
        <f t="shared" si="49"/>
        <v>0</v>
      </c>
      <c r="AE100" s="12">
        <f t="shared" si="50"/>
        <v>0</v>
      </c>
      <c r="AF100" s="11">
        <f t="shared" si="51"/>
        <v>0</v>
      </c>
      <c r="AG100" s="12">
        <f t="shared" si="52"/>
        <v>0</v>
      </c>
      <c r="AH100" s="11">
        <f t="shared" si="53"/>
        <v>0</v>
      </c>
      <c r="AI100" s="12">
        <f t="shared" si="54"/>
        <v>0</v>
      </c>
      <c r="AJ100" s="11">
        <f t="shared" si="55"/>
        <v>0</v>
      </c>
      <c r="AK100" s="12">
        <f t="shared" si="56"/>
        <v>0</v>
      </c>
    </row>
    <row r="101" spans="1:37" x14ac:dyDescent="0.3">
      <c r="A101">
        <v>622313</v>
      </c>
      <c r="C101" s="1">
        <v>44407</v>
      </c>
      <c r="D101">
        <v>9</v>
      </c>
      <c r="E101" t="s">
        <v>181</v>
      </c>
      <c r="F101" t="s">
        <v>530</v>
      </c>
      <c r="G101" t="s">
        <v>79</v>
      </c>
      <c r="H101" s="2">
        <v>17903590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  <c r="N101">
        <f t="shared" si="33"/>
        <v>0</v>
      </c>
      <c r="O101">
        <f t="shared" si="34"/>
        <v>0</v>
      </c>
      <c r="P101">
        <f t="shared" si="35"/>
        <v>0</v>
      </c>
      <c r="Q101">
        <f t="shared" si="36"/>
        <v>0</v>
      </c>
      <c r="R101" s="11">
        <f t="shared" si="37"/>
        <v>0</v>
      </c>
      <c r="S101" s="12">
        <f t="shared" si="38"/>
        <v>0</v>
      </c>
      <c r="T101" s="11">
        <f t="shared" si="39"/>
        <v>0</v>
      </c>
      <c r="U101" s="12">
        <f t="shared" si="40"/>
        <v>0</v>
      </c>
      <c r="V101" s="11">
        <f t="shared" si="41"/>
        <v>0</v>
      </c>
      <c r="W101" s="12">
        <f t="shared" si="42"/>
        <v>0</v>
      </c>
      <c r="X101" s="11">
        <f t="shared" si="43"/>
        <v>0</v>
      </c>
      <c r="Y101" s="12">
        <f t="shared" si="44"/>
        <v>0</v>
      </c>
      <c r="Z101" s="11">
        <f t="shared" si="45"/>
        <v>0</v>
      </c>
      <c r="AA101" s="12">
        <f t="shared" si="46"/>
        <v>0</v>
      </c>
      <c r="AB101" s="11">
        <f t="shared" si="47"/>
        <v>0</v>
      </c>
      <c r="AC101" s="12">
        <f t="shared" si="48"/>
        <v>0</v>
      </c>
      <c r="AD101" s="11">
        <f t="shared" si="49"/>
        <v>0</v>
      </c>
      <c r="AE101" s="12">
        <f t="shared" si="50"/>
        <v>0</v>
      </c>
      <c r="AF101" s="11">
        <f t="shared" si="51"/>
        <v>0</v>
      </c>
      <c r="AG101" s="12">
        <f t="shared" si="52"/>
        <v>0</v>
      </c>
      <c r="AH101" s="11">
        <f t="shared" si="53"/>
        <v>0</v>
      </c>
      <c r="AI101" s="12">
        <f t="shared" si="54"/>
        <v>0</v>
      </c>
      <c r="AJ101" s="11">
        <f t="shared" si="55"/>
        <v>0</v>
      </c>
      <c r="AK101" s="12">
        <f t="shared" si="56"/>
        <v>0</v>
      </c>
    </row>
    <row r="102" spans="1:37" x14ac:dyDescent="0.3">
      <c r="A102">
        <v>622313</v>
      </c>
      <c r="C102" s="1">
        <v>44407</v>
      </c>
      <c r="D102">
        <v>10</v>
      </c>
      <c r="E102" t="s">
        <v>181</v>
      </c>
      <c r="F102" t="s">
        <v>530</v>
      </c>
      <c r="G102" t="s">
        <v>69</v>
      </c>
      <c r="H102" s="2">
        <v>19356000</v>
      </c>
      <c r="J102">
        <f t="shared" si="29"/>
        <v>0</v>
      </c>
      <c r="K102">
        <f t="shared" si="30"/>
        <v>0</v>
      </c>
      <c r="L102">
        <f t="shared" si="31"/>
        <v>0</v>
      </c>
      <c r="M102">
        <f t="shared" si="32"/>
        <v>0</v>
      </c>
      <c r="N102">
        <f t="shared" si="33"/>
        <v>0</v>
      </c>
      <c r="O102">
        <f t="shared" si="34"/>
        <v>0</v>
      </c>
      <c r="P102">
        <f t="shared" si="35"/>
        <v>0</v>
      </c>
      <c r="Q102">
        <f t="shared" si="36"/>
        <v>0</v>
      </c>
      <c r="R102" s="11">
        <f t="shared" si="37"/>
        <v>0</v>
      </c>
      <c r="S102" s="12">
        <f t="shared" si="38"/>
        <v>0</v>
      </c>
      <c r="T102" s="11">
        <f t="shared" si="39"/>
        <v>0</v>
      </c>
      <c r="U102" s="12">
        <f t="shared" si="40"/>
        <v>0</v>
      </c>
      <c r="V102" s="11">
        <f t="shared" si="41"/>
        <v>0</v>
      </c>
      <c r="W102" s="12">
        <f t="shared" si="42"/>
        <v>0</v>
      </c>
      <c r="X102" s="11">
        <f t="shared" si="43"/>
        <v>0</v>
      </c>
      <c r="Y102" s="12">
        <f t="shared" si="44"/>
        <v>0</v>
      </c>
      <c r="Z102" s="11">
        <f t="shared" si="45"/>
        <v>0</v>
      </c>
      <c r="AA102" s="12">
        <f t="shared" si="46"/>
        <v>0</v>
      </c>
      <c r="AB102" s="11">
        <f t="shared" si="47"/>
        <v>0</v>
      </c>
      <c r="AC102" s="12">
        <f t="shared" si="48"/>
        <v>0</v>
      </c>
      <c r="AD102" s="11">
        <f t="shared" si="49"/>
        <v>0</v>
      </c>
      <c r="AE102" s="12">
        <f t="shared" si="50"/>
        <v>0</v>
      </c>
      <c r="AF102" s="11">
        <f t="shared" si="51"/>
        <v>0</v>
      </c>
      <c r="AG102" s="12">
        <f t="shared" si="52"/>
        <v>0</v>
      </c>
      <c r="AH102" s="11">
        <f t="shared" si="53"/>
        <v>0</v>
      </c>
      <c r="AI102" s="12">
        <f t="shared" si="54"/>
        <v>0</v>
      </c>
      <c r="AJ102" s="11">
        <f t="shared" si="55"/>
        <v>0</v>
      </c>
      <c r="AK102" s="12">
        <f t="shared" si="56"/>
        <v>0</v>
      </c>
    </row>
    <row r="103" spans="1:37" x14ac:dyDescent="0.3">
      <c r="A103">
        <v>622313</v>
      </c>
      <c r="C103" s="1">
        <v>44407</v>
      </c>
      <c r="D103">
        <v>11</v>
      </c>
      <c r="E103" t="s">
        <v>181</v>
      </c>
      <c r="F103" t="s">
        <v>530</v>
      </c>
      <c r="G103" t="s">
        <v>34</v>
      </c>
      <c r="H103" s="2">
        <v>19570000</v>
      </c>
      <c r="J103">
        <f t="shared" si="29"/>
        <v>0</v>
      </c>
      <c r="K103">
        <f t="shared" si="30"/>
        <v>0</v>
      </c>
      <c r="L103">
        <f t="shared" si="31"/>
        <v>0</v>
      </c>
      <c r="M103">
        <f t="shared" si="32"/>
        <v>0</v>
      </c>
      <c r="N103">
        <f t="shared" si="33"/>
        <v>0</v>
      </c>
      <c r="O103">
        <f t="shared" si="34"/>
        <v>0</v>
      </c>
      <c r="P103">
        <f t="shared" si="35"/>
        <v>0</v>
      </c>
      <c r="Q103">
        <f t="shared" si="36"/>
        <v>0</v>
      </c>
      <c r="R103" s="11">
        <f t="shared" si="37"/>
        <v>0</v>
      </c>
      <c r="S103" s="12">
        <f t="shared" si="38"/>
        <v>0</v>
      </c>
      <c r="T103" s="11">
        <f t="shared" si="39"/>
        <v>0</v>
      </c>
      <c r="U103" s="12">
        <f t="shared" si="40"/>
        <v>0</v>
      </c>
      <c r="V103" s="11">
        <f t="shared" si="41"/>
        <v>0</v>
      </c>
      <c r="W103" s="12">
        <f t="shared" si="42"/>
        <v>0</v>
      </c>
      <c r="X103" s="11">
        <f t="shared" si="43"/>
        <v>0</v>
      </c>
      <c r="Y103" s="12">
        <f t="shared" si="44"/>
        <v>0</v>
      </c>
      <c r="Z103" s="11">
        <f t="shared" si="45"/>
        <v>0</v>
      </c>
      <c r="AA103" s="12">
        <f t="shared" si="46"/>
        <v>0</v>
      </c>
      <c r="AB103" s="11">
        <f t="shared" si="47"/>
        <v>0</v>
      </c>
      <c r="AC103" s="12">
        <f t="shared" si="48"/>
        <v>0</v>
      </c>
      <c r="AD103" s="11">
        <f t="shared" si="49"/>
        <v>0</v>
      </c>
      <c r="AE103" s="12">
        <f t="shared" si="50"/>
        <v>0</v>
      </c>
      <c r="AF103" s="11">
        <f t="shared" si="51"/>
        <v>0</v>
      </c>
      <c r="AG103" s="12">
        <f t="shared" si="52"/>
        <v>0</v>
      </c>
      <c r="AH103" s="11">
        <f t="shared" si="53"/>
        <v>0</v>
      </c>
      <c r="AI103" s="12">
        <f t="shared" si="54"/>
        <v>0</v>
      </c>
      <c r="AJ103" s="11">
        <f t="shared" si="55"/>
        <v>0</v>
      </c>
      <c r="AK103" s="12">
        <f t="shared" si="56"/>
        <v>0</v>
      </c>
    </row>
    <row r="104" spans="1:37" x14ac:dyDescent="0.3">
      <c r="A104">
        <v>622313</v>
      </c>
      <c r="C104" s="1">
        <v>44407</v>
      </c>
      <c r="D104">
        <v>12</v>
      </c>
      <c r="E104" t="s">
        <v>181</v>
      </c>
      <c r="F104" t="s">
        <v>530</v>
      </c>
      <c r="G104" t="s">
        <v>99</v>
      </c>
      <c r="H104" s="2">
        <v>19813000</v>
      </c>
      <c r="J104">
        <f t="shared" si="29"/>
        <v>0</v>
      </c>
      <c r="K104">
        <f t="shared" si="30"/>
        <v>0</v>
      </c>
      <c r="L104">
        <f t="shared" si="31"/>
        <v>0</v>
      </c>
      <c r="M104">
        <f t="shared" si="32"/>
        <v>0</v>
      </c>
      <c r="N104">
        <f t="shared" si="33"/>
        <v>0</v>
      </c>
      <c r="O104">
        <f t="shared" si="34"/>
        <v>0</v>
      </c>
      <c r="P104">
        <f t="shared" si="35"/>
        <v>0</v>
      </c>
      <c r="Q104">
        <f t="shared" si="36"/>
        <v>0</v>
      </c>
      <c r="R104" s="11">
        <f t="shared" si="37"/>
        <v>0</v>
      </c>
      <c r="S104" s="12">
        <f t="shared" si="38"/>
        <v>0</v>
      </c>
      <c r="T104" s="11">
        <f t="shared" si="39"/>
        <v>0</v>
      </c>
      <c r="U104" s="12">
        <f t="shared" si="40"/>
        <v>0</v>
      </c>
      <c r="V104" s="11">
        <f t="shared" si="41"/>
        <v>0</v>
      </c>
      <c r="W104" s="12">
        <f t="shared" si="42"/>
        <v>0</v>
      </c>
      <c r="X104" s="11">
        <f t="shared" si="43"/>
        <v>0</v>
      </c>
      <c r="Y104" s="12">
        <f t="shared" si="44"/>
        <v>0</v>
      </c>
      <c r="Z104" s="11">
        <f t="shared" si="45"/>
        <v>0</v>
      </c>
      <c r="AA104" s="12">
        <f t="shared" si="46"/>
        <v>0</v>
      </c>
      <c r="AB104" s="11">
        <f t="shared" si="47"/>
        <v>0</v>
      </c>
      <c r="AC104" s="12">
        <f t="shared" si="48"/>
        <v>0</v>
      </c>
      <c r="AD104" s="11">
        <f t="shared" si="49"/>
        <v>0</v>
      </c>
      <c r="AE104" s="12">
        <f t="shared" si="50"/>
        <v>0</v>
      </c>
      <c r="AF104" s="11">
        <f t="shared" si="51"/>
        <v>0</v>
      </c>
      <c r="AG104" s="12">
        <f t="shared" si="52"/>
        <v>0</v>
      </c>
      <c r="AH104" s="11">
        <f t="shared" si="53"/>
        <v>0</v>
      </c>
      <c r="AI104" s="12">
        <f t="shared" si="54"/>
        <v>0</v>
      </c>
      <c r="AJ104" s="11">
        <f t="shared" si="55"/>
        <v>0</v>
      </c>
      <c r="AK104" s="12">
        <f t="shared" si="56"/>
        <v>0</v>
      </c>
    </row>
    <row r="105" spans="1:37" x14ac:dyDescent="0.3">
      <c r="A105">
        <v>622313</v>
      </c>
      <c r="C105" s="1">
        <v>44407</v>
      </c>
      <c r="D105">
        <v>13</v>
      </c>
      <c r="E105" t="s">
        <v>181</v>
      </c>
      <c r="F105" t="s">
        <v>530</v>
      </c>
      <c r="G105" t="s">
        <v>80</v>
      </c>
      <c r="H105" s="2">
        <v>20115000</v>
      </c>
      <c r="J105">
        <f t="shared" si="29"/>
        <v>0</v>
      </c>
      <c r="K105">
        <f t="shared" si="30"/>
        <v>0</v>
      </c>
      <c r="L105">
        <f t="shared" si="31"/>
        <v>0</v>
      </c>
      <c r="M105">
        <f t="shared" si="32"/>
        <v>0</v>
      </c>
      <c r="N105">
        <f t="shared" si="33"/>
        <v>0</v>
      </c>
      <c r="O105">
        <f t="shared" si="34"/>
        <v>0</v>
      </c>
      <c r="P105">
        <f t="shared" si="35"/>
        <v>0</v>
      </c>
      <c r="Q105">
        <f t="shared" si="36"/>
        <v>0</v>
      </c>
      <c r="R105" s="11">
        <f t="shared" si="37"/>
        <v>0</v>
      </c>
      <c r="S105" s="12">
        <f t="shared" si="38"/>
        <v>0</v>
      </c>
      <c r="T105" s="11">
        <f t="shared" si="39"/>
        <v>0</v>
      </c>
      <c r="U105" s="12">
        <f t="shared" si="40"/>
        <v>0</v>
      </c>
      <c r="V105" s="11">
        <f t="shared" si="41"/>
        <v>0</v>
      </c>
      <c r="W105" s="12">
        <f t="shared" si="42"/>
        <v>0</v>
      </c>
      <c r="X105" s="11">
        <f t="shared" si="43"/>
        <v>0</v>
      </c>
      <c r="Y105" s="12">
        <f t="shared" si="44"/>
        <v>0</v>
      </c>
      <c r="Z105" s="11">
        <f t="shared" si="45"/>
        <v>0</v>
      </c>
      <c r="AA105" s="12">
        <f t="shared" si="46"/>
        <v>0</v>
      </c>
      <c r="AB105" s="11">
        <f t="shared" si="47"/>
        <v>0</v>
      </c>
      <c r="AC105" s="12">
        <f t="shared" si="48"/>
        <v>0</v>
      </c>
      <c r="AD105" s="11">
        <f t="shared" si="49"/>
        <v>0</v>
      </c>
      <c r="AE105" s="12">
        <f t="shared" si="50"/>
        <v>0</v>
      </c>
      <c r="AF105" s="11">
        <f t="shared" si="51"/>
        <v>0</v>
      </c>
      <c r="AG105" s="12">
        <f t="shared" si="52"/>
        <v>0</v>
      </c>
      <c r="AH105" s="11">
        <f t="shared" si="53"/>
        <v>0</v>
      </c>
      <c r="AI105" s="12">
        <f t="shared" si="54"/>
        <v>0</v>
      </c>
      <c r="AJ105" s="11">
        <f t="shared" si="55"/>
        <v>0</v>
      </c>
      <c r="AK105" s="12">
        <f t="shared" si="56"/>
        <v>0</v>
      </c>
    </row>
    <row r="106" spans="1:37" x14ac:dyDescent="0.3">
      <c r="A106">
        <v>622313</v>
      </c>
      <c r="C106" s="1">
        <v>44407</v>
      </c>
      <c r="D106">
        <v>14</v>
      </c>
      <c r="E106" t="s">
        <v>181</v>
      </c>
      <c r="F106" t="s">
        <v>530</v>
      </c>
      <c r="G106" t="s">
        <v>70</v>
      </c>
      <c r="H106" s="2">
        <v>25888193</v>
      </c>
      <c r="J106">
        <f t="shared" si="29"/>
        <v>0</v>
      </c>
      <c r="K106">
        <f t="shared" si="30"/>
        <v>0</v>
      </c>
      <c r="L106">
        <f t="shared" si="31"/>
        <v>0</v>
      </c>
      <c r="M106">
        <f t="shared" si="32"/>
        <v>0</v>
      </c>
      <c r="N106">
        <f t="shared" si="33"/>
        <v>0</v>
      </c>
      <c r="O106">
        <f t="shared" si="34"/>
        <v>0</v>
      </c>
      <c r="P106">
        <f t="shared" si="35"/>
        <v>0</v>
      </c>
      <c r="Q106">
        <f t="shared" si="36"/>
        <v>0</v>
      </c>
      <c r="R106" s="11">
        <f t="shared" si="37"/>
        <v>0</v>
      </c>
      <c r="S106" s="12">
        <f t="shared" si="38"/>
        <v>0</v>
      </c>
      <c r="T106" s="11">
        <f t="shared" si="39"/>
        <v>0</v>
      </c>
      <c r="U106" s="12">
        <f t="shared" si="40"/>
        <v>0</v>
      </c>
      <c r="V106" s="11">
        <f t="shared" si="41"/>
        <v>0</v>
      </c>
      <c r="W106" s="12">
        <f t="shared" si="42"/>
        <v>0</v>
      </c>
      <c r="X106" s="11">
        <f t="shared" si="43"/>
        <v>0</v>
      </c>
      <c r="Y106" s="12">
        <f t="shared" si="44"/>
        <v>0</v>
      </c>
      <c r="Z106" s="11">
        <f t="shared" si="45"/>
        <v>0</v>
      </c>
      <c r="AA106" s="12">
        <f t="shared" si="46"/>
        <v>0</v>
      </c>
      <c r="AB106" s="11">
        <f t="shared" si="47"/>
        <v>0</v>
      </c>
      <c r="AC106" s="12">
        <f t="shared" si="48"/>
        <v>0</v>
      </c>
      <c r="AD106" s="11">
        <f t="shared" si="49"/>
        <v>0</v>
      </c>
      <c r="AE106" s="12">
        <f t="shared" si="50"/>
        <v>0</v>
      </c>
      <c r="AF106" s="11">
        <f t="shared" si="51"/>
        <v>0</v>
      </c>
      <c r="AG106" s="12">
        <f t="shared" si="52"/>
        <v>0</v>
      </c>
      <c r="AH106" s="11">
        <f t="shared" si="53"/>
        <v>0</v>
      </c>
      <c r="AI106" s="12">
        <f t="shared" si="54"/>
        <v>0</v>
      </c>
      <c r="AJ106" s="11">
        <f t="shared" si="55"/>
        <v>0</v>
      </c>
      <c r="AK106" s="12">
        <f t="shared" si="56"/>
        <v>0</v>
      </c>
    </row>
    <row r="107" spans="1:37" x14ac:dyDescent="0.3">
      <c r="A107">
        <v>622313</v>
      </c>
      <c r="C107" s="1">
        <v>44407</v>
      </c>
      <c r="D107">
        <v>15</v>
      </c>
      <c r="E107" t="s">
        <v>181</v>
      </c>
      <c r="F107" t="s">
        <v>530</v>
      </c>
      <c r="G107" t="s">
        <v>100</v>
      </c>
      <c r="H107" s="2">
        <v>27000000</v>
      </c>
      <c r="J107">
        <f t="shared" si="29"/>
        <v>0</v>
      </c>
      <c r="K107">
        <f t="shared" si="30"/>
        <v>0</v>
      </c>
      <c r="L107">
        <f t="shared" si="31"/>
        <v>0</v>
      </c>
      <c r="M107">
        <f t="shared" si="32"/>
        <v>0</v>
      </c>
      <c r="N107">
        <f t="shared" si="33"/>
        <v>0</v>
      </c>
      <c r="O107">
        <f t="shared" si="34"/>
        <v>0</v>
      </c>
      <c r="P107">
        <f t="shared" si="35"/>
        <v>0</v>
      </c>
      <c r="Q107">
        <f t="shared" si="36"/>
        <v>0</v>
      </c>
      <c r="R107" s="11">
        <f t="shared" si="37"/>
        <v>0</v>
      </c>
      <c r="S107" s="12">
        <f t="shared" si="38"/>
        <v>0</v>
      </c>
      <c r="T107" s="11">
        <f t="shared" si="39"/>
        <v>0</v>
      </c>
      <c r="U107" s="12">
        <f t="shared" si="40"/>
        <v>0</v>
      </c>
      <c r="V107" s="11">
        <f t="shared" si="41"/>
        <v>0</v>
      </c>
      <c r="W107" s="12">
        <f t="shared" si="42"/>
        <v>0</v>
      </c>
      <c r="X107" s="11">
        <f t="shared" si="43"/>
        <v>0</v>
      </c>
      <c r="Y107" s="12">
        <f t="shared" si="44"/>
        <v>0</v>
      </c>
      <c r="Z107" s="11">
        <f t="shared" si="45"/>
        <v>0</v>
      </c>
      <c r="AA107" s="12">
        <f t="shared" si="46"/>
        <v>0</v>
      </c>
      <c r="AB107" s="11">
        <f t="shared" si="47"/>
        <v>0</v>
      </c>
      <c r="AC107" s="12">
        <f t="shared" si="48"/>
        <v>0</v>
      </c>
      <c r="AD107" s="11">
        <f t="shared" si="49"/>
        <v>0</v>
      </c>
      <c r="AE107" s="12">
        <f t="shared" si="50"/>
        <v>0</v>
      </c>
      <c r="AF107" s="11">
        <f t="shared" si="51"/>
        <v>0</v>
      </c>
      <c r="AG107" s="12">
        <f t="shared" si="52"/>
        <v>0</v>
      </c>
      <c r="AH107" s="11">
        <f t="shared" si="53"/>
        <v>0</v>
      </c>
      <c r="AI107" s="12">
        <f t="shared" si="54"/>
        <v>0</v>
      </c>
      <c r="AJ107" s="11">
        <f t="shared" si="55"/>
        <v>0</v>
      </c>
      <c r="AK107" s="12">
        <f t="shared" si="56"/>
        <v>0</v>
      </c>
    </row>
    <row r="108" spans="1:37" x14ac:dyDescent="0.3">
      <c r="A108">
        <v>622313</v>
      </c>
      <c r="C108" s="1">
        <v>44407</v>
      </c>
      <c r="D108">
        <v>1</v>
      </c>
      <c r="E108" t="s">
        <v>181</v>
      </c>
      <c r="F108" t="s">
        <v>182</v>
      </c>
      <c r="G108" t="s">
        <v>96</v>
      </c>
      <c r="H108" s="2">
        <v>13720500</v>
      </c>
      <c r="J108">
        <f t="shared" si="29"/>
        <v>0</v>
      </c>
      <c r="K108">
        <f t="shared" si="30"/>
        <v>0</v>
      </c>
      <c r="L108">
        <f t="shared" si="31"/>
        <v>0</v>
      </c>
      <c r="M108">
        <f t="shared" si="32"/>
        <v>0</v>
      </c>
      <c r="N108">
        <f t="shared" si="33"/>
        <v>0</v>
      </c>
      <c r="O108">
        <f t="shared" si="34"/>
        <v>0</v>
      </c>
      <c r="P108">
        <f t="shared" si="35"/>
        <v>0</v>
      </c>
      <c r="Q108">
        <f t="shared" si="36"/>
        <v>0</v>
      </c>
      <c r="R108" s="11">
        <f t="shared" si="37"/>
        <v>0</v>
      </c>
      <c r="S108" s="12">
        <f t="shared" si="38"/>
        <v>0</v>
      </c>
      <c r="T108" s="11">
        <f t="shared" si="39"/>
        <v>0</v>
      </c>
      <c r="U108" s="12">
        <f t="shared" si="40"/>
        <v>0</v>
      </c>
      <c r="V108" s="11">
        <f t="shared" si="41"/>
        <v>0</v>
      </c>
      <c r="W108" s="12">
        <f t="shared" si="42"/>
        <v>0</v>
      </c>
      <c r="X108" s="11">
        <f t="shared" si="43"/>
        <v>0</v>
      </c>
      <c r="Y108" s="12">
        <f t="shared" si="44"/>
        <v>0</v>
      </c>
      <c r="Z108" s="11">
        <f t="shared" si="45"/>
        <v>0</v>
      </c>
      <c r="AA108" s="12">
        <f t="shared" si="46"/>
        <v>0</v>
      </c>
      <c r="AB108" s="11">
        <f t="shared" si="47"/>
        <v>0</v>
      </c>
      <c r="AC108" s="12">
        <f t="shared" si="48"/>
        <v>0</v>
      </c>
      <c r="AD108" s="11">
        <f t="shared" si="49"/>
        <v>0</v>
      </c>
      <c r="AE108" s="12">
        <f t="shared" si="50"/>
        <v>0</v>
      </c>
      <c r="AF108" s="11">
        <f t="shared" si="51"/>
        <v>0</v>
      </c>
      <c r="AG108" s="12">
        <f t="shared" si="52"/>
        <v>0</v>
      </c>
      <c r="AH108" s="11">
        <f t="shared" si="53"/>
        <v>0</v>
      </c>
      <c r="AI108" s="12">
        <f t="shared" si="54"/>
        <v>0</v>
      </c>
      <c r="AJ108" s="11">
        <f t="shared" si="55"/>
        <v>0</v>
      </c>
      <c r="AK108" s="12">
        <f t="shared" si="56"/>
        <v>0</v>
      </c>
    </row>
    <row r="109" spans="1:37" x14ac:dyDescent="0.3">
      <c r="A109">
        <v>622313</v>
      </c>
      <c r="C109" s="1">
        <v>44407</v>
      </c>
      <c r="D109">
        <v>2</v>
      </c>
      <c r="E109" t="s">
        <v>181</v>
      </c>
      <c r="F109" t="s">
        <v>182</v>
      </c>
      <c r="G109" t="s">
        <v>67</v>
      </c>
      <c r="H109" s="2">
        <v>14219000</v>
      </c>
      <c r="J109">
        <f t="shared" si="29"/>
        <v>0</v>
      </c>
      <c r="K109">
        <f t="shared" si="30"/>
        <v>0</v>
      </c>
      <c r="L109">
        <f t="shared" si="31"/>
        <v>0</v>
      </c>
      <c r="M109">
        <f t="shared" si="32"/>
        <v>0</v>
      </c>
      <c r="N109">
        <f t="shared" si="33"/>
        <v>0</v>
      </c>
      <c r="O109">
        <f t="shared" si="34"/>
        <v>0</v>
      </c>
      <c r="P109">
        <f t="shared" si="35"/>
        <v>0</v>
      </c>
      <c r="Q109">
        <f t="shared" si="36"/>
        <v>0</v>
      </c>
      <c r="R109" s="11">
        <f t="shared" si="37"/>
        <v>0</v>
      </c>
      <c r="S109" s="12">
        <f t="shared" si="38"/>
        <v>0</v>
      </c>
      <c r="T109" s="11">
        <f t="shared" si="39"/>
        <v>0</v>
      </c>
      <c r="U109" s="12">
        <f t="shared" si="40"/>
        <v>0</v>
      </c>
      <c r="V109" s="11">
        <f t="shared" si="41"/>
        <v>0</v>
      </c>
      <c r="W109" s="12">
        <f t="shared" si="42"/>
        <v>0</v>
      </c>
      <c r="X109" s="11">
        <f t="shared" si="43"/>
        <v>0</v>
      </c>
      <c r="Y109" s="12">
        <f t="shared" si="44"/>
        <v>0</v>
      </c>
      <c r="Z109" s="11">
        <f t="shared" si="45"/>
        <v>0</v>
      </c>
      <c r="AA109" s="12">
        <f t="shared" si="46"/>
        <v>0</v>
      </c>
      <c r="AB109" s="11">
        <f t="shared" si="47"/>
        <v>0</v>
      </c>
      <c r="AC109" s="12">
        <f t="shared" si="48"/>
        <v>0</v>
      </c>
      <c r="AD109" s="11">
        <f t="shared" si="49"/>
        <v>0</v>
      </c>
      <c r="AE109" s="12">
        <f t="shared" si="50"/>
        <v>0</v>
      </c>
      <c r="AF109" s="11">
        <f t="shared" si="51"/>
        <v>0</v>
      </c>
      <c r="AG109" s="12">
        <f t="shared" si="52"/>
        <v>0</v>
      </c>
      <c r="AH109" s="11">
        <f t="shared" si="53"/>
        <v>0</v>
      </c>
      <c r="AI109" s="12">
        <f t="shared" si="54"/>
        <v>0</v>
      </c>
      <c r="AJ109" s="11">
        <f t="shared" si="55"/>
        <v>0</v>
      </c>
      <c r="AK109" s="12">
        <f t="shared" si="56"/>
        <v>0</v>
      </c>
    </row>
    <row r="110" spans="1:37" x14ac:dyDescent="0.3">
      <c r="A110">
        <v>622313</v>
      </c>
      <c r="C110" s="1">
        <v>44407</v>
      </c>
      <c r="D110">
        <v>3</v>
      </c>
      <c r="E110" t="s">
        <v>181</v>
      </c>
      <c r="F110" t="s">
        <v>182</v>
      </c>
      <c r="G110" t="s">
        <v>77</v>
      </c>
      <c r="H110" s="2">
        <v>16381000</v>
      </c>
      <c r="J110">
        <f t="shared" si="29"/>
        <v>0</v>
      </c>
      <c r="K110">
        <f t="shared" si="30"/>
        <v>0</v>
      </c>
      <c r="L110">
        <f t="shared" si="31"/>
        <v>0</v>
      </c>
      <c r="M110">
        <f t="shared" si="32"/>
        <v>0</v>
      </c>
      <c r="N110">
        <f t="shared" si="33"/>
        <v>0</v>
      </c>
      <c r="O110">
        <f t="shared" si="34"/>
        <v>0</v>
      </c>
      <c r="P110">
        <f t="shared" si="35"/>
        <v>0</v>
      </c>
      <c r="Q110">
        <f t="shared" si="36"/>
        <v>0</v>
      </c>
      <c r="R110" s="11">
        <f t="shared" si="37"/>
        <v>0</v>
      </c>
      <c r="S110" s="12">
        <f t="shared" si="38"/>
        <v>0</v>
      </c>
      <c r="T110" s="11">
        <f t="shared" si="39"/>
        <v>0</v>
      </c>
      <c r="U110" s="12">
        <f t="shared" si="40"/>
        <v>0</v>
      </c>
      <c r="V110" s="11">
        <f t="shared" si="41"/>
        <v>0</v>
      </c>
      <c r="W110" s="12">
        <f t="shared" si="42"/>
        <v>0</v>
      </c>
      <c r="X110" s="11">
        <f t="shared" si="43"/>
        <v>0</v>
      </c>
      <c r="Y110" s="12">
        <f t="shared" si="44"/>
        <v>0</v>
      </c>
      <c r="Z110" s="11">
        <f t="shared" si="45"/>
        <v>0</v>
      </c>
      <c r="AA110" s="12">
        <f t="shared" si="46"/>
        <v>0</v>
      </c>
      <c r="AB110" s="11">
        <f t="shared" si="47"/>
        <v>0</v>
      </c>
      <c r="AC110" s="12">
        <f t="shared" si="48"/>
        <v>0</v>
      </c>
      <c r="AD110" s="11">
        <f t="shared" si="49"/>
        <v>0</v>
      </c>
      <c r="AE110" s="12">
        <f t="shared" si="50"/>
        <v>0</v>
      </c>
      <c r="AF110" s="11">
        <f t="shared" si="51"/>
        <v>0</v>
      </c>
      <c r="AG110" s="12">
        <f t="shared" si="52"/>
        <v>0</v>
      </c>
      <c r="AH110" s="11">
        <f t="shared" si="53"/>
        <v>0</v>
      </c>
      <c r="AI110" s="12">
        <f t="shared" si="54"/>
        <v>0</v>
      </c>
      <c r="AJ110" s="11">
        <f t="shared" si="55"/>
        <v>0</v>
      </c>
      <c r="AK110" s="12">
        <f t="shared" si="56"/>
        <v>0</v>
      </c>
    </row>
    <row r="111" spans="1:37" x14ac:dyDescent="0.3">
      <c r="A111">
        <v>622313</v>
      </c>
      <c r="C111" s="1">
        <v>44407</v>
      </c>
      <c r="D111">
        <v>4</v>
      </c>
      <c r="E111" t="s">
        <v>181</v>
      </c>
      <c r="F111" t="s">
        <v>182</v>
      </c>
      <c r="G111" t="s">
        <v>68</v>
      </c>
      <c r="H111" s="2">
        <v>16444000</v>
      </c>
      <c r="J111">
        <f t="shared" si="29"/>
        <v>0</v>
      </c>
      <c r="K111">
        <f t="shared" si="30"/>
        <v>0</v>
      </c>
      <c r="L111">
        <f t="shared" si="31"/>
        <v>0</v>
      </c>
      <c r="M111">
        <f t="shared" si="32"/>
        <v>0</v>
      </c>
      <c r="N111">
        <f t="shared" si="33"/>
        <v>0</v>
      </c>
      <c r="O111">
        <f t="shared" si="34"/>
        <v>0</v>
      </c>
      <c r="P111">
        <f t="shared" si="35"/>
        <v>0</v>
      </c>
      <c r="Q111">
        <f t="shared" si="36"/>
        <v>0</v>
      </c>
      <c r="R111" s="11">
        <f t="shared" si="37"/>
        <v>0</v>
      </c>
      <c r="S111" s="12">
        <f t="shared" si="38"/>
        <v>0</v>
      </c>
      <c r="T111" s="11">
        <f t="shared" si="39"/>
        <v>0</v>
      </c>
      <c r="U111" s="12">
        <f t="shared" si="40"/>
        <v>0</v>
      </c>
      <c r="V111" s="11">
        <f t="shared" si="41"/>
        <v>0</v>
      </c>
      <c r="W111" s="12">
        <f t="shared" si="42"/>
        <v>0</v>
      </c>
      <c r="X111" s="11">
        <f t="shared" si="43"/>
        <v>0</v>
      </c>
      <c r="Y111" s="12">
        <f t="shared" si="44"/>
        <v>0</v>
      </c>
      <c r="Z111" s="11">
        <f t="shared" si="45"/>
        <v>0</v>
      </c>
      <c r="AA111" s="12">
        <f t="shared" si="46"/>
        <v>0</v>
      </c>
      <c r="AB111" s="11">
        <f t="shared" si="47"/>
        <v>0</v>
      </c>
      <c r="AC111" s="12">
        <f t="shared" si="48"/>
        <v>0</v>
      </c>
      <c r="AD111" s="11">
        <f t="shared" si="49"/>
        <v>0</v>
      </c>
      <c r="AE111" s="12">
        <f t="shared" si="50"/>
        <v>0</v>
      </c>
      <c r="AF111" s="11">
        <f t="shared" si="51"/>
        <v>0</v>
      </c>
      <c r="AG111" s="12">
        <f t="shared" si="52"/>
        <v>0</v>
      </c>
      <c r="AH111" s="11">
        <f t="shared" si="53"/>
        <v>0</v>
      </c>
      <c r="AI111" s="12">
        <f t="shared" si="54"/>
        <v>0</v>
      </c>
      <c r="AJ111" s="11">
        <f t="shared" si="55"/>
        <v>0</v>
      </c>
      <c r="AK111" s="12">
        <f t="shared" si="56"/>
        <v>0</v>
      </c>
    </row>
    <row r="112" spans="1:37" x14ac:dyDescent="0.3">
      <c r="A112">
        <v>622313</v>
      </c>
      <c r="C112" s="1">
        <v>44407</v>
      </c>
      <c r="D112">
        <v>5</v>
      </c>
      <c r="E112" t="s">
        <v>181</v>
      </c>
      <c r="F112" t="s">
        <v>182</v>
      </c>
      <c r="G112" t="s">
        <v>97</v>
      </c>
      <c r="H112" s="2">
        <v>17206000</v>
      </c>
      <c r="J112">
        <f t="shared" si="29"/>
        <v>0</v>
      </c>
      <c r="K112">
        <f t="shared" si="30"/>
        <v>0</v>
      </c>
      <c r="L112">
        <f t="shared" si="31"/>
        <v>0</v>
      </c>
      <c r="M112">
        <f t="shared" si="32"/>
        <v>0</v>
      </c>
      <c r="N112">
        <f t="shared" si="33"/>
        <v>0</v>
      </c>
      <c r="O112">
        <f t="shared" si="34"/>
        <v>0</v>
      </c>
      <c r="P112">
        <f t="shared" si="35"/>
        <v>0</v>
      </c>
      <c r="Q112">
        <f t="shared" si="36"/>
        <v>0</v>
      </c>
      <c r="R112" s="11">
        <f t="shared" si="37"/>
        <v>0</v>
      </c>
      <c r="S112" s="12">
        <f t="shared" si="38"/>
        <v>0</v>
      </c>
      <c r="T112" s="11">
        <f t="shared" si="39"/>
        <v>0</v>
      </c>
      <c r="U112" s="12">
        <f t="shared" si="40"/>
        <v>0</v>
      </c>
      <c r="V112" s="11">
        <f t="shared" si="41"/>
        <v>0</v>
      </c>
      <c r="W112" s="12">
        <f t="shared" si="42"/>
        <v>0</v>
      </c>
      <c r="X112" s="11">
        <f t="shared" si="43"/>
        <v>0</v>
      </c>
      <c r="Y112" s="12">
        <f t="shared" si="44"/>
        <v>0</v>
      </c>
      <c r="Z112" s="11">
        <f t="shared" si="45"/>
        <v>0</v>
      </c>
      <c r="AA112" s="12">
        <f t="shared" si="46"/>
        <v>0</v>
      </c>
      <c r="AB112" s="11">
        <f t="shared" si="47"/>
        <v>0</v>
      </c>
      <c r="AC112" s="12">
        <f t="shared" si="48"/>
        <v>0</v>
      </c>
      <c r="AD112" s="11">
        <f t="shared" si="49"/>
        <v>0</v>
      </c>
      <c r="AE112" s="12">
        <f t="shared" si="50"/>
        <v>0</v>
      </c>
      <c r="AF112" s="11">
        <f t="shared" si="51"/>
        <v>0</v>
      </c>
      <c r="AG112" s="12">
        <f t="shared" si="52"/>
        <v>0</v>
      </c>
      <c r="AH112" s="11">
        <f t="shared" si="53"/>
        <v>0</v>
      </c>
      <c r="AI112" s="12">
        <f t="shared" si="54"/>
        <v>0</v>
      </c>
      <c r="AJ112" s="11">
        <f t="shared" si="55"/>
        <v>0</v>
      </c>
      <c r="AK112" s="12">
        <f t="shared" si="56"/>
        <v>0</v>
      </c>
    </row>
    <row r="113" spans="1:37" x14ac:dyDescent="0.3">
      <c r="A113">
        <v>622313</v>
      </c>
      <c r="C113" s="1">
        <v>44407</v>
      </c>
      <c r="D113">
        <v>6</v>
      </c>
      <c r="E113" t="s">
        <v>181</v>
      </c>
      <c r="F113" t="s">
        <v>182</v>
      </c>
      <c r="G113" t="s">
        <v>98</v>
      </c>
      <c r="H113" s="2">
        <v>17460968</v>
      </c>
      <c r="J113">
        <f t="shared" si="29"/>
        <v>0</v>
      </c>
      <c r="K113">
        <f t="shared" si="30"/>
        <v>0</v>
      </c>
      <c r="L113">
        <f t="shared" si="31"/>
        <v>0</v>
      </c>
      <c r="M113">
        <f t="shared" si="32"/>
        <v>0</v>
      </c>
      <c r="N113">
        <f t="shared" si="33"/>
        <v>0</v>
      </c>
      <c r="O113">
        <f t="shared" si="34"/>
        <v>0</v>
      </c>
      <c r="P113">
        <f t="shared" si="35"/>
        <v>0</v>
      </c>
      <c r="Q113">
        <f t="shared" si="36"/>
        <v>0</v>
      </c>
      <c r="R113" s="11">
        <f t="shared" si="37"/>
        <v>0</v>
      </c>
      <c r="S113" s="12">
        <f t="shared" si="38"/>
        <v>0</v>
      </c>
      <c r="T113" s="11">
        <f t="shared" si="39"/>
        <v>0</v>
      </c>
      <c r="U113" s="12">
        <f t="shared" si="40"/>
        <v>0</v>
      </c>
      <c r="V113" s="11">
        <f t="shared" si="41"/>
        <v>0</v>
      </c>
      <c r="W113" s="12">
        <f t="shared" si="42"/>
        <v>0</v>
      </c>
      <c r="X113" s="11">
        <f t="shared" si="43"/>
        <v>0</v>
      </c>
      <c r="Y113" s="12">
        <f t="shared" si="44"/>
        <v>0</v>
      </c>
      <c r="Z113" s="11">
        <f t="shared" si="45"/>
        <v>0</v>
      </c>
      <c r="AA113" s="12">
        <f t="shared" si="46"/>
        <v>0</v>
      </c>
      <c r="AB113" s="11">
        <f t="shared" si="47"/>
        <v>0</v>
      </c>
      <c r="AC113" s="12">
        <f t="shared" si="48"/>
        <v>0</v>
      </c>
      <c r="AD113" s="11">
        <f t="shared" si="49"/>
        <v>0</v>
      </c>
      <c r="AE113" s="12">
        <f t="shared" si="50"/>
        <v>0</v>
      </c>
      <c r="AF113" s="11">
        <f t="shared" si="51"/>
        <v>0</v>
      </c>
      <c r="AG113" s="12">
        <f t="shared" si="52"/>
        <v>0</v>
      </c>
      <c r="AH113" s="11">
        <f t="shared" si="53"/>
        <v>0</v>
      </c>
      <c r="AI113" s="12">
        <f t="shared" si="54"/>
        <v>0</v>
      </c>
      <c r="AJ113" s="11">
        <f t="shared" si="55"/>
        <v>0</v>
      </c>
      <c r="AK113" s="12">
        <f t="shared" si="56"/>
        <v>0</v>
      </c>
    </row>
    <row r="114" spans="1:37" x14ac:dyDescent="0.3">
      <c r="A114">
        <v>622313</v>
      </c>
      <c r="C114" s="1">
        <v>44407</v>
      </c>
      <c r="D114">
        <v>7</v>
      </c>
      <c r="E114" t="s">
        <v>181</v>
      </c>
      <c r="F114" t="s">
        <v>182</v>
      </c>
      <c r="G114" t="s">
        <v>156</v>
      </c>
      <c r="H114" s="2">
        <v>18731000</v>
      </c>
      <c r="J114">
        <f t="shared" si="29"/>
        <v>1</v>
      </c>
      <c r="K114">
        <f t="shared" si="30"/>
        <v>0</v>
      </c>
      <c r="L114">
        <f t="shared" si="31"/>
        <v>0</v>
      </c>
      <c r="M114">
        <f t="shared" si="32"/>
        <v>0</v>
      </c>
      <c r="N114">
        <f t="shared" si="33"/>
        <v>0</v>
      </c>
      <c r="O114">
        <f t="shared" si="34"/>
        <v>0</v>
      </c>
      <c r="P114">
        <f t="shared" si="35"/>
        <v>0</v>
      </c>
      <c r="Q114">
        <f t="shared" si="36"/>
        <v>0</v>
      </c>
      <c r="R114" s="11">
        <f t="shared" si="37"/>
        <v>0</v>
      </c>
      <c r="S114" s="12">
        <f t="shared" si="38"/>
        <v>0</v>
      </c>
      <c r="T114" s="11">
        <f t="shared" si="39"/>
        <v>0</v>
      </c>
      <c r="U114" s="12">
        <f t="shared" si="40"/>
        <v>0</v>
      </c>
      <c r="V114" s="11">
        <f t="shared" si="41"/>
        <v>0</v>
      </c>
      <c r="W114" s="12">
        <f t="shared" si="42"/>
        <v>0</v>
      </c>
      <c r="X114" s="11">
        <f t="shared" si="43"/>
        <v>0</v>
      </c>
      <c r="Y114" s="12">
        <f t="shared" si="44"/>
        <v>0</v>
      </c>
      <c r="Z114" s="11">
        <f t="shared" si="45"/>
        <v>0</v>
      </c>
      <c r="AA114" s="12">
        <f t="shared" si="46"/>
        <v>0</v>
      </c>
      <c r="AB114" s="11">
        <f t="shared" si="47"/>
        <v>0</v>
      </c>
      <c r="AC114" s="12">
        <f t="shared" si="48"/>
        <v>0</v>
      </c>
      <c r="AD114" s="11">
        <f t="shared" si="49"/>
        <v>0</v>
      </c>
      <c r="AE114" s="12">
        <f t="shared" si="50"/>
        <v>0</v>
      </c>
      <c r="AF114" s="11">
        <f t="shared" si="51"/>
        <v>0</v>
      </c>
      <c r="AG114" s="12">
        <f t="shared" si="52"/>
        <v>0</v>
      </c>
      <c r="AH114" s="11">
        <f t="shared" si="53"/>
        <v>0</v>
      </c>
      <c r="AI114" s="12">
        <f t="shared" si="54"/>
        <v>0</v>
      </c>
      <c r="AJ114" s="11">
        <f t="shared" si="55"/>
        <v>0</v>
      </c>
      <c r="AK114" s="12">
        <f t="shared" si="56"/>
        <v>0</v>
      </c>
    </row>
    <row r="115" spans="1:37" x14ac:dyDescent="0.3">
      <c r="A115">
        <v>622313</v>
      </c>
      <c r="C115" s="1">
        <v>44407</v>
      </c>
      <c r="D115">
        <v>8</v>
      </c>
      <c r="E115" t="s">
        <v>181</v>
      </c>
      <c r="F115" t="s">
        <v>182</v>
      </c>
      <c r="G115" t="s">
        <v>78</v>
      </c>
      <c r="H115" s="2">
        <v>19234375</v>
      </c>
      <c r="J115">
        <f t="shared" si="29"/>
        <v>0</v>
      </c>
      <c r="K115">
        <f t="shared" si="30"/>
        <v>0</v>
      </c>
      <c r="L115">
        <f t="shared" si="31"/>
        <v>0</v>
      </c>
      <c r="M115">
        <f t="shared" si="32"/>
        <v>0</v>
      </c>
      <c r="N115">
        <f t="shared" si="33"/>
        <v>0</v>
      </c>
      <c r="O115">
        <f t="shared" si="34"/>
        <v>0</v>
      </c>
      <c r="P115">
        <f t="shared" si="35"/>
        <v>0</v>
      </c>
      <c r="Q115">
        <f t="shared" si="36"/>
        <v>0</v>
      </c>
      <c r="R115" s="11">
        <f t="shared" si="37"/>
        <v>0</v>
      </c>
      <c r="S115" s="12">
        <f t="shared" si="38"/>
        <v>0</v>
      </c>
      <c r="T115" s="11">
        <f t="shared" si="39"/>
        <v>0</v>
      </c>
      <c r="U115" s="12">
        <f t="shared" si="40"/>
        <v>0</v>
      </c>
      <c r="V115" s="11">
        <f t="shared" si="41"/>
        <v>0</v>
      </c>
      <c r="W115" s="12">
        <f t="shared" si="42"/>
        <v>0</v>
      </c>
      <c r="X115" s="11">
        <f t="shared" si="43"/>
        <v>0</v>
      </c>
      <c r="Y115" s="12">
        <f t="shared" si="44"/>
        <v>0</v>
      </c>
      <c r="Z115" s="11">
        <f t="shared" si="45"/>
        <v>0</v>
      </c>
      <c r="AA115" s="12">
        <f t="shared" si="46"/>
        <v>0</v>
      </c>
      <c r="AB115" s="11">
        <f t="shared" si="47"/>
        <v>0</v>
      </c>
      <c r="AC115" s="12">
        <f t="shared" si="48"/>
        <v>0</v>
      </c>
      <c r="AD115" s="11">
        <f t="shared" si="49"/>
        <v>0</v>
      </c>
      <c r="AE115" s="12">
        <f t="shared" si="50"/>
        <v>0</v>
      </c>
      <c r="AF115" s="11">
        <f t="shared" si="51"/>
        <v>0</v>
      </c>
      <c r="AG115" s="12">
        <f t="shared" si="52"/>
        <v>0</v>
      </c>
      <c r="AH115" s="11">
        <f t="shared" si="53"/>
        <v>0</v>
      </c>
      <c r="AI115" s="12">
        <f t="shared" si="54"/>
        <v>0</v>
      </c>
      <c r="AJ115" s="11">
        <f t="shared" si="55"/>
        <v>0</v>
      </c>
      <c r="AK115" s="12">
        <f t="shared" si="56"/>
        <v>0</v>
      </c>
    </row>
    <row r="116" spans="1:37" x14ac:dyDescent="0.3">
      <c r="A116">
        <v>622313</v>
      </c>
      <c r="C116" s="1">
        <v>44407</v>
      </c>
      <c r="D116">
        <v>9</v>
      </c>
      <c r="E116" t="s">
        <v>181</v>
      </c>
      <c r="F116" t="s">
        <v>182</v>
      </c>
      <c r="G116" t="s">
        <v>79</v>
      </c>
      <c r="H116" s="2">
        <v>19901590</v>
      </c>
      <c r="J116">
        <f t="shared" si="29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33"/>
        <v>0</v>
      </c>
      <c r="O116">
        <f t="shared" si="34"/>
        <v>0</v>
      </c>
      <c r="P116">
        <f t="shared" si="35"/>
        <v>0</v>
      </c>
      <c r="Q116">
        <f t="shared" si="36"/>
        <v>0</v>
      </c>
      <c r="R116" s="11">
        <f t="shared" si="37"/>
        <v>0</v>
      </c>
      <c r="S116" s="12">
        <f t="shared" si="38"/>
        <v>0</v>
      </c>
      <c r="T116" s="11">
        <f t="shared" si="39"/>
        <v>0</v>
      </c>
      <c r="U116" s="12">
        <f t="shared" si="40"/>
        <v>0</v>
      </c>
      <c r="V116" s="11">
        <f t="shared" si="41"/>
        <v>0</v>
      </c>
      <c r="W116" s="12">
        <f t="shared" si="42"/>
        <v>0</v>
      </c>
      <c r="X116" s="11">
        <f t="shared" si="43"/>
        <v>0</v>
      </c>
      <c r="Y116" s="12">
        <f t="shared" si="44"/>
        <v>0</v>
      </c>
      <c r="Z116" s="11">
        <f t="shared" si="45"/>
        <v>0</v>
      </c>
      <c r="AA116" s="12">
        <f t="shared" si="46"/>
        <v>0</v>
      </c>
      <c r="AB116" s="11">
        <f t="shared" si="47"/>
        <v>0</v>
      </c>
      <c r="AC116" s="12">
        <f t="shared" si="48"/>
        <v>0</v>
      </c>
      <c r="AD116" s="11">
        <f t="shared" si="49"/>
        <v>0</v>
      </c>
      <c r="AE116" s="12">
        <f t="shared" si="50"/>
        <v>0</v>
      </c>
      <c r="AF116" s="11">
        <f t="shared" si="51"/>
        <v>0</v>
      </c>
      <c r="AG116" s="12">
        <f t="shared" si="52"/>
        <v>0</v>
      </c>
      <c r="AH116" s="11">
        <f t="shared" si="53"/>
        <v>0</v>
      </c>
      <c r="AI116" s="12">
        <f t="shared" si="54"/>
        <v>0</v>
      </c>
      <c r="AJ116" s="11">
        <f t="shared" si="55"/>
        <v>0</v>
      </c>
      <c r="AK116" s="12">
        <f t="shared" si="56"/>
        <v>0</v>
      </c>
    </row>
    <row r="117" spans="1:37" x14ac:dyDescent="0.3">
      <c r="A117">
        <v>622313</v>
      </c>
      <c r="C117" s="1">
        <v>44407</v>
      </c>
      <c r="D117">
        <v>10</v>
      </c>
      <c r="E117" t="s">
        <v>181</v>
      </c>
      <c r="F117" t="s">
        <v>182</v>
      </c>
      <c r="G117" t="s">
        <v>69</v>
      </c>
      <c r="H117" s="2">
        <v>21280000</v>
      </c>
      <c r="J117">
        <f t="shared" si="29"/>
        <v>0</v>
      </c>
      <c r="K117">
        <f t="shared" si="30"/>
        <v>0</v>
      </c>
      <c r="L117">
        <f t="shared" si="31"/>
        <v>0</v>
      </c>
      <c r="M117">
        <f t="shared" si="32"/>
        <v>0</v>
      </c>
      <c r="N117">
        <f t="shared" si="33"/>
        <v>0</v>
      </c>
      <c r="O117">
        <f t="shared" si="34"/>
        <v>0</v>
      </c>
      <c r="P117">
        <f t="shared" si="35"/>
        <v>0</v>
      </c>
      <c r="Q117">
        <f t="shared" si="36"/>
        <v>0</v>
      </c>
      <c r="R117" s="11">
        <f t="shared" si="37"/>
        <v>0</v>
      </c>
      <c r="S117" s="12">
        <f t="shared" si="38"/>
        <v>0</v>
      </c>
      <c r="T117" s="11">
        <f t="shared" si="39"/>
        <v>0</v>
      </c>
      <c r="U117" s="12">
        <f t="shared" si="40"/>
        <v>0</v>
      </c>
      <c r="V117" s="11">
        <f t="shared" si="41"/>
        <v>0</v>
      </c>
      <c r="W117" s="12">
        <f t="shared" si="42"/>
        <v>0</v>
      </c>
      <c r="X117" s="11">
        <f t="shared" si="43"/>
        <v>0</v>
      </c>
      <c r="Y117" s="12">
        <f t="shared" si="44"/>
        <v>0</v>
      </c>
      <c r="Z117" s="11">
        <f t="shared" si="45"/>
        <v>0</v>
      </c>
      <c r="AA117" s="12">
        <f t="shared" si="46"/>
        <v>0</v>
      </c>
      <c r="AB117" s="11">
        <f t="shared" si="47"/>
        <v>0</v>
      </c>
      <c r="AC117" s="12">
        <f t="shared" si="48"/>
        <v>0</v>
      </c>
      <c r="AD117" s="11">
        <f t="shared" si="49"/>
        <v>0</v>
      </c>
      <c r="AE117" s="12">
        <f t="shared" si="50"/>
        <v>0</v>
      </c>
      <c r="AF117" s="11">
        <f t="shared" si="51"/>
        <v>0</v>
      </c>
      <c r="AG117" s="12">
        <f t="shared" si="52"/>
        <v>0</v>
      </c>
      <c r="AH117" s="11">
        <f t="shared" si="53"/>
        <v>0</v>
      </c>
      <c r="AI117" s="12">
        <f t="shared" si="54"/>
        <v>0</v>
      </c>
      <c r="AJ117" s="11">
        <f t="shared" si="55"/>
        <v>0</v>
      </c>
      <c r="AK117" s="12">
        <f t="shared" si="56"/>
        <v>0</v>
      </c>
    </row>
    <row r="118" spans="1:37" x14ac:dyDescent="0.3">
      <c r="A118">
        <v>622313</v>
      </c>
      <c r="C118" s="1">
        <v>44407</v>
      </c>
      <c r="D118">
        <v>11</v>
      </c>
      <c r="E118" t="s">
        <v>181</v>
      </c>
      <c r="F118" t="s">
        <v>182</v>
      </c>
      <c r="G118" t="s">
        <v>34</v>
      </c>
      <c r="H118" s="2">
        <v>21346000</v>
      </c>
      <c r="J118">
        <f t="shared" si="29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33"/>
        <v>0</v>
      </c>
      <c r="O118">
        <f t="shared" si="34"/>
        <v>0</v>
      </c>
      <c r="P118">
        <f t="shared" si="35"/>
        <v>0</v>
      </c>
      <c r="Q118">
        <f t="shared" si="36"/>
        <v>0</v>
      </c>
      <c r="R118" s="11">
        <f t="shared" si="37"/>
        <v>0</v>
      </c>
      <c r="S118" s="12">
        <f t="shared" si="38"/>
        <v>0</v>
      </c>
      <c r="T118" s="11">
        <f t="shared" si="39"/>
        <v>0</v>
      </c>
      <c r="U118" s="12">
        <f t="shared" si="40"/>
        <v>0</v>
      </c>
      <c r="V118" s="11">
        <f t="shared" si="41"/>
        <v>0</v>
      </c>
      <c r="W118" s="12">
        <f t="shared" si="42"/>
        <v>0</v>
      </c>
      <c r="X118" s="11">
        <f t="shared" si="43"/>
        <v>0</v>
      </c>
      <c r="Y118" s="12">
        <f t="shared" si="44"/>
        <v>0</v>
      </c>
      <c r="Z118" s="11">
        <f t="shared" si="45"/>
        <v>0</v>
      </c>
      <c r="AA118" s="12">
        <f t="shared" si="46"/>
        <v>0</v>
      </c>
      <c r="AB118" s="11">
        <f t="shared" si="47"/>
        <v>0</v>
      </c>
      <c r="AC118" s="12">
        <f t="shared" si="48"/>
        <v>0</v>
      </c>
      <c r="AD118" s="11">
        <f t="shared" si="49"/>
        <v>0</v>
      </c>
      <c r="AE118" s="12">
        <f t="shared" si="50"/>
        <v>0</v>
      </c>
      <c r="AF118" s="11">
        <f t="shared" si="51"/>
        <v>0</v>
      </c>
      <c r="AG118" s="12">
        <f t="shared" si="52"/>
        <v>0</v>
      </c>
      <c r="AH118" s="11">
        <f t="shared" si="53"/>
        <v>0</v>
      </c>
      <c r="AI118" s="12">
        <f t="shared" si="54"/>
        <v>0</v>
      </c>
      <c r="AJ118" s="11">
        <f t="shared" si="55"/>
        <v>0</v>
      </c>
      <c r="AK118" s="12">
        <f t="shared" si="56"/>
        <v>0</v>
      </c>
    </row>
    <row r="119" spans="1:37" x14ac:dyDescent="0.3">
      <c r="A119">
        <v>622313</v>
      </c>
      <c r="C119" s="1">
        <v>44407</v>
      </c>
      <c r="D119">
        <v>12</v>
      </c>
      <c r="E119" t="s">
        <v>181</v>
      </c>
      <c r="F119" t="s">
        <v>182</v>
      </c>
      <c r="G119" t="s">
        <v>99</v>
      </c>
      <c r="H119" s="2">
        <v>21907200</v>
      </c>
      <c r="J119">
        <f t="shared" si="29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33"/>
        <v>0</v>
      </c>
      <c r="O119">
        <f t="shared" si="34"/>
        <v>0</v>
      </c>
      <c r="P119">
        <f t="shared" si="35"/>
        <v>0</v>
      </c>
      <c r="Q119">
        <f t="shared" si="36"/>
        <v>0</v>
      </c>
      <c r="R119" s="11">
        <f t="shared" si="37"/>
        <v>0</v>
      </c>
      <c r="S119" s="12">
        <f t="shared" si="38"/>
        <v>0</v>
      </c>
      <c r="T119" s="11">
        <f t="shared" si="39"/>
        <v>0</v>
      </c>
      <c r="U119" s="12">
        <f t="shared" si="40"/>
        <v>0</v>
      </c>
      <c r="V119" s="11">
        <f t="shared" si="41"/>
        <v>0</v>
      </c>
      <c r="W119" s="12">
        <f t="shared" si="42"/>
        <v>0</v>
      </c>
      <c r="X119" s="11">
        <f t="shared" si="43"/>
        <v>0</v>
      </c>
      <c r="Y119" s="12">
        <f t="shared" si="44"/>
        <v>0</v>
      </c>
      <c r="Z119" s="11">
        <f t="shared" si="45"/>
        <v>0</v>
      </c>
      <c r="AA119" s="12">
        <f t="shared" si="46"/>
        <v>0</v>
      </c>
      <c r="AB119" s="11">
        <f t="shared" si="47"/>
        <v>0</v>
      </c>
      <c r="AC119" s="12">
        <f t="shared" si="48"/>
        <v>0</v>
      </c>
      <c r="AD119" s="11">
        <f t="shared" si="49"/>
        <v>0</v>
      </c>
      <c r="AE119" s="12">
        <f t="shared" si="50"/>
        <v>0</v>
      </c>
      <c r="AF119" s="11">
        <f t="shared" si="51"/>
        <v>0</v>
      </c>
      <c r="AG119" s="12">
        <f t="shared" si="52"/>
        <v>0</v>
      </c>
      <c r="AH119" s="11">
        <f t="shared" si="53"/>
        <v>0</v>
      </c>
      <c r="AI119" s="12">
        <f t="shared" si="54"/>
        <v>0</v>
      </c>
      <c r="AJ119" s="11">
        <f t="shared" si="55"/>
        <v>0</v>
      </c>
      <c r="AK119" s="12">
        <f t="shared" si="56"/>
        <v>0</v>
      </c>
    </row>
    <row r="120" spans="1:37" x14ac:dyDescent="0.3">
      <c r="A120">
        <v>622313</v>
      </c>
      <c r="C120" s="1">
        <v>44407</v>
      </c>
      <c r="D120">
        <v>13</v>
      </c>
      <c r="E120" t="s">
        <v>181</v>
      </c>
      <c r="F120" t="s">
        <v>182</v>
      </c>
      <c r="G120" t="s">
        <v>80</v>
      </c>
      <c r="H120" s="2">
        <v>22242500</v>
      </c>
      <c r="J120">
        <f t="shared" si="29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33"/>
        <v>0</v>
      </c>
      <c r="O120">
        <f t="shared" si="34"/>
        <v>0</v>
      </c>
      <c r="P120">
        <f t="shared" si="35"/>
        <v>0</v>
      </c>
      <c r="Q120">
        <f t="shared" si="36"/>
        <v>0</v>
      </c>
      <c r="R120" s="11">
        <f t="shared" si="37"/>
        <v>0</v>
      </c>
      <c r="S120" s="12">
        <f t="shared" si="38"/>
        <v>0</v>
      </c>
      <c r="T120" s="11">
        <f t="shared" si="39"/>
        <v>0</v>
      </c>
      <c r="U120" s="12">
        <f t="shared" si="40"/>
        <v>0</v>
      </c>
      <c r="V120" s="11">
        <f t="shared" si="41"/>
        <v>0</v>
      </c>
      <c r="W120" s="12">
        <f t="shared" si="42"/>
        <v>0</v>
      </c>
      <c r="X120" s="11">
        <f t="shared" si="43"/>
        <v>0</v>
      </c>
      <c r="Y120" s="12">
        <f t="shared" si="44"/>
        <v>0</v>
      </c>
      <c r="Z120" s="11">
        <f t="shared" si="45"/>
        <v>0</v>
      </c>
      <c r="AA120" s="12">
        <f t="shared" si="46"/>
        <v>0</v>
      </c>
      <c r="AB120" s="11">
        <f t="shared" si="47"/>
        <v>0</v>
      </c>
      <c r="AC120" s="12">
        <f t="shared" si="48"/>
        <v>0</v>
      </c>
      <c r="AD120" s="11">
        <f t="shared" si="49"/>
        <v>0</v>
      </c>
      <c r="AE120" s="12">
        <f t="shared" si="50"/>
        <v>0</v>
      </c>
      <c r="AF120" s="11">
        <f t="shared" si="51"/>
        <v>0</v>
      </c>
      <c r="AG120" s="12">
        <f t="shared" si="52"/>
        <v>0</v>
      </c>
      <c r="AH120" s="11">
        <f t="shared" si="53"/>
        <v>0</v>
      </c>
      <c r="AI120" s="12">
        <f t="shared" si="54"/>
        <v>0</v>
      </c>
      <c r="AJ120" s="11">
        <f t="shared" si="55"/>
        <v>0</v>
      </c>
      <c r="AK120" s="12">
        <f t="shared" si="56"/>
        <v>0</v>
      </c>
    </row>
    <row r="121" spans="1:37" x14ac:dyDescent="0.3">
      <c r="A121">
        <v>622313</v>
      </c>
      <c r="C121" s="1">
        <v>44407</v>
      </c>
      <c r="D121">
        <v>14</v>
      </c>
      <c r="E121" t="s">
        <v>181</v>
      </c>
      <c r="F121" t="s">
        <v>182</v>
      </c>
      <c r="G121" t="s">
        <v>70</v>
      </c>
      <c r="H121" s="2">
        <v>27886193</v>
      </c>
      <c r="J121">
        <f t="shared" si="29"/>
        <v>0</v>
      </c>
      <c r="K121">
        <f t="shared" si="30"/>
        <v>0</v>
      </c>
      <c r="L121">
        <f t="shared" si="31"/>
        <v>0</v>
      </c>
      <c r="M121">
        <f t="shared" si="32"/>
        <v>0</v>
      </c>
      <c r="N121">
        <f t="shared" si="33"/>
        <v>0</v>
      </c>
      <c r="O121">
        <f t="shared" si="34"/>
        <v>0</v>
      </c>
      <c r="P121">
        <f t="shared" si="35"/>
        <v>0</v>
      </c>
      <c r="Q121">
        <f t="shared" si="36"/>
        <v>0</v>
      </c>
      <c r="R121" s="11">
        <f t="shared" si="37"/>
        <v>0</v>
      </c>
      <c r="S121" s="12">
        <f t="shared" si="38"/>
        <v>0</v>
      </c>
      <c r="T121" s="11">
        <f t="shared" si="39"/>
        <v>0</v>
      </c>
      <c r="U121" s="12">
        <f t="shared" si="40"/>
        <v>0</v>
      </c>
      <c r="V121" s="11">
        <f t="shared" si="41"/>
        <v>0</v>
      </c>
      <c r="W121" s="12">
        <f t="shared" si="42"/>
        <v>0</v>
      </c>
      <c r="X121" s="11">
        <f t="shared" si="43"/>
        <v>0</v>
      </c>
      <c r="Y121" s="12">
        <f t="shared" si="44"/>
        <v>0</v>
      </c>
      <c r="Z121" s="11">
        <f t="shared" si="45"/>
        <v>0</v>
      </c>
      <c r="AA121" s="12">
        <f t="shared" si="46"/>
        <v>0</v>
      </c>
      <c r="AB121" s="11">
        <f t="shared" si="47"/>
        <v>0</v>
      </c>
      <c r="AC121" s="12">
        <f t="shared" si="48"/>
        <v>0</v>
      </c>
      <c r="AD121" s="11">
        <f t="shared" si="49"/>
        <v>0</v>
      </c>
      <c r="AE121" s="12">
        <f t="shared" si="50"/>
        <v>0</v>
      </c>
      <c r="AF121" s="11">
        <f t="shared" si="51"/>
        <v>0</v>
      </c>
      <c r="AG121" s="12">
        <f t="shared" si="52"/>
        <v>0</v>
      </c>
      <c r="AH121" s="11">
        <f t="shared" si="53"/>
        <v>0</v>
      </c>
      <c r="AI121" s="12">
        <f t="shared" si="54"/>
        <v>0</v>
      </c>
      <c r="AJ121" s="11">
        <f t="shared" si="55"/>
        <v>0</v>
      </c>
      <c r="AK121" s="12">
        <f t="shared" si="56"/>
        <v>0</v>
      </c>
    </row>
    <row r="122" spans="1:37" x14ac:dyDescent="0.3">
      <c r="A122">
        <v>622313</v>
      </c>
      <c r="C122" s="1">
        <v>44407</v>
      </c>
      <c r="D122">
        <v>15</v>
      </c>
      <c r="E122" t="s">
        <v>181</v>
      </c>
      <c r="F122" t="s">
        <v>182</v>
      </c>
      <c r="G122" t="s">
        <v>100</v>
      </c>
      <c r="H122" s="2">
        <v>29368000</v>
      </c>
      <c r="J122">
        <f t="shared" si="29"/>
        <v>0</v>
      </c>
      <c r="K122">
        <f t="shared" si="30"/>
        <v>0</v>
      </c>
      <c r="L122">
        <f t="shared" si="31"/>
        <v>0</v>
      </c>
      <c r="M122">
        <f t="shared" si="32"/>
        <v>0</v>
      </c>
      <c r="N122">
        <f t="shared" si="33"/>
        <v>0</v>
      </c>
      <c r="O122">
        <f t="shared" si="34"/>
        <v>0</v>
      </c>
      <c r="P122">
        <f t="shared" si="35"/>
        <v>0</v>
      </c>
      <c r="Q122">
        <f t="shared" si="36"/>
        <v>0</v>
      </c>
      <c r="R122" s="11">
        <f t="shared" si="37"/>
        <v>0</v>
      </c>
      <c r="S122" s="12">
        <f t="shared" si="38"/>
        <v>0</v>
      </c>
      <c r="T122" s="11">
        <f t="shared" si="39"/>
        <v>0</v>
      </c>
      <c r="U122" s="12">
        <f t="shared" si="40"/>
        <v>0</v>
      </c>
      <c r="V122" s="11">
        <f t="shared" si="41"/>
        <v>0</v>
      </c>
      <c r="W122" s="12">
        <f t="shared" si="42"/>
        <v>0</v>
      </c>
      <c r="X122" s="11">
        <f t="shared" si="43"/>
        <v>0</v>
      </c>
      <c r="Y122" s="12">
        <f t="shared" si="44"/>
        <v>0</v>
      </c>
      <c r="Z122" s="11">
        <f t="shared" si="45"/>
        <v>0</v>
      </c>
      <c r="AA122" s="12">
        <f t="shared" si="46"/>
        <v>0</v>
      </c>
      <c r="AB122" s="11">
        <f t="shared" si="47"/>
        <v>0</v>
      </c>
      <c r="AC122" s="12">
        <f t="shared" si="48"/>
        <v>0</v>
      </c>
      <c r="AD122" s="11">
        <f t="shared" si="49"/>
        <v>0</v>
      </c>
      <c r="AE122" s="12">
        <f t="shared" si="50"/>
        <v>0</v>
      </c>
      <c r="AF122" s="11">
        <f t="shared" si="51"/>
        <v>0</v>
      </c>
      <c r="AG122" s="12">
        <f t="shared" si="52"/>
        <v>0</v>
      </c>
      <c r="AH122" s="11">
        <f t="shared" si="53"/>
        <v>0</v>
      </c>
      <c r="AI122" s="12">
        <f t="shared" si="54"/>
        <v>0</v>
      </c>
      <c r="AJ122" s="11">
        <f t="shared" si="55"/>
        <v>0</v>
      </c>
      <c r="AK122" s="12">
        <f t="shared" si="56"/>
        <v>0</v>
      </c>
    </row>
    <row r="123" spans="1:37" x14ac:dyDescent="0.3">
      <c r="C123" s="1"/>
      <c r="H123" s="2"/>
      <c r="J123">
        <f t="shared" si="29"/>
        <v>0</v>
      </c>
      <c r="K123">
        <f t="shared" si="30"/>
        <v>0</v>
      </c>
      <c r="L123">
        <f t="shared" si="31"/>
        <v>0</v>
      </c>
      <c r="M123">
        <f t="shared" si="32"/>
        <v>0</v>
      </c>
      <c r="N123">
        <f t="shared" si="33"/>
        <v>0</v>
      </c>
      <c r="O123">
        <f t="shared" si="34"/>
        <v>0</v>
      </c>
      <c r="P123">
        <f t="shared" si="35"/>
        <v>0</v>
      </c>
      <c r="Q123">
        <f t="shared" si="36"/>
        <v>0</v>
      </c>
      <c r="R123" s="11">
        <f t="shared" si="37"/>
        <v>0</v>
      </c>
      <c r="S123" s="12">
        <f t="shared" si="38"/>
        <v>0</v>
      </c>
      <c r="T123" s="11">
        <f t="shared" si="39"/>
        <v>0</v>
      </c>
      <c r="U123" s="12">
        <f t="shared" si="40"/>
        <v>0</v>
      </c>
      <c r="V123" s="11">
        <f t="shared" si="41"/>
        <v>0</v>
      </c>
      <c r="W123" s="12">
        <f t="shared" si="42"/>
        <v>0</v>
      </c>
      <c r="X123" s="11">
        <f t="shared" si="43"/>
        <v>0</v>
      </c>
      <c r="Y123" s="12">
        <f t="shared" si="44"/>
        <v>0</v>
      </c>
      <c r="Z123" s="11">
        <f t="shared" si="45"/>
        <v>0</v>
      </c>
      <c r="AA123" s="12">
        <f t="shared" si="46"/>
        <v>0</v>
      </c>
      <c r="AB123" s="11">
        <f t="shared" si="47"/>
        <v>0</v>
      </c>
      <c r="AC123" s="12">
        <f t="shared" si="48"/>
        <v>0</v>
      </c>
      <c r="AD123" s="11">
        <f t="shared" si="49"/>
        <v>0</v>
      </c>
      <c r="AE123" s="12">
        <f t="shared" si="50"/>
        <v>0</v>
      </c>
      <c r="AF123" s="11">
        <f t="shared" si="51"/>
        <v>0</v>
      </c>
      <c r="AG123" s="12">
        <f t="shared" si="52"/>
        <v>0</v>
      </c>
      <c r="AH123" s="11">
        <f t="shared" si="53"/>
        <v>0</v>
      </c>
      <c r="AI123" s="12">
        <f t="shared" si="54"/>
        <v>0</v>
      </c>
      <c r="AJ123" s="11">
        <f t="shared" si="55"/>
        <v>0</v>
      </c>
      <c r="AK123" s="12">
        <f t="shared" si="56"/>
        <v>0</v>
      </c>
    </row>
    <row r="124" spans="1:37" x14ac:dyDescent="0.3">
      <c r="A124">
        <v>624051</v>
      </c>
      <c r="C124" s="1">
        <v>44403</v>
      </c>
      <c r="D124">
        <v>1</v>
      </c>
      <c r="E124" t="s">
        <v>183</v>
      </c>
      <c r="F124" t="s">
        <v>165</v>
      </c>
      <c r="G124" t="s">
        <v>13</v>
      </c>
      <c r="H124" s="2">
        <v>6382583</v>
      </c>
      <c r="J124">
        <f t="shared" si="29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33"/>
        <v>1</v>
      </c>
      <c r="O124">
        <f t="shared" si="34"/>
        <v>1</v>
      </c>
      <c r="P124">
        <f t="shared" si="35"/>
        <v>0</v>
      </c>
      <c r="Q124">
        <f t="shared" si="36"/>
        <v>0</v>
      </c>
      <c r="R124" s="11">
        <f t="shared" si="37"/>
        <v>0</v>
      </c>
      <c r="S124" s="12">
        <f t="shared" si="38"/>
        <v>0</v>
      </c>
      <c r="T124" s="11">
        <f t="shared" si="39"/>
        <v>0</v>
      </c>
      <c r="U124" s="12">
        <f t="shared" si="40"/>
        <v>0</v>
      </c>
      <c r="V124" s="11">
        <f t="shared" si="41"/>
        <v>0</v>
      </c>
      <c r="W124" s="12">
        <f t="shared" si="42"/>
        <v>0</v>
      </c>
      <c r="X124" s="11">
        <f t="shared" si="43"/>
        <v>0</v>
      </c>
      <c r="Y124" s="12">
        <f t="shared" si="44"/>
        <v>0</v>
      </c>
      <c r="Z124" s="11">
        <f t="shared" si="45"/>
        <v>0</v>
      </c>
      <c r="AA124" s="12">
        <f t="shared" si="46"/>
        <v>0</v>
      </c>
      <c r="AB124" s="11">
        <f t="shared" si="47"/>
        <v>0</v>
      </c>
      <c r="AC124" s="12">
        <f t="shared" si="48"/>
        <v>0</v>
      </c>
      <c r="AD124" s="11">
        <f t="shared" si="49"/>
        <v>0</v>
      </c>
      <c r="AE124" s="12">
        <f t="shared" si="50"/>
        <v>0</v>
      </c>
      <c r="AF124" s="11">
        <f t="shared" si="51"/>
        <v>0</v>
      </c>
      <c r="AG124" s="12">
        <f t="shared" si="52"/>
        <v>0</v>
      </c>
      <c r="AH124" s="11">
        <f t="shared" si="53"/>
        <v>0</v>
      </c>
      <c r="AI124" s="12">
        <f t="shared" si="54"/>
        <v>0</v>
      </c>
      <c r="AJ124" s="11">
        <f t="shared" si="55"/>
        <v>0</v>
      </c>
      <c r="AK124" s="12">
        <f t="shared" si="56"/>
        <v>0</v>
      </c>
    </row>
    <row r="125" spans="1:37" x14ac:dyDescent="0.3">
      <c r="A125">
        <v>624051</v>
      </c>
      <c r="C125" s="1">
        <v>44403</v>
      </c>
      <c r="D125">
        <v>2</v>
      </c>
      <c r="E125" t="s">
        <v>183</v>
      </c>
      <c r="F125" t="s">
        <v>165</v>
      </c>
      <c r="G125" t="s">
        <v>17</v>
      </c>
      <c r="H125" s="2">
        <v>6510532</v>
      </c>
      <c r="J125">
        <f t="shared" si="29"/>
        <v>0</v>
      </c>
      <c r="K125">
        <f t="shared" si="30"/>
        <v>0</v>
      </c>
      <c r="L125">
        <f t="shared" si="31"/>
        <v>0</v>
      </c>
      <c r="M125">
        <f t="shared" si="32"/>
        <v>0</v>
      </c>
      <c r="N125">
        <f t="shared" si="33"/>
        <v>0</v>
      </c>
      <c r="O125">
        <f t="shared" si="34"/>
        <v>0</v>
      </c>
      <c r="P125">
        <f t="shared" si="35"/>
        <v>0</v>
      </c>
      <c r="Q125">
        <f t="shared" si="36"/>
        <v>0</v>
      </c>
      <c r="R125" s="11">
        <f t="shared" si="37"/>
        <v>0</v>
      </c>
      <c r="S125" s="12">
        <f t="shared" si="38"/>
        <v>0</v>
      </c>
      <c r="T125" s="11">
        <f t="shared" si="39"/>
        <v>0</v>
      </c>
      <c r="U125" s="12">
        <f t="shared" si="40"/>
        <v>0</v>
      </c>
      <c r="V125" s="11">
        <f t="shared" si="41"/>
        <v>0</v>
      </c>
      <c r="W125" s="12">
        <f t="shared" si="42"/>
        <v>0</v>
      </c>
      <c r="X125" s="11">
        <f t="shared" si="43"/>
        <v>0</v>
      </c>
      <c r="Y125" s="12">
        <f t="shared" si="44"/>
        <v>0</v>
      </c>
      <c r="Z125" s="11">
        <f t="shared" si="45"/>
        <v>0</v>
      </c>
      <c r="AA125" s="12">
        <f t="shared" si="46"/>
        <v>0</v>
      </c>
      <c r="AB125" s="11">
        <f t="shared" si="47"/>
        <v>0</v>
      </c>
      <c r="AC125" s="12">
        <f t="shared" si="48"/>
        <v>0</v>
      </c>
      <c r="AD125" s="11">
        <f t="shared" si="49"/>
        <v>0</v>
      </c>
      <c r="AE125" s="12">
        <f t="shared" si="50"/>
        <v>0</v>
      </c>
      <c r="AF125" s="11">
        <f t="shared" si="51"/>
        <v>0</v>
      </c>
      <c r="AG125" s="12">
        <f t="shared" si="52"/>
        <v>0</v>
      </c>
      <c r="AH125" s="11">
        <f t="shared" si="53"/>
        <v>0</v>
      </c>
      <c r="AI125" s="12">
        <f t="shared" si="54"/>
        <v>0</v>
      </c>
      <c r="AJ125" s="11">
        <f t="shared" si="55"/>
        <v>0</v>
      </c>
      <c r="AK125" s="12">
        <f t="shared" si="56"/>
        <v>0</v>
      </c>
    </row>
    <row r="126" spans="1:37" x14ac:dyDescent="0.3">
      <c r="A126">
        <v>624051</v>
      </c>
      <c r="C126" s="1">
        <v>44403</v>
      </c>
      <c r="D126">
        <v>3</v>
      </c>
      <c r="E126" t="s">
        <v>183</v>
      </c>
      <c r="F126" t="s">
        <v>165</v>
      </c>
      <c r="G126" t="s">
        <v>156</v>
      </c>
      <c r="H126" s="2">
        <v>6668000</v>
      </c>
      <c r="J126">
        <f t="shared" si="29"/>
        <v>1</v>
      </c>
      <c r="K126">
        <f t="shared" si="30"/>
        <v>0</v>
      </c>
      <c r="L126">
        <f t="shared" si="31"/>
        <v>0</v>
      </c>
      <c r="M126">
        <f t="shared" si="32"/>
        <v>0</v>
      </c>
      <c r="N126">
        <f t="shared" si="33"/>
        <v>0</v>
      </c>
      <c r="O126">
        <f t="shared" si="34"/>
        <v>0</v>
      </c>
      <c r="P126">
        <f t="shared" si="35"/>
        <v>0</v>
      </c>
      <c r="Q126">
        <f t="shared" si="36"/>
        <v>0</v>
      </c>
      <c r="R126" s="11">
        <f t="shared" si="37"/>
        <v>0</v>
      </c>
      <c r="S126" s="12">
        <f t="shared" si="38"/>
        <v>0</v>
      </c>
      <c r="T126" s="11">
        <f t="shared" si="39"/>
        <v>0</v>
      </c>
      <c r="U126" s="12">
        <f t="shared" si="40"/>
        <v>0</v>
      </c>
      <c r="V126" s="11">
        <f t="shared" si="41"/>
        <v>0</v>
      </c>
      <c r="W126" s="12">
        <f t="shared" si="42"/>
        <v>0</v>
      </c>
      <c r="X126" s="11">
        <f t="shared" si="43"/>
        <v>0</v>
      </c>
      <c r="Y126" s="12">
        <f t="shared" si="44"/>
        <v>0</v>
      </c>
      <c r="Z126" s="11">
        <f t="shared" si="45"/>
        <v>0</v>
      </c>
      <c r="AA126" s="12">
        <f t="shared" si="46"/>
        <v>0</v>
      </c>
      <c r="AB126" s="11">
        <f t="shared" si="47"/>
        <v>0</v>
      </c>
      <c r="AC126" s="12">
        <f t="shared" si="48"/>
        <v>0</v>
      </c>
      <c r="AD126" s="11">
        <f t="shared" si="49"/>
        <v>0</v>
      </c>
      <c r="AE126" s="12">
        <f t="shared" si="50"/>
        <v>0</v>
      </c>
      <c r="AF126" s="11">
        <f t="shared" si="51"/>
        <v>0</v>
      </c>
      <c r="AG126" s="12">
        <f t="shared" si="52"/>
        <v>0</v>
      </c>
      <c r="AH126" s="11">
        <f t="shared" si="53"/>
        <v>0</v>
      </c>
      <c r="AI126" s="12">
        <f t="shared" si="54"/>
        <v>0</v>
      </c>
      <c r="AJ126" s="11">
        <f t="shared" si="55"/>
        <v>0</v>
      </c>
      <c r="AK126" s="12">
        <f t="shared" si="56"/>
        <v>0</v>
      </c>
    </row>
    <row r="127" spans="1:37" x14ac:dyDescent="0.3">
      <c r="A127">
        <v>624051</v>
      </c>
      <c r="C127" s="1">
        <v>44403</v>
      </c>
      <c r="D127">
        <v>4</v>
      </c>
      <c r="E127" t="s">
        <v>183</v>
      </c>
      <c r="F127" t="s">
        <v>165</v>
      </c>
      <c r="G127" t="s">
        <v>57</v>
      </c>
      <c r="H127" s="2">
        <v>6697641</v>
      </c>
      <c r="J127">
        <f t="shared" si="29"/>
        <v>0</v>
      </c>
      <c r="K127">
        <f t="shared" si="30"/>
        <v>0</v>
      </c>
      <c r="L127">
        <f t="shared" si="31"/>
        <v>0</v>
      </c>
      <c r="M127">
        <f t="shared" si="32"/>
        <v>0</v>
      </c>
      <c r="N127">
        <f t="shared" si="33"/>
        <v>0</v>
      </c>
      <c r="O127">
        <f t="shared" si="34"/>
        <v>0</v>
      </c>
      <c r="P127">
        <f t="shared" si="35"/>
        <v>0</v>
      </c>
      <c r="Q127">
        <f t="shared" si="36"/>
        <v>0</v>
      </c>
      <c r="R127" s="11">
        <f t="shared" si="37"/>
        <v>0</v>
      </c>
      <c r="S127" s="12">
        <f t="shared" si="38"/>
        <v>0</v>
      </c>
      <c r="T127" s="11">
        <f t="shared" si="39"/>
        <v>0</v>
      </c>
      <c r="U127" s="12">
        <f t="shared" si="40"/>
        <v>0</v>
      </c>
      <c r="V127" s="11">
        <f t="shared" si="41"/>
        <v>0</v>
      </c>
      <c r="W127" s="12">
        <f t="shared" si="42"/>
        <v>0</v>
      </c>
      <c r="X127" s="11">
        <f t="shared" si="43"/>
        <v>0</v>
      </c>
      <c r="Y127" s="12">
        <f t="shared" si="44"/>
        <v>0</v>
      </c>
      <c r="Z127" s="11">
        <f t="shared" si="45"/>
        <v>0</v>
      </c>
      <c r="AA127" s="12">
        <f t="shared" si="46"/>
        <v>0</v>
      </c>
      <c r="AB127" s="11">
        <f t="shared" si="47"/>
        <v>0</v>
      </c>
      <c r="AC127" s="12">
        <f t="shared" si="48"/>
        <v>0</v>
      </c>
      <c r="AD127" s="11">
        <f t="shared" si="49"/>
        <v>0</v>
      </c>
      <c r="AE127" s="12">
        <f t="shared" si="50"/>
        <v>0</v>
      </c>
      <c r="AF127" s="11">
        <f t="shared" si="51"/>
        <v>0</v>
      </c>
      <c r="AG127" s="12">
        <f t="shared" si="52"/>
        <v>0</v>
      </c>
      <c r="AH127" s="11">
        <f t="shared" si="53"/>
        <v>0</v>
      </c>
      <c r="AI127" s="12">
        <f t="shared" si="54"/>
        <v>0</v>
      </c>
      <c r="AJ127" s="11">
        <f t="shared" si="55"/>
        <v>0</v>
      </c>
      <c r="AK127" s="12">
        <f t="shared" si="56"/>
        <v>0</v>
      </c>
    </row>
    <row r="128" spans="1:37" x14ac:dyDescent="0.3">
      <c r="A128">
        <v>624051</v>
      </c>
      <c r="C128" s="1">
        <v>44403</v>
      </c>
      <c r="D128">
        <v>5</v>
      </c>
      <c r="E128" t="s">
        <v>183</v>
      </c>
      <c r="F128" t="s">
        <v>165</v>
      </c>
      <c r="G128" t="s">
        <v>184</v>
      </c>
      <c r="H128" s="2">
        <v>6699699</v>
      </c>
      <c r="J128">
        <f t="shared" si="29"/>
        <v>0</v>
      </c>
      <c r="K128">
        <f t="shared" si="30"/>
        <v>0</v>
      </c>
      <c r="L128">
        <f t="shared" si="31"/>
        <v>0</v>
      </c>
      <c r="M128">
        <f t="shared" si="32"/>
        <v>0</v>
      </c>
      <c r="N128">
        <f t="shared" si="33"/>
        <v>0</v>
      </c>
      <c r="O128">
        <f t="shared" si="34"/>
        <v>0</v>
      </c>
      <c r="P128">
        <f t="shared" si="35"/>
        <v>0</v>
      </c>
      <c r="Q128">
        <f t="shared" si="36"/>
        <v>0</v>
      </c>
      <c r="R128" s="11">
        <f t="shared" si="37"/>
        <v>0</v>
      </c>
      <c r="S128" s="12">
        <f t="shared" si="38"/>
        <v>0</v>
      </c>
      <c r="T128" s="11">
        <f t="shared" si="39"/>
        <v>0</v>
      </c>
      <c r="U128" s="12">
        <f t="shared" si="40"/>
        <v>0</v>
      </c>
      <c r="V128" s="11">
        <f t="shared" si="41"/>
        <v>0</v>
      </c>
      <c r="W128" s="12">
        <f t="shared" si="42"/>
        <v>0</v>
      </c>
      <c r="X128" s="11">
        <f t="shared" si="43"/>
        <v>0</v>
      </c>
      <c r="Y128" s="12">
        <f t="shared" si="44"/>
        <v>0</v>
      </c>
      <c r="Z128" s="11">
        <f t="shared" si="45"/>
        <v>0</v>
      </c>
      <c r="AA128" s="12">
        <f t="shared" si="46"/>
        <v>0</v>
      </c>
      <c r="AB128" s="11">
        <f t="shared" si="47"/>
        <v>0</v>
      </c>
      <c r="AC128" s="12">
        <f t="shared" si="48"/>
        <v>0</v>
      </c>
      <c r="AD128" s="11">
        <f t="shared" si="49"/>
        <v>0</v>
      </c>
      <c r="AE128" s="12">
        <f t="shared" si="50"/>
        <v>0</v>
      </c>
      <c r="AF128" s="11">
        <f t="shared" si="51"/>
        <v>0</v>
      </c>
      <c r="AG128" s="12">
        <f t="shared" si="52"/>
        <v>0</v>
      </c>
      <c r="AH128" s="11">
        <f t="shared" si="53"/>
        <v>0</v>
      </c>
      <c r="AI128" s="12">
        <f t="shared" si="54"/>
        <v>0</v>
      </c>
      <c r="AJ128" s="11">
        <f t="shared" si="55"/>
        <v>0</v>
      </c>
      <c r="AK128" s="12">
        <f t="shared" si="56"/>
        <v>0</v>
      </c>
    </row>
    <row r="129" spans="1:37" x14ac:dyDescent="0.3">
      <c r="A129">
        <v>624051</v>
      </c>
      <c r="C129" s="1">
        <v>44403</v>
      </c>
      <c r="D129">
        <v>6</v>
      </c>
      <c r="E129" t="s">
        <v>183</v>
      </c>
      <c r="F129" t="s">
        <v>165</v>
      </c>
      <c r="G129" t="s">
        <v>12</v>
      </c>
      <c r="H129" s="2">
        <v>6723278</v>
      </c>
      <c r="J129">
        <f t="shared" si="29"/>
        <v>0</v>
      </c>
      <c r="K129">
        <f t="shared" si="30"/>
        <v>0</v>
      </c>
      <c r="L129">
        <f t="shared" si="31"/>
        <v>0</v>
      </c>
      <c r="M129">
        <f t="shared" si="32"/>
        <v>0</v>
      </c>
      <c r="N129">
        <f t="shared" si="33"/>
        <v>0</v>
      </c>
      <c r="O129">
        <f t="shared" si="34"/>
        <v>0</v>
      </c>
      <c r="P129">
        <f t="shared" si="35"/>
        <v>0</v>
      </c>
      <c r="Q129">
        <f t="shared" si="36"/>
        <v>0</v>
      </c>
      <c r="R129" s="11">
        <f t="shared" si="37"/>
        <v>0</v>
      </c>
      <c r="S129" s="12">
        <f t="shared" si="38"/>
        <v>0</v>
      </c>
      <c r="T129" s="11">
        <f t="shared" si="39"/>
        <v>0</v>
      </c>
      <c r="U129" s="12">
        <f t="shared" si="40"/>
        <v>0</v>
      </c>
      <c r="V129" s="11">
        <f t="shared" si="41"/>
        <v>1</v>
      </c>
      <c r="W129" s="12">
        <f t="shared" si="42"/>
        <v>0</v>
      </c>
      <c r="X129" s="11">
        <f t="shared" si="43"/>
        <v>0</v>
      </c>
      <c r="Y129" s="12">
        <f t="shared" si="44"/>
        <v>0</v>
      </c>
      <c r="Z129" s="11">
        <f t="shared" si="45"/>
        <v>0</v>
      </c>
      <c r="AA129" s="12">
        <f t="shared" si="46"/>
        <v>0</v>
      </c>
      <c r="AB129" s="11">
        <f t="shared" si="47"/>
        <v>0</v>
      </c>
      <c r="AC129" s="12">
        <f t="shared" si="48"/>
        <v>0</v>
      </c>
      <c r="AD129" s="11">
        <f t="shared" si="49"/>
        <v>0</v>
      </c>
      <c r="AE129" s="12">
        <f t="shared" si="50"/>
        <v>0</v>
      </c>
      <c r="AF129" s="11">
        <f t="shared" si="51"/>
        <v>0</v>
      </c>
      <c r="AG129" s="12">
        <f t="shared" si="52"/>
        <v>0</v>
      </c>
      <c r="AH129" s="11">
        <f t="shared" si="53"/>
        <v>0</v>
      </c>
      <c r="AI129" s="12">
        <f t="shared" si="54"/>
        <v>0</v>
      </c>
      <c r="AJ129" s="11">
        <f t="shared" si="55"/>
        <v>0</v>
      </c>
      <c r="AK129" s="12">
        <f t="shared" si="56"/>
        <v>0</v>
      </c>
    </row>
    <row r="130" spans="1:37" x14ac:dyDescent="0.3">
      <c r="A130">
        <v>624051</v>
      </c>
      <c r="C130" s="1">
        <v>44403</v>
      </c>
      <c r="D130">
        <v>7</v>
      </c>
      <c r="E130" t="s">
        <v>183</v>
      </c>
      <c r="F130" t="s">
        <v>165</v>
      </c>
      <c r="G130" t="s">
        <v>15</v>
      </c>
      <c r="H130" s="2">
        <v>6821330</v>
      </c>
      <c r="J130">
        <f t="shared" si="29"/>
        <v>0</v>
      </c>
      <c r="K130">
        <f t="shared" si="30"/>
        <v>0</v>
      </c>
      <c r="L130">
        <f t="shared" si="31"/>
        <v>0</v>
      </c>
      <c r="M130">
        <f t="shared" si="32"/>
        <v>0</v>
      </c>
      <c r="N130">
        <f t="shared" si="33"/>
        <v>0</v>
      </c>
      <c r="O130">
        <f t="shared" si="34"/>
        <v>0</v>
      </c>
      <c r="P130">
        <f t="shared" si="35"/>
        <v>0</v>
      </c>
      <c r="Q130">
        <f t="shared" si="36"/>
        <v>0</v>
      </c>
      <c r="R130" s="11">
        <f t="shared" si="37"/>
        <v>0</v>
      </c>
      <c r="S130" s="12">
        <f t="shared" si="38"/>
        <v>0</v>
      </c>
      <c r="T130" s="11">
        <f t="shared" si="39"/>
        <v>0</v>
      </c>
      <c r="U130" s="12">
        <f t="shared" si="40"/>
        <v>0</v>
      </c>
      <c r="V130" s="11">
        <f t="shared" si="41"/>
        <v>0</v>
      </c>
      <c r="W130" s="12">
        <f t="shared" si="42"/>
        <v>0</v>
      </c>
      <c r="X130" s="11">
        <f t="shared" si="43"/>
        <v>0</v>
      </c>
      <c r="Y130" s="12">
        <f t="shared" si="44"/>
        <v>0</v>
      </c>
      <c r="Z130" s="11">
        <f t="shared" si="45"/>
        <v>0</v>
      </c>
      <c r="AA130" s="12">
        <f t="shared" si="46"/>
        <v>0</v>
      </c>
      <c r="AB130" s="11">
        <f t="shared" si="47"/>
        <v>0</v>
      </c>
      <c r="AC130" s="12">
        <f t="shared" si="48"/>
        <v>0</v>
      </c>
      <c r="AD130" s="11">
        <f t="shared" si="49"/>
        <v>0</v>
      </c>
      <c r="AE130" s="12">
        <f t="shared" si="50"/>
        <v>0</v>
      </c>
      <c r="AF130" s="11">
        <f t="shared" si="51"/>
        <v>1</v>
      </c>
      <c r="AG130" s="12">
        <f t="shared" si="52"/>
        <v>0</v>
      </c>
      <c r="AH130" s="11">
        <f t="shared" si="53"/>
        <v>0</v>
      </c>
      <c r="AI130" s="12">
        <f t="shared" si="54"/>
        <v>0</v>
      </c>
      <c r="AJ130" s="11">
        <f t="shared" si="55"/>
        <v>0</v>
      </c>
      <c r="AK130" s="12">
        <f t="shared" si="56"/>
        <v>0</v>
      </c>
    </row>
    <row r="131" spans="1:37" x14ac:dyDescent="0.3">
      <c r="A131">
        <v>624051</v>
      </c>
      <c r="C131" s="1">
        <v>44403</v>
      </c>
      <c r="D131">
        <v>8</v>
      </c>
      <c r="E131" t="s">
        <v>183</v>
      </c>
      <c r="F131" t="s">
        <v>165</v>
      </c>
      <c r="G131" t="s">
        <v>14</v>
      </c>
      <c r="H131" s="2">
        <v>6850619</v>
      </c>
      <c r="J131">
        <f t="shared" si="29"/>
        <v>0</v>
      </c>
      <c r="K131">
        <f t="shared" si="30"/>
        <v>0</v>
      </c>
      <c r="L131">
        <f t="shared" si="31"/>
        <v>0</v>
      </c>
      <c r="M131">
        <f t="shared" si="32"/>
        <v>0</v>
      </c>
      <c r="N131">
        <f t="shared" si="33"/>
        <v>0</v>
      </c>
      <c r="O131">
        <f t="shared" si="34"/>
        <v>0</v>
      </c>
      <c r="P131">
        <f t="shared" si="35"/>
        <v>0</v>
      </c>
      <c r="Q131">
        <f t="shared" si="36"/>
        <v>0</v>
      </c>
      <c r="R131" s="11">
        <f t="shared" si="37"/>
        <v>0</v>
      </c>
      <c r="S131" s="12">
        <f t="shared" si="38"/>
        <v>0</v>
      </c>
      <c r="T131" s="11">
        <f t="shared" si="39"/>
        <v>0</v>
      </c>
      <c r="U131" s="12">
        <f t="shared" si="40"/>
        <v>0</v>
      </c>
      <c r="V131" s="11">
        <f t="shared" si="41"/>
        <v>0</v>
      </c>
      <c r="W131" s="12">
        <f t="shared" si="42"/>
        <v>0</v>
      </c>
      <c r="X131" s="11">
        <f t="shared" si="43"/>
        <v>0</v>
      </c>
      <c r="Y131" s="12">
        <f t="shared" si="44"/>
        <v>0</v>
      </c>
      <c r="Z131" s="11">
        <f t="shared" si="45"/>
        <v>1</v>
      </c>
      <c r="AA131" s="12">
        <f t="shared" si="46"/>
        <v>0</v>
      </c>
      <c r="AB131" s="11">
        <f t="shared" si="47"/>
        <v>0</v>
      </c>
      <c r="AC131" s="12">
        <f t="shared" si="48"/>
        <v>0</v>
      </c>
      <c r="AD131" s="11">
        <f t="shared" si="49"/>
        <v>0</v>
      </c>
      <c r="AE131" s="12">
        <f t="shared" si="50"/>
        <v>0</v>
      </c>
      <c r="AF131" s="11">
        <f t="shared" si="51"/>
        <v>0</v>
      </c>
      <c r="AG131" s="12">
        <f t="shared" si="52"/>
        <v>0</v>
      </c>
      <c r="AH131" s="11">
        <f t="shared" si="53"/>
        <v>0</v>
      </c>
      <c r="AI131" s="12">
        <f t="shared" si="54"/>
        <v>0</v>
      </c>
      <c r="AJ131" s="11">
        <f t="shared" si="55"/>
        <v>0</v>
      </c>
      <c r="AK131" s="12">
        <f t="shared" si="56"/>
        <v>0</v>
      </c>
    </row>
    <row r="132" spans="1:37" x14ac:dyDescent="0.3">
      <c r="A132">
        <v>624051</v>
      </c>
      <c r="C132" s="1">
        <v>44403</v>
      </c>
      <c r="D132">
        <v>9</v>
      </c>
      <c r="E132" t="s">
        <v>183</v>
      </c>
      <c r="F132" t="s">
        <v>165</v>
      </c>
      <c r="G132" t="s">
        <v>30</v>
      </c>
      <c r="H132" s="2">
        <v>7092367</v>
      </c>
      <c r="J132">
        <f t="shared" si="29"/>
        <v>0</v>
      </c>
      <c r="K132">
        <f t="shared" si="30"/>
        <v>0</v>
      </c>
      <c r="L132">
        <f t="shared" si="31"/>
        <v>0</v>
      </c>
      <c r="M132">
        <f t="shared" si="32"/>
        <v>0</v>
      </c>
      <c r="N132">
        <f t="shared" si="33"/>
        <v>0</v>
      </c>
      <c r="O132">
        <f t="shared" si="34"/>
        <v>0</v>
      </c>
      <c r="P132">
        <f t="shared" si="35"/>
        <v>0</v>
      </c>
      <c r="Q132">
        <f t="shared" si="36"/>
        <v>0</v>
      </c>
      <c r="R132" s="11">
        <f t="shared" si="37"/>
        <v>0</v>
      </c>
      <c r="S132" s="12">
        <f t="shared" si="38"/>
        <v>0</v>
      </c>
      <c r="T132" s="11">
        <f t="shared" si="39"/>
        <v>0</v>
      </c>
      <c r="U132" s="12">
        <f t="shared" si="40"/>
        <v>0</v>
      </c>
      <c r="V132" s="11">
        <f t="shared" si="41"/>
        <v>0</v>
      </c>
      <c r="W132" s="12">
        <f t="shared" si="42"/>
        <v>0</v>
      </c>
      <c r="X132" s="11">
        <f t="shared" si="43"/>
        <v>0</v>
      </c>
      <c r="Y132" s="12">
        <f t="shared" si="44"/>
        <v>0</v>
      </c>
      <c r="Z132" s="11">
        <f t="shared" si="45"/>
        <v>0</v>
      </c>
      <c r="AA132" s="12">
        <f t="shared" si="46"/>
        <v>0</v>
      </c>
      <c r="AB132" s="11">
        <f t="shared" si="47"/>
        <v>0</v>
      </c>
      <c r="AC132" s="12">
        <f t="shared" si="48"/>
        <v>0</v>
      </c>
      <c r="AD132" s="11">
        <f t="shared" si="49"/>
        <v>0</v>
      </c>
      <c r="AE132" s="12">
        <f t="shared" si="50"/>
        <v>0</v>
      </c>
      <c r="AF132" s="11">
        <f t="shared" si="51"/>
        <v>0</v>
      </c>
      <c r="AG132" s="12">
        <f t="shared" si="52"/>
        <v>0</v>
      </c>
      <c r="AH132" s="11">
        <f t="shared" si="53"/>
        <v>0</v>
      </c>
      <c r="AI132" s="12">
        <f t="shared" si="54"/>
        <v>0</v>
      </c>
      <c r="AJ132" s="11">
        <f t="shared" si="55"/>
        <v>0</v>
      </c>
      <c r="AK132" s="12">
        <f t="shared" si="56"/>
        <v>0</v>
      </c>
    </row>
    <row r="133" spans="1:37" x14ac:dyDescent="0.3">
      <c r="A133">
        <v>624051</v>
      </c>
      <c r="C133" s="1">
        <v>44403</v>
      </c>
      <c r="D133">
        <v>10</v>
      </c>
      <c r="E133" t="s">
        <v>183</v>
      </c>
      <c r="F133" t="s">
        <v>165</v>
      </c>
      <c r="G133" t="s">
        <v>19</v>
      </c>
      <c r="H133" s="2">
        <v>7158996</v>
      </c>
      <c r="J133">
        <f t="shared" si="29"/>
        <v>0</v>
      </c>
      <c r="K133">
        <f t="shared" si="30"/>
        <v>0</v>
      </c>
      <c r="L133">
        <f t="shared" si="31"/>
        <v>0</v>
      </c>
      <c r="M133">
        <f t="shared" si="32"/>
        <v>0</v>
      </c>
      <c r="N133">
        <f t="shared" si="33"/>
        <v>0</v>
      </c>
      <c r="O133">
        <f t="shared" si="34"/>
        <v>0</v>
      </c>
      <c r="P133">
        <f t="shared" si="35"/>
        <v>0</v>
      </c>
      <c r="Q133">
        <f t="shared" si="36"/>
        <v>0</v>
      </c>
      <c r="R133" s="11">
        <f t="shared" si="37"/>
        <v>0</v>
      </c>
      <c r="S133" s="12">
        <f t="shared" si="38"/>
        <v>0</v>
      </c>
      <c r="T133" s="11">
        <f t="shared" si="39"/>
        <v>0</v>
      </c>
      <c r="U133" s="12">
        <f t="shared" si="40"/>
        <v>0</v>
      </c>
      <c r="V133" s="11">
        <f t="shared" si="41"/>
        <v>0</v>
      </c>
      <c r="W133" s="12">
        <f t="shared" si="42"/>
        <v>0</v>
      </c>
      <c r="X133" s="11">
        <f t="shared" si="43"/>
        <v>0</v>
      </c>
      <c r="Y133" s="12">
        <f t="shared" si="44"/>
        <v>0</v>
      </c>
      <c r="Z133" s="11">
        <f t="shared" si="45"/>
        <v>0</v>
      </c>
      <c r="AA133" s="12">
        <f t="shared" si="46"/>
        <v>0</v>
      </c>
      <c r="AB133" s="11">
        <f t="shared" si="47"/>
        <v>0</v>
      </c>
      <c r="AC133" s="12">
        <f t="shared" si="48"/>
        <v>0</v>
      </c>
      <c r="AD133" s="11">
        <f t="shared" si="49"/>
        <v>0</v>
      </c>
      <c r="AE133" s="12">
        <f t="shared" si="50"/>
        <v>0</v>
      </c>
      <c r="AF133" s="11">
        <f t="shared" si="51"/>
        <v>0</v>
      </c>
      <c r="AG133" s="12">
        <f t="shared" si="52"/>
        <v>0</v>
      </c>
      <c r="AH133" s="11">
        <f t="shared" si="53"/>
        <v>0</v>
      </c>
      <c r="AI133" s="12">
        <f t="shared" si="54"/>
        <v>0</v>
      </c>
      <c r="AJ133" s="11">
        <f t="shared" si="55"/>
        <v>0</v>
      </c>
      <c r="AK133" s="12">
        <f t="shared" si="56"/>
        <v>0</v>
      </c>
    </row>
    <row r="134" spans="1:37" x14ac:dyDescent="0.3">
      <c r="A134">
        <v>624051</v>
      </c>
      <c r="C134" s="1">
        <v>44403</v>
      </c>
      <c r="D134">
        <v>11</v>
      </c>
      <c r="E134" t="s">
        <v>183</v>
      </c>
      <c r="F134" t="s">
        <v>165</v>
      </c>
      <c r="G134" t="s">
        <v>38</v>
      </c>
      <c r="H134" s="2">
        <v>8297517</v>
      </c>
      <c r="J134">
        <f t="shared" si="29"/>
        <v>0</v>
      </c>
      <c r="K134">
        <f t="shared" si="30"/>
        <v>0</v>
      </c>
      <c r="L134">
        <f t="shared" si="31"/>
        <v>0</v>
      </c>
      <c r="M134">
        <f t="shared" si="32"/>
        <v>0</v>
      </c>
      <c r="N134">
        <f t="shared" si="33"/>
        <v>0</v>
      </c>
      <c r="O134">
        <f t="shared" si="34"/>
        <v>0</v>
      </c>
      <c r="P134">
        <f t="shared" si="35"/>
        <v>0</v>
      </c>
      <c r="Q134">
        <f t="shared" si="36"/>
        <v>0</v>
      </c>
      <c r="R134" s="11">
        <f t="shared" si="37"/>
        <v>0</v>
      </c>
      <c r="S134" s="12">
        <f t="shared" si="38"/>
        <v>0</v>
      </c>
      <c r="T134" s="11">
        <f t="shared" si="39"/>
        <v>0</v>
      </c>
      <c r="U134" s="12">
        <f t="shared" si="40"/>
        <v>0</v>
      </c>
      <c r="V134" s="11">
        <f t="shared" si="41"/>
        <v>0</v>
      </c>
      <c r="W134" s="12">
        <f t="shared" si="42"/>
        <v>0</v>
      </c>
      <c r="X134" s="11">
        <f t="shared" si="43"/>
        <v>0</v>
      </c>
      <c r="Y134" s="12">
        <f t="shared" si="44"/>
        <v>0</v>
      </c>
      <c r="Z134" s="11">
        <f t="shared" si="45"/>
        <v>0</v>
      </c>
      <c r="AA134" s="12">
        <f t="shared" si="46"/>
        <v>0</v>
      </c>
      <c r="AB134" s="11">
        <f t="shared" si="47"/>
        <v>0</v>
      </c>
      <c r="AC134" s="12">
        <f t="shared" si="48"/>
        <v>0</v>
      </c>
      <c r="AD134" s="11">
        <f t="shared" si="49"/>
        <v>0</v>
      </c>
      <c r="AE134" s="12">
        <f t="shared" si="50"/>
        <v>0</v>
      </c>
      <c r="AF134" s="11">
        <f t="shared" si="51"/>
        <v>0</v>
      </c>
      <c r="AG134" s="12">
        <f t="shared" si="52"/>
        <v>0</v>
      </c>
      <c r="AH134" s="11">
        <f t="shared" si="53"/>
        <v>0</v>
      </c>
      <c r="AI134" s="12">
        <f t="shared" si="54"/>
        <v>0</v>
      </c>
      <c r="AJ134" s="11">
        <f t="shared" si="55"/>
        <v>0</v>
      </c>
      <c r="AK134" s="12">
        <f t="shared" si="56"/>
        <v>0</v>
      </c>
    </row>
    <row r="135" spans="1:37" x14ac:dyDescent="0.3">
      <c r="A135">
        <v>624051</v>
      </c>
      <c r="C135" s="1">
        <v>44403</v>
      </c>
      <c r="D135">
        <v>12</v>
      </c>
      <c r="E135" t="s">
        <v>183</v>
      </c>
      <c r="F135" t="s">
        <v>165</v>
      </c>
      <c r="G135" t="s">
        <v>24</v>
      </c>
      <c r="H135" s="2">
        <v>8830682</v>
      </c>
      <c r="J135">
        <f t="shared" ref="J135:J198" si="57">IF(G135="Perfetto Contracting Co., Inc. ",1,)</f>
        <v>0</v>
      </c>
      <c r="K135">
        <f t="shared" ref="K135:K198" si="58">IF(AND(D135=1,G135="Perfetto Contracting Co., Inc. "),1,)</f>
        <v>0</v>
      </c>
      <c r="L135">
        <f t="shared" ref="L135:L198" si="59">IF(G135="Oliveira Contracting Inc",1,)</f>
        <v>0</v>
      </c>
      <c r="M135">
        <f t="shared" ref="M135:M198" si="60">IF(AND(D135=1,G135="Oliveira Contracting Inc"),1,)</f>
        <v>0</v>
      </c>
      <c r="N135">
        <f t="shared" ref="N135:N198" si="61">IF(G135="Triumph Construction Co.",1,)</f>
        <v>0</v>
      </c>
      <c r="O135">
        <f t="shared" ref="O135:O198" si="62">IF(AND(D135=1,G135="Triumph Construction Co."),1,)</f>
        <v>0</v>
      </c>
      <c r="P135">
        <f t="shared" ref="P135:P198" si="63">IF(G135="John Civetta &amp; Sons, Inc.",1,)</f>
        <v>0</v>
      </c>
      <c r="Q135">
        <f t="shared" ref="Q135:Q198" si="64">IF(AND(D135=1,G135="John Civetta &amp; Sons, Inc."),1,)</f>
        <v>0</v>
      </c>
      <c r="R135" s="11">
        <f t="shared" ref="R135:R198" si="65">IF(G135="Grace Industries LLC",1,)</f>
        <v>0</v>
      </c>
      <c r="S135" s="12">
        <f t="shared" ref="S135:S198" si="66">IF(AND(D135=1,G135="Grace Industries LLC"),1,)</f>
        <v>0</v>
      </c>
      <c r="T135" s="11">
        <f t="shared" ref="T135:T198" si="67">IF($G135="Grace Industries LLC",1,)</f>
        <v>0</v>
      </c>
      <c r="U135" s="12">
        <f t="shared" ref="U135:U198" si="68">IF(AND($D135=1,$G135="Perfetto Enterprises Co., Inc."),1,)</f>
        <v>0</v>
      </c>
      <c r="V135" s="11">
        <f t="shared" ref="V135:V198" si="69">IF($G135="JRCRUZ Corp",1,)</f>
        <v>0</v>
      </c>
      <c r="W135" s="12">
        <f t="shared" ref="W135:W198" si="70">IF(AND($D135=1,$G135="JRCRUZ Corp"),1,)</f>
        <v>0</v>
      </c>
      <c r="X135" s="11">
        <f t="shared" ref="X135:X198" si="71">IF($G135="Tully Construction Co.",1,)</f>
        <v>0</v>
      </c>
      <c r="Y135" s="12">
        <f t="shared" ref="Y135:Y198" si="72">IF(AND($D135=1,$G135="Tully Construction Co."),1,)</f>
        <v>0</v>
      </c>
      <c r="Z135" s="11">
        <f t="shared" ref="Z135:Z198" si="73">IF($G135="Restani Construction Corp.",1,)</f>
        <v>0</v>
      </c>
      <c r="AA135" s="12">
        <f t="shared" ref="AA135:AA198" si="74">IF(AND($D135=1,$G135="Restani Construction Corp."),1,)</f>
        <v>0</v>
      </c>
      <c r="AB135" s="11">
        <f t="shared" ref="AB135:AB198" si="75">IF($G135="DiFazio Industries",1,)</f>
        <v>0</v>
      </c>
      <c r="AC135" s="12">
        <f t="shared" ref="AC135:AC198" si="76">IF(AND($D135=1,$G135="DiFazio Industries"),1,)</f>
        <v>0</v>
      </c>
      <c r="AD135" s="11">
        <f t="shared" ref="AD135:AD198" si="77">IF($G135="PJS Group/Paul J. Scariano, Inc.",1,)</f>
        <v>0</v>
      </c>
      <c r="AE135" s="12">
        <f t="shared" ref="AE135:AE198" si="78">IF(AND($D135=1,$G135="PJS Group/Paul J. Scariano, Inc."),1,)</f>
        <v>0</v>
      </c>
      <c r="AF135" s="11">
        <f t="shared" ref="AF135:AF198" si="79">IF($G135="C.A.C. Industries, Inc.",1,)</f>
        <v>0</v>
      </c>
      <c r="AG135" s="12">
        <f t="shared" ref="AG135:AG198" si="80">IF(AND($D135=1,$G135="C.A.C. Industries, Inc."),1,)</f>
        <v>0</v>
      </c>
      <c r="AH135" s="11">
        <f t="shared" ref="AH135:AH198" si="81">IF($G135="MLJ Contracting LLC",1,)</f>
        <v>0</v>
      </c>
      <c r="AI135" s="12">
        <f t="shared" ref="AI135:AI198" si="82">IF(AND($D135=1,$G135="MLJ Contracting LLC"),1,)</f>
        <v>0</v>
      </c>
      <c r="AJ135" s="11">
        <f t="shared" ref="AJ135:AJ198" si="83">IF($G135="El Sol Contracting/ES II Enterprises JV",1,)</f>
        <v>0</v>
      </c>
      <c r="AK135" s="12">
        <f t="shared" ref="AK135:AK198" si="84">IF(AND($D135=1,$G135="El Sol Contracting/ES II Enterprises JV"),1,)</f>
        <v>0</v>
      </c>
    </row>
    <row r="136" spans="1:37" x14ac:dyDescent="0.3">
      <c r="A136">
        <v>624051</v>
      </c>
      <c r="C136" s="1">
        <v>44403</v>
      </c>
      <c r="D136">
        <v>13</v>
      </c>
      <c r="E136" t="s">
        <v>183</v>
      </c>
      <c r="F136" t="s">
        <v>165</v>
      </c>
      <c r="G136" t="s">
        <v>41</v>
      </c>
      <c r="H136" s="2">
        <v>9126386</v>
      </c>
      <c r="J136">
        <f t="shared" si="57"/>
        <v>0</v>
      </c>
      <c r="K136">
        <f t="shared" si="58"/>
        <v>0</v>
      </c>
      <c r="L136">
        <f t="shared" si="59"/>
        <v>0</v>
      </c>
      <c r="M136">
        <f t="shared" si="60"/>
        <v>0</v>
      </c>
      <c r="N136">
        <f t="shared" si="61"/>
        <v>0</v>
      </c>
      <c r="O136">
        <f t="shared" si="62"/>
        <v>0</v>
      </c>
      <c r="P136">
        <f t="shared" si="63"/>
        <v>0</v>
      </c>
      <c r="Q136">
        <f t="shared" si="64"/>
        <v>0</v>
      </c>
      <c r="R136" s="11">
        <f t="shared" si="65"/>
        <v>0</v>
      </c>
      <c r="S136" s="12">
        <f t="shared" si="66"/>
        <v>0</v>
      </c>
      <c r="T136" s="11">
        <f t="shared" si="67"/>
        <v>0</v>
      </c>
      <c r="U136" s="12">
        <f t="shared" si="68"/>
        <v>0</v>
      </c>
      <c r="V136" s="11">
        <f t="shared" si="69"/>
        <v>0</v>
      </c>
      <c r="W136" s="12">
        <f t="shared" si="70"/>
        <v>0</v>
      </c>
      <c r="X136" s="11">
        <f t="shared" si="71"/>
        <v>0</v>
      </c>
      <c r="Y136" s="12">
        <f t="shared" si="72"/>
        <v>0</v>
      </c>
      <c r="Z136" s="11">
        <f t="shared" si="73"/>
        <v>0</v>
      </c>
      <c r="AA136" s="12">
        <f t="shared" si="74"/>
        <v>0</v>
      </c>
      <c r="AB136" s="11">
        <f t="shared" si="75"/>
        <v>0</v>
      </c>
      <c r="AC136" s="12">
        <f t="shared" si="76"/>
        <v>0</v>
      </c>
      <c r="AD136" s="11">
        <f t="shared" si="77"/>
        <v>0</v>
      </c>
      <c r="AE136" s="12">
        <f t="shared" si="78"/>
        <v>0</v>
      </c>
      <c r="AF136" s="11">
        <f t="shared" si="79"/>
        <v>0</v>
      </c>
      <c r="AG136" s="12">
        <f t="shared" si="80"/>
        <v>0</v>
      </c>
      <c r="AH136" s="11">
        <f t="shared" si="81"/>
        <v>0</v>
      </c>
      <c r="AI136" s="12">
        <f t="shared" si="82"/>
        <v>0</v>
      </c>
      <c r="AJ136" s="11">
        <f t="shared" si="83"/>
        <v>0</v>
      </c>
      <c r="AK136" s="12">
        <f t="shared" si="84"/>
        <v>0</v>
      </c>
    </row>
    <row r="137" spans="1:37" x14ac:dyDescent="0.3">
      <c r="A137">
        <v>624051</v>
      </c>
      <c r="C137" s="1">
        <v>44403</v>
      </c>
      <c r="D137">
        <v>14</v>
      </c>
      <c r="E137" t="s">
        <v>183</v>
      </c>
      <c r="F137" t="s">
        <v>165</v>
      </c>
      <c r="G137" t="s">
        <v>16</v>
      </c>
      <c r="H137" s="2">
        <v>10129123</v>
      </c>
      <c r="J137">
        <f t="shared" si="57"/>
        <v>0</v>
      </c>
      <c r="K137">
        <f t="shared" si="58"/>
        <v>0</v>
      </c>
      <c r="L137">
        <f t="shared" si="59"/>
        <v>0</v>
      </c>
      <c r="M137">
        <f t="shared" si="60"/>
        <v>0</v>
      </c>
      <c r="N137">
        <f t="shared" si="61"/>
        <v>0</v>
      </c>
      <c r="O137">
        <f t="shared" si="62"/>
        <v>0</v>
      </c>
      <c r="P137">
        <f t="shared" si="63"/>
        <v>0</v>
      </c>
      <c r="Q137">
        <f t="shared" si="64"/>
        <v>0</v>
      </c>
      <c r="R137" s="11">
        <f t="shared" si="65"/>
        <v>0</v>
      </c>
      <c r="S137" s="12">
        <f t="shared" si="66"/>
        <v>0</v>
      </c>
      <c r="T137" s="11">
        <f t="shared" si="67"/>
        <v>0</v>
      </c>
      <c r="U137" s="12">
        <f t="shared" si="68"/>
        <v>0</v>
      </c>
      <c r="V137" s="11">
        <f t="shared" si="69"/>
        <v>0</v>
      </c>
      <c r="W137" s="12">
        <f t="shared" si="70"/>
        <v>0</v>
      </c>
      <c r="X137" s="11">
        <f t="shared" si="71"/>
        <v>0</v>
      </c>
      <c r="Y137" s="12">
        <f t="shared" si="72"/>
        <v>0</v>
      </c>
      <c r="Z137" s="11">
        <f t="shared" si="73"/>
        <v>0</v>
      </c>
      <c r="AA137" s="12">
        <f t="shared" si="74"/>
        <v>0</v>
      </c>
      <c r="AB137" s="11">
        <f t="shared" si="75"/>
        <v>0</v>
      </c>
      <c r="AC137" s="12">
        <f t="shared" si="76"/>
        <v>0</v>
      </c>
      <c r="AD137" s="11">
        <f t="shared" si="77"/>
        <v>0</v>
      </c>
      <c r="AE137" s="12">
        <f t="shared" si="78"/>
        <v>0</v>
      </c>
      <c r="AF137" s="11">
        <f t="shared" si="79"/>
        <v>0</v>
      </c>
      <c r="AG137" s="12">
        <f t="shared" si="80"/>
        <v>0</v>
      </c>
      <c r="AH137" s="11">
        <f t="shared" si="81"/>
        <v>0</v>
      </c>
      <c r="AI137" s="12">
        <f t="shared" si="82"/>
        <v>0</v>
      </c>
      <c r="AJ137" s="11">
        <f t="shared" si="83"/>
        <v>0</v>
      </c>
      <c r="AK137" s="12">
        <f t="shared" si="84"/>
        <v>0</v>
      </c>
    </row>
    <row r="138" spans="1:37" x14ac:dyDescent="0.3">
      <c r="C138" s="1"/>
      <c r="H138" s="2"/>
      <c r="J138">
        <f t="shared" si="57"/>
        <v>0</v>
      </c>
      <c r="K138">
        <f t="shared" si="58"/>
        <v>0</v>
      </c>
      <c r="L138">
        <f t="shared" si="59"/>
        <v>0</v>
      </c>
      <c r="M138">
        <f t="shared" si="60"/>
        <v>0</v>
      </c>
      <c r="N138">
        <f t="shared" si="61"/>
        <v>0</v>
      </c>
      <c r="O138">
        <f t="shared" si="62"/>
        <v>0</v>
      </c>
      <c r="P138">
        <f t="shared" si="63"/>
        <v>0</v>
      </c>
      <c r="Q138">
        <f t="shared" si="64"/>
        <v>0</v>
      </c>
      <c r="R138" s="11">
        <f t="shared" si="65"/>
        <v>0</v>
      </c>
      <c r="S138" s="12">
        <f t="shared" si="66"/>
        <v>0</v>
      </c>
      <c r="T138" s="11">
        <f t="shared" si="67"/>
        <v>0</v>
      </c>
      <c r="U138" s="12">
        <f t="shared" si="68"/>
        <v>0</v>
      </c>
      <c r="V138" s="11">
        <f t="shared" si="69"/>
        <v>0</v>
      </c>
      <c r="W138" s="12">
        <f t="shared" si="70"/>
        <v>0</v>
      </c>
      <c r="X138" s="11">
        <f t="shared" si="71"/>
        <v>0</v>
      </c>
      <c r="Y138" s="12">
        <f t="shared" si="72"/>
        <v>0</v>
      </c>
      <c r="Z138" s="11">
        <f t="shared" si="73"/>
        <v>0</v>
      </c>
      <c r="AA138" s="12">
        <f t="shared" si="74"/>
        <v>0</v>
      </c>
      <c r="AB138" s="11">
        <f t="shared" si="75"/>
        <v>0</v>
      </c>
      <c r="AC138" s="12">
        <f t="shared" si="76"/>
        <v>0</v>
      </c>
      <c r="AD138" s="11">
        <f t="shared" si="77"/>
        <v>0</v>
      </c>
      <c r="AE138" s="12">
        <f t="shared" si="78"/>
        <v>0</v>
      </c>
      <c r="AF138" s="11">
        <f t="shared" si="79"/>
        <v>0</v>
      </c>
      <c r="AG138" s="12">
        <f t="shared" si="80"/>
        <v>0</v>
      </c>
      <c r="AH138" s="11">
        <f t="shared" si="81"/>
        <v>0</v>
      </c>
      <c r="AI138" s="12">
        <f t="shared" si="82"/>
        <v>0</v>
      </c>
      <c r="AJ138" s="11">
        <f t="shared" si="83"/>
        <v>0</v>
      </c>
      <c r="AK138" s="12">
        <f t="shared" si="84"/>
        <v>0</v>
      </c>
    </row>
    <row r="139" spans="1:37" x14ac:dyDescent="0.3">
      <c r="A139">
        <v>621386</v>
      </c>
      <c r="C139" s="1">
        <v>44350</v>
      </c>
      <c r="D139">
        <v>1</v>
      </c>
      <c r="E139" t="s">
        <v>185</v>
      </c>
      <c r="F139" t="s">
        <v>165</v>
      </c>
      <c r="G139" t="s">
        <v>18</v>
      </c>
      <c r="H139" s="2">
        <v>19654321</v>
      </c>
      <c r="J139">
        <f t="shared" si="57"/>
        <v>0</v>
      </c>
      <c r="K139">
        <f t="shared" si="58"/>
        <v>0</v>
      </c>
      <c r="L139">
        <f t="shared" si="59"/>
        <v>0</v>
      </c>
      <c r="M139">
        <f t="shared" si="60"/>
        <v>0</v>
      </c>
      <c r="N139">
        <f t="shared" si="61"/>
        <v>0</v>
      </c>
      <c r="O139">
        <f t="shared" si="62"/>
        <v>0</v>
      </c>
      <c r="P139">
        <f t="shared" si="63"/>
        <v>0</v>
      </c>
      <c r="Q139">
        <f t="shared" si="64"/>
        <v>0</v>
      </c>
      <c r="R139" s="11">
        <f t="shared" si="65"/>
        <v>0</v>
      </c>
      <c r="S139" s="12">
        <f t="shared" si="66"/>
        <v>0</v>
      </c>
      <c r="T139" s="11">
        <f t="shared" si="67"/>
        <v>0</v>
      </c>
      <c r="U139" s="12">
        <f t="shared" si="68"/>
        <v>0</v>
      </c>
      <c r="V139" s="11">
        <f t="shared" si="69"/>
        <v>0</v>
      </c>
      <c r="W139" s="12">
        <f t="shared" si="70"/>
        <v>0</v>
      </c>
      <c r="X139" s="11">
        <f t="shared" si="71"/>
        <v>0</v>
      </c>
      <c r="Y139" s="12">
        <f t="shared" si="72"/>
        <v>0</v>
      </c>
      <c r="Z139" s="11">
        <f t="shared" si="73"/>
        <v>0</v>
      </c>
      <c r="AA139" s="12">
        <f t="shared" si="74"/>
        <v>0</v>
      </c>
      <c r="AB139" s="11">
        <f t="shared" si="75"/>
        <v>0</v>
      </c>
      <c r="AC139" s="12">
        <f t="shared" si="76"/>
        <v>0</v>
      </c>
      <c r="AD139" s="11">
        <f t="shared" si="77"/>
        <v>1</v>
      </c>
      <c r="AE139" s="12">
        <f t="shared" si="78"/>
        <v>1</v>
      </c>
      <c r="AF139" s="11">
        <f t="shared" si="79"/>
        <v>0</v>
      </c>
      <c r="AG139" s="12">
        <f t="shared" si="80"/>
        <v>0</v>
      </c>
      <c r="AH139" s="11">
        <f t="shared" si="81"/>
        <v>0</v>
      </c>
      <c r="AI139" s="12">
        <f t="shared" si="82"/>
        <v>0</v>
      </c>
      <c r="AJ139" s="11">
        <f t="shared" si="83"/>
        <v>0</v>
      </c>
      <c r="AK139" s="12">
        <f t="shared" si="84"/>
        <v>0</v>
      </c>
    </row>
    <row r="140" spans="1:37" x14ac:dyDescent="0.3">
      <c r="A140">
        <v>621386</v>
      </c>
      <c r="C140" s="1">
        <v>44350</v>
      </c>
      <c r="D140">
        <v>2</v>
      </c>
      <c r="E140" t="s">
        <v>185</v>
      </c>
      <c r="F140" t="s">
        <v>165</v>
      </c>
      <c r="G140" t="s">
        <v>47</v>
      </c>
      <c r="H140" s="2">
        <v>19768436</v>
      </c>
      <c r="J140">
        <f t="shared" si="57"/>
        <v>0</v>
      </c>
      <c r="K140">
        <f t="shared" si="58"/>
        <v>0</v>
      </c>
      <c r="L140">
        <f t="shared" si="59"/>
        <v>0</v>
      </c>
      <c r="M140">
        <f t="shared" si="60"/>
        <v>0</v>
      </c>
      <c r="N140">
        <f t="shared" si="61"/>
        <v>0</v>
      </c>
      <c r="O140">
        <f t="shared" si="62"/>
        <v>0</v>
      </c>
      <c r="P140">
        <f t="shared" si="63"/>
        <v>0</v>
      </c>
      <c r="Q140">
        <f t="shared" si="64"/>
        <v>0</v>
      </c>
      <c r="R140" s="11">
        <f t="shared" si="65"/>
        <v>0</v>
      </c>
      <c r="S140" s="12">
        <f t="shared" si="66"/>
        <v>0</v>
      </c>
      <c r="T140" s="11">
        <f t="shared" si="67"/>
        <v>0</v>
      </c>
      <c r="U140" s="12">
        <f t="shared" si="68"/>
        <v>0</v>
      </c>
      <c r="V140" s="11">
        <f t="shared" si="69"/>
        <v>0</v>
      </c>
      <c r="W140" s="12">
        <f t="shared" si="70"/>
        <v>0</v>
      </c>
      <c r="X140" s="11">
        <f t="shared" si="71"/>
        <v>0</v>
      </c>
      <c r="Y140" s="12">
        <f t="shared" si="72"/>
        <v>0</v>
      </c>
      <c r="Z140" s="11">
        <f t="shared" si="73"/>
        <v>0</v>
      </c>
      <c r="AA140" s="12">
        <f t="shared" si="74"/>
        <v>0</v>
      </c>
      <c r="AB140" s="11">
        <f t="shared" si="75"/>
        <v>0</v>
      </c>
      <c r="AC140" s="12">
        <f t="shared" si="76"/>
        <v>0</v>
      </c>
      <c r="AD140" s="11">
        <f t="shared" si="77"/>
        <v>0</v>
      </c>
      <c r="AE140" s="12">
        <f t="shared" si="78"/>
        <v>0</v>
      </c>
      <c r="AF140" s="11">
        <f t="shared" si="79"/>
        <v>0</v>
      </c>
      <c r="AG140" s="12">
        <f t="shared" si="80"/>
        <v>0</v>
      </c>
      <c r="AH140" s="11">
        <f t="shared" si="81"/>
        <v>0</v>
      </c>
      <c r="AI140" s="12">
        <f t="shared" si="82"/>
        <v>0</v>
      </c>
      <c r="AJ140" s="11">
        <f t="shared" si="83"/>
        <v>0</v>
      </c>
      <c r="AK140" s="12">
        <f t="shared" si="84"/>
        <v>0</v>
      </c>
    </row>
    <row r="141" spans="1:37" x14ac:dyDescent="0.3">
      <c r="A141">
        <v>621386</v>
      </c>
      <c r="C141" s="1">
        <v>44350</v>
      </c>
      <c r="D141">
        <v>3</v>
      </c>
      <c r="E141" t="s">
        <v>185</v>
      </c>
      <c r="F141" t="s">
        <v>165</v>
      </c>
      <c r="G141" t="s">
        <v>21</v>
      </c>
      <c r="H141" s="2">
        <v>20881574</v>
      </c>
      <c r="J141">
        <f t="shared" si="57"/>
        <v>0</v>
      </c>
      <c r="K141">
        <f t="shared" si="58"/>
        <v>0</v>
      </c>
      <c r="L141">
        <f t="shared" si="59"/>
        <v>0</v>
      </c>
      <c r="M141">
        <f t="shared" si="60"/>
        <v>0</v>
      </c>
      <c r="N141">
        <f t="shared" si="61"/>
        <v>0</v>
      </c>
      <c r="O141">
        <f t="shared" si="62"/>
        <v>0</v>
      </c>
      <c r="P141">
        <f t="shared" si="63"/>
        <v>0</v>
      </c>
      <c r="Q141">
        <f t="shared" si="64"/>
        <v>0</v>
      </c>
      <c r="R141" s="11">
        <f t="shared" si="65"/>
        <v>0</v>
      </c>
      <c r="S141" s="12">
        <f t="shared" si="66"/>
        <v>0</v>
      </c>
      <c r="T141" s="11">
        <f t="shared" si="67"/>
        <v>0</v>
      </c>
      <c r="U141" s="12">
        <f t="shared" si="68"/>
        <v>0</v>
      </c>
      <c r="V141" s="11">
        <f t="shared" si="69"/>
        <v>0</v>
      </c>
      <c r="W141" s="12">
        <f t="shared" si="70"/>
        <v>0</v>
      </c>
      <c r="X141" s="11">
        <f t="shared" si="71"/>
        <v>1</v>
      </c>
      <c r="Y141" s="12">
        <f t="shared" si="72"/>
        <v>0</v>
      </c>
      <c r="Z141" s="11">
        <f t="shared" si="73"/>
        <v>0</v>
      </c>
      <c r="AA141" s="12">
        <f t="shared" si="74"/>
        <v>0</v>
      </c>
      <c r="AB141" s="11">
        <f t="shared" si="75"/>
        <v>0</v>
      </c>
      <c r="AC141" s="12">
        <f t="shared" si="76"/>
        <v>0</v>
      </c>
      <c r="AD141" s="11">
        <f t="shared" si="77"/>
        <v>0</v>
      </c>
      <c r="AE141" s="12">
        <f t="shared" si="78"/>
        <v>0</v>
      </c>
      <c r="AF141" s="11">
        <f t="shared" si="79"/>
        <v>0</v>
      </c>
      <c r="AG141" s="12">
        <f t="shared" si="80"/>
        <v>0</v>
      </c>
      <c r="AH141" s="11">
        <f t="shared" si="81"/>
        <v>0</v>
      </c>
      <c r="AI141" s="12">
        <f t="shared" si="82"/>
        <v>0</v>
      </c>
      <c r="AJ141" s="11">
        <f t="shared" si="83"/>
        <v>0</v>
      </c>
      <c r="AK141" s="12">
        <f t="shared" si="84"/>
        <v>0</v>
      </c>
    </row>
    <row r="142" spans="1:37" x14ac:dyDescent="0.3">
      <c r="A142">
        <v>621386</v>
      </c>
      <c r="C142" s="1">
        <v>44350</v>
      </c>
      <c r="D142">
        <v>4</v>
      </c>
      <c r="E142" t="s">
        <v>185</v>
      </c>
      <c r="F142" t="s">
        <v>165</v>
      </c>
      <c r="G142" t="s">
        <v>20</v>
      </c>
      <c r="H142" s="2">
        <v>21585174</v>
      </c>
      <c r="J142">
        <f t="shared" si="57"/>
        <v>0</v>
      </c>
      <c r="K142">
        <f t="shared" si="58"/>
        <v>0</v>
      </c>
      <c r="L142">
        <f t="shared" si="59"/>
        <v>0</v>
      </c>
      <c r="M142">
        <f t="shared" si="60"/>
        <v>0</v>
      </c>
      <c r="N142">
        <f t="shared" si="61"/>
        <v>0</v>
      </c>
      <c r="O142">
        <f t="shared" si="62"/>
        <v>0</v>
      </c>
      <c r="P142">
        <f t="shared" si="63"/>
        <v>0</v>
      </c>
      <c r="Q142">
        <f t="shared" si="64"/>
        <v>0</v>
      </c>
      <c r="R142" s="11">
        <f t="shared" si="65"/>
        <v>1</v>
      </c>
      <c r="S142" s="12">
        <f t="shared" si="66"/>
        <v>0</v>
      </c>
      <c r="T142" s="11">
        <f t="shared" si="67"/>
        <v>1</v>
      </c>
      <c r="U142" s="12">
        <f t="shared" si="68"/>
        <v>0</v>
      </c>
      <c r="V142" s="11">
        <f t="shared" si="69"/>
        <v>0</v>
      </c>
      <c r="W142" s="12">
        <f t="shared" si="70"/>
        <v>0</v>
      </c>
      <c r="X142" s="11">
        <f t="shared" si="71"/>
        <v>0</v>
      </c>
      <c r="Y142" s="12">
        <f t="shared" si="72"/>
        <v>0</v>
      </c>
      <c r="Z142" s="11">
        <f t="shared" si="73"/>
        <v>0</v>
      </c>
      <c r="AA142" s="12">
        <f t="shared" si="74"/>
        <v>0</v>
      </c>
      <c r="AB142" s="11">
        <f t="shared" si="75"/>
        <v>0</v>
      </c>
      <c r="AC142" s="12">
        <f t="shared" si="76"/>
        <v>0</v>
      </c>
      <c r="AD142" s="11">
        <f t="shared" si="77"/>
        <v>0</v>
      </c>
      <c r="AE142" s="12">
        <f t="shared" si="78"/>
        <v>0</v>
      </c>
      <c r="AF142" s="11">
        <f t="shared" si="79"/>
        <v>0</v>
      </c>
      <c r="AG142" s="12">
        <f t="shared" si="80"/>
        <v>0</v>
      </c>
      <c r="AH142" s="11">
        <f t="shared" si="81"/>
        <v>0</v>
      </c>
      <c r="AI142" s="12">
        <f t="shared" si="82"/>
        <v>0</v>
      </c>
      <c r="AJ142" s="11">
        <f t="shared" si="83"/>
        <v>0</v>
      </c>
      <c r="AK142" s="12">
        <f t="shared" si="84"/>
        <v>0</v>
      </c>
    </row>
    <row r="143" spans="1:37" x14ac:dyDescent="0.3">
      <c r="A143">
        <v>621386</v>
      </c>
      <c r="C143" s="1">
        <v>44350</v>
      </c>
      <c r="D143">
        <v>5</v>
      </c>
      <c r="E143" t="s">
        <v>185</v>
      </c>
      <c r="F143" t="s">
        <v>165</v>
      </c>
      <c r="G143" t="s">
        <v>13</v>
      </c>
      <c r="H143" s="2">
        <v>21990000</v>
      </c>
      <c r="J143">
        <f t="shared" si="57"/>
        <v>0</v>
      </c>
      <c r="K143">
        <f t="shared" si="58"/>
        <v>0</v>
      </c>
      <c r="L143">
        <f t="shared" si="59"/>
        <v>0</v>
      </c>
      <c r="M143">
        <f t="shared" si="60"/>
        <v>0</v>
      </c>
      <c r="N143">
        <f t="shared" si="61"/>
        <v>1</v>
      </c>
      <c r="O143">
        <f t="shared" si="62"/>
        <v>0</v>
      </c>
      <c r="P143">
        <f t="shared" si="63"/>
        <v>0</v>
      </c>
      <c r="Q143">
        <f t="shared" si="64"/>
        <v>0</v>
      </c>
      <c r="R143" s="11">
        <f t="shared" si="65"/>
        <v>0</v>
      </c>
      <c r="S143" s="12">
        <f t="shared" si="66"/>
        <v>0</v>
      </c>
      <c r="T143" s="11">
        <f t="shared" si="67"/>
        <v>0</v>
      </c>
      <c r="U143" s="12">
        <f t="shared" si="68"/>
        <v>0</v>
      </c>
      <c r="V143" s="11">
        <f t="shared" si="69"/>
        <v>0</v>
      </c>
      <c r="W143" s="12">
        <f t="shared" si="70"/>
        <v>0</v>
      </c>
      <c r="X143" s="11">
        <f t="shared" si="71"/>
        <v>0</v>
      </c>
      <c r="Y143" s="12">
        <f t="shared" si="72"/>
        <v>0</v>
      </c>
      <c r="Z143" s="11">
        <f t="shared" si="73"/>
        <v>0</v>
      </c>
      <c r="AA143" s="12">
        <f t="shared" si="74"/>
        <v>0</v>
      </c>
      <c r="AB143" s="11">
        <f t="shared" si="75"/>
        <v>0</v>
      </c>
      <c r="AC143" s="12">
        <f t="shared" si="76"/>
        <v>0</v>
      </c>
      <c r="AD143" s="11">
        <f t="shared" si="77"/>
        <v>0</v>
      </c>
      <c r="AE143" s="12">
        <f t="shared" si="78"/>
        <v>0</v>
      </c>
      <c r="AF143" s="11">
        <f t="shared" si="79"/>
        <v>0</v>
      </c>
      <c r="AG143" s="12">
        <f t="shared" si="80"/>
        <v>0</v>
      </c>
      <c r="AH143" s="11">
        <f t="shared" si="81"/>
        <v>0</v>
      </c>
      <c r="AI143" s="12">
        <f t="shared" si="82"/>
        <v>0</v>
      </c>
      <c r="AJ143" s="11">
        <f t="shared" si="83"/>
        <v>0</v>
      </c>
      <c r="AK143" s="12">
        <f t="shared" si="84"/>
        <v>0</v>
      </c>
    </row>
    <row r="144" spans="1:37" x14ac:dyDescent="0.3">
      <c r="A144">
        <v>621386</v>
      </c>
      <c r="C144" s="1">
        <v>44350</v>
      </c>
      <c r="D144">
        <v>6</v>
      </c>
      <c r="E144" t="s">
        <v>185</v>
      </c>
      <c r="F144" t="s">
        <v>165</v>
      </c>
      <c r="G144" t="s">
        <v>36</v>
      </c>
      <c r="H144" s="2">
        <v>22394772</v>
      </c>
      <c r="J144">
        <f t="shared" si="57"/>
        <v>0</v>
      </c>
      <c r="K144">
        <f t="shared" si="58"/>
        <v>0</v>
      </c>
      <c r="L144">
        <f t="shared" si="59"/>
        <v>0</v>
      </c>
      <c r="M144">
        <f t="shared" si="60"/>
        <v>0</v>
      </c>
      <c r="N144">
        <f t="shared" si="61"/>
        <v>0</v>
      </c>
      <c r="O144">
        <f t="shared" si="62"/>
        <v>0</v>
      </c>
      <c r="P144">
        <f t="shared" si="63"/>
        <v>0</v>
      </c>
      <c r="Q144">
        <f t="shared" si="64"/>
        <v>0</v>
      </c>
      <c r="R144" s="11">
        <f t="shared" si="65"/>
        <v>0</v>
      </c>
      <c r="S144" s="12">
        <f t="shared" si="66"/>
        <v>0</v>
      </c>
      <c r="T144" s="11">
        <f t="shared" si="67"/>
        <v>0</v>
      </c>
      <c r="U144" s="12">
        <f t="shared" si="68"/>
        <v>0</v>
      </c>
      <c r="V144" s="11">
        <f t="shared" si="69"/>
        <v>0</v>
      </c>
      <c r="W144" s="12">
        <f t="shared" si="70"/>
        <v>0</v>
      </c>
      <c r="X144" s="11">
        <f t="shared" si="71"/>
        <v>0</v>
      </c>
      <c r="Y144" s="12">
        <f t="shared" si="72"/>
        <v>0</v>
      </c>
      <c r="Z144" s="11">
        <f t="shared" si="73"/>
        <v>0</v>
      </c>
      <c r="AA144" s="12">
        <f t="shared" si="74"/>
        <v>0</v>
      </c>
      <c r="AB144" s="11">
        <f t="shared" si="75"/>
        <v>0</v>
      </c>
      <c r="AC144" s="12">
        <f t="shared" si="76"/>
        <v>0</v>
      </c>
      <c r="AD144" s="11">
        <f t="shared" si="77"/>
        <v>0</v>
      </c>
      <c r="AE144" s="12">
        <f t="shared" si="78"/>
        <v>0</v>
      </c>
      <c r="AF144" s="11">
        <f t="shared" si="79"/>
        <v>0</v>
      </c>
      <c r="AG144" s="12">
        <f t="shared" si="80"/>
        <v>0</v>
      </c>
      <c r="AH144" s="11">
        <f t="shared" si="81"/>
        <v>0</v>
      </c>
      <c r="AI144" s="12">
        <f t="shared" si="82"/>
        <v>0</v>
      </c>
      <c r="AJ144" s="11">
        <f t="shared" si="83"/>
        <v>0</v>
      </c>
      <c r="AK144" s="12">
        <f t="shared" si="84"/>
        <v>0</v>
      </c>
    </row>
    <row r="145" spans="1:37" x14ac:dyDescent="0.3">
      <c r="A145">
        <v>621386</v>
      </c>
      <c r="C145" s="1">
        <v>44350</v>
      </c>
      <c r="D145">
        <v>7</v>
      </c>
      <c r="E145" t="s">
        <v>185</v>
      </c>
      <c r="F145" t="s">
        <v>165</v>
      </c>
      <c r="G145" t="s">
        <v>156</v>
      </c>
      <c r="H145" s="2">
        <v>22425000</v>
      </c>
      <c r="J145">
        <f t="shared" si="57"/>
        <v>1</v>
      </c>
      <c r="K145">
        <f t="shared" si="58"/>
        <v>0</v>
      </c>
      <c r="L145">
        <f t="shared" si="59"/>
        <v>0</v>
      </c>
      <c r="M145">
        <f t="shared" si="60"/>
        <v>0</v>
      </c>
      <c r="N145">
        <f t="shared" si="61"/>
        <v>0</v>
      </c>
      <c r="O145">
        <f t="shared" si="62"/>
        <v>0</v>
      </c>
      <c r="P145">
        <f t="shared" si="63"/>
        <v>0</v>
      </c>
      <c r="Q145">
        <f t="shared" si="64"/>
        <v>0</v>
      </c>
      <c r="R145" s="11">
        <f t="shared" si="65"/>
        <v>0</v>
      </c>
      <c r="S145" s="12">
        <f t="shared" si="66"/>
        <v>0</v>
      </c>
      <c r="T145" s="11">
        <f t="shared" si="67"/>
        <v>0</v>
      </c>
      <c r="U145" s="12">
        <f t="shared" si="68"/>
        <v>0</v>
      </c>
      <c r="V145" s="11">
        <f t="shared" si="69"/>
        <v>0</v>
      </c>
      <c r="W145" s="12">
        <f t="shared" si="70"/>
        <v>0</v>
      </c>
      <c r="X145" s="11">
        <f t="shared" si="71"/>
        <v>0</v>
      </c>
      <c r="Y145" s="12">
        <f t="shared" si="72"/>
        <v>0</v>
      </c>
      <c r="Z145" s="11">
        <f t="shared" si="73"/>
        <v>0</v>
      </c>
      <c r="AA145" s="12">
        <f t="shared" si="74"/>
        <v>0</v>
      </c>
      <c r="AB145" s="11">
        <f t="shared" si="75"/>
        <v>0</v>
      </c>
      <c r="AC145" s="12">
        <f t="shared" si="76"/>
        <v>0</v>
      </c>
      <c r="AD145" s="11">
        <f t="shared" si="77"/>
        <v>0</v>
      </c>
      <c r="AE145" s="12">
        <f t="shared" si="78"/>
        <v>0</v>
      </c>
      <c r="AF145" s="11">
        <f t="shared" si="79"/>
        <v>0</v>
      </c>
      <c r="AG145" s="12">
        <f t="shared" si="80"/>
        <v>0</v>
      </c>
      <c r="AH145" s="11">
        <f t="shared" si="81"/>
        <v>0</v>
      </c>
      <c r="AI145" s="12">
        <f t="shared" si="82"/>
        <v>0</v>
      </c>
      <c r="AJ145" s="11">
        <f t="shared" si="83"/>
        <v>0</v>
      </c>
      <c r="AK145" s="12">
        <f t="shared" si="84"/>
        <v>0</v>
      </c>
    </row>
    <row r="146" spans="1:37" x14ac:dyDescent="0.3">
      <c r="A146">
        <v>621386</v>
      </c>
      <c r="C146" s="1">
        <v>44350</v>
      </c>
      <c r="D146">
        <v>8</v>
      </c>
      <c r="E146" t="s">
        <v>185</v>
      </c>
      <c r="F146" t="s">
        <v>165</v>
      </c>
      <c r="G146" t="s">
        <v>14</v>
      </c>
      <c r="H146" s="2">
        <v>22589840</v>
      </c>
      <c r="J146">
        <f t="shared" si="57"/>
        <v>0</v>
      </c>
      <c r="K146">
        <f t="shared" si="58"/>
        <v>0</v>
      </c>
      <c r="L146">
        <f t="shared" si="59"/>
        <v>0</v>
      </c>
      <c r="M146">
        <f t="shared" si="60"/>
        <v>0</v>
      </c>
      <c r="N146">
        <f t="shared" si="61"/>
        <v>0</v>
      </c>
      <c r="O146">
        <f t="shared" si="62"/>
        <v>0</v>
      </c>
      <c r="P146">
        <f t="shared" si="63"/>
        <v>0</v>
      </c>
      <c r="Q146">
        <f t="shared" si="64"/>
        <v>0</v>
      </c>
      <c r="R146" s="11">
        <f t="shared" si="65"/>
        <v>0</v>
      </c>
      <c r="S146" s="12">
        <f t="shared" si="66"/>
        <v>0</v>
      </c>
      <c r="T146" s="11">
        <f t="shared" si="67"/>
        <v>0</v>
      </c>
      <c r="U146" s="12">
        <f t="shared" si="68"/>
        <v>0</v>
      </c>
      <c r="V146" s="11">
        <f t="shared" si="69"/>
        <v>0</v>
      </c>
      <c r="W146" s="12">
        <f t="shared" si="70"/>
        <v>0</v>
      </c>
      <c r="X146" s="11">
        <f t="shared" si="71"/>
        <v>0</v>
      </c>
      <c r="Y146" s="12">
        <f t="shared" si="72"/>
        <v>0</v>
      </c>
      <c r="Z146" s="11">
        <f t="shared" si="73"/>
        <v>1</v>
      </c>
      <c r="AA146" s="12">
        <f t="shared" si="74"/>
        <v>0</v>
      </c>
      <c r="AB146" s="11">
        <f t="shared" si="75"/>
        <v>0</v>
      </c>
      <c r="AC146" s="12">
        <f t="shared" si="76"/>
        <v>0</v>
      </c>
      <c r="AD146" s="11">
        <f t="shared" si="77"/>
        <v>0</v>
      </c>
      <c r="AE146" s="12">
        <f t="shared" si="78"/>
        <v>0</v>
      </c>
      <c r="AF146" s="11">
        <f t="shared" si="79"/>
        <v>0</v>
      </c>
      <c r="AG146" s="12">
        <f t="shared" si="80"/>
        <v>0</v>
      </c>
      <c r="AH146" s="11">
        <f t="shared" si="81"/>
        <v>0</v>
      </c>
      <c r="AI146" s="12">
        <f t="shared" si="82"/>
        <v>0</v>
      </c>
      <c r="AJ146" s="11">
        <f t="shared" si="83"/>
        <v>0</v>
      </c>
      <c r="AK146" s="12">
        <f t="shared" si="84"/>
        <v>0</v>
      </c>
    </row>
    <row r="147" spans="1:37" x14ac:dyDescent="0.3">
      <c r="A147">
        <v>621386</v>
      </c>
      <c r="C147" s="1">
        <v>44350</v>
      </c>
      <c r="D147">
        <v>9</v>
      </c>
      <c r="E147" t="s">
        <v>185</v>
      </c>
      <c r="F147" t="s">
        <v>165</v>
      </c>
      <c r="G147" t="s">
        <v>25</v>
      </c>
      <c r="H147" s="2">
        <v>23496000</v>
      </c>
      <c r="J147">
        <f t="shared" si="57"/>
        <v>0</v>
      </c>
      <c r="K147">
        <f t="shared" si="58"/>
        <v>0</v>
      </c>
      <c r="L147">
        <f t="shared" si="59"/>
        <v>0</v>
      </c>
      <c r="M147">
        <f t="shared" si="60"/>
        <v>0</v>
      </c>
      <c r="N147">
        <f t="shared" si="61"/>
        <v>0</v>
      </c>
      <c r="O147">
        <f t="shared" si="62"/>
        <v>0</v>
      </c>
      <c r="P147">
        <f t="shared" si="63"/>
        <v>0</v>
      </c>
      <c r="Q147">
        <f t="shared" si="64"/>
        <v>0</v>
      </c>
      <c r="R147" s="11">
        <f t="shared" si="65"/>
        <v>0</v>
      </c>
      <c r="S147" s="12">
        <f t="shared" si="66"/>
        <v>0</v>
      </c>
      <c r="T147" s="11">
        <f t="shared" si="67"/>
        <v>0</v>
      </c>
      <c r="U147" s="12">
        <f t="shared" si="68"/>
        <v>0</v>
      </c>
      <c r="V147" s="11">
        <f t="shared" si="69"/>
        <v>0</v>
      </c>
      <c r="W147" s="12">
        <f t="shared" si="70"/>
        <v>0</v>
      </c>
      <c r="X147" s="11">
        <f t="shared" si="71"/>
        <v>0</v>
      </c>
      <c r="Y147" s="12">
        <f t="shared" si="72"/>
        <v>0</v>
      </c>
      <c r="Z147" s="11">
        <f t="shared" si="73"/>
        <v>0</v>
      </c>
      <c r="AA147" s="12">
        <f t="shared" si="74"/>
        <v>0</v>
      </c>
      <c r="AB147" s="11">
        <f t="shared" si="75"/>
        <v>0</v>
      </c>
      <c r="AC147" s="12">
        <f t="shared" si="76"/>
        <v>0</v>
      </c>
      <c r="AD147" s="11">
        <f t="shared" si="77"/>
        <v>0</v>
      </c>
      <c r="AE147" s="12">
        <f t="shared" si="78"/>
        <v>0</v>
      </c>
      <c r="AF147" s="11">
        <f t="shared" si="79"/>
        <v>0</v>
      </c>
      <c r="AG147" s="12">
        <f t="shared" si="80"/>
        <v>0</v>
      </c>
      <c r="AH147" s="11">
        <f t="shared" si="81"/>
        <v>0</v>
      </c>
      <c r="AI147" s="12">
        <f t="shared" si="82"/>
        <v>0</v>
      </c>
      <c r="AJ147" s="11">
        <f t="shared" si="83"/>
        <v>0</v>
      </c>
      <c r="AK147" s="12">
        <f t="shared" si="84"/>
        <v>0</v>
      </c>
    </row>
    <row r="148" spans="1:37" x14ac:dyDescent="0.3">
      <c r="A148">
        <v>621386</v>
      </c>
      <c r="C148" s="1">
        <v>44350</v>
      </c>
      <c r="D148">
        <v>10</v>
      </c>
      <c r="E148" t="s">
        <v>185</v>
      </c>
      <c r="F148" t="s">
        <v>165</v>
      </c>
      <c r="G148" t="s">
        <v>32</v>
      </c>
      <c r="H148" s="2">
        <v>28336952</v>
      </c>
      <c r="J148">
        <f t="shared" si="57"/>
        <v>0</v>
      </c>
      <c r="K148">
        <f t="shared" si="58"/>
        <v>0</v>
      </c>
      <c r="L148">
        <f t="shared" si="59"/>
        <v>0</v>
      </c>
      <c r="M148">
        <f t="shared" si="60"/>
        <v>0</v>
      </c>
      <c r="N148">
        <f t="shared" si="61"/>
        <v>0</v>
      </c>
      <c r="O148">
        <f t="shared" si="62"/>
        <v>0</v>
      </c>
      <c r="P148">
        <f t="shared" si="63"/>
        <v>0</v>
      </c>
      <c r="Q148">
        <f t="shared" si="64"/>
        <v>0</v>
      </c>
      <c r="R148" s="11">
        <f t="shared" si="65"/>
        <v>0</v>
      </c>
      <c r="S148" s="12">
        <f t="shared" si="66"/>
        <v>0</v>
      </c>
      <c r="T148" s="11">
        <f t="shared" si="67"/>
        <v>0</v>
      </c>
      <c r="U148" s="12">
        <f t="shared" si="68"/>
        <v>0</v>
      </c>
      <c r="V148" s="11">
        <f t="shared" si="69"/>
        <v>0</v>
      </c>
      <c r="W148" s="12">
        <f t="shared" si="70"/>
        <v>0</v>
      </c>
      <c r="X148" s="11">
        <f t="shared" si="71"/>
        <v>0</v>
      </c>
      <c r="Y148" s="12">
        <f t="shared" si="72"/>
        <v>0</v>
      </c>
      <c r="Z148" s="11">
        <f t="shared" si="73"/>
        <v>0</v>
      </c>
      <c r="AA148" s="12">
        <f t="shared" si="74"/>
        <v>0</v>
      </c>
      <c r="AB148" s="11">
        <f t="shared" si="75"/>
        <v>0</v>
      </c>
      <c r="AC148" s="12">
        <f t="shared" si="76"/>
        <v>0</v>
      </c>
      <c r="AD148" s="11">
        <f t="shared" si="77"/>
        <v>0</v>
      </c>
      <c r="AE148" s="12">
        <f t="shared" si="78"/>
        <v>0</v>
      </c>
      <c r="AF148" s="11">
        <f t="shared" si="79"/>
        <v>0</v>
      </c>
      <c r="AG148" s="12">
        <f t="shared" si="80"/>
        <v>0</v>
      </c>
      <c r="AH148" s="11">
        <f t="shared" si="81"/>
        <v>0</v>
      </c>
      <c r="AI148" s="12">
        <f t="shared" si="82"/>
        <v>0</v>
      </c>
      <c r="AJ148" s="11">
        <f t="shared" si="83"/>
        <v>0</v>
      </c>
      <c r="AK148" s="12">
        <f t="shared" si="84"/>
        <v>0</v>
      </c>
    </row>
    <row r="149" spans="1:37" x14ac:dyDescent="0.3">
      <c r="A149">
        <v>621386</v>
      </c>
      <c r="C149" s="1">
        <v>44350</v>
      </c>
      <c r="D149">
        <v>11</v>
      </c>
      <c r="E149" t="s">
        <v>185</v>
      </c>
      <c r="F149" t="s">
        <v>165</v>
      </c>
      <c r="G149" t="s">
        <v>12</v>
      </c>
      <c r="H149" s="2">
        <v>30834777</v>
      </c>
      <c r="J149">
        <f t="shared" si="57"/>
        <v>0</v>
      </c>
      <c r="K149">
        <f t="shared" si="58"/>
        <v>0</v>
      </c>
      <c r="L149">
        <f t="shared" si="59"/>
        <v>0</v>
      </c>
      <c r="M149">
        <f t="shared" si="60"/>
        <v>0</v>
      </c>
      <c r="N149">
        <f t="shared" si="61"/>
        <v>0</v>
      </c>
      <c r="O149">
        <f t="shared" si="62"/>
        <v>0</v>
      </c>
      <c r="P149">
        <f t="shared" si="63"/>
        <v>0</v>
      </c>
      <c r="Q149">
        <f t="shared" si="64"/>
        <v>0</v>
      </c>
      <c r="R149" s="11">
        <f t="shared" si="65"/>
        <v>0</v>
      </c>
      <c r="S149" s="12">
        <f t="shared" si="66"/>
        <v>0</v>
      </c>
      <c r="T149" s="11">
        <f t="shared" si="67"/>
        <v>0</v>
      </c>
      <c r="U149" s="12">
        <f t="shared" si="68"/>
        <v>0</v>
      </c>
      <c r="V149" s="11">
        <f t="shared" si="69"/>
        <v>1</v>
      </c>
      <c r="W149" s="12">
        <f t="shared" si="70"/>
        <v>0</v>
      </c>
      <c r="X149" s="11">
        <f t="shared" si="71"/>
        <v>0</v>
      </c>
      <c r="Y149" s="12">
        <f t="shared" si="72"/>
        <v>0</v>
      </c>
      <c r="Z149" s="11">
        <f t="shared" si="73"/>
        <v>0</v>
      </c>
      <c r="AA149" s="12">
        <f t="shared" si="74"/>
        <v>0</v>
      </c>
      <c r="AB149" s="11">
        <f t="shared" si="75"/>
        <v>0</v>
      </c>
      <c r="AC149" s="12">
        <f t="shared" si="76"/>
        <v>0</v>
      </c>
      <c r="AD149" s="11">
        <f t="shared" si="77"/>
        <v>0</v>
      </c>
      <c r="AE149" s="12">
        <f t="shared" si="78"/>
        <v>0</v>
      </c>
      <c r="AF149" s="11">
        <f t="shared" si="79"/>
        <v>0</v>
      </c>
      <c r="AG149" s="12">
        <f t="shared" si="80"/>
        <v>0</v>
      </c>
      <c r="AH149" s="11">
        <f t="shared" si="81"/>
        <v>0</v>
      </c>
      <c r="AI149" s="12">
        <f t="shared" si="82"/>
        <v>0</v>
      </c>
      <c r="AJ149" s="11">
        <f t="shared" si="83"/>
        <v>0</v>
      </c>
      <c r="AK149" s="12">
        <f t="shared" si="84"/>
        <v>0</v>
      </c>
    </row>
    <row r="150" spans="1:37" x14ac:dyDescent="0.3">
      <c r="A150">
        <v>621386</v>
      </c>
      <c r="C150" s="1">
        <v>44350</v>
      </c>
      <c r="D150">
        <v>12</v>
      </c>
      <c r="E150" t="s">
        <v>185</v>
      </c>
      <c r="F150" t="s">
        <v>165</v>
      </c>
      <c r="G150" t="s">
        <v>35</v>
      </c>
      <c r="H150" s="2">
        <v>32247767</v>
      </c>
      <c r="J150">
        <f t="shared" si="57"/>
        <v>0</v>
      </c>
      <c r="K150">
        <f t="shared" si="58"/>
        <v>0</v>
      </c>
      <c r="L150">
        <f t="shared" si="59"/>
        <v>1</v>
      </c>
      <c r="M150">
        <f t="shared" si="60"/>
        <v>0</v>
      </c>
      <c r="N150">
        <f t="shared" si="61"/>
        <v>0</v>
      </c>
      <c r="O150">
        <f t="shared" si="62"/>
        <v>0</v>
      </c>
      <c r="P150">
        <f t="shared" si="63"/>
        <v>0</v>
      </c>
      <c r="Q150">
        <f t="shared" si="64"/>
        <v>0</v>
      </c>
      <c r="R150" s="11">
        <f t="shared" si="65"/>
        <v>0</v>
      </c>
      <c r="S150" s="12">
        <f t="shared" si="66"/>
        <v>0</v>
      </c>
      <c r="T150" s="11">
        <f t="shared" si="67"/>
        <v>0</v>
      </c>
      <c r="U150" s="12">
        <f t="shared" si="68"/>
        <v>0</v>
      </c>
      <c r="V150" s="11">
        <f t="shared" si="69"/>
        <v>0</v>
      </c>
      <c r="W150" s="12">
        <f t="shared" si="70"/>
        <v>0</v>
      </c>
      <c r="X150" s="11">
        <f t="shared" si="71"/>
        <v>0</v>
      </c>
      <c r="Y150" s="12">
        <f t="shared" si="72"/>
        <v>0</v>
      </c>
      <c r="Z150" s="11">
        <f t="shared" si="73"/>
        <v>0</v>
      </c>
      <c r="AA150" s="12">
        <f t="shared" si="74"/>
        <v>0</v>
      </c>
      <c r="AB150" s="11">
        <f t="shared" si="75"/>
        <v>0</v>
      </c>
      <c r="AC150" s="12">
        <f t="shared" si="76"/>
        <v>0</v>
      </c>
      <c r="AD150" s="11">
        <f t="shared" si="77"/>
        <v>0</v>
      </c>
      <c r="AE150" s="12">
        <f t="shared" si="78"/>
        <v>0</v>
      </c>
      <c r="AF150" s="11">
        <f t="shared" si="79"/>
        <v>0</v>
      </c>
      <c r="AG150" s="12">
        <f t="shared" si="80"/>
        <v>0</v>
      </c>
      <c r="AH150" s="11">
        <f t="shared" si="81"/>
        <v>0</v>
      </c>
      <c r="AI150" s="12">
        <f t="shared" si="82"/>
        <v>0</v>
      </c>
      <c r="AJ150" s="11">
        <f t="shared" si="83"/>
        <v>0</v>
      </c>
      <c r="AK150" s="12">
        <f t="shared" si="84"/>
        <v>0</v>
      </c>
    </row>
    <row r="151" spans="1:37" x14ac:dyDescent="0.3">
      <c r="A151">
        <v>621386</v>
      </c>
      <c r="C151" s="1">
        <v>44350</v>
      </c>
      <c r="D151">
        <v>13</v>
      </c>
      <c r="E151" t="s">
        <v>185</v>
      </c>
      <c r="F151" t="s">
        <v>165</v>
      </c>
      <c r="G151" t="s">
        <v>28</v>
      </c>
      <c r="H151" s="2">
        <v>39427074</v>
      </c>
      <c r="J151">
        <f t="shared" si="57"/>
        <v>0</v>
      </c>
      <c r="K151">
        <f t="shared" si="58"/>
        <v>0</v>
      </c>
      <c r="L151">
        <f t="shared" si="59"/>
        <v>0</v>
      </c>
      <c r="M151">
        <f t="shared" si="60"/>
        <v>0</v>
      </c>
      <c r="N151">
        <f t="shared" si="61"/>
        <v>0</v>
      </c>
      <c r="O151">
        <f t="shared" si="62"/>
        <v>0</v>
      </c>
      <c r="P151">
        <f t="shared" si="63"/>
        <v>0</v>
      </c>
      <c r="Q151">
        <f t="shared" si="64"/>
        <v>0</v>
      </c>
      <c r="R151" s="11">
        <f t="shared" si="65"/>
        <v>0</v>
      </c>
      <c r="S151" s="12">
        <f t="shared" si="66"/>
        <v>0</v>
      </c>
      <c r="T151" s="11">
        <f t="shared" si="67"/>
        <v>0</v>
      </c>
      <c r="U151" s="12">
        <f t="shared" si="68"/>
        <v>0</v>
      </c>
      <c r="V151" s="11">
        <f t="shared" si="69"/>
        <v>0</v>
      </c>
      <c r="W151" s="12">
        <f t="shared" si="70"/>
        <v>0</v>
      </c>
      <c r="X151" s="11">
        <f t="shared" si="71"/>
        <v>0</v>
      </c>
      <c r="Y151" s="12">
        <f t="shared" si="72"/>
        <v>0</v>
      </c>
      <c r="Z151" s="11">
        <f t="shared" si="73"/>
        <v>0</v>
      </c>
      <c r="AA151" s="12">
        <f t="shared" si="74"/>
        <v>0</v>
      </c>
      <c r="AB151" s="11">
        <f t="shared" si="75"/>
        <v>0</v>
      </c>
      <c r="AC151" s="12">
        <f t="shared" si="76"/>
        <v>0</v>
      </c>
      <c r="AD151" s="11">
        <f t="shared" si="77"/>
        <v>0</v>
      </c>
      <c r="AE151" s="12">
        <f t="shared" si="78"/>
        <v>0</v>
      </c>
      <c r="AF151" s="11">
        <f t="shared" si="79"/>
        <v>0</v>
      </c>
      <c r="AG151" s="12">
        <f t="shared" si="80"/>
        <v>0</v>
      </c>
      <c r="AH151" s="11">
        <f t="shared" si="81"/>
        <v>0</v>
      </c>
      <c r="AI151" s="12">
        <f t="shared" si="82"/>
        <v>0</v>
      </c>
      <c r="AJ151" s="11">
        <f t="shared" si="83"/>
        <v>0</v>
      </c>
      <c r="AK151" s="12">
        <f t="shared" si="84"/>
        <v>0</v>
      </c>
    </row>
    <row r="152" spans="1:37" x14ac:dyDescent="0.3">
      <c r="C152" s="1"/>
      <c r="H152" s="2"/>
      <c r="J152">
        <f t="shared" si="57"/>
        <v>0</v>
      </c>
      <c r="K152">
        <f t="shared" si="58"/>
        <v>0</v>
      </c>
      <c r="L152">
        <f t="shared" si="59"/>
        <v>0</v>
      </c>
      <c r="M152">
        <f t="shared" si="60"/>
        <v>0</v>
      </c>
      <c r="N152">
        <f t="shared" si="61"/>
        <v>0</v>
      </c>
      <c r="O152">
        <f t="shared" si="62"/>
        <v>0</v>
      </c>
      <c r="P152">
        <f t="shared" si="63"/>
        <v>0</v>
      </c>
      <c r="Q152">
        <f t="shared" si="64"/>
        <v>0</v>
      </c>
      <c r="R152" s="11">
        <f t="shared" si="65"/>
        <v>0</v>
      </c>
      <c r="S152" s="12">
        <f t="shared" si="66"/>
        <v>0</v>
      </c>
      <c r="T152" s="11">
        <f t="shared" si="67"/>
        <v>0</v>
      </c>
      <c r="U152" s="12">
        <f t="shared" si="68"/>
        <v>0</v>
      </c>
      <c r="V152" s="11">
        <f t="shared" si="69"/>
        <v>0</v>
      </c>
      <c r="W152" s="12">
        <f t="shared" si="70"/>
        <v>0</v>
      </c>
      <c r="X152" s="11">
        <f t="shared" si="71"/>
        <v>0</v>
      </c>
      <c r="Y152" s="12">
        <f t="shared" si="72"/>
        <v>0</v>
      </c>
      <c r="Z152" s="11">
        <f t="shared" si="73"/>
        <v>0</v>
      </c>
      <c r="AA152" s="12">
        <f t="shared" si="74"/>
        <v>0</v>
      </c>
      <c r="AB152" s="11">
        <f t="shared" si="75"/>
        <v>0</v>
      </c>
      <c r="AC152" s="12">
        <f t="shared" si="76"/>
        <v>0</v>
      </c>
      <c r="AD152" s="11">
        <f t="shared" si="77"/>
        <v>0</v>
      </c>
      <c r="AE152" s="12">
        <f t="shared" si="78"/>
        <v>0</v>
      </c>
      <c r="AF152" s="11">
        <f t="shared" si="79"/>
        <v>0</v>
      </c>
      <c r="AG152" s="12">
        <f t="shared" si="80"/>
        <v>0</v>
      </c>
      <c r="AH152" s="11">
        <f t="shared" si="81"/>
        <v>0</v>
      </c>
      <c r="AI152" s="12">
        <f t="shared" si="82"/>
        <v>0</v>
      </c>
      <c r="AJ152" s="11">
        <f t="shared" si="83"/>
        <v>0</v>
      </c>
      <c r="AK152" s="12">
        <f t="shared" si="84"/>
        <v>0</v>
      </c>
    </row>
    <row r="153" spans="1:37" x14ac:dyDescent="0.3">
      <c r="A153">
        <v>619521</v>
      </c>
      <c r="C153" s="1">
        <v>44329</v>
      </c>
      <c r="D153">
        <v>1</v>
      </c>
      <c r="E153" t="s">
        <v>186</v>
      </c>
      <c r="F153" t="s">
        <v>165</v>
      </c>
      <c r="G153" t="s">
        <v>22</v>
      </c>
      <c r="H153" s="2">
        <v>45144910</v>
      </c>
      <c r="J153">
        <f t="shared" si="57"/>
        <v>0</v>
      </c>
      <c r="K153">
        <f t="shared" si="58"/>
        <v>0</v>
      </c>
      <c r="L153">
        <f t="shared" si="59"/>
        <v>0</v>
      </c>
      <c r="M153">
        <f t="shared" si="60"/>
        <v>0</v>
      </c>
      <c r="N153">
        <f t="shared" si="61"/>
        <v>0</v>
      </c>
      <c r="O153">
        <f t="shared" si="62"/>
        <v>0</v>
      </c>
      <c r="P153">
        <f t="shared" si="63"/>
        <v>0</v>
      </c>
      <c r="Q153">
        <f t="shared" si="64"/>
        <v>0</v>
      </c>
      <c r="R153" s="11">
        <f t="shared" si="65"/>
        <v>0</v>
      </c>
      <c r="S153" s="12">
        <f t="shared" si="66"/>
        <v>0</v>
      </c>
      <c r="T153" s="11">
        <f t="shared" si="67"/>
        <v>0</v>
      </c>
      <c r="U153" s="12">
        <f t="shared" si="68"/>
        <v>0</v>
      </c>
      <c r="V153" s="11">
        <f t="shared" si="69"/>
        <v>0</v>
      </c>
      <c r="W153" s="12">
        <f t="shared" si="70"/>
        <v>0</v>
      </c>
      <c r="X153" s="11">
        <f t="shared" si="71"/>
        <v>0</v>
      </c>
      <c r="Y153" s="12">
        <f t="shared" si="72"/>
        <v>0</v>
      </c>
      <c r="Z153" s="11">
        <f t="shared" si="73"/>
        <v>0</v>
      </c>
      <c r="AA153" s="12">
        <f t="shared" si="74"/>
        <v>0</v>
      </c>
      <c r="AB153" s="11">
        <f t="shared" si="75"/>
        <v>0</v>
      </c>
      <c r="AC153" s="12">
        <f t="shared" si="76"/>
        <v>0</v>
      </c>
      <c r="AD153" s="11">
        <f t="shared" si="77"/>
        <v>0</v>
      </c>
      <c r="AE153" s="12">
        <f t="shared" si="78"/>
        <v>0</v>
      </c>
      <c r="AF153" s="11">
        <f t="shared" si="79"/>
        <v>0</v>
      </c>
      <c r="AG153" s="12">
        <f t="shared" si="80"/>
        <v>0</v>
      </c>
      <c r="AH153" s="11">
        <f t="shared" si="81"/>
        <v>0</v>
      </c>
      <c r="AI153" s="12">
        <f t="shared" si="82"/>
        <v>0</v>
      </c>
      <c r="AJ153" s="11">
        <f t="shared" si="83"/>
        <v>0</v>
      </c>
      <c r="AK153" s="12">
        <f t="shared" si="84"/>
        <v>0</v>
      </c>
    </row>
    <row r="154" spans="1:37" x14ac:dyDescent="0.3">
      <c r="A154">
        <v>619521</v>
      </c>
      <c r="C154" s="1">
        <v>44329</v>
      </c>
      <c r="D154">
        <v>2</v>
      </c>
      <c r="E154" t="s">
        <v>186</v>
      </c>
      <c r="F154" t="s">
        <v>165</v>
      </c>
      <c r="G154" t="s">
        <v>21</v>
      </c>
      <c r="H154" s="2">
        <v>46308680</v>
      </c>
      <c r="J154">
        <f t="shared" si="57"/>
        <v>0</v>
      </c>
      <c r="K154">
        <f t="shared" si="58"/>
        <v>0</v>
      </c>
      <c r="L154">
        <f t="shared" si="59"/>
        <v>0</v>
      </c>
      <c r="M154">
        <f t="shared" si="60"/>
        <v>0</v>
      </c>
      <c r="N154">
        <f t="shared" si="61"/>
        <v>0</v>
      </c>
      <c r="O154">
        <f t="shared" si="62"/>
        <v>0</v>
      </c>
      <c r="P154">
        <f t="shared" si="63"/>
        <v>0</v>
      </c>
      <c r="Q154">
        <f t="shared" si="64"/>
        <v>0</v>
      </c>
      <c r="R154" s="11">
        <f t="shared" si="65"/>
        <v>0</v>
      </c>
      <c r="S154" s="12">
        <f t="shared" si="66"/>
        <v>0</v>
      </c>
      <c r="T154" s="11">
        <f t="shared" si="67"/>
        <v>0</v>
      </c>
      <c r="U154" s="12">
        <f t="shared" si="68"/>
        <v>0</v>
      </c>
      <c r="V154" s="11">
        <f t="shared" si="69"/>
        <v>0</v>
      </c>
      <c r="W154" s="12">
        <f t="shared" si="70"/>
        <v>0</v>
      </c>
      <c r="X154" s="11">
        <f t="shared" si="71"/>
        <v>1</v>
      </c>
      <c r="Y154" s="12">
        <f t="shared" si="72"/>
        <v>0</v>
      </c>
      <c r="Z154" s="11">
        <f t="shared" si="73"/>
        <v>0</v>
      </c>
      <c r="AA154" s="12">
        <f t="shared" si="74"/>
        <v>0</v>
      </c>
      <c r="AB154" s="11">
        <f t="shared" si="75"/>
        <v>0</v>
      </c>
      <c r="AC154" s="12">
        <f t="shared" si="76"/>
        <v>0</v>
      </c>
      <c r="AD154" s="11">
        <f t="shared" si="77"/>
        <v>0</v>
      </c>
      <c r="AE154" s="12">
        <f t="shared" si="78"/>
        <v>0</v>
      </c>
      <c r="AF154" s="11">
        <f t="shared" si="79"/>
        <v>0</v>
      </c>
      <c r="AG154" s="12">
        <f t="shared" si="80"/>
        <v>0</v>
      </c>
      <c r="AH154" s="11">
        <f t="shared" si="81"/>
        <v>0</v>
      </c>
      <c r="AI154" s="12">
        <f t="shared" si="82"/>
        <v>0</v>
      </c>
      <c r="AJ154" s="11">
        <f t="shared" si="83"/>
        <v>0</v>
      </c>
      <c r="AK154" s="12">
        <f t="shared" si="84"/>
        <v>0</v>
      </c>
    </row>
    <row r="155" spans="1:37" x14ac:dyDescent="0.3">
      <c r="A155">
        <v>619521</v>
      </c>
      <c r="C155" s="1">
        <v>44329</v>
      </c>
      <c r="D155">
        <v>3</v>
      </c>
      <c r="E155" t="s">
        <v>186</v>
      </c>
      <c r="F155" t="s">
        <v>165</v>
      </c>
      <c r="G155" t="s">
        <v>27</v>
      </c>
      <c r="H155" s="2">
        <v>47777000</v>
      </c>
      <c r="J155">
        <f t="shared" si="57"/>
        <v>0</v>
      </c>
      <c r="K155">
        <f t="shared" si="58"/>
        <v>0</v>
      </c>
      <c r="L155">
        <f t="shared" si="59"/>
        <v>0</v>
      </c>
      <c r="M155">
        <f t="shared" si="60"/>
        <v>0</v>
      </c>
      <c r="N155">
        <f t="shared" si="61"/>
        <v>0</v>
      </c>
      <c r="O155">
        <f t="shared" si="62"/>
        <v>0</v>
      </c>
      <c r="P155">
        <f t="shared" si="63"/>
        <v>0</v>
      </c>
      <c r="Q155">
        <f t="shared" si="64"/>
        <v>0</v>
      </c>
      <c r="R155" s="11">
        <f t="shared" si="65"/>
        <v>0</v>
      </c>
      <c r="S155" s="12">
        <f t="shared" si="66"/>
        <v>0</v>
      </c>
      <c r="T155" s="11">
        <f t="shared" si="67"/>
        <v>0</v>
      </c>
      <c r="U155" s="12">
        <f t="shared" si="68"/>
        <v>0</v>
      </c>
      <c r="V155" s="11">
        <f t="shared" si="69"/>
        <v>0</v>
      </c>
      <c r="W155" s="12">
        <f t="shared" si="70"/>
        <v>0</v>
      </c>
      <c r="X155" s="11">
        <f t="shared" si="71"/>
        <v>0</v>
      </c>
      <c r="Y155" s="12">
        <f t="shared" si="72"/>
        <v>0</v>
      </c>
      <c r="Z155" s="11">
        <f t="shared" si="73"/>
        <v>0</v>
      </c>
      <c r="AA155" s="12">
        <f t="shared" si="74"/>
        <v>0</v>
      </c>
      <c r="AB155" s="11">
        <f t="shared" si="75"/>
        <v>0</v>
      </c>
      <c r="AC155" s="12">
        <f t="shared" si="76"/>
        <v>0</v>
      </c>
      <c r="AD155" s="11">
        <f t="shared" si="77"/>
        <v>0</v>
      </c>
      <c r="AE155" s="12">
        <f t="shared" si="78"/>
        <v>0</v>
      </c>
      <c r="AF155" s="11">
        <f t="shared" si="79"/>
        <v>0</v>
      </c>
      <c r="AG155" s="12">
        <f t="shared" si="80"/>
        <v>0</v>
      </c>
      <c r="AH155" s="11">
        <f t="shared" si="81"/>
        <v>0</v>
      </c>
      <c r="AI155" s="12">
        <f t="shared" si="82"/>
        <v>0</v>
      </c>
      <c r="AJ155" s="11">
        <f t="shared" si="83"/>
        <v>0</v>
      </c>
      <c r="AK155" s="12">
        <f t="shared" si="84"/>
        <v>0</v>
      </c>
    </row>
    <row r="156" spans="1:37" x14ac:dyDescent="0.3">
      <c r="A156">
        <v>619521</v>
      </c>
      <c r="C156" s="1">
        <v>44329</v>
      </c>
      <c r="D156">
        <v>4</v>
      </c>
      <c r="E156" t="s">
        <v>186</v>
      </c>
      <c r="F156" t="s">
        <v>165</v>
      </c>
      <c r="G156" t="s">
        <v>156</v>
      </c>
      <c r="H156" s="2">
        <v>48363000</v>
      </c>
      <c r="J156">
        <f t="shared" si="57"/>
        <v>1</v>
      </c>
      <c r="K156">
        <f t="shared" si="58"/>
        <v>0</v>
      </c>
      <c r="L156">
        <f t="shared" si="59"/>
        <v>0</v>
      </c>
      <c r="M156">
        <f t="shared" si="60"/>
        <v>0</v>
      </c>
      <c r="N156">
        <f t="shared" si="61"/>
        <v>0</v>
      </c>
      <c r="O156">
        <f t="shared" si="62"/>
        <v>0</v>
      </c>
      <c r="P156">
        <f t="shared" si="63"/>
        <v>0</v>
      </c>
      <c r="Q156">
        <f t="shared" si="64"/>
        <v>0</v>
      </c>
      <c r="R156" s="11">
        <f t="shared" si="65"/>
        <v>0</v>
      </c>
      <c r="S156" s="12">
        <f t="shared" si="66"/>
        <v>0</v>
      </c>
      <c r="T156" s="11">
        <f t="shared" si="67"/>
        <v>0</v>
      </c>
      <c r="U156" s="12">
        <f t="shared" si="68"/>
        <v>0</v>
      </c>
      <c r="V156" s="11">
        <f t="shared" si="69"/>
        <v>0</v>
      </c>
      <c r="W156" s="12">
        <f t="shared" si="70"/>
        <v>0</v>
      </c>
      <c r="X156" s="11">
        <f t="shared" si="71"/>
        <v>0</v>
      </c>
      <c r="Y156" s="12">
        <f t="shared" si="72"/>
        <v>0</v>
      </c>
      <c r="Z156" s="11">
        <f t="shared" si="73"/>
        <v>0</v>
      </c>
      <c r="AA156" s="12">
        <f t="shared" si="74"/>
        <v>0</v>
      </c>
      <c r="AB156" s="11">
        <f t="shared" si="75"/>
        <v>0</v>
      </c>
      <c r="AC156" s="12">
        <f t="shared" si="76"/>
        <v>0</v>
      </c>
      <c r="AD156" s="11">
        <f t="shared" si="77"/>
        <v>0</v>
      </c>
      <c r="AE156" s="12">
        <f t="shared" si="78"/>
        <v>0</v>
      </c>
      <c r="AF156" s="11">
        <f t="shared" si="79"/>
        <v>0</v>
      </c>
      <c r="AG156" s="12">
        <f t="shared" si="80"/>
        <v>0</v>
      </c>
      <c r="AH156" s="11">
        <f t="shared" si="81"/>
        <v>0</v>
      </c>
      <c r="AI156" s="12">
        <f t="shared" si="82"/>
        <v>0</v>
      </c>
      <c r="AJ156" s="11">
        <f t="shared" si="83"/>
        <v>0</v>
      </c>
      <c r="AK156" s="12">
        <f t="shared" si="84"/>
        <v>0</v>
      </c>
    </row>
    <row r="157" spans="1:37" x14ac:dyDescent="0.3">
      <c r="A157">
        <v>619521</v>
      </c>
      <c r="C157" s="1">
        <v>44329</v>
      </c>
      <c r="D157">
        <v>5</v>
      </c>
      <c r="E157" t="s">
        <v>186</v>
      </c>
      <c r="F157" t="s">
        <v>165</v>
      </c>
      <c r="G157" t="s">
        <v>60</v>
      </c>
      <c r="H157" s="2">
        <v>48430000</v>
      </c>
      <c r="J157">
        <f t="shared" si="57"/>
        <v>0</v>
      </c>
      <c r="K157">
        <f t="shared" si="58"/>
        <v>0</v>
      </c>
      <c r="L157">
        <f t="shared" si="59"/>
        <v>0</v>
      </c>
      <c r="M157">
        <f t="shared" si="60"/>
        <v>0</v>
      </c>
      <c r="N157">
        <f t="shared" si="61"/>
        <v>0</v>
      </c>
      <c r="O157">
        <f t="shared" si="62"/>
        <v>0</v>
      </c>
      <c r="P157">
        <f t="shared" si="63"/>
        <v>0</v>
      </c>
      <c r="Q157">
        <f t="shared" si="64"/>
        <v>0</v>
      </c>
      <c r="R157" s="11">
        <f t="shared" si="65"/>
        <v>0</v>
      </c>
      <c r="S157" s="12">
        <f t="shared" si="66"/>
        <v>0</v>
      </c>
      <c r="T157" s="11">
        <f t="shared" si="67"/>
        <v>0</v>
      </c>
      <c r="U157" s="12">
        <f t="shared" si="68"/>
        <v>0</v>
      </c>
      <c r="V157" s="11">
        <f t="shared" si="69"/>
        <v>0</v>
      </c>
      <c r="W157" s="12">
        <f t="shared" si="70"/>
        <v>0</v>
      </c>
      <c r="X157" s="11">
        <f t="shared" si="71"/>
        <v>0</v>
      </c>
      <c r="Y157" s="12">
        <f t="shared" si="72"/>
        <v>0</v>
      </c>
      <c r="Z157" s="11">
        <f t="shared" si="73"/>
        <v>0</v>
      </c>
      <c r="AA157" s="12">
        <f t="shared" si="74"/>
        <v>0</v>
      </c>
      <c r="AB157" s="11">
        <f t="shared" si="75"/>
        <v>0</v>
      </c>
      <c r="AC157" s="12">
        <f t="shared" si="76"/>
        <v>0</v>
      </c>
      <c r="AD157" s="11">
        <f t="shared" si="77"/>
        <v>0</v>
      </c>
      <c r="AE157" s="12">
        <f t="shared" si="78"/>
        <v>0</v>
      </c>
      <c r="AF157" s="11">
        <f t="shared" si="79"/>
        <v>0</v>
      </c>
      <c r="AG157" s="12">
        <f t="shared" si="80"/>
        <v>0</v>
      </c>
      <c r="AH157" s="11">
        <f t="shared" si="81"/>
        <v>0</v>
      </c>
      <c r="AI157" s="12">
        <f t="shared" si="82"/>
        <v>0</v>
      </c>
      <c r="AJ157" s="11">
        <f t="shared" si="83"/>
        <v>0</v>
      </c>
      <c r="AK157" s="12">
        <f t="shared" si="84"/>
        <v>0</v>
      </c>
    </row>
    <row r="158" spans="1:37" x14ac:dyDescent="0.3">
      <c r="A158">
        <v>619521</v>
      </c>
      <c r="C158" s="1">
        <v>44329</v>
      </c>
      <c r="D158">
        <v>6</v>
      </c>
      <c r="E158" t="s">
        <v>186</v>
      </c>
      <c r="F158" t="s">
        <v>165</v>
      </c>
      <c r="G158" t="s">
        <v>18</v>
      </c>
      <c r="H158" s="2">
        <v>49679631</v>
      </c>
      <c r="J158">
        <f t="shared" si="57"/>
        <v>0</v>
      </c>
      <c r="K158">
        <f t="shared" si="58"/>
        <v>0</v>
      </c>
      <c r="L158">
        <f t="shared" si="59"/>
        <v>0</v>
      </c>
      <c r="M158">
        <f t="shared" si="60"/>
        <v>0</v>
      </c>
      <c r="N158">
        <f t="shared" si="61"/>
        <v>0</v>
      </c>
      <c r="O158">
        <f t="shared" si="62"/>
        <v>0</v>
      </c>
      <c r="P158">
        <f t="shared" si="63"/>
        <v>0</v>
      </c>
      <c r="Q158">
        <f t="shared" si="64"/>
        <v>0</v>
      </c>
      <c r="R158" s="11">
        <f t="shared" si="65"/>
        <v>0</v>
      </c>
      <c r="S158" s="12">
        <f t="shared" si="66"/>
        <v>0</v>
      </c>
      <c r="T158" s="11">
        <f t="shared" si="67"/>
        <v>0</v>
      </c>
      <c r="U158" s="12">
        <f t="shared" si="68"/>
        <v>0</v>
      </c>
      <c r="V158" s="11">
        <f t="shared" si="69"/>
        <v>0</v>
      </c>
      <c r="W158" s="12">
        <f t="shared" si="70"/>
        <v>0</v>
      </c>
      <c r="X158" s="11">
        <f t="shared" si="71"/>
        <v>0</v>
      </c>
      <c r="Y158" s="12">
        <f t="shared" si="72"/>
        <v>0</v>
      </c>
      <c r="Z158" s="11">
        <f t="shared" si="73"/>
        <v>0</v>
      </c>
      <c r="AA158" s="12">
        <f t="shared" si="74"/>
        <v>0</v>
      </c>
      <c r="AB158" s="11">
        <f t="shared" si="75"/>
        <v>0</v>
      </c>
      <c r="AC158" s="12">
        <f t="shared" si="76"/>
        <v>0</v>
      </c>
      <c r="AD158" s="11">
        <f t="shared" si="77"/>
        <v>1</v>
      </c>
      <c r="AE158" s="12">
        <f t="shared" si="78"/>
        <v>0</v>
      </c>
      <c r="AF158" s="11">
        <f t="shared" si="79"/>
        <v>0</v>
      </c>
      <c r="AG158" s="12">
        <f t="shared" si="80"/>
        <v>0</v>
      </c>
      <c r="AH158" s="11">
        <f t="shared" si="81"/>
        <v>0</v>
      </c>
      <c r="AI158" s="12">
        <f t="shared" si="82"/>
        <v>0</v>
      </c>
      <c r="AJ158" s="11">
        <f t="shared" si="83"/>
        <v>0</v>
      </c>
      <c r="AK158" s="12">
        <f t="shared" si="84"/>
        <v>0</v>
      </c>
    </row>
    <row r="159" spans="1:37" x14ac:dyDescent="0.3">
      <c r="A159">
        <v>619521</v>
      </c>
      <c r="C159" s="1">
        <v>44329</v>
      </c>
      <c r="D159">
        <v>7</v>
      </c>
      <c r="E159" t="s">
        <v>186</v>
      </c>
      <c r="F159" t="s">
        <v>165</v>
      </c>
      <c r="G159" t="s">
        <v>20</v>
      </c>
      <c r="H159" s="2">
        <v>49872860</v>
      </c>
      <c r="J159">
        <f t="shared" si="57"/>
        <v>0</v>
      </c>
      <c r="K159">
        <f t="shared" si="58"/>
        <v>0</v>
      </c>
      <c r="L159">
        <f t="shared" si="59"/>
        <v>0</v>
      </c>
      <c r="M159">
        <f t="shared" si="60"/>
        <v>0</v>
      </c>
      <c r="N159">
        <f t="shared" si="61"/>
        <v>0</v>
      </c>
      <c r="O159">
        <f t="shared" si="62"/>
        <v>0</v>
      </c>
      <c r="P159">
        <f t="shared" si="63"/>
        <v>0</v>
      </c>
      <c r="Q159">
        <f t="shared" si="64"/>
        <v>0</v>
      </c>
      <c r="R159" s="11">
        <f t="shared" si="65"/>
        <v>1</v>
      </c>
      <c r="S159" s="12">
        <f t="shared" si="66"/>
        <v>0</v>
      </c>
      <c r="T159" s="11">
        <f t="shared" si="67"/>
        <v>1</v>
      </c>
      <c r="U159" s="12">
        <f t="shared" si="68"/>
        <v>0</v>
      </c>
      <c r="V159" s="11">
        <f t="shared" si="69"/>
        <v>0</v>
      </c>
      <c r="W159" s="12">
        <f t="shared" si="70"/>
        <v>0</v>
      </c>
      <c r="X159" s="11">
        <f t="shared" si="71"/>
        <v>0</v>
      </c>
      <c r="Y159" s="12">
        <f t="shared" si="72"/>
        <v>0</v>
      </c>
      <c r="Z159" s="11">
        <f t="shared" si="73"/>
        <v>0</v>
      </c>
      <c r="AA159" s="12">
        <f t="shared" si="74"/>
        <v>0</v>
      </c>
      <c r="AB159" s="11">
        <f t="shared" si="75"/>
        <v>0</v>
      </c>
      <c r="AC159" s="12">
        <f t="shared" si="76"/>
        <v>0</v>
      </c>
      <c r="AD159" s="11">
        <f t="shared" si="77"/>
        <v>0</v>
      </c>
      <c r="AE159" s="12">
        <f t="shared" si="78"/>
        <v>0</v>
      </c>
      <c r="AF159" s="11">
        <f t="shared" si="79"/>
        <v>0</v>
      </c>
      <c r="AG159" s="12">
        <f t="shared" si="80"/>
        <v>0</v>
      </c>
      <c r="AH159" s="11">
        <f t="shared" si="81"/>
        <v>0</v>
      </c>
      <c r="AI159" s="12">
        <f t="shared" si="82"/>
        <v>0</v>
      </c>
      <c r="AJ159" s="11">
        <f t="shared" si="83"/>
        <v>0</v>
      </c>
      <c r="AK159" s="12">
        <f t="shared" si="84"/>
        <v>0</v>
      </c>
    </row>
    <row r="160" spans="1:37" x14ac:dyDescent="0.3">
      <c r="A160">
        <v>619521</v>
      </c>
      <c r="C160" s="1">
        <v>44329</v>
      </c>
      <c r="D160">
        <v>8</v>
      </c>
      <c r="E160" t="s">
        <v>186</v>
      </c>
      <c r="F160" t="s">
        <v>165</v>
      </c>
      <c r="G160" t="s">
        <v>55</v>
      </c>
      <c r="H160" s="2">
        <v>52933925</v>
      </c>
      <c r="J160">
        <f t="shared" si="57"/>
        <v>0</v>
      </c>
      <c r="K160">
        <f t="shared" si="58"/>
        <v>0</v>
      </c>
      <c r="L160">
        <f t="shared" si="59"/>
        <v>0</v>
      </c>
      <c r="M160">
        <f t="shared" si="60"/>
        <v>0</v>
      </c>
      <c r="N160">
        <f t="shared" si="61"/>
        <v>0</v>
      </c>
      <c r="O160">
        <f t="shared" si="62"/>
        <v>0</v>
      </c>
      <c r="P160">
        <f t="shared" si="63"/>
        <v>0</v>
      </c>
      <c r="Q160">
        <f t="shared" si="64"/>
        <v>0</v>
      </c>
      <c r="R160" s="11">
        <f t="shared" si="65"/>
        <v>0</v>
      </c>
      <c r="S160" s="12">
        <f t="shared" si="66"/>
        <v>0</v>
      </c>
      <c r="T160" s="11">
        <f t="shared" si="67"/>
        <v>0</v>
      </c>
      <c r="U160" s="12">
        <f t="shared" si="68"/>
        <v>0</v>
      </c>
      <c r="V160" s="11">
        <f t="shared" si="69"/>
        <v>0</v>
      </c>
      <c r="W160" s="12">
        <f t="shared" si="70"/>
        <v>0</v>
      </c>
      <c r="X160" s="11">
        <f t="shared" si="71"/>
        <v>0</v>
      </c>
      <c r="Y160" s="12">
        <f t="shared" si="72"/>
        <v>0</v>
      </c>
      <c r="Z160" s="11">
        <f t="shared" si="73"/>
        <v>0</v>
      </c>
      <c r="AA160" s="12">
        <f t="shared" si="74"/>
        <v>0</v>
      </c>
      <c r="AB160" s="11">
        <f t="shared" si="75"/>
        <v>0</v>
      </c>
      <c r="AC160" s="12">
        <f t="shared" si="76"/>
        <v>0</v>
      </c>
      <c r="AD160" s="11">
        <f t="shared" si="77"/>
        <v>0</v>
      </c>
      <c r="AE160" s="12">
        <f t="shared" si="78"/>
        <v>0</v>
      </c>
      <c r="AF160" s="11">
        <f t="shared" si="79"/>
        <v>0</v>
      </c>
      <c r="AG160" s="12">
        <f t="shared" si="80"/>
        <v>0</v>
      </c>
      <c r="AH160" s="11">
        <f t="shared" si="81"/>
        <v>0</v>
      </c>
      <c r="AI160" s="12">
        <f t="shared" si="82"/>
        <v>0</v>
      </c>
      <c r="AJ160" s="11">
        <f t="shared" si="83"/>
        <v>0</v>
      </c>
      <c r="AK160" s="12">
        <f t="shared" si="84"/>
        <v>0</v>
      </c>
    </row>
    <row r="161" spans="1:37" x14ac:dyDescent="0.3">
      <c r="A161">
        <v>619521</v>
      </c>
      <c r="C161" s="1">
        <v>44329</v>
      </c>
      <c r="D161">
        <v>9</v>
      </c>
      <c r="E161" t="s">
        <v>186</v>
      </c>
      <c r="F161" t="s">
        <v>165</v>
      </c>
      <c r="G161" t="s">
        <v>39</v>
      </c>
      <c r="H161" s="2">
        <v>54780000</v>
      </c>
      <c r="J161">
        <f t="shared" si="57"/>
        <v>0</v>
      </c>
      <c r="K161">
        <f t="shared" si="58"/>
        <v>0</v>
      </c>
      <c r="L161">
        <f t="shared" si="59"/>
        <v>0</v>
      </c>
      <c r="M161">
        <f t="shared" si="60"/>
        <v>0</v>
      </c>
      <c r="N161">
        <f t="shared" si="61"/>
        <v>0</v>
      </c>
      <c r="O161">
        <f t="shared" si="62"/>
        <v>0</v>
      </c>
      <c r="P161">
        <f t="shared" si="63"/>
        <v>0</v>
      </c>
      <c r="Q161">
        <f t="shared" si="64"/>
        <v>0</v>
      </c>
      <c r="R161" s="11">
        <f t="shared" si="65"/>
        <v>0</v>
      </c>
      <c r="S161" s="12">
        <f t="shared" si="66"/>
        <v>0</v>
      </c>
      <c r="T161" s="11">
        <f t="shared" si="67"/>
        <v>0</v>
      </c>
      <c r="U161" s="12">
        <f t="shared" si="68"/>
        <v>0</v>
      </c>
      <c r="V161" s="11">
        <f t="shared" si="69"/>
        <v>0</v>
      </c>
      <c r="W161" s="12">
        <f t="shared" si="70"/>
        <v>0</v>
      </c>
      <c r="X161" s="11">
        <f t="shared" si="71"/>
        <v>0</v>
      </c>
      <c r="Y161" s="12">
        <f t="shared" si="72"/>
        <v>0</v>
      </c>
      <c r="Z161" s="11">
        <f t="shared" si="73"/>
        <v>0</v>
      </c>
      <c r="AA161" s="12">
        <f t="shared" si="74"/>
        <v>0</v>
      </c>
      <c r="AB161" s="11">
        <f t="shared" si="75"/>
        <v>0</v>
      </c>
      <c r="AC161" s="12">
        <f t="shared" si="76"/>
        <v>0</v>
      </c>
      <c r="AD161" s="11">
        <f t="shared" si="77"/>
        <v>0</v>
      </c>
      <c r="AE161" s="12">
        <f t="shared" si="78"/>
        <v>0</v>
      </c>
      <c r="AF161" s="11">
        <f t="shared" si="79"/>
        <v>0</v>
      </c>
      <c r="AG161" s="12">
        <f t="shared" si="80"/>
        <v>0</v>
      </c>
      <c r="AH161" s="11">
        <f t="shared" si="81"/>
        <v>1</v>
      </c>
      <c r="AI161" s="12">
        <f t="shared" si="82"/>
        <v>0</v>
      </c>
      <c r="AJ161" s="11">
        <f t="shared" si="83"/>
        <v>0</v>
      </c>
      <c r="AK161" s="12">
        <f t="shared" si="84"/>
        <v>0</v>
      </c>
    </row>
    <row r="162" spans="1:37" x14ac:dyDescent="0.3">
      <c r="A162">
        <v>619521</v>
      </c>
      <c r="C162" s="1">
        <v>44329</v>
      </c>
      <c r="D162">
        <v>10</v>
      </c>
      <c r="E162" t="s">
        <v>186</v>
      </c>
      <c r="F162" t="s">
        <v>165</v>
      </c>
      <c r="G162" t="s">
        <v>23</v>
      </c>
      <c r="H162" s="2">
        <v>54923557</v>
      </c>
      <c r="J162">
        <f t="shared" si="57"/>
        <v>0</v>
      </c>
      <c r="K162">
        <f t="shared" si="58"/>
        <v>0</v>
      </c>
      <c r="L162">
        <f t="shared" si="59"/>
        <v>0</v>
      </c>
      <c r="M162">
        <f t="shared" si="60"/>
        <v>0</v>
      </c>
      <c r="N162">
        <f t="shared" si="61"/>
        <v>0</v>
      </c>
      <c r="O162">
        <f t="shared" si="62"/>
        <v>0</v>
      </c>
      <c r="P162">
        <f t="shared" si="63"/>
        <v>0</v>
      </c>
      <c r="Q162">
        <f t="shared" si="64"/>
        <v>0</v>
      </c>
      <c r="R162" s="11">
        <f t="shared" si="65"/>
        <v>0</v>
      </c>
      <c r="S162" s="12">
        <f t="shared" si="66"/>
        <v>0</v>
      </c>
      <c r="T162" s="11">
        <f t="shared" si="67"/>
        <v>0</v>
      </c>
      <c r="U162" s="12">
        <f t="shared" si="68"/>
        <v>0</v>
      </c>
      <c r="V162" s="11">
        <f t="shared" si="69"/>
        <v>0</v>
      </c>
      <c r="W162" s="12">
        <f t="shared" si="70"/>
        <v>0</v>
      </c>
      <c r="X162" s="11">
        <f t="shared" si="71"/>
        <v>0</v>
      </c>
      <c r="Y162" s="12">
        <f t="shared" si="72"/>
        <v>0</v>
      </c>
      <c r="Z162" s="11">
        <f t="shared" si="73"/>
        <v>0</v>
      </c>
      <c r="AA162" s="12">
        <f t="shared" si="74"/>
        <v>0</v>
      </c>
      <c r="AB162" s="11">
        <f t="shared" si="75"/>
        <v>0</v>
      </c>
      <c r="AC162" s="12">
        <f t="shared" si="76"/>
        <v>0</v>
      </c>
      <c r="AD162" s="11">
        <f t="shared" si="77"/>
        <v>0</v>
      </c>
      <c r="AE162" s="12">
        <f t="shared" si="78"/>
        <v>0</v>
      </c>
      <c r="AF162" s="11">
        <f t="shared" si="79"/>
        <v>0</v>
      </c>
      <c r="AG162" s="12">
        <f t="shared" si="80"/>
        <v>0</v>
      </c>
      <c r="AH162" s="11">
        <f t="shared" si="81"/>
        <v>0</v>
      </c>
      <c r="AI162" s="12">
        <f t="shared" si="82"/>
        <v>0</v>
      </c>
      <c r="AJ162" s="11">
        <f t="shared" si="83"/>
        <v>0</v>
      </c>
      <c r="AK162" s="12">
        <f t="shared" si="84"/>
        <v>0</v>
      </c>
    </row>
    <row r="163" spans="1:37" x14ac:dyDescent="0.3">
      <c r="C163" s="1"/>
      <c r="H163" s="2"/>
      <c r="J163">
        <f t="shared" si="57"/>
        <v>0</v>
      </c>
      <c r="K163">
        <f t="shared" si="58"/>
        <v>0</v>
      </c>
      <c r="L163">
        <f t="shared" si="59"/>
        <v>0</v>
      </c>
      <c r="M163">
        <f t="shared" si="60"/>
        <v>0</v>
      </c>
      <c r="N163">
        <f t="shared" si="61"/>
        <v>0</v>
      </c>
      <c r="O163">
        <f t="shared" si="62"/>
        <v>0</v>
      </c>
      <c r="P163">
        <f t="shared" si="63"/>
        <v>0</v>
      </c>
      <c r="Q163">
        <f t="shared" si="64"/>
        <v>0</v>
      </c>
      <c r="R163" s="11">
        <f t="shared" si="65"/>
        <v>0</v>
      </c>
      <c r="S163" s="12">
        <f t="shared" si="66"/>
        <v>0</v>
      </c>
      <c r="T163" s="11">
        <f t="shared" si="67"/>
        <v>0</v>
      </c>
      <c r="U163" s="12">
        <f t="shared" si="68"/>
        <v>0</v>
      </c>
      <c r="V163" s="11">
        <f t="shared" si="69"/>
        <v>0</v>
      </c>
      <c r="W163" s="12">
        <f t="shared" si="70"/>
        <v>0</v>
      </c>
      <c r="X163" s="11">
        <f t="shared" si="71"/>
        <v>0</v>
      </c>
      <c r="Y163" s="12">
        <f t="shared" si="72"/>
        <v>0</v>
      </c>
      <c r="Z163" s="11">
        <f t="shared" si="73"/>
        <v>0</v>
      </c>
      <c r="AA163" s="12">
        <f t="shared" si="74"/>
        <v>0</v>
      </c>
      <c r="AB163" s="11">
        <f t="shared" si="75"/>
        <v>0</v>
      </c>
      <c r="AC163" s="12">
        <f t="shared" si="76"/>
        <v>0</v>
      </c>
      <c r="AD163" s="11">
        <f t="shared" si="77"/>
        <v>0</v>
      </c>
      <c r="AE163" s="12">
        <f t="shared" si="78"/>
        <v>0</v>
      </c>
      <c r="AF163" s="11">
        <f t="shared" si="79"/>
        <v>0</v>
      </c>
      <c r="AG163" s="12">
        <f t="shared" si="80"/>
        <v>0</v>
      </c>
      <c r="AH163" s="11">
        <f t="shared" si="81"/>
        <v>0</v>
      </c>
      <c r="AI163" s="12">
        <f t="shared" si="82"/>
        <v>0</v>
      </c>
      <c r="AJ163" s="11">
        <f t="shared" si="83"/>
        <v>0</v>
      </c>
      <c r="AK163" s="12">
        <f t="shared" si="84"/>
        <v>0</v>
      </c>
    </row>
    <row r="164" spans="1:37" x14ac:dyDescent="0.3">
      <c r="A164">
        <v>620434</v>
      </c>
      <c r="C164" s="1">
        <v>44319</v>
      </c>
      <c r="D164">
        <v>1</v>
      </c>
      <c r="E164" t="s">
        <v>187</v>
      </c>
      <c r="F164" t="s">
        <v>165</v>
      </c>
      <c r="G164" t="s">
        <v>101</v>
      </c>
      <c r="H164" s="2">
        <v>1347975</v>
      </c>
      <c r="J164">
        <f t="shared" si="57"/>
        <v>0</v>
      </c>
      <c r="K164">
        <f t="shared" si="58"/>
        <v>0</v>
      </c>
      <c r="L164">
        <f t="shared" si="59"/>
        <v>0</v>
      </c>
      <c r="M164">
        <f t="shared" si="60"/>
        <v>0</v>
      </c>
      <c r="N164">
        <f t="shared" si="61"/>
        <v>0</v>
      </c>
      <c r="O164">
        <f t="shared" si="62"/>
        <v>0</v>
      </c>
      <c r="P164">
        <f t="shared" si="63"/>
        <v>0</v>
      </c>
      <c r="Q164">
        <f t="shared" si="64"/>
        <v>0</v>
      </c>
      <c r="R164" s="11">
        <f t="shared" si="65"/>
        <v>0</v>
      </c>
      <c r="S164" s="12">
        <f t="shared" si="66"/>
        <v>0</v>
      </c>
      <c r="T164" s="11">
        <f t="shared" si="67"/>
        <v>0</v>
      </c>
      <c r="U164" s="12">
        <f t="shared" si="68"/>
        <v>0</v>
      </c>
      <c r="V164" s="11">
        <f t="shared" si="69"/>
        <v>0</v>
      </c>
      <c r="W164" s="12">
        <f t="shared" si="70"/>
        <v>0</v>
      </c>
      <c r="X164" s="11">
        <f t="shared" si="71"/>
        <v>0</v>
      </c>
      <c r="Y164" s="12">
        <f t="shared" si="72"/>
        <v>0</v>
      </c>
      <c r="Z164" s="11">
        <f t="shared" si="73"/>
        <v>0</v>
      </c>
      <c r="AA164" s="12">
        <f t="shared" si="74"/>
        <v>0</v>
      </c>
      <c r="AB164" s="11">
        <f t="shared" si="75"/>
        <v>0</v>
      </c>
      <c r="AC164" s="12">
        <f t="shared" si="76"/>
        <v>0</v>
      </c>
      <c r="AD164" s="11">
        <f t="shared" si="77"/>
        <v>0</v>
      </c>
      <c r="AE164" s="12">
        <f t="shared" si="78"/>
        <v>0</v>
      </c>
      <c r="AF164" s="11">
        <f t="shared" si="79"/>
        <v>0</v>
      </c>
      <c r="AG164" s="12">
        <f t="shared" si="80"/>
        <v>0</v>
      </c>
      <c r="AH164" s="11">
        <f t="shared" si="81"/>
        <v>0</v>
      </c>
      <c r="AI164" s="12">
        <f t="shared" si="82"/>
        <v>0</v>
      </c>
      <c r="AJ164" s="11">
        <f t="shared" si="83"/>
        <v>0</v>
      </c>
      <c r="AK164" s="12">
        <f t="shared" si="84"/>
        <v>0</v>
      </c>
    </row>
    <row r="165" spans="1:37" x14ac:dyDescent="0.3">
      <c r="A165">
        <v>620434</v>
      </c>
      <c r="C165" s="1">
        <v>44319</v>
      </c>
      <c r="D165">
        <v>2</v>
      </c>
      <c r="E165" t="s">
        <v>187</v>
      </c>
      <c r="F165" t="s">
        <v>165</v>
      </c>
      <c r="G165" t="s">
        <v>71</v>
      </c>
      <c r="H165" s="2">
        <v>1654000</v>
      </c>
      <c r="J165">
        <f t="shared" si="57"/>
        <v>0</v>
      </c>
      <c r="K165">
        <f t="shared" si="58"/>
        <v>0</v>
      </c>
      <c r="L165">
        <f t="shared" si="59"/>
        <v>0</v>
      </c>
      <c r="M165">
        <f t="shared" si="60"/>
        <v>0</v>
      </c>
      <c r="N165">
        <f t="shared" si="61"/>
        <v>0</v>
      </c>
      <c r="O165">
        <f t="shared" si="62"/>
        <v>0</v>
      </c>
      <c r="P165">
        <f t="shared" si="63"/>
        <v>0</v>
      </c>
      <c r="Q165">
        <f t="shared" si="64"/>
        <v>0</v>
      </c>
      <c r="R165" s="11">
        <f t="shared" si="65"/>
        <v>0</v>
      </c>
      <c r="S165" s="12">
        <f t="shared" si="66"/>
        <v>0</v>
      </c>
      <c r="T165" s="11">
        <f t="shared" si="67"/>
        <v>0</v>
      </c>
      <c r="U165" s="12">
        <f t="shared" si="68"/>
        <v>0</v>
      </c>
      <c r="V165" s="11">
        <f t="shared" si="69"/>
        <v>0</v>
      </c>
      <c r="W165" s="12">
        <f t="shared" si="70"/>
        <v>0</v>
      </c>
      <c r="X165" s="11">
        <f t="shared" si="71"/>
        <v>0</v>
      </c>
      <c r="Y165" s="12">
        <f t="shared" si="72"/>
        <v>0</v>
      </c>
      <c r="Z165" s="11">
        <f t="shared" si="73"/>
        <v>0</v>
      </c>
      <c r="AA165" s="12">
        <f t="shared" si="74"/>
        <v>0</v>
      </c>
      <c r="AB165" s="11">
        <f t="shared" si="75"/>
        <v>0</v>
      </c>
      <c r="AC165" s="12">
        <f t="shared" si="76"/>
        <v>0</v>
      </c>
      <c r="AD165" s="11">
        <f t="shared" si="77"/>
        <v>0</v>
      </c>
      <c r="AE165" s="12">
        <f t="shared" si="78"/>
        <v>0</v>
      </c>
      <c r="AF165" s="11">
        <f t="shared" si="79"/>
        <v>0</v>
      </c>
      <c r="AG165" s="12">
        <f t="shared" si="80"/>
        <v>0</v>
      </c>
      <c r="AH165" s="11">
        <f t="shared" si="81"/>
        <v>0</v>
      </c>
      <c r="AI165" s="12">
        <f t="shared" si="82"/>
        <v>0</v>
      </c>
      <c r="AJ165" s="11">
        <f t="shared" si="83"/>
        <v>0</v>
      </c>
      <c r="AK165" s="12">
        <f t="shared" si="84"/>
        <v>0</v>
      </c>
    </row>
    <row r="166" spans="1:37" x14ac:dyDescent="0.3">
      <c r="A166">
        <v>620434</v>
      </c>
      <c r="C166" s="1">
        <v>44319</v>
      </c>
      <c r="D166">
        <v>3</v>
      </c>
      <c r="E166" t="s">
        <v>187</v>
      </c>
      <c r="F166" t="s">
        <v>165</v>
      </c>
      <c r="G166" t="s">
        <v>102</v>
      </c>
      <c r="H166" s="2">
        <v>1758690</v>
      </c>
      <c r="J166">
        <f t="shared" si="57"/>
        <v>0</v>
      </c>
      <c r="K166">
        <f t="shared" si="58"/>
        <v>0</v>
      </c>
      <c r="L166">
        <f t="shared" si="59"/>
        <v>0</v>
      </c>
      <c r="M166">
        <f t="shared" si="60"/>
        <v>0</v>
      </c>
      <c r="N166">
        <f t="shared" si="61"/>
        <v>0</v>
      </c>
      <c r="O166">
        <f t="shared" si="62"/>
        <v>0</v>
      </c>
      <c r="P166">
        <f t="shared" si="63"/>
        <v>0</v>
      </c>
      <c r="Q166">
        <f t="shared" si="64"/>
        <v>0</v>
      </c>
      <c r="R166" s="11">
        <f t="shared" si="65"/>
        <v>0</v>
      </c>
      <c r="S166" s="12">
        <f t="shared" si="66"/>
        <v>0</v>
      </c>
      <c r="T166" s="11">
        <f t="shared" si="67"/>
        <v>0</v>
      </c>
      <c r="U166" s="12">
        <f t="shared" si="68"/>
        <v>0</v>
      </c>
      <c r="V166" s="11">
        <f t="shared" si="69"/>
        <v>0</v>
      </c>
      <c r="W166" s="12">
        <f t="shared" si="70"/>
        <v>0</v>
      </c>
      <c r="X166" s="11">
        <f t="shared" si="71"/>
        <v>0</v>
      </c>
      <c r="Y166" s="12">
        <f t="shared" si="72"/>
        <v>0</v>
      </c>
      <c r="Z166" s="11">
        <f t="shared" si="73"/>
        <v>0</v>
      </c>
      <c r="AA166" s="12">
        <f t="shared" si="74"/>
        <v>0</v>
      </c>
      <c r="AB166" s="11">
        <f t="shared" si="75"/>
        <v>0</v>
      </c>
      <c r="AC166" s="12">
        <f t="shared" si="76"/>
        <v>0</v>
      </c>
      <c r="AD166" s="11">
        <f t="shared" si="77"/>
        <v>0</v>
      </c>
      <c r="AE166" s="12">
        <f t="shared" si="78"/>
        <v>0</v>
      </c>
      <c r="AF166" s="11">
        <f t="shared" si="79"/>
        <v>0</v>
      </c>
      <c r="AG166" s="12">
        <f t="shared" si="80"/>
        <v>0</v>
      </c>
      <c r="AH166" s="11">
        <f t="shared" si="81"/>
        <v>0</v>
      </c>
      <c r="AI166" s="12">
        <f t="shared" si="82"/>
        <v>0</v>
      </c>
      <c r="AJ166" s="11">
        <f t="shared" si="83"/>
        <v>0</v>
      </c>
      <c r="AK166" s="12">
        <f t="shared" si="84"/>
        <v>0</v>
      </c>
    </row>
    <row r="167" spans="1:37" x14ac:dyDescent="0.3">
      <c r="A167">
        <v>620434</v>
      </c>
      <c r="C167" s="1">
        <v>44319</v>
      </c>
      <c r="D167">
        <v>4</v>
      </c>
      <c r="E167" t="s">
        <v>187</v>
      </c>
      <c r="F167" t="s">
        <v>165</v>
      </c>
      <c r="G167" t="s">
        <v>103</v>
      </c>
      <c r="H167" s="2">
        <v>1850000</v>
      </c>
      <c r="J167">
        <f t="shared" si="57"/>
        <v>0</v>
      </c>
      <c r="K167">
        <f t="shared" si="58"/>
        <v>0</v>
      </c>
      <c r="L167">
        <f t="shared" si="59"/>
        <v>0</v>
      </c>
      <c r="M167">
        <f t="shared" si="60"/>
        <v>0</v>
      </c>
      <c r="N167">
        <f t="shared" si="61"/>
        <v>0</v>
      </c>
      <c r="O167">
        <f t="shared" si="62"/>
        <v>0</v>
      </c>
      <c r="P167">
        <f t="shared" si="63"/>
        <v>0</v>
      </c>
      <c r="Q167">
        <f t="shared" si="64"/>
        <v>0</v>
      </c>
      <c r="R167" s="11">
        <f t="shared" si="65"/>
        <v>0</v>
      </c>
      <c r="S167" s="12">
        <f t="shared" si="66"/>
        <v>0</v>
      </c>
      <c r="T167" s="11">
        <f t="shared" si="67"/>
        <v>0</v>
      </c>
      <c r="U167" s="12">
        <f t="shared" si="68"/>
        <v>0</v>
      </c>
      <c r="V167" s="11">
        <f t="shared" si="69"/>
        <v>0</v>
      </c>
      <c r="W167" s="12">
        <f t="shared" si="70"/>
        <v>0</v>
      </c>
      <c r="X167" s="11">
        <f t="shared" si="71"/>
        <v>0</v>
      </c>
      <c r="Y167" s="12">
        <f t="shared" si="72"/>
        <v>0</v>
      </c>
      <c r="Z167" s="11">
        <f t="shared" si="73"/>
        <v>0</v>
      </c>
      <c r="AA167" s="12">
        <f t="shared" si="74"/>
        <v>0</v>
      </c>
      <c r="AB167" s="11">
        <f t="shared" si="75"/>
        <v>0</v>
      </c>
      <c r="AC167" s="12">
        <f t="shared" si="76"/>
        <v>0</v>
      </c>
      <c r="AD167" s="11">
        <f t="shared" si="77"/>
        <v>0</v>
      </c>
      <c r="AE167" s="12">
        <f t="shared" si="78"/>
        <v>0</v>
      </c>
      <c r="AF167" s="11">
        <f t="shared" si="79"/>
        <v>0</v>
      </c>
      <c r="AG167" s="12">
        <f t="shared" si="80"/>
        <v>0</v>
      </c>
      <c r="AH167" s="11">
        <f t="shared" si="81"/>
        <v>0</v>
      </c>
      <c r="AI167" s="12">
        <f t="shared" si="82"/>
        <v>0</v>
      </c>
      <c r="AJ167" s="11">
        <f t="shared" si="83"/>
        <v>0</v>
      </c>
      <c r="AK167" s="12">
        <f t="shared" si="84"/>
        <v>0</v>
      </c>
    </row>
    <row r="168" spans="1:37" x14ac:dyDescent="0.3">
      <c r="A168">
        <v>620434</v>
      </c>
      <c r="C168" s="1">
        <v>44319</v>
      </c>
      <c r="D168">
        <v>5</v>
      </c>
      <c r="E168" t="s">
        <v>187</v>
      </c>
      <c r="F168" t="s">
        <v>165</v>
      </c>
      <c r="G168" t="s">
        <v>156</v>
      </c>
      <c r="H168" s="2">
        <v>1960000</v>
      </c>
      <c r="J168">
        <f t="shared" si="57"/>
        <v>1</v>
      </c>
      <c r="K168">
        <f t="shared" si="58"/>
        <v>0</v>
      </c>
      <c r="L168">
        <f t="shared" si="59"/>
        <v>0</v>
      </c>
      <c r="M168">
        <f t="shared" si="60"/>
        <v>0</v>
      </c>
      <c r="N168">
        <f t="shared" si="61"/>
        <v>0</v>
      </c>
      <c r="O168">
        <f t="shared" si="62"/>
        <v>0</v>
      </c>
      <c r="P168">
        <f t="shared" si="63"/>
        <v>0</v>
      </c>
      <c r="Q168">
        <f t="shared" si="64"/>
        <v>0</v>
      </c>
      <c r="R168" s="11">
        <f t="shared" si="65"/>
        <v>0</v>
      </c>
      <c r="S168" s="12">
        <f t="shared" si="66"/>
        <v>0</v>
      </c>
      <c r="T168" s="11">
        <f t="shared" si="67"/>
        <v>0</v>
      </c>
      <c r="U168" s="12">
        <f t="shared" si="68"/>
        <v>0</v>
      </c>
      <c r="V168" s="11">
        <f t="shared" si="69"/>
        <v>0</v>
      </c>
      <c r="W168" s="12">
        <f t="shared" si="70"/>
        <v>0</v>
      </c>
      <c r="X168" s="11">
        <f t="shared" si="71"/>
        <v>0</v>
      </c>
      <c r="Y168" s="12">
        <f t="shared" si="72"/>
        <v>0</v>
      </c>
      <c r="Z168" s="11">
        <f t="shared" si="73"/>
        <v>0</v>
      </c>
      <c r="AA168" s="12">
        <f t="shared" si="74"/>
        <v>0</v>
      </c>
      <c r="AB168" s="11">
        <f t="shared" si="75"/>
        <v>0</v>
      </c>
      <c r="AC168" s="12">
        <f t="shared" si="76"/>
        <v>0</v>
      </c>
      <c r="AD168" s="11">
        <f t="shared" si="77"/>
        <v>0</v>
      </c>
      <c r="AE168" s="12">
        <f t="shared" si="78"/>
        <v>0</v>
      </c>
      <c r="AF168" s="11">
        <f t="shared" si="79"/>
        <v>0</v>
      </c>
      <c r="AG168" s="12">
        <f t="shared" si="80"/>
        <v>0</v>
      </c>
      <c r="AH168" s="11">
        <f t="shared" si="81"/>
        <v>0</v>
      </c>
      <c r="AI168" s="12">
        <f t="shared" si="82"/>
        <v>0</v>
      </c>
      <c r="AJ168" s="11">
        <f t="shared" si="83"/>
        <v>0</v>
      </c>
      <c r="AK168" s="12">
        <f t="shared" si="84"/>
        <v>0</v>
      </c>
    </row>
    <row r="169" spans="1:37" x14ac:dyDescent="0.3">
      <c r="A169">
        <v>620434</v>
      </c>
      <c r="C169" s="1">
        <v>44319</v>
      </c>
      <c r="D169">
        <v>6</v>
      </c>
      <c r="E169" t="s">
        <v>187</v>
      </c>
      <c r="F169" t="s">
        <v>165</v>
      </c>
      <c r="G169" t="s">
        <v>104</v>
      </c>
      <c r="H169" s="2">
        <v>1980000</v>
      </c>
      <c r="J169">
        <f t="shared" si="57"/>
        <v>0</v>
      </c>
      <c r="K169">
        <f t="shared" si="58"/>
        <v>0</v>
      </c>
      <c r="L169">
        <f t="shared" si="59"/>
        <v>0</v>
      </c>
      <c r="M169">
        <f t="shared" si="60"/>
        <v>0</v>
      </c>
      <c r="N169">
        <f t="shared" si="61"/>
        <v>0</v>
      </c>
      <c r="O169">
        <f t="shared" si="62"/>
        <v>0</v>
      </c>
      <c r="P169">
        <f t="shared" si="63"/>
        <v>0</v>
      </c>
      <c r="Q169">
        <f t="shared" si="64"/>
        <v>0</v>
      </c>
      <c r="R169" s="11">
        <f t="shared" si="65"/>
        <v>0</v>
      </c>
      <c r="S169" s="12">
        <f t="shared" si="66"/>
        <v>0</v>
      </c>
      <c r="T169" s="11">
        <f t="shared" si="67"/>
        <v>0</v>
      </c>
      <c r="U169" s="12">
        <f t="shared" si="68"/>
        <v>0</v>
      </c>
      <c r="V169" s="11">
        <f t="shared" si="69"/>
        <v>0</v>
      </c>
      <c r="W169" s="12">
        <f t="shared" si="70"/>
        <v>0</v>
      </c>
      <c r="X169" s="11">
        <f t="shared" si="71"/>
        <v>0</v>
      </c>
      <c r="Y169" s="12">
        <f t="shared" si="72"/>
        <v>0</v>
      </c>
      <c r="Z169" s="11">
        <f t="shared" si="73"/>
        <v>0</v>
      </c>
      <c r="AA169" s="12">
        <f t="shared" si="74"/>
        <v>0</v>
      </c>
      <c r="AB169" s="11">
        <f t="shared" si="75"/>
        <v>0</v>
      </c>
      <c r="AC169" s="12">
        <f t="shared" si="76"/>
        <v>0</v>
      </c>
      <c r="AD169" s="11">
        <f t="shared" si="77"/>
        <v>0</v>
      </c>
      <c r="AE169" s="12">
        <f t="shared" si="78"/>
        <v>0</v>
      </c>
      <c r="AF169" s="11">
        <f t="shared" si="79"/>
        <v>0</v>
      </c>
      <c r="AG169" s="12">
        <f t="shared" si="80"/>
        <v>0</v>
      </c>
      <c r="AH169" s="11">
        <f t="shared" si="81"/>
        <v>0</v>
      </c>
      <c r="AI169" s="12">
        <f t="shared" si="82"/>
        <v>0</v>
      </c>
      <c r="AJ169" s="11">
        <f t="shared" si="83"/>
        <v>0</v>
      </c>
      <c r="AK169" s="12">
        <f t="shared" si="84"/>
        <v>0</v>
      </c>
    </row>
    <row r="170" spans="1:37" x14ac:dyDescent="0.3">
      <c r="A170">
        <v>620434</v>
      </c>
      <c r="C170" s="1">
        <v>44319</v>
      </c>
      <c r="D170">
        <v>7</v>
      </c>
      <c r="E170" t="s">
        <v>187</v>
      </c>
      <c r="F170" t="s">
        <v>165</v>
      </c>
      <c r="G170" t="s">
        <v>105</v>
      </c>
      <c r="H170" s="2">
        <v>2408000</v>
      </c>
      <c r="J170">
        <f t="shared" si="57"/>
        <v>0</v>
      </c>
      <c r="K170">
        <f t="shared" si="58"/>
        <v>0</v>
      </c>
      <c r="L170">
        <f t="shared" si="59"/>
        <v>0</v>
      </c>
      <c r="M170">
        <f t="shared" si="60"/>
        <v>0</v>
      </c>
      <c r="N170">
        <f t="shared" si="61"/>
        <v>0</v>
      </c>
      <c r="O170">
        <f t="shared" si="62"/>
        <v>0</v>
      </c>
      <c r="P170">
        <f t="shared" si="63"/>
        <v>0</v>
      </c>
      <c r="Q170">
        <f t="shared" si="64"/>
        <v>0</v>
      </c>
      <c r="R170" s="11">
        <f t="shared" si="65"/>
        <v>0</v>
      </c>
      <c r="S170" s="12">
        <f t="shared" si="66"/>
        <v>0</v>
      </c>
      <c r="T170" s="11">
        <f t="shared" si="67"/>
        <v>0</v>
      </c>
      <c r="U170" s="12">
        <f t="shared" si="68"/>
        <v>0</v>
      </c>
      <c r="V170" s="11">
        <f t="shared" si="69"/>
        <v>0</v>
      </c>
      <c r="W170" s="12">
        <f t="shared" si="70"/>
        <v>0</v>
      </c>
      <c r="X170" s="11">
        <f t="shared" si="71"/>
        <v>0</v>
      </c>
      <c r="Y170" s="12">
        <f t="shared" si="72"/>
        <v>0</v>
      </c>
      <c r="Z170" s="11">
        <f t="shared" si="73"/>
        <v>0</v>
      </c>
      <c r="AA170" s="12">
        <f t="shared" si="74"/>
        <v>0</v>
      </c>
      <c r="AB170" s="11">
        <f t="shared" si="75"/>
        <v>0</v>
      </c>
      <c r="AC170" s="12">
        <f t="shared" si="76"/>
        <v>0</v>
      </c>
      <c r="AD170" s="11">
        <f t="shared" si="77"/>
        <v>0</v>
      </c>
      <c r="AE170" s="12">
        <f t="shared" si="78"/>
        <v>0</v>
      </c>
      <c r="AF170" s="11">
        <f t="shared" si="79"/>
        <v>0</v>
      </c>
      <c r="AG170" s="12">
        <f t="shared" si="80"/>
        <v>0</v>
      </c>
      <c r="AH170" s="11">
        <f t="shared" si="81"/>
        <v>0</v>
      </c>
      <c r="AI170" s="12">
        <f t="shared" si="82"/>
        <v>0</v>
      </c>
      <c r="AJ170" s="11">
        <f t="shared" si="83"/>
        <v>0</v>
      </c>
      <c r="AK170" s="12">
        <f t="shared" si="84"/>
        <v>0</v>
      </c>
    </row>
    <row r="171" spans="1:37" x14ac:dyDescent="0.3">
      <c r="A171">
        <v>620434</v>
      </c>
      <c r="C171" s="1">
        <v>44319</v>
      </c>
      <c r="D171">
        <v>8</v>
      </c>
      <c r="E171" t="s">
        <v>187</v>
      </c>
      <c r="F171" t="s">
        <v>165</v>
      </c>
      <c r="G171" t="s">
        <v>106</v>
      </c>
      <c r="H171" s="2">
        <v>2524599</v>
      </c>
      <c r="J171">
        <f t="shared" si="57"/>
        <v>0</v>
      </c>
      <c r="K171">
        <f t="shared" si="58"/>
        <v>0</v>
      </c>
      <c r="L171">
        <f t="shared" si="59"/>
        <v>0</v>
      </c>
      <c r="M171">
        <f t="shared" si="60"/>
        <v>0</v>
      </c>
      <c r="N171">
        <f t="shared" si="61"/>
        <v>0</v>
      </c>
      <c r="O171">
        <f t="shared" si="62"/>
        <v>0</v>
      </c>
      <c r="P171">
        <f t="shared" si="63"/>
        <v>0</v>
      </c>
      <c r="Q171">
        <f t="shared" si="64"/>
        <v>0</v>
      </c>
      <c r="R171" s="11">
        <f t="shared" si="65"/>
        <v>0</v>
      </c>
      <c r="S171" s="12">
        <f t="shared" si="66"/>
        <v>0</v>
      </c>
      <c r="T171" s="11">
        <f t="shared" si="67"/>
        <v>0</v>
      </c>
      <c r="U171" s="12">
        <f t="shared" si="68"/>
        <v>0</v>
      </c>
      <c r="V171" s="11">
        <f t="shared" si="69"/>
        <v>0</v>
      </c>
      <c r="W171" s="12">
        <f t="shared" si="70"/>
        <v>0</v>
      </c>
      <c r="X171" s="11">
        <f t="shared" si="71"/>
        <v>0</v>
      </c>
      <c r="Y171" s="12">
        <f t="shared" si="72"/>
        <v>0</v>
      </c>
      <c r="Z171" s="11">
        <f t="shared" si="73"/>
        <v>0</v>
      </c>
      <c r="AA171" s="12">
        <f t="shared" si="74"/>
        <v>0</v>
      </c>
      <c r="AB171" s="11">
        <f t="shared" si="75"/>
        <v>0</v>
      </c>
      <c r="AC171" s="12">
        <f t="shared" si="76"/>
        <v>0</v>
      </c>
      <c r="AD171" s="11">
        <f t="shared" si="77"/>
        <v>0</v>
      </c>
      <c r="AE171" s="12">
        <f t="shared" si="78"/>
        <v>0</v>
      </c>
      <c r="AF171" s="11">
        <f t="shared" si="79"/>
        <v>0</v>
      </c>
      <c r="AG171" s="12">
        <f t="shared" si="80"/>
        <v>0</v>
      </c>
      <c r="AH171" s="11">
        <f t="shared" si="81"/>
        <v>0</v>
      </c>
      <c r="AI171" s="12">
        <f t="shared" si="82"/>
        <v>0</v>
      </c>
      <c r="AJ171" s="11">
        <f t="shared" si="83"/>
        <v>0</v>
      </c>
      <c r="AK171" s="12">
        <f t="shared" si="84"/>
        <v>0</v>
      </c>
    </row>
    <row r="172" spans="1:37" x14ac:dyDescent="0.3">
      <c r="A172">
        <v>620434</v>
      </c>
      <c r="C172" s="1">
        <v>44319</v>
      </c>
      <c r="D172">
        <v>9</v>
      </c>
      <c r="E172" t="s">
        <v>187</v>
      </c>
      <c r="F172" t="s">
        <v>165</v>
      </c>
      <c r="G172" t="s">
        <v>107</v>
      </c>
      <c r="H172" s="2">
        <v>2565300</v>
      </c>
      <c r="J172">
        <f t="shared" si="57"/>
        <v>0</v>
      </c>
      <c r="K172">
        <f t="shared" si="58"/>
        <v>0</v>
      </c>
      <c r="L172">
        <f t="shared" si="59"/>
        <v>0</v>
      </c>
      <c r="M172">
        <f t="shared" si="60"/>
        <v>0</v>
      </c>
      <c r="N172">
        <f t="shared" si="61"/>
        <v>0</v>
      </c>
      <c r="O172">
        <f t="shared" si="62"/>
        <v>0</v>
      </c>
      <c r="P172">
        <f t="shared" si="63"/>
        <v>0</v>
      </c>
      <c r="Q172">
        <f t="shared" si="64"/>
        <v>0</v>
      </c>
      <c r="R172" s="11">
        <f t="shared" si="65"/>
        <v>0</v>
      </c>
      <c r="S172" s="12">
        <f t="shared" si="66"/>
        <v>0</v>
      </c>
      <c r="T172" s="11">
        <f t="shared" si="67"/>
        <v>0</v>
      </c>
      <c r="U172" s="12">
        <f t="shared" si="68"/>
        <v>0</v>
      </c>
      <c r="V172" s="11">
        <f t="shared" si="69"/>
        <v>0</v>
      </c>
      <c r="W172" s="12">
        <f t="shared" si="70"/>
        <v>0</v>
      </c>
      <c r="X172" s="11">
        <f t="shared" si="71"/>
        <v>0</v>
      </c>
      <c r="Y172" s="12">
        <f t="shared" si="72"/>
        <v>0</v>
      </c>
      <c r="Z172" s="11">
        <f t="shared" si="73"/>
        <v>0</v>
      </c>
      <c r="AA172" s="12">
        <f t="shared" si="74"/>
        <v>0</v>
      </c>
      <c r="AB172" s="11">
        <f t="shared" si="75"/>
        <v>0</v>
      </c>
      <c r="AC172" s="12">
        <f t="shared" si="76"/>
        <v>0</v>
      </c>
      <c r="AD172" s="11">
        <f t="shared" si="77"/>
        <v>0</v>
      </c>
      <c r="AE172" s="12">
        <f t="shared" si="78"/>
        <v>0</v>
      </c>
      <c r="AF172" s="11">
        <f t="shared" si="79"/>
        <v>0</v>
      </c>
      <c r="AG172" s="12">
        <f t="shared" si="80"/>
        <v>0</v>
      </c>
      <c r="AH172" s="11">
        <f t="shared" si="81"/>
        <v>0</v>
      </c>
      <c r="AI172" s="12">
        <f t="shared" si="82"/>
        <v>0</v>
      </c>
      <c r="AJ172" s="11">
        <f t="shared" si="83"/>
        <v>0</v>
      </c>
      <c r="AK172" s="12">
        <f t="shared" si="84"/>
        <v>0</v>
      </c>
    </row>
    <row r="173" spans="1:37" x14ac:dyDescent="0.3">
      <c r="A173">
        <v>620434</v>
      </c>
      <c r="C173" s="1">
        <v>44319</v>
      </c>
      <c r="D173">
        <v>10</v>
      </c>
      <c r="E173" t="s">
        <v>187</v>
      </c>
      <c r="F173" t="s">
        <v>165</v>
      </c>
      <c r="G173" t="s">
        <v>108</v>
      </c>
      <c r="H173" s="2">
        <v>3510000</v>
      </c>
      <c r="J173">
        <f t="shared" si="57"/>
        <v>0</v>
      </c>
      <c r="K173">
        <f t="shared" si="58"/>
        <v>0</v>
      </c>
      <c r="L173">
        <f t="shared" si="59"/>
        <v>0</v>
      </c>
      <c r="M173">
        <f t="shared" si="60"/>
        <v>0</v>
      </c>
      <c r="N173">
        <f t="shared" si="61"/>
        <v>0</v>
      </c>
      <c r="O173">
        <f t="shared" si="62"/>
        <v>0</v>
      </c>
      <c r="P173">
        <f t="shared" si="63"/>
        <v>0</v>
      </c>
      <c r="Q173">
        <f t="shared" si="64"/>
        <v>0</v>
      </c>
      <c r="R173" s="11">
        <f t="shared" si="65"/>
        <v>0</v>
      </c>
      <c r="S173" s="12">
        <f t="shared" si="66"/>
        <v>0</v>
      </c>
      <c r="T173" s="11">
        <f t="shared" si="67"/>
        <v>0</v>
      </c>
      <c r="U173" s="12">
        <f t="shared" si="68"/>
        <v>0</v>
      </c>
      <c r="V173" s="11">
        <f t="shared" si="69"/>
        <v>0</v>
      </c>
      <c r="W173" s="12">
        <f t="shared" si="70"/>
        <v>0</v>
      </c>
      <c r="X173" s="11">
        <f t="shared" si="71"/>
        <v>0</v>
      </c>
      <c r="Y173" s="12">
        <f t="shared" si="72"/>
        <v>0</v>
      </c>
      <c r="Z173" s="11">
        <f t="shared" si="73"/>
        <v>0</v>
      </c>
      <c r="AA173" s="12">
        <f t="shared" si="74"/>
        <v>0</v>
      </c>
      <c r="AB173" s="11">
        <f t="shared" si="75"/>
        <v>0</v>
      </c>
      <c r="AC173" s="12">
        <f t="shared" si="76"/>
        <v>0</v>
      </c>
      <c r="AD173" s="11">
        <f t="shared" si="77"/>
        <v>0</v>
      </c>
      <c r="AE173" s="12">
        <f t="shared" si="78"/>
        <v>0</v>
      </c>
      <c r="AF173" s="11">
        <f t="shared" si="79"/>
        <v>0</v>
      </c>
      <c r="AG173" s="12">
        <f t="shared" si="80"/>
        <v>0</v>
      </c>
      <c r="AH173" s="11">
        <f t="shared" si="81"/>
        <v>0</v>
      </c>
      <c r="AI173" s="12">
        <f t="shared" si="82"/>
        <v>0</v>
      </c>
      <c r="AJ173" s="11">
        <f t="shared" si="83"/>
        <v>0</v>
      </c>
      <c r="AK173" s="12">
        <f t="shared" si="84"/>
        <v>0</v>
      </c>
    </row>
    <row r="174" spans="1:37" x14ac:dyDescent="0.3">
      <c r="C174" s="1"/>
      <c r="H174" s="2"/>
      <c r="J174">
        <f t="shared" si="57"/>
        <v>0</v>
      </c>
      <c r="K174">
        <f t="shared" si="58"/>
        <v>0</v>
      </c>
      <c r="L174">
        <f t="shared" si="59"/>
        <v>0</v>
      </c>
      <c r="M174">
        <f t="shared" si="60"/>
        <v>0</v>
      </c>
      <c r="N174">
        <f t="shared" si="61"/>
        <v>0</v>
      </c>
      <c r="O174">
        <f t="shared" si="62"/>
        <v>0</v>
      </c>
      <c r="P174">
        <f t="shared" si="63"/>
        <v>0</v>
      </c>
      <c r="Q174">
        <f t="shared" si="64"/>
        <v>0</v>
      </c>
      <c r="R174" s="11">
        <f t="shared" si="65"/>
        <v>0</v>
      </c>
      <c r="S174" s="12">
        <f t="shared" si="66"/>
        <v>0</v>
      </c>
      <c r="T174" s="11">
        <f t="shared" si="67"/>
        <v>0</v>
      </c>
      <c r="U174" s="12">
        <f t="shared" si="68"/>
        <v>0</v>
      </c>
      <c r="V174" s="11">
        <f t="shared" si="69"/>
        <v>0</v>
      </c>
      <c r="W174" s="12">
        <f t="shared" si="70"/>
        <v>0</v>
      </c>
      <c r="X174" s="11">
        <f t="shared" si="71"/>
        <v>0</v>
      </c>
      <c r="Y174" s="12">
        <f t="shared" si="72"/>
        <v>0</v>
      </c>
      <c r="Z174" s="11">
        <f t="shared" si="73"/>
        <v>0</v>
      </c>
      <c r="AA174" s="12">
        <f t="shared" si="74"/>
        <v>0</v>
      </c>
      <c r="AB174" s="11">
        <f t="shared" si="75"/>
        <v>0</v>
      </c>
      <c r="AC174" s="12">
        <f t="shared" si="76"/>
        <v>0</v>
      </c>
      <c r="AD174" s="11">
        <f t="shared" si="77"/>
        <v>0</v>
      </c>
      <c r="AE174" s="12">
        <f t="shared" si="78"/>
        <v>0</v>
      </c>
      <c r="AF174" s="11">
        <f t="shared" si="79"/>
        <v>0</v>
      </c>
      <c r="AG174" s="12">
        <f t="shared" si="80"/>
        <v>0</v>
      </c>
      <c r="AH174" s="11">
        <f t="shared" si="81"/>
        <v>0</v>
      </c>
      <c r="AI174" s="12">
        <f t="shared" si="82"/>
        <v>0</v>
      </c>
      <c r="AJ174" s="11">
        <f t="shared" si="83"/>
        <v>0</v>
      </c>
      <c r="AK174" s="12">
        <f t="shared" si="84"/>
        <v>0</v>
      </c>
    </row>
    <row r="175" spans="1:37" x14ac:dyDescent="0.3">
      <c r="A175">
        <v>617522</v>
      </c>
      <c r="C175" s="1">
        <v>44280</v>
      </c>
      <c r="D175">
        <v>1</v>
      </c>
      <c r="E175" t="s">
        <v>188</v>
      </c>
      <c r="F175" t="s">
        <v>165</v>
      </c>
      <c r="G175" t="s">
        <v>29</v>
      </c>
      <c r="H175" s="2">
        <v>19970000</v>
      </c>
      <c r="J175">
        <f t="shared" si="57"/>
        <v>0</v>
      </c>
      <c r="K175">
        <f t="shared" si="58"/>
        <v>0</v>
      </c>
      <c r="L175">
        <f t="shared" si="59"/>
        <v>0</v>
      </c>
      <c r="M175">
        <f t="shared" si="60"/>
        <v>0</v>
      </c>
      <c r="N175">
        <f t="shared" si="61"/>
        <v>0</v>
      </c>
      <c r="O175">
        <f t="shared" si="62"/>
        <v>0</v>
      </c>
      <c r="P175">
        <f t="shared" si="63"/>
        <v>0</v>
      </c>
      <c r="Q175">
        <f t="shared" si="64"/>
        <v>0</v>
      </c>
      <c r="R175" s="11">
        <f t="shared" si="65"/>
        <v>0</v>
      </c>
      <c r="S175" s="12">
        <f t="shared" si="66"/>
        <v>0</v>
      </c>
      <c r="T175" s="11">
        <f t="shared" si="67"/>
        <v>0</v>
      </c>
      <c r="U175" s="12">
        <f t="shared" si="68"/>
        <v>0</v>
      </c>
      <c r="V175" s="11">
        <f t="shared" si="69"/>
        <v>0</v>
      </c>
      <c r="W175" s="12">
        <f t="shared" si="70"/>
        <v>0</v>
      </c>
      <c r="X175" s="11">
        <f t="shared" si="71"/>
        <v>0</v>
      </c>
      <c r="Y175" s="12">
        <f t="shared" si="72"/>
        <v>0</v>
      </c>
      <c r="Z175" s="11">
        <f t="shared" si="73"/>
        <v>0</v>
      </c>
      <c r="AA175" s="12">
        <f t="shared" si="74"/>
        <v>0</v>
      </c>
      <c r="AB175" s="11">
        <f t="shared" si="75"/>
        <v>0</v>
      </c>
      <c r="AC175" s="12">
        <f t="shared" si="76"/>
        <v>0</v>
      </c>
      <c r="AD175" s="11">
        <f t="shared" si="77"/>
        <v>0</v>
      </c>
      <c r="AE175" s="12">
        <f t="shared" si="78"/>
        <v>0</v>
      </c>
      <c r="AF175" s="11">
        <f t="shared" si="79"/>
        <v>0</v>
      </c>
      <c r="AG175" s="12">
        <f t="shared" si="80"/>
        <v>0</v>
      </c>
      <c r="AH175" s="11">
        <f t="shared" si="81"/>
        <v>0</v>
      </c>
      <c r="AI175" s="12">
        <f t="shared" si="82"/>
        <v>0</v>
      </c>
      <c r="AJ175" s="11">
        <f t="shared" si="83"/>
        <v>1</v>
      </c>
      <c r="AK175" s="12">
        <f t="shared" si="84"/>
        <v>1</v>
      </c>
    </row>
    <row r="176" spans="1:37" x14ac:dyDescent="0.3">
      <c r="A176">
        <v>617522</v>
      </c>
      <c r="C176" s="1">
        <v>44280</v>
      </c>
      <c r="D176">
        <v>2</v>
      </c>
      <c r="E176" t="s">
        <v>188</v>
      </c>
      <c r="F176" t="s">
        <v>165</v>
      </c>
      <c r="G176" t="s">
        <v>13</v>
      </c>
      <c r="H176" s="2">
        <v>22341000</v>
      </c>
      <c r="J176">
        <f t="shared" si="57"/>
        <v>0</v>
      </c>
      <c r="K176">
        <f t="shared" si="58"/>
        <v>0</v>
      </c>
      <c r="L176">
        <f t="shared" si="59"/>
        <v>0</v>
      </c>
      <c r="M176">
        <f t="shared" si="60"/>
        <v>0</v>
      </c>
      <c r="N176">
        <f t="shared" si="61"/>
        <v>1</v>
      </c>
      <c r="O176">
        <f t="shared" si="62"/>
        <v>0</v>
      </c>
      <c r="P176">
        <f t="shared" si="63"/>
        <v>0</v>
      </c>
      <c r="Q176">
        <f t="shared" si="64"/>
        <v>0</v>
      </c>
      <c r="R176" s="11">
        <f t="shared" si="65"/>
        <v>0</v>
      </c>
      <c r="S176" s="12">
        <f t="shared" si="66"/>
        <v>0</v>
      </c>
      <c r="T176" s="11">
        <f t="shared" si="67"/>
        <v>0</v>
      </c>
      <c r="U176" s="12">
        <f t="shared" si="68"/>
        <v>0</v>
      </c>
      <c r="V176" s="11">
        <f t="shared" si="69"/>
        <v>0</v>
      </c>
      <c r="W176" s="12">
        <f t="shared" si="70"/>
        <v>0</v>
      </c>
      <c r="X176" s="11">
        <f t="shared" si="71"/>
        <v>0</v>
      </c>
      <c r="Y176" s="12">
        <f t="shared" si="72"/>
        <v>0</v>
      </c>
      <c r="Z176" s="11">
        <f t="shared" si="73"/>
        <v>0</v>
      </c>
      <c r="AA176" s="12">
        <f t="shared" si="74"/>
        <v>0</v>
      </c>
      <c r="AB176" s="11">
        <f t="shared" si="75"/>
        <v>0</v>
      </c>
      <c r="AC176" s="12">
        <f t="shared" si="76"/>
        <v>0</v>
      </c>
      <c r="AD176" s="11">
        <f t="shared" si="77"/>
        <v>0</v>
      </c>
      <c r="AE176" s="12">
        <f t="shared" si="78"/>
        <v>0</v>
      </c>
      <c r="AF176" s="11">
        <f t="shared" si="79"/>
        <v>0</v>
      </c>
      <c r="AG176" s="12">
        <f t="shared" si="80"/>
        <v>0</v>
      </c>
      <c r="AH176" s="11">
        <f t="shared" si="81"/>
        <v>0</v>
      </c>
      <c r="AI176" s="12">
        <f t="shared" si="82"/>
        <v>0</v>
      </c>
      <c r="AJ176" s="11">
        <f t="shared" si="83"/>
        <v>0</v>
      </c>
      <c r="AK176" s="12">
        <f t="shared" si="84"/>
        <v>0</v>
      </c>
    </row>
    <row r="177" spans="1:37" x14ac:dyDescent="0.3">
      <c r="A177">
        <v>617522</v>
      </c>
      <c r="C177" s="1">
        <v>44280</v>
      </c>
      <c r="D177">
        <v>3</v>
      </c>
      <c r="E177" t="s">
        <v>188</v>
      </c>
      <c r="F177" t="s">
        <v>165</v>
      </c>
      <c r="G177" t="s">
        <v>52</v>
      </c>
      <c r="H177" s="2">
        <v>24886850</v>
      </c>
      <c r="J177">
        <f t="shared" si="57"/>
        <v>0</v>
      </c>
      <c r="K177">
        <f t="shared" si="58"/>
        <v>0</v>
      </c>
      <c r="L177">
        <f t="shared" si="59"/>
        <v>0</v>
      </c>
      <c r="M177">
        <f t="shared" si="60"/>
        <v>0</v>
      </c>
      <c r="N177">
        <f t="shared" si="61"/>
        <v>0</v>
      </c>
      <c r="O177">
        <f t="shared" si="62"/>
        <v>0</v>
      </c>
      <c r="P177">
        <f t="shared" si="63"/>
        <v>0</v>
      </c>
      <c r="Q177">
        <f t="shared" si="64"/>
        <v>0</v>
      </c>
      <c r="R177" s="11">
        <f t="shared" si="65"/>
        <v>0</v>
      </c>
      <c r="S177" s="12">
        <f t="shared" si="66"/>
        <v>0</v>
      </c>
      <c r="T177" s="11">
        <f t="shared" si="67"/>
        <v>0</v>
      </c>
      <c r="U177" s="12">
        <f t="shared" si="68"/>
        <v>0</v>
      </c>
      <c r="V177" s="11">
        <f t="shared" si="69"/>
        <v>0</v>
      </c>
      <c r="W177" s="12">
        <f t="shared" si="70"/>
        <v>0</v>
      </c>
      <c r="X177" s="11">
        <f t="shared" si="71"/>
        <v>0</v>
      </c>
      <c r="Y177" s="12">
        <f t="shared" si="72"/>
        <v>0</v>
      </c>
      <c r="Z177" s="11">
        <f t="shared" si="73"/>
        <v>0</v>
      </c>
      <c r="AA177" s="12">
        <f t="shared" si="74"/>
        <v>0</v>
      </c>
      <c r="AB177" s="11">
        <f t="shared" si="75"/>
        <v>0</v>
      </c>
      <c r="AC177" s="12">
        <f t="shared" si="76"/>
        <v>0</v>
      </c>
      <c r="AD177" s="11">
        <f t="shared" si="77"/>
        <v>0</v>
      </c>
      <c r="AE177" s="12">
        <f t="shared" si="78"/>
        <v>0</v>
      </c>
      <c r="AF177" s="11">
        <f t="shared" si="79"/>
        <v>0</v>
      </c>
      <c r="AG177" s="12">
        <f t="shared" si="80"/>
        <v>0</v>
      </c>
      <c r="AH177" s="11">
        <f t="shared" si="81"/>
        <v>0</v>
      </c>
      <c r="AI177" s="12">
        <f t="shared" si="82"/>
        <v>0</v>
      </c>
      <c r="AJ177" s="11">
        <f t="shared" si="83"/>
        <v>0</v>
      </c>
      <c r="AK177" s="12">
        <f t="shared" si="84"/>
        <v>0</v>
      </c>
    </row>
    <row r="178" spans="1:37" x14ac:dyDescent="0.3">
      <c r="A178">
        <v>617522</v>
      </c>
      <c r="C178" s="1">
        <v>44280</v>
      </c>
      <c r="D178">
        <v>4</v>
      </c>
      <c r="E178" t="s">
        <v>188</v>
      </c>
      <c r="F178" t="s">
        <v>165</v>
      </c>
      <c r="G178" t="s">
        <v>47</v>
      </c>
      <c r="H178" s="2">
        <v>26636971</v>
      </c>
      <c r="J178">
        <f t="shared" si="57"/>
        <v>0</v>
      </c>
      <c r="K178">
        <f t="shared" si="58"/>
        <v>0</v>
      </c>
      <c r="L178">
        <f t="shared" si="59"/>
        <v>0</v>
      </c>
      <c r="M178">
        <f t="shared" si="60"/>
        <v>0</v>
      </c>
      <c r="N178">
        <f t="shared" si="61"/>
        <v>0</v>
      </c>
      <c r="O178">
        <f t="shared" si="62"/>
        <v>0</v>
      </c>
      <c r="P178">
        <f t="shared" si="63"/>
        <v>0</v>
      </c>
      <c r="Q178">
        <f t="shared" si="64"/>
        <v>0</v>
      </c>
      <c r="R178" s="11">
        <f t="shared" si="65"/>
        <v>0</v>
      </c>
      <c r="S178" s="12">
        <f t="shared" si="66"/>
        <v>0</v>
      </c>
      <c r="T178" s="11">
        <f t="shared" si="67"/>
        <v>0</v>
      </c>
      <c r="U178" s="12">
        <f t="shared" si="68"/>
        <v>0</v>
      </c>
      <c r="V178" s="11">
        <f t="shared" si="69"/>
        <v>0</v>
      </c>
      <c r="W178" s="12">
        <f t="shared" si="70"/>
        <v>0</v>
      </c>
      <c r="X178" s="11">
        <f t="shared" si="71"/>
        <v>0</v>
      </c>
      <c r="Y178" s="12">
        <f t="shared" si="72"/>
        <v>0</v>
      </c>
      <c r="Z178" s="11">
        <f t="shared" si="73"/>
        <v>0</v>
      </c>
      <c r="AA178" s="12">
        <f t="shared" si="74"/>
        <v>0</v>
      </c>
      <c r="AB178" s="11">
        <f t="shared" si="75"/>
        <v>0</v>
      </c>
      <c r="AC178" s="12">
        <f t="shared" si="76"/>
        <v>0</v>
      </c>
      <c r="AD178" s="11">
        <f t="shared" si="77"/>
        <v>0</v>
      </c>
      <c r="AE178" s="12">
        <f t="shared" si="78"/>
        <v>0</v>
      </c>
      <c r="AF178" s="11">
        <f t="shared" si="79"/>
        <v>0</v>
      </c>
      <c r="AG178" s="12">
        <f t="shared" si="80"/>
        <v>0</v>
      </c>
      <c r="AH178" s="11">
        <f t="shared" si="81"/>
        <v>0</v>
      </c>
      <c r="AI178" s="12">
        <f t="shared" si="82"/>
        <v>0</v>
      </c>
      <c r="AJ178" s="11">
        <f t="shared" si="83"/>
        <v>0</v>
      </c>
      <c r="AK178" s="12">
        <f t="shared" si="84"/>
        <v>0</v>
      </c>
    </row>
    <row r="179" spans="1:37" x14ac:dyDescent="0.3">
      <c r="A179">
        <v>617522</v>
      </c>
      <c r="C179" s="1">
        <v>44280</v>
      </c>
      <c r="D179">
        <v>5</v>
      </c>
      <c r="E179" t="s">
        <v>188</v>
      </c>
      <c r="F179" t="s">
        <v>165</v>
      </c>
      <c r="G179" t="s">
        <v>156</v>
      </c>
      <c r="H179" s="2">
        <v>29143000</v>
      </c>
      <c r="J179">
        <f t="shared" si="57"/>
        <v>1</v>
      </c>
      <c r="K179">
        <f t="shared" si="58"/>
        <v>0</v>
      </c>
      <c r="L179">
        <f t="shared" si="59"/>
        <v>0</v>
      </c>
      <c r="M179">
        <f t="shared" si="60"/>
        <v>0</v>
      </c>
      <c r="N179">
        <f t="shared" si="61"/>
        <v>0</v>
      </c>
      <c r="O179">
        <f t="shared" si="62"/>
        <v>0</v>
      </c>
      <c r="P179">
        <f t="shared" si="63"/>
        <v>0</v>
      </c>
      <c r="Q179">
        <f t="shared" si="64"/>
        <v>0</v>
      </c>
      <c r="R179" s="11">
        <f t="shared" si="65"/>
        <v>0</v>
      </c>
      <c r="S179" s="12">
        <f t="shared" si="66"/>
        <v>0</v>
      </c>
      <c r="T179" s="11">
        <f t="shared" si="67"/>
        <v>0</v>
      </c>
      <c r="U179" s="12">
        <f t="shared" si="68"/>
        <v>0</v>
      </c>
      <c r="V179" s="11">
        <f t="shared" si="69"/>
        <v>0</v>
      </c>
      <c r="W179" s="12">
        <f t="shared" si="70"/>
        <v>0</v>
      </c>
      <c r="X179" s="11">
        <f t="shared" si="71"/>
        <v>0</v>
      </c>
      <c r="Y179" s="12">
        <f t="shared" si="72"/>
        <v>0</v>
      </c>
      <c r="Z179" s="11">
        <f t="shared" si="73"/>
        <v>0</v>
      </c>
      <c r="AA179" s="12">
        <f t="shared" si="74"/>
        <v>0</v>
      </c>
      <c r="AB179" s="11">
        <f t="shared" si="75"/>
        <v>0</v>
      </c>
      <c r="AC179" s="12">
        <f t="shared" si="76"/>
        <v>0</v>
      </c>
      <c r="AD179" s="11">
        <f t="shared" si="77"/>
        <v>0</v>
      </c>
      <c r="AE179" s="12">
        <f t="shared" si="78"/>
        <v>0</v>
      </c>
      <c r="AF179" s="11">
        <f t="shared" si="79"/>
        <v>0</v>
      </c>
      <c r="AG179" s="12">
        <f t="shared" si="80"/>
        <v>0</v>
      </c>
      <c r="AH179" s="11">
        <f t="shared" si="81"/>
        <v>0</v>
      </c>
      <c r="AI179" s="12">
        <f t="shared" si="82"/>
        <v>0</v>
      </c>
      <c r="AJ179" s="11">
        <f t="shared" si="83"/>
        <v>0</v>
      </c>
      <c r="AK179" s="12">
        <f t="shared" si="84"/>
        <v>0</v>
      </c>
    </row>
    <row r="180" spans="1:37" x14ac:dyDescent="0.3">
      <c r="A180">
        <v>617522</v>
      </c>
      <c r="C180" s="1">
        <v>44280</v>
      </c>
      <c r="D180">
        <v>6</v>
      </c>
      <c r="E180" t="s">
        <v>188</v>
      </c>
      <c r="F180" t="s">
        <v>165</v>
      </c>
      <c r="G180" t="s">
        <v>109</v>
      </c>
      <c r="H180" s="2">
        <v>29930825</v>
      </c>
      <c r="J180">
        <f t="shared" si="57"/>
        <v>0</v>
      </c>
      <c r="K180">
        <f t="shared" si="58"/>
        <v>0</v>
      </c>
      <c r="L180">
        <f t="shared" si="59"/>
        <v>0</v>
      </c>
      <c r="M180">
        <f t="shared" si="60"/>
        <v>0</v>
      </c>
      <c r="N180">
        <f t="shared" si="61"/>
        <v>0</v>
      </c>
      <c r="O180">
        <f t="shared" si="62"/>
        <v>0</v>
      </c>
      <c r="P180">
        <f t="shared" si="63"/>
        <v>0</v>
      </c>
      <c r="Q180">
        <f t="shared" si="64"/>
        <v>0</v>
      </c>
      <c r="R180" s="11">
        <f t="shared" si="65"/>
        <v>0</v>
      </c>
      <c r="S180" s="12">
        <f t="shared" si="66"/>
        <v>0</v>
      </c>
      <c r="T180" s="11">
        <f t="shared" si="67"/>
        <v>0</v>
      </c>
      <c r="U180" s="12">
        <f t="shared" si="68"/>
        <v>0</v>
      </c>
      <c r="V180" s="11">
        <f t="shared" si="69"/>
        <v>0</v>
      </c>
      <c r="W180" s="12">
        <f t="shared" si="70"/>
        <v>0</v>
      </c>
      <c r="X180" s="11">
        <f t="shared" si="71"/>
        <v>0</v>
      </c>
      <c r="Y180" s="12">
        <f t="shared" si="72"/>
        <v>0</v>
      </c>
      <c r="Z180" s="11">
        <f t="shared" si="73"/>
        <v>0</v>
      </c>
      <c r="AA180" s="12">
        <f t="shared" si="74"/>
        <v>0</v>
      </c>
      <c r="AB180" s="11">
        <f t="shared" si="75"/>
        <v>0</v>
      </c>
      <c r="AC180" s="12">
        <f t="shared" si="76"/>
        <v>0</v>
      </c>
      <c r="AD180" s="11">
        <f t="shared" si="77"/>
        <v>0</v>
      </c>
      <c r="AE180" s="12">
        <f t="shared" si="78"/>
        <v>0</v>
      </c>
      <c r="AF180" s="11">
        <f t="shared" si="79"/>
        <v>0</v>
      </c>
      <c r="AG180" s="12">
        <f t="shared" si="80"/>
        <v>0</v>
      </c>
      <c r="AH180" s="11">
        <f t="shared" si="81"/>
        <v>0</v>
      </c>
      <c r="AI180" s="12">
        <f t="shared" si="82"/>
        <v>0</v>
      </c>
      <c r="AJ180" s="11">
        <f t="shared" si="83"/>
        <v>0</v>
      </c>
      <c r="AK180" s="12">
        <f t="shared" si="84"/>
        <v>0</v>
      </c>
    </row>
    <row r="181" spans="1:37" x14ac:dyDescent="0.3">
      <c r="A181">
        <v>617522</v>
      </c>
      <c r="C181" s="1">
        <v>44280</v>
      </c>
      <c r="D181">
        <v>7</v>
      </c>
      <c r="E181" t="s">
        <v>188</v>
      </c>
      <c r="F181" t="s">
        <v>165</v>
      </c>
      <c r="G181" t="s">
        <v>23</v>
      </c>
      <c r="H181" s="2">
        <v>32057500</v>
      </c>
      <c r="J181">
        <f t="shared" si="57"/>
        <v>0</v>
      </c>
      <c r="K181">
        <f t="shared" si="58"/>
        <v>0</v>
      </c>
      <c r="L181">
        <f t="shared" si="59"/>
        <v>0</v>
      </c>
      <c r="M181">
        <f t="shared" si="60"/>
        <v>0</v>
      </c>
      <c r="N181">
        <f t="shared" si="61"/>
        <v>0</v>
      </c>
      <c r="O181">
        <f t="shared" si="62"/>
        <v>0</v>
      </c>
      <c r="P181">
        <f t="shared" si="63"/>
        <v>0</v>
      </c>
      <c r="Q181">
        <f t="shared" si="64"/>
        <v>0</v>
      </c>
      <c r="R181" s="11">
        <f t="shared" si="65"/>
        <v>0</v>
      </c>
      <c r="S181" s="12">
        <f t="shared" si="66"/>
        <v>0</v>
      </c>
      <c r="T181" s="11">
        <f t="shared" si="67"/>
        <v>0</v>
      </c>
      <c r="U181" s="12">
        <f t="shared" si="68"/>
        <v>0</v>
      </c>
      <c r="V181" s="11">
        <f t="shared" si="69"/>
        <v>0</v>
      </c>
      <c r="W181" s="12">
        <f t="shared" si="70"/>
        <v>0</v>
      </c>
      <c r="X181" s="11">
        <f t="shared" si="71"/>
        <v>0</v>
      </c>
      <c r="Y181" s="12">
        <f t="shared" si="72"/>
        <v>0</v>
      </c>
      <c r="Z181" s="11">
        <f t="shared" si="73"/>
        <v>0</v>
      </c>
      <c r="AA181" s="12">
        <f t="shared" si="74"/>
        <v>0</v>
      </c>
      <c r="AB181" s="11">
        <f t="shared" si="75"/>
        <v>0</v>
      </c>
      <c r="AC181" s="12">
        <f t="shared" si="76"/>
        <v>0</v>
      </c>
      <c r="AD181" s="11">
        <f t="shared" si="77"/>
        <v>0</v>
      </c>
      <c r="AE181" s="12">
        <f t="shared" si="78"/>
        <v>0</v>
      </c>
      <c r="AF181" s="11">
        <f t="shared" si="79"/>
        <v>0</v>
      </c>
      <c r="AG181" s="12">
        <f t="shared" si="80"/>
        <v>0</v>
      </c>
      <c r="AH181" s="11">
        <f t="shared" si="81"/>
        <v>0</v>
      </c>
      <c r="AI181" s="12">
        <f t="shared" si="82"/>
        <v>0</v>
      </c>
      <c r="AJ181" s="11">
        <f t="shared" si="83"/>
        <v>0</v>
      </c>
      <c r="AK181" s="12">
        <f t="shared" si="84"/>
        <v>0</v>
      </c>
    </row>
    <row r="182" spans="1:37" x14ac:dyDescent="0.3">
      <c r="A182">
        <v>617522</v>
      </c>
      <c r="C182" s="1">
        <v>44280</v>
      </c>
      <c r="D182">
        <v>8</v>
      </c>
      <c r="E182" t="s">
        <v>188</v>
      </c>
      <c r="F182" t="s">
        <v>165</v>
      </c>
      <c r="G182" t="s">
        <v>25</v>
      </c>
      <c r="H182" s="2">
        <v>41146000</v>
      </c>
      <c r="J182">
        <f t="shared" si="57"/>
        <v>0</v>
      </c>
      <c r="K182">
        <f t="shared" si="58"/>
        <v>0</v>
      </c>
      <c r="L182">
        <f t="shared" si="59"/>
        <v>0</v>
      </c>
      <c r="M182">
        <f t="shared" si="60"/>
        <v>0</v>
      </c>
      <c r="N182">
        <f t="shared" si="61"/>
        <v>0</v>
      </c>
      <c r="O182">
        <f t="shared" si="62"/>
        <v>0</v>
      </c>
      <c r="P182">
        <f t="shared" si="63"/>
        <v>0</v>
      </c>
      <c r="Q182">
        <f t="shared" si="64"/>
        <v>0</v>
      </c>
      <c r="R182" s="11">
        <f t="shared" si="65"/>
        <v>0</v>
      </c>
      <c r="S182" s="12">
        <f t="shared" si="66"/>
        <v>0</v>
      </c>
      <c r="T182" s="11">
        <f t="shared" si="67"/>
        <v>0</v>
      </c>
      <c r="U182" s="12">
        <f t="shared" si="68"/>
        <v>0</v>
      </c>
      <c r="V182" s="11">
        <f t="shared" si="69"/>
        <v>0</v>
      </c>
      <c r="W182" s="12">
        <f t="shared" si="70"/>
        <v>0</v>
      </c>
      <c r="X182" s="11">
        <f t="shared" si="71"/>
        <v>0</v>
      </c>
      <c r="Y182" s="12">
        <f t="shared" si="72"/>
        <v>0</v>
      </c>
      <c r="Z182" s="11">
        <f t="shared" si="73"/>
        <v>0</v>
      </c>
      <c r="AA182" s="12">
        <f t="shared" si="74"/>
        <v>0</v>
      </c>
      <c r="AB182" s="11">
        <f t="shared" si="75"/>
        <v>0</v>
      </c>
      <c r="AC182" s="12">
        <f t="shared" si="76"/>
        <v>0</v>
      </c>
      <c r="AD182" s="11">
        <f t="shared" si="77"/>
        <v>0</v>
      </c>
      <c r="AE182" s="12">
        <f t="shared" si="78"/>
        <v>0</v>
      </c>
      <c r="AF182" s="11">
        <f t="shared" si="79"/>
        <v>0</v>
      </c>
      <c r="AG182" s="12">
        <f t="shared" si="80"/>
        <v>0</v>
      </c>
      <c r="AH182" s="11">
        <f t="shared" si="81"/>
        <v>0</v>
      </c>
      <c r="AI182" s="12">
        <f t="shared" si="82"/>
        <v>0</v>
      </c>
      <c r="AJ182" s="11">
        <f t="shared" si="83"/>
        <v>0</v>
      </c>
      <c r="AK182" s="12">
        <f t="shared" si="84"/>
        <v>0</v>
      </c>
    </row>
    <row r="183" spans="1:37" x14ac:dyDescent="0.3">
      <c r="C183" s="1"/>
      <c r="H183" s="2"/>
      <c r="J183">
        <f t="shared" si="57"/>
        <v>0</v>
      </c>
      <c r="K183">
        <f t="shared" si="58"/>
        <v>0</v>
      </c>
      <c r="L183">
        <f t="shared" si="59"/>
        <v>0</v>
      </c>
      <c r="M183">
        <f t="shared" si="60"/>
        <v>0</v>
      </c>
      <c r="N183">
        <f t="shared" si="61"/>
        <v>0</v>
      </c>
      <c r="O183">
        <f t="shared" si="62"/>
        <v>0</v>
      </c>
      <c r="P183">
        <f t="shared" si="63"/>
        <v>0</v>
      </c>
      <c r="Q183">
        <f t="shared" si="64"/>
        <v>0</v>
      </c>
      <c r="R183" s="11">
        <f t="shared" si="65"/>
        <v>0</v>
      </c>
      <c r="S183" s="12">
        <f t="shared" si="66"/>
        <v>0</v>
      </c>
      <c r="T183" s="11">
        <f t="shared" si="67"/>
        <v>0</v>
      </c>
      <c r="U183" s="12">
        <f t="shared" si="68"/>
        <v>0</v>
      </c>
      <c r="V183" s="11">
        <f t="shared" si="69"/>
        <v>0</v>
      </c>
      <c r="W183" s="12">
        <f t="shared" si="70"/>
        <v>0</v>
      </c>
      <c r="X183" s="11">
        <f t="shared" si="71"/>
        <v>0</v>
      </c>
      <c r="Y183" s="12">
        <f t="shared" si="72"/>
        <v>0</v>
      </c>
      <c r="Z183" s="11">
        <f t="shared" si="73"/>
        <v>0</v>
      </c>
      <c r="AA183" s="12">
        <f t="shared" si="74"/>
        <v>0</v>
      </c>
      <c r="AB183" s="11">
        <f t="shared" si="75"/>
        <v>0</v>
      </c>
      <c r="AC183" s="12">
        <f t="shared" si="76"/>
        <v>0</v>
      </c>
      <c r="AD183" s="11">
        <f t="shared" si="77"/>
        <v>0</v>
      </c>
      <c r="AE183" s="12">
        <f t="shared" si="78"/>
        <v>0</v>
      </c>
      <c r="AF183" s="11">
        <f t="shared" si="79"/>
        <v>0</v>
      </c>
      <c r="AG183" s="12">
        <f t="shared" si="80"/>
        <v>0</v>
      </c>
      <c r="AH183" s="11">
        <f t="shared" si="81"/>
        <v>0</v>
      </c>
      <c r="AI183" s="12">
        <f t="shared" si="82"/>
        <v>0</v>
      </c>
      <c r="AJ183" s="11">
        <f t="shared" si="83"/>
        <v>0</v>
      </c>
      <c r="AK183" s="12">
        <f t="shared" si="84"/>
        <v>0</v>
      </c>
    </row>
    <row r="184" spans="1:37" x14ac:dyDescent="0.3">
      <c r="A184">
        <v>615739</v>
      </c>
      <c r="C184" s="1">
        <v>44266</v>
      </c>
      <c r="D184">
        <v>1</v>
      </c>
      <c r="E184" t="s">
        <v>189</v>
      </c>
      <c r="F184" t="s">
        <v>165</v>
      </c>
      <c r="G184" t="s">
        <v>25</v>
      </c>
      <c r="H184" s="2">
        <v>18989250</v>
      </c>
      <c r="J184">
        <f t="shared" si="57"/>
        <v>0</v>
      </c>
      <c r="K184">
        <f t="shared" si="58"/>
        <v>0</v>
      </c>
      <c r="L184">
        <f t="shared" si="59"/>
        <v>0</v>
      </c>
      <c r="M184">
        <f t="shared" si="60"/>
        <v>0</v>
      </c>
      <c r="N184">
        <f t="shared" si="61"/>
        <v>0</v>
      </c>
      <c r="O184">
        <f t="shared" si="62"/>
        <v>0</v>
      </c>
      <c r="P184">
        <f t="shared" si="63"/>
        <v>0</v>
      </c>
      <c r="Q184">
        <f t="shared" si="64"/>
        <v>0</v>
      </c>
      <c r="R184" s="11">
        <f t="shared" si="65"/>
        <v>0</v>
      </c>
      <c r="S184" s="12">
        <f t="shared" si="66"/>
        <v>0</v>
      </c>
      <c r="T184" s="11">
        <f t="shared" si="67"/>
        <v>0</v>
      </c>
      <c r="U184" s="12">
        <f t="shared" si="68"/>
        <v>0</v>
      </c>
      <c r="V184" s="11">
        <f t="shared" si="69"/>
        <v>0</v>
      </c>
      <c r="W184" s="12">
        <f t="shared" si="70"/>
        <v>0</v>
      </c>
      <c r="X184" s="11">
        <f t="shared" si="71"/>
        <v>0</v>
      </c>
      <c r="Y184" s="12">
        <f t="shared" si="72"/>
        <v>0</v>
      </c>
      <c r="Z184" s="11">
        <f t="shared" si="73"/>
        <v>0</v>
      </c>
      <c r="AA184" s="12">
        <f t="shared" si="74"/>
        <v>0</v>
      </c>
      <c r="AB184" s="11">
        <f t="shared" si="75"/>
        <v>0</v>
      </c>
      <c r="AC184" s="12">
        <f t="shared" si="76"/>
        <v>0</v>
      </c>
      <c r="AD184" s="11">
        <f t="shared" si="77"/>
        <v>0</v>
      </c>
      <c r="AE184" s="12">
        <f t="shared" si="78"/>
        <v>0</v>
      </c>
      <c r="AF184" s="11">
        <f t="shared" si="79"/>
        <v>0</v>
      </c>
      <c r="AG184" s="12">
        <f t="shared" si="80"/>
        <v>0</v>
      </c>
      <c r="AH184" s="11">
        <f t="shared" si="81"/>
        <v>0</v>
      </c>
      <c r="AI184" s="12">
        <f t="shared" si="82"/>
        <v>0</v>
      </c>
      <c r="AJ184" s="11">
        <f t="shared" si="83"/>
        <v>0</v>
      </c>
      <c r="AK184" s="12">
        <f t="shared" si="84"/>
        <v>0</v>
      </c>
    </row>
    <row r="185" spans="1:37" x14ac:dyDescent="0.3">
      <c r="A185">
        <v>615739</v>
      </c>
      <c r="C185" s="1">
        <v>44266</v>
      </c>
      <c r="D185">
        <v>2</v>
      </c>
      <c r="E185" t="s">
        <v>189</v>
      </c>
      <c r="F185" t="s">
        <v>165</v>
      </c>
      <c r="G185" t="s">
        <v>47</v>
      </c>
      <c r="H185" s="2">
        <v>19170750</v>
      </c>
      <c r="J185">
        <f t="shared" si="57"/>
        <v>0</v>
      </c>
      <c r="K185">
        <f t="shared" si="58"/>
        <v>0</v>
      </c>
      <c r="L185">
        <f t="shared" si="59"/>
        <v>0</v>
      </c>
      <c r="M185">
        <f t="shared" si="60"/>
        <v>0</v>
      </c>
      <c r="N185">
        <f t="shared" si="61"/>
        <v>0</v>
      </c>
      <c r="O185">
        <f t="shared" si="62"/>
        <v>0</v>
      </c>
      <c r="P185">
        <f t="shared" si="63"/>
        <v>0</v>
      </c>
      <c r="Q185">
        <f t="shared" si="64"/>
        <v>0</v>
      </c>
      <c r="R185" s="11">
        <f t="shared" si="65"/>
        <v>0</v>
      </c>
      <c r="S185" s="12">
        <f t="shared" si="66"/>
        <v>0</v>
      </c>
      <c r="T185" s="11">
        <f t="shared" si="67"/>
        <v>0</v>
      </c>
      <c r="U185" s="12">
        <f t="shared" si="68"/>
        <v>0</v>
      </c>
      <c r="V185" s="11">
        <f t="shared" si="69"/>
        <v>0</v>
      </c>
      <c r="W185" s="12">
        <f t="shared" si="70"/>
        <v>0</v>
      </c>
      <c r="X185" s="11">
        <f t="shared" si="71"/>
        <v>0</v>
      </c>
      <c r="Y185" s="12">
        <f t="shared" si="72"/>
        <v>0</v>
      </c>
      <c r="Z185" s="11">
        <f t="shared" si="73"/>
        <v>0</v>
      </c>
      <c r="AA185" s="12">
        <f t="shared" si="74"/>
        <v>0</v>
      </c>
      <c r="AB185" s="11">
        <f t="shared" si="75"/>
        <v>0</v>
      </c>
      <c r="AC185" s="12">
        <f t="shared" si="76"/>
        <v>0</v>
      </c>
      <c r="AD185" s="11">
        <f t="shared" si="77"/>
        <v>0</v>
      </c>
      <c r="AE185" s="12">
        <f t="shared" si="78"/>
        <v>0</v>
      </c>
      <c r="AF185" s="11">
        <f t="shared" si="79"/>
        <v>0</v>
      </c>
      <c r="AG185" s="12">
        <f t="shared" si="80"/>
        <v>0</v>
      </c>
      <c r="AH185" s="11">
        <f t="shared" si="81"/>
        <v>0</v>
      </c>
      <c r="AI185" s="12">
        <f t="shared" si="82"/>
        <v>0</v>
      </c>
      <c r="AJ185" s="11">
        <f t="shared" si="83"/>
        <v>0</v>
      </c>
      <c r="AK185" s="12">
        <f t="shared" si="84"/>
        <v>0</v>
      </c>
    </row>
    <row r="186" spans="1:37" x14ac:dyDescent="0.3">
      <c r="A186">
        <v>615739</v>
      </c>
      <c r="C186" s="1">
        <v>44266</v>
      </c>
      <c r="D186">
        <v>3</v>
      </c>
      <c r="E186" t="s">
        <v>189</v>
      </c>
      <c r="F186" t="s">
        <v>165</v>
      </c>
      <c r="G186" t="s">
        <v>29</v>
      </c>
      <c r="H186" s="2">
        <v>19267115</v>
      </c>
      <c r="J186">
        <f t="shared" si="57"/>
        <v>0</v>
      </c>
      <c r="K186">
        <f t="shared" si="58"/>
        <v>0</v>
      </c>
      <c r="L186">
        <f t="shared" si="59"/>
        <v>0</v>
      </c>
      <c r="M186">
        <f t="shared" si="60"/>
        <v>0</v>
      </c>
      <c r="N186">
        <f t="shared" si="61"/>
        <v>0</v>
      </c>
      <c r="O186">
        <f t="shared" si="62"/>
        <v>0</v>
      </c>
      <c r="P186">
        <f t="shared" si="63"/>
        <v>0</v>
      </c>
      <c r="Q186">
        <f t="shared" si="64"/>
        <v>0</v>
      </c>
      <c r="R186" s="11">
        <f t="shared" si="65"/>
        <v>0</v>
      </c>
      <c r="S186" s="12">
        <f t="shared" si="66"/>
        <v>0</v>
      </c>
      <c r="T186" s="11">
        <f t="shared" si="67"/>
        <v>0</v>
      </c>
      <c r="U186" s="12">
        <f t="shared" si="68"/>
        <v>0</v>
      </c>
      <c r="V186" s="11">
        <f t="shared" si="69"/>
        <v>0</v>
      </c>
      <c r="W186" s="12">
        <f t="shared" si="70"/>
        <v>0</v>
      </c>
      <c r="X186" s="11">
        <f t="shared" si="71"/>
        <v>0</v>
      </c>
      <c r="Y186" s="12">
        <f t="shared" si="72"/>
        <v>0</v>
      </c>
      <c r="Z186" s="11">
        <f t="shared" si="73"/>
        <v>0</v>
      </c>
      <c r="AA186" s="12">
        <f t="shared" si="74"/>
        <v>0</v>
      </c>
      <c r="AB186" s="11">
        <f t="shared" si="75"/>
        <v>0</v>
      </c>
      <c r="AC186" s="12">
        <f t="shared" si="76"/>
        <v>0</v>
      </c>
      <c r="AD186" s="11">
        <f t="shared" si="77"/>
        <v>0</v>
      </c>
      <c r="AE186" s="12">
        <f t="shared" si="78"/>
        <v>0</v>
      </c>
      <c r="AF186" s="11">
        <f t="shared" si="79"/>
        <v>0</v>
      </c>
      <c r="AG186" s="12">
        <f t="shared" si="80"/>
        <v>0</v>
      </c>
      <c r="AH186" s="11">
        <f t="shared" si="81"/>
        <v>0</v>
      </c>
      <c r="AI186" s="12">
        <f t="shared" si="82"/>
        <v>0</v>
      </c>
      <c r="AJ186" s="11">
        <f t="shared" si="83"/>
        <v>1</v>
      </c>
      <c r="AK186" s="12">
        <f t="shared" si="84"/>
        <v>0</v>
      </c>
    </row>
    <row r="187" spans="1:37" x14ac:dyDescent="0.3">
      <c r="A187">
        <v>615739</v>
      </c>
      <c r="C187" s="1">
        <v>44266</v>
      </c>
      <c r="D187">
        <v>4</v>
      </c>
      <c r="E187" t="s">
        <v>189</v>
      </c>
      <c r="F187" t="s">
        <v>165</v>
      </c>
      <c r="G187" t="s">
        <v>23</v>
      </c>
      <c r="H187" s="2">
        <v>19567650</v>
      </c>
      <c r="J187">
        <f t="shared" si="57"/>
        <v>0</v>
      </c>
      <c r="K187">
        <f t="shared" si="58"/>
        <v>0</v>
      </c>
      <c r="L187">
        <f t="shared" si="59"/>
        <v>0</v>
      </c>
      <c r="M187">
        <f t="shared" si="60"/>
        <v>0</v>
      </c>
      <c r="N187">
        <f t="shared" si="61"/>
        <v>0</v>
      </c>
      <c r="O187">
        <f t="shared" si="62"/>
        <v>0</v>
      </c>
      <c r="P187">
        <f t="shared" si="63"/>
        <v>0</v>
      </c>
      <c r="Q187">
        <f t="shared" si="64"/>
        <v>0</v>
      </c>
      <c r="R187" s="11">
        <f t="shared" si="65"/>
        <v>0</v>
      </c>
      <c r="S187" s="12">
        <f t="shared" si="66"/>
        <v>0</v>
      </c>
      <c r="T187" s="11">
        <f t="shared" si="67"/>
        <v>0</v>
      </c>
      <c r="U187" s="12">
        <f t="shared" si="68"/>
        <v>0</v>
      </c>
      <c r="V187" s="11">
        <f t="shared" si="69"/>
        <v>0</v>
      </c>
      <c r="W187" s="12">
        <f t="shared" si="70"/>
        <v>0</v>
      </c>
      <c r="X187" s="11">
        <f t="shared" si="71"/>
        <v>0</v>
      </c>
      <c r="Y187" s="12">
        <f t="shared" si="72"/>
        <v>0</v>
      </c>
      <c r="Z187" s="11">
        <f t="shared" si="73"/>
        <v>0</v>
      </c>
      <c r="AA187" s="12">
        <f t="shared" si="74"/>
        <v>0</v>
      </c>
      <c r="AB187" s="11">
        <f t="shared" si="75"/>
        <v>0</v>
      </c>
      <c r="AC187" s="12">
        <f t="shared" si="76"/>
        <v>0</v>
      </c>
      <c r="AD187" s="11">
        <f t="shared" si="77"/>
        <v>0</v>
      </c>
      <c r="AE187" s="12">
        <f t="shared" si="78"/>
        <v>0</v>
      </c>
      <c r="AF187" s="11">
        <f t="shared" si="79"/>
        <v>0</v>
      </c>
      <c r="AG187" s="12">
        <f t="shared" si="80"/>
        <v>0</v>
      </c>
      <c r="AH187" s="11">
        <f t="shared" si="81"/>
        <v>0</v>
      </c>
      <c r="AI187" s="12">
        <f t="shared" si="82"/>
        <v>0</v>
      </c>
      <c r="AJ187" s="11">
        <f t="shared" si="83"/>
        <v>0</v>
      </c>
      <c r="AK187" s="12">
        <f t="shared" si="84"/>
        <v>0</v>
      </c>
    </row>
    <row r="188" spans="1:37" x14ac:dyDescent="0.3">
      <c r="A188">
        <v>615739</v>
      </c>
      <c r="C188" s="1">
        <v>44266</v>
      </c>
      <c r="D188">
        <v>5</v>
      </c>
      <c r="E188" t="s">
        <v>189</v>
      </c>
      <c r="F188" t="s">
        <v>165</v>
      </c>
      <c r="G188" t="s">
        <v>13</v>
      </c>
      <c r="H188" s="2">
        <v>19583300</v>
      </c>
      <c r="J188">
        <f t="shared" si="57"/>
        <v>0</v>
      </c>
      <c r="K188">
        <f t="shared" si="58"/>
        <v>0</v>
      </c>
      <c r="L188">
        <f t="shared" si="59"/>
        <v>0</v>
      </c>
      <c r="M188">
        <f t="shared" si="60"/>
        <v>0</v>
      </c>
      <c r="N188">
        <f t="shared" si="61"/>
        <v>1</v>
      </c>
      <c r="O188">
        <f t="shared" si="62"/>
        <v>0</v>
      </c>
      <c r="P188">
        <f t="shared" si="63"/>
        <v>0</v>
      </c>
      <c r="Q188">
        <f t="shared" si="64"/>
        <v>0</v>
      </c>
      <c r="R188" s="11">
        <f t="shared" si="65"/>
        <v>0</v>
      </c>
      <c r="S188" s="12">
        <f t="shared" si="66"/>
        <v>0</v>
      </c>
      <c r="T188" s="11">
        <f t="shared" si="67"/>
        <v>0</v>
      </c>
      <c r="U188" s="12">
        <f t="shared" si="68"/>
        <v>0</v>
      </c>
      <c r="V188" s="11">
        <f t="shared" si="69"/>
        <v>0</v>
      </c>
      <c r="W188" s="12">
        <f t="shared" si="70"/>
        <v>0</v>
      </c>
      <c r="X188" s="11">
        <f t="shared" si="71"/>
        <v>0</v>
      </c>
      <c r="Y188" s="12">
        <f t="shared" si="72"/>
        <v>0</v>
      </c>
      <c r="Z188" s="11">
        <f t="shared" si="73"/>
        <v>0</v>
      </c>
      <c r="AA188" s="12">
        <f t="shared" si="74"/>
        <v>0</v>
      </c>
      <c r="AB188" s="11">
        <f t="shared" si="75"/>
        <v>0</v>
      </c>
      <c r="AC188" s="12">
        <f t="shared" si="76"/>
        <v>0</v>
      </c>
      <c r="AD188" s="11">
        <f t="shared" si="77"/>
        <v>0</v>
      </c>
      <c r="AE188" s="12">
        <f t="shared" si="78"/>
        <v>0</v>
      </c>
      <c r="AF188" s="11">
        <f t="shared" si="79"/>
        <v>0</v>
      </c>
      <c r="AG188" s="12">
        <f t="shared" si="80"/>
        <v>0</v>
      </c>
      <c r="AH188" s="11">
        <f t="shared" si="81"/>
        <v>0</v>
      </c>
      <c r="AI188" s="12">
        <f t="shared" si="82"/>
        <v>0</v>
      </c>
      <c r="AJ188" s="11">
        <f t="shared" si="83"/>
        <v>0</v>
      </c>
      <c r="AK188" s="12">
        <f t="shared" si="84"/>
        <v>0</v>
      </c>
    </row>
    <row r="189" spans="1:37" x14ac:dyDescent="0.3">
      <c r="A189">
        <v>615739</v>
      </c>
      <c r="C189" s="1">
        <v>44266</v>
      </c>
      <c r="D189">
        <v>6</v>
      </c>
      <c r="E189" t="s">
        <v>189</v>
      </c>
      <c r="F189" t="s">
        <v>165</v>
      </c>
      <c r="G189" t="s">
        <v>22</v>
      </c>
      <c r="H189" s="2">
        <v>20257450</v>
      </c>
      <c r="J189">
        <f t="shared" si="57"/>
        <v>0</v>
      </c>
      <c r="K189">
        <f t="shared" si="58"/>
        <v>0</v>
      </c>
      <c r="L189">
        <f t="shared" si="59"/>
        <v>0</v>
      </c>
      <c r="M189">
        <f t="shared" si="60"/>
        <v>0</v>
      </c>
      <c r="N189">
        <f t="shared" si="61"/>
        <v>0</v>
      </c>
      <c r="O189">
        <f t="shared" si="62"/>
        <v>0</v>
      </c>
      <c r="P189">
        <f t="shared" si="63"/>
        <v>0</v>
      </c>
      <c r="Q189">
        <f t="shared" si="64"/>
        <v>0</v>
      </c>
      <c r="R189" s="11">
        <f t="shared" si="65"/>
        <v>0</v>
      </c>
      <c r="S189" s="12">
        <f t="shared" si="66"/>
        <v>0</v>
      </c>
      <c r="T189" s="11">
        <f t="shared" si="67"/>
        <v>0</v>
      </c>
      <c r="U189" s="12">
        <f t="shared" si="68"/>
        <v>0</v>
      </c>
      <c r="V189" s="11">
        <f t="shared" si="69"/>
        <v>0</v>
      </c>
      <c r="W189" s="12">
        <f t="shared" si="70"/>
        <v>0</v>
      </c>
      <c r="X189" s="11">
        <f t="shared" si="71"/>
        <v>0</v>
      </c>
      <c r="Y189" s="12">
        <f t="shared" si="72"/>
        <v>0</v>
      </c>
      <c r="Z189" s="11">
        <f t="shared" si="73"/>
        <v>0</v>
      </c>
      <c r="AA189" s="12">
        <f t="shared" si="74"/>
        <v>0</v>
      </c>
      <c r="AB189" s="11">
        <f t="shared" si="75"/>
        <v>0</v>
      </c>
      <c r="AC189" s="12">
        <f t="shared" si="76"/>
        <v>0</v>
      </c>
      <c r="AD189" s="11">
        <f t="shared" si="77"/>
        <v>0</v>
      </c>
      <c r="AE189" s="12">
        <f t="shared" si="78"/>
        <v>0</v>
      </c>
      <c r="AF189" s="11">
        <f t="shared" si="79"/>
        <v>0</v>
      </c>
      <c r="AG189" s="12">
        <f t="shared" si="80"/>
        <v>0</v>
      </c>
      <c r="AH189" s="11">
        <f t="shared" si="81"/>
        <v>0</v>
      </c>
      <c r="AI189" s="12">
        <f t="shared" si="82"/>
        <v>0</v>
      </c>
      <c r="AJ189" s="11">
        <f t="shared" si="83"/>
        <v>0</v>
      </c>
      <c r="AK189" s="12">
        <f t="shared" si="84"/>
        <v>0</v>
      </c>
    </row>
    <row r="190" spans="1:37" x14ac:dyDescent="0.3">
      <c r="A190">
        <v>615739</v>
      </c>
      <c r="C190" s="1">
        <v>44266</v>
      </c>
      <c r="D190">
        <v>7</v>
      </c>
      <c r="E190" t="s">
        <v>189</v>
      </c>
      <c r="F190" t="s">
        <v>165</v>
      </c>
      <c r="G190" t="s">
        <v>14</v>
      </c>
      <c r="H190" s="2">
        <v>20280150</v>
      </c>
      <c r="J190">
        <f t="shared" si="57"/>
        <v>0</v>
      </c>
      <c r="K190">
        <f t="shared" si="58"/>
        <v>0</v>
      </c>
      <c r="L190">
        <f t="shared" si="59"/>
        <v>0</v>
      </c>
      <c r="M190">
        <f t="shared" si="60"/>
        <v>0</v>
      </c>
      <c r="N190">
        <f t="shared" si="61"/>
        <v>0</v>
      </c>
      <c r="O190">
        <f t="shared" si="62"/>
        <v>0</v>
      </c>
      <c r="P190">
        <f t="shared" si="63"/>
        <v>0</v>
      </c>
      <c r="Q190">
        <f t="shared" si="64"/>
        <v>0</v>
      </c>
      <c r="R190" s="11">
        <f t="shared" si="65"/>
        <v>0</v>
      </c>
      <c r="S190" s="12">
        <f t="shared" si="66"/>
        <v>0</v>
      </c>
      <c r="T190" s="11">
        <f t="shared" si="67"/>
        <v>0</v>
      </c>
      <c r="U190" s="12">
        <f t="shared" si="68"/>
        <v>0</v>
      </c>
      <c r="V190" s="11">
        <f t="shared" si="69"/>
        <v>0</v>
      </c>
      <c r="W190" s="12">
        <f t="shared" si="70"/>
        <v>0</v>
      </c>
      <c r="X190" s="11">
        <f t="shared" si="71"/>
        <v>0</v>
      </c>
      <c r="Y190" s="12">
        <f t="shared" si="72"/>
        <v>0</v>
      </c>
      <c r="Z190" s="11">
        <f t="shared" si="73"/>
        <v>1</v>
      </c>
      <c r="AA190" s="12">
        <f t="shared" si="74"/>
        <v>0</v>
      </c>
      <c r="AB190" s="11">
        <f t="shared" si="75"/>
        <v>0</v>
      </c>
      <c r="AC190" s="12">
        <f t="shared" si="76"/>
        <v>0</v>
      </c>
      <c r="AD190" s="11">
        <f t="shared" si="77"/>
        <v>0</v>
      </c>
      <c r="AE190" s="12">
        <f t="shared" si="78"/>
        <v>0</v>
      </c>
      <c r="AF190" s="11">
        <f t="shared" si="79"/>
        <v>0</v>
      </c>
      <c r="AG190" s="12">
        <f t="shared" si="80"/>
        <v>0</v>
      </c>
      <c r="AH190" s="11">
        <f t="shared" si="81"/>
        <v>0</v>
      </c>
      <c r="AI190" s="12">
        <f t="shared" si="82"/>
        <v>0</v>
      </c>
      <c r="AJ190" s="11">
        <f t="shared" si="83"/>
        <v>0</v>
      </c>
      <c r="AK190" s="12">
        <f t="shared" si="84"/>
        <v>0</v>
      </c>
    </row>
    <row r="191" spans="1:37" x14ac:dyDescent="0.3">
      <c r="A191">
        <v>615739</v>
      </c>
      <c r="C191" s="1">
        <v>44266</v>
      </c>
      <c r="D191">
        <v>8</v>
      </c>
      <c r="E191" t="s">
        <v>189</v>
      </c>
      <c r="F191" t="s">
        <v>165</v>
      </c>
      <c r="G191" t="s">
        <v>18</v>
      </c>
      <c r="H191" s="2">
        <v>20776151</v>
      </c>
      <c r="J191">
        <f t="shared" si="57"/>
        <v>0</v>
      </c>
      <c r="K191">
        <f t="shared" si="58"/>
        <v>0</v>
      </c>
      <c r="L191">
        <f t="shared" si="59"/>
        <v>0</v>
      </c>
      <c r="M191">
        <f t="shared" si="60"/>
        <v>0</v>
      </c>
      <c r="N191">
        <f t="shared" si="61"/>
        <v>0</v>
      </c>
      <c r="O191">
        <f t="shared" si="62"/>
        <v>0</v>
      </c>
      <c r="P191">
        <f t="shared" si="63"/>
        <v>0</v>
      </c>
      <c r="Q191">
        <f t="shared" si="64"/>
        <v>0</v>
      </c>
      <c r="R191" s="11">
        <f t="shared" si="65"/>
        <v>0</v>
      </c>
      <c r="S191" s="12">
        <f t="shared" si="66"/>
        <v>0</v>
      </c>
      <c r="T191" s="11">
        <f t="shared" si="67"/>
        <v>0</v>
      </c>
      <c r="U191" s="12">
        <f t="shared" si="68"/>
        <v>0</v>
      </c>
      <c r="V191" s="11">
        <f t="shared" si="69"/>
        <v>0</v>
      </c>
      <c r="W191" s="12">
        <f t="shared" si="70"/>
        <v>0</v>
      </c>
      <c r="X191" s="11">
        <f t="shared" si="71"/>
        <v>0</v>
      </c>
      <c r="Y191" s="12">
        <f t="shared" si="72"/>
        <v>0</v>
      </c>
      <c r="Z191" s="11">
        <f t="shared" si="73"/>
        <v>0</v>
      </c>
      <c r="AA191" s="12">
        <f t="shared" si="74"/>
        <v>0</v>
      </c>
      <c r="AB191" s="11">
        <f t="shared" si="75"/>
        <v>0</v>
      </c>
      <c r="AC191" s="12">
        <f t="shared" si="76"/>
        <v>0</v>
      </c>
      <c r="AD191" s="11">
        <f t="shared" si="77"/>
        <v>1</v>
      </c>
      <c r="AE191" s="12">
        <f t="shared" si="78"/>
        <v>0</v>
      </c>
      <c r="AF191" s="11">
        <f t="shared" si="79"/>
        <v>0</v>
      </c>
      <c r="AG191" s="12">
        <f t="shared" si="80"/>
        <v>0</v>
      </c>
      <c r="AH191" s="11">
        <f t="shared" si="81"/>
        <v>0</v>
      </c>
      <c r="AI191" s="12">
        <f t="shared" si="82"/>
        <v>0</v>
      </c>
      <c r="AJ191" s="11">
        <f t="shared" si="83"/>
        <v>0</v>
      </c>
      <c r="AK191" s="12">
        <f t="shared" si="84"/>
        <v>0</v>
      </c>
    </row>
    <row r="192" spans="1:37" x14ac:dyDescent="0.3">
      <c r="A192">
        <v>615739</v>
      </c>
      <c r="C192" s="1">
        <v>44266</v>
      </c>
      <c r="D192">
        <v>9</v>
      </c>
      <c r="E192" t="s">
        <v>189</v>
      </c>
      <c r="F192" t="s">
        <v>165</v>
      </c>
      <c r="G192" t="s">
        <v>12</v>
      </c>
      <c r="H192" s="2">
        <v>20814716</v>
      </c>
      <c r="J192">
        <f t="shared" si="57"/>
        <v>0</v>
      </c>
      <c r="K192">
        <f t="shared" si="58"/>
        <v>0</v>
      </c>
      <c r="L192">
        <f t="shared" si="59"/>
        <v>0</v>
      </c>
      <c r="M192">
        <f t="shared" si="60"/>
        <v>0</v>
      </c>
      <c r="N192">
        <f t="shared" si="61"/>
        <v>0</v>
      </c>
      <c r="O192">
        <f t="shared" si="62"/>
        <v>0</v>
      </c>
      <c r="P192">
        <f t="shared" si="63"/>
        <v>0</v>
      </c>
      <c r="Q192">
        <f t="shared" si="64"/>
        <v>0</v>
      </c>
      <c r="R192" s="11">
        <f t="shared" si="65"/>
        <v>0</v>
      </c>
      <c r="S192" s="12">
        <f t="shared" si="66"/>
        <v>0</v>
      </c>
      <c r="T192" s="11">
        <f t="shared" si="67"/>
        <v>0</v>
      </c>
      <c r="U192" s="12">
        <f t="shared" si="68"/>
        <v>0</v>
      </c>
      <c r="V192" s="11">
        <f t="shared" si="69"/>
        <v>1</v>
      </c>
      <c r="W192" s="12">
        <f t="shared" si="70"/>
        <v>0</v>
      </c>
      <c r="X192" s="11">
        <f t="shared" si="71"/>
        <v>0</v>
      </c>
      <c r="Y192" s="12">
        <f t="shared" si="72"/>
        <v>0</v>
      </c>
      <c r="Z192" s="11">
        <f t="shared" si="73"/>
        <v>0</v>
      </c>
      <c r="AA192" s="12">
        <f t="shared" si="74"/>
        <v>0</v>
      </c>
      <c r="AB192" s="11">
        <f t="shared" si="75"/>
        <v>0</v>
      </c>
      <c r="AC192" s="12">
        <f t="shared" si="76"/>
        <v>0</v>
      </c>
      <c r="AD192" s="11">
        <f t="shared" si="77"/>
        <v>0</v>
      </c>
      <c r="AE192" s="12">
        <f t="shared" si="78"/>
        <v>0</v>
      </c>
      <c r="AF192" s="11">
        <f t="shared" si="79"/>
        <v>0</v>
      </c>
      <c r="AG192" s="12">
        <f t="shared" si="80"/>
        <v>0</v>
      </c>
      <c r="AH192" s="11">
        <f t="shared" si="81"/>
        <v>0</v>
      </c>
      <c r="AI192" s="12">
        <f t="shared" si="82"/>
        <v>0</v>
      </c>
      <c r="AJ192" s="11">
        <f t="shared" si="83"/>
        <v>0</v>
      </c>
      <c r="AK192" s="12">
        <f t="shared" si="84"/>
        <v>0</v>
      </c>
    </row>
    <row r="193" spans="1:37" x14ac:dyDescent="0.3">
      <c r="A193">
        <v>615739</v>
      </c>
      <c r="C193" s="1">
        <v>44266</v>
      </c>
      <c r="D193">
        <v>10</v>
      </c>
      <c r="E193" t="s">
        <v>189</v>
      </c>
      <c r="F193" t="s">
        <v>165</v>
      </c>
      <c r="G193" t="s">
        <v>58</v>
      </c>
      <c r="H193" s="2">
        <v>21280000</v>
      </c>
      <c r="J193">
        <f t="shared" si="57"/>
        <v>0</v>
      </c>
      <c r="K193">
        <f t="shared" si="58"/>
        <v>0</v>
      </c>
      <c r="L193">
        <f t="shared" si="59"/>
        <v>0</v>
      </c>
      <c r="M193">
        <f t="shared" si="60"/>
        <v>0</v>
      </c>
      <c r="N193">
        <f t="shared" si="61"/>
        <v>0</v>
      </c>
      <c r="O193">
        <f t="shared" si="62"/>
        <v>0</v>
      </c>
      <c r="P193">
        <f t="shared" si="63"/>
        <v>0</v>
      </c>
      <c r="Q193">
        <f t="shared" si="64"/>
        <v>0</v>
      </c>
      <c r="R193" s="11">
        <f t="shared" si="65"/>
        <v>0</v>
      </c>
      <c r="S193" s="12">
        <f t="shared" si="66"/>
        <v>0</v>
      </c>
      <c r="T193" s="11">
        <f t="shared" si="67"/>
        <v>0</v>
      </c>
      <c r="U193" s="12">
        <f t="shared" si="68"/>
        <v>0</v>
      </c>
      <c r="V193" s="11">
        <f t="shared" si="69"/>
        <v>0</v>
      </c>
      <c r="W193" s="12">
        <f t="shared" si="70"/>
        <v>0</v>
      </c>
      <c r="X193" s="11">
        <f t="shared" si="71"/>
        <v>0</v>
      </c>
      <c r="Y193" s="12">
        <f t="shared" si="72"/>
        <v>0</v>
      </c>
      <c r="Z193" s="11">
        <f t="shared" si="73"/>
        <v>0</v>
      </c>
      <c r="AA193" s="12">
        <f t="shared" si="74"/>
        <v>0</v>
      </c>
      <c r="AB193" s="11">
        <f t="shared" si="75"/>
        <v>0</v>
      </c>
      <c r="AC193" s="12">
        <f t="shared" si="76"/>
        <v>0</v>
      </c>
      <c r="AD193" s="11">
        <f t="shared" si="77"/>
        <v>0</v>
      </c>
      <c r="AE193" s="12">
        <f t="shared" si="78"/>
        <v>0</v>
      </c>
      <c r="AF193" s="11">
        <f t="shared" si="79"/>
        <v>0</v>
      </c>
      <c r="AG193" s="12">
        <f t="shared" si="80"/>
        <v>0</v>
      </c>
      <c r="AH193" s="11">
        <f t="shared" si="81"/>
        <v>0</v>
      </c>
      <c r="AI193" s="12">
        <f t="shared" si="82"/>
        <v>0</v>
      </c>
      <c r="AJ193" s="11">
        <f t="shared" si="83"/>
        <v>0</v>
      </c>
      <c r="AK193" s="12">
        <f t="shared" si="84"/>
        <v>0</v>
      </c>
    </row>
    <row r="194" spans="1:37" x14ac:dyDescent="0.3">
      <c r="A194">
        <v>615739</v>
      </c>
      <c r="C194" s="1">
        <v>44266</v>
      </c>
      <c r="D194">
        <v>11</v>
      </c>
      <c r="E194" t="s">
        <v>189</v>
      </c>
      <c r="F194" t="s">
        <v>165</v>
      </c>
      <c r="G194" t="s">
        <v>17</v>
      </c>
      <c r="H194" s="2">
        <v>21931156</v>
      </c>
      <c r="J194">
        <f t="shared" si="57"/>
        <v>0</v>
      </c>
      <c r="K194">
        <f t="shared" si="58"/>
        <v>0</v>
      </c>
      <c r="L194">
        <f t="shared" si="59"/>
        <v>0</v>
      </c>
      <c r="M194">
        <f t="shared" si="60"/>
        <v>0</v>
      </c>
      <c r="N194">
        <f t="shared" si="61"/>
        <v>0</v>
      </c>
      <c r="O194">
        <f t="shared" si="62"/>
        <v>0</v>
      </c>
      <c r="P194">
        <f t="shared" si="63"/>
        <v>0</v>
      </c>
      <c r="Q194">
        <f t="shared" si="64"/>
        <v>0</v>
      </c>
      <c r="R194" s="11">
        <f t="shared" si="65"/>
        <v>0</v>
      </c>
      <c r="S194" s="12">
        <f t="shared" si="66"/>
        <v>0</v>
      </c>
      <c r="T194" s="11">
        <f t="shared" si="67"/>
        <v>0</v>
      </c>
      <c r="U194" s="12">
        <f t="shared" si="68"/>
        <v>0</v>
      </c>
      <c r="V194" s="11">
        <f t="shared" si="69"/>
        <v>0</v>
      </c>
      <c r="W194" s="12">
        <f t="shared" si="70"/>
        <v>0</v>
      </c>
      <c r="X194" s="11">
        <f t="shared" si="71"/>
        <v>0</v>
      </c>
      <c r="Y194" s="12">
        <f t="shared" si="72"/>
        <v>0</v>
      </c>
      <c r="Z194" s="11">
        <f t="shared" si="73"/>
        <v>0</v>
      </c>
      <c r="AA194" s="12">
        <f t="shared" si="74"/>
        <v>0</v>
      </c>
      <c r="AB194" s="11">
        <f t="shared" si="75"/>
        <v>0</v>
      </c>
      <c r="AC194" s="12">
        <f t="shared" si="76"/>
        <v>0</v>
      </c>
      <c r="AD194" s="11">
        <f t="shared" si="77"/>
        <v>0</v>
      </c>
      <c r="AE194" s="12">
        <f t="shared" si="78"/>
        <v>0</v>
      </c>
      <c r="AF194" s="11">
        <f t="shared" si="79"/>
        <v>0</v>
      </c>
      <c r="AG194" s="12">
        <f t="shared" si="80"/>
        <v>0</v>
      </c>
      <c r="AH194" s="11">
        <f t="shared" si="81"/>
        <v>0</v>
      </c>
      <c r="AI194" s="12">
        <f t="shared" si="82"/>
        <v>0</v>
      </c>
      <c r="AJ194" s="11">
        <f t="shared" si="83"/>
        <v>0</v>
      </c>
      <c r="AK194" s="12">
        <f t="shared" si="84"/>
        <v>0</v>
      </c>
    </row>
    <row r="195" spans="1:37" x14ac:dyDescent="0.3">
      <c r="A195">
        <v>615739</v>
      </c>
      <c r="C195" s="1">
        <v>44266</v>
      </c>
      <c r="D195">
        <v>12</v>
      </c>
      <c r="E195" t="s">
        <v>189</v>
      </c>
      <c r="F195" t="s">
        <v>165</v>
      </c>
      <c r="G195" t="s">
        <v>156</v>
      </c>
      <c r="H195" s="2">
        <v>22572000</v>
      </c>
      <c r="J195">
        <f t="shared" si="57"/>
        <v>1</v>
      </c>
      <c r="K195">
        <f t="shared" si="58"/>
        <v>0</v>
      </c>
      <c r="L195">
        <f t="shared" si="59"/>
        <v>0</v>
      </c>
      <c r="M195">
        <f t="shared" si="60"/>
        <v>0</v>
      </c>
      <c r="N195">
        <f t="shared" si="61"/>
        <v>0</v>
      </c>
      <c r="O195">
        <f t="shared" si="62"/>
        <v>0</v>
      </c>
      <c r="P195">
        <f t="shared" si="63"/>
        <v>0</v>
      </c>
      <c r="Q195">
        <f t="shared" si="64"/>
        <v>0</v>
      </c>
      <c r="R195" s="11">
        <f t="shared" si="65"/>
        <v>0</v>
      </c>
      <c r="S195" s="12">
        <f t="shared" si="66"/>
        <v>0</v>
      </c>
      <c r="T195" s="11">
        <f t="shared" si="67"/>
        <v>0</v>
      </c>
      <c r="U195" s="12">
        <f t="shared" si="68"/>
        <v>0</v>
      </c>
      <c r="V195" s="11">
        <f t="shared" si="69"/>
        <v>0</v>
      </c>
      <c r="W195" s="12">
        <f t="shared" si="70"/>
        <v>0</v>
      </c>
      <c r="X195" s="11">
        <f t="shared" si="71"/>
        <v>0</v>
      </c>
      <c r="Y195" s="12">
        <f t="shared" si="72"/>
        <v>0</v>
      </c>
      <c r="Z195" s="11">
        <f t="shared" si="73"/>
        <v>0</v>
      </c>
      <c r="AA195" s="12">
        <f t="shared" si="74"/>
        <v>0</v>
      </c>
      <c r="AB195" s="11">
        <f t="shared" si="75"/>
        <v>0</v>
      </c>
      <c r="AC195" s="12">
        <f t="shared" si="76"/>
        <v>0</v>
      </c>
      <c r="AD195" s="11">
        <f t="shared" si="77"/>
        <v>0</v>
      </c>
      <c r="AE195" s="12">
        <f t="shared" si="78"/>
        <v>0</v>
      </c>
      <c r="AF195" s="11">
        <f t="shared" si="79"/>
        <v>0</v>
      </c>
      <c r="AG195" s="12">
        <f t="shared" si="80"/>
        <v>0</v>
      </c>
      <c r="AH195" s="11">
        <f t="shared" si="81"/>
        <v>0</v>
      </c>
      <c r="AI195" s="12">
        <f t="shared" si="82"/>
        <v>0</v>
      </c>
      <c r="AJ195" s="11">
        <f t="shared" si="83"/>
        <v>0</v>
      </c>
      <c r="AK195" s="12">
        <f t="shared" si="84"/>
        <v>0</v>
      </c>
    </row>
    <row r="196" spans="1:37" x14ac:dyDescent="0.3">
      <c r="A196">
        <v>615739</v>
      </c>
      <c r="C196" s="1">
        <v>44266</v>
      </c>
      <c r="D196">
        <v>13</v>
      </c>
      <c r="E196" t="s">
        <v>189</v>
      </c>
      <c r="F196" t="s">
        <v>165</v>
      </c>
      <c r="G196" t="s">
        <v>20</v>
      </c>
      <c r="H196" s="2">
        <v>22663550</v>
      </c>
      <c r="J196">
        <f t="shared" si="57"/>
        <v>0</v>
      </c>
      <c r="K196">
        <f t="shared" si="58"/>
        <v>0</v>
      </c>
      <c r="L196">
        <f t="shared" si="59"/>
        <v>0</v>
      </c>
      <c r="M196">
        <f t="shared" si="60"/>
        <v>0</v>
      </c>
      <c r="N196">
        <f t="shared" si="61"/>
        <v>0</v>
      </c>
      <c r="O196">
        <f t="shared" si="62"/>
        <v>0</v>
      </c>
      <c r="P196">
        <f t="shared" si="63"/>
        <v>0</v>
      </c>
      <c r="Q196">
        <f t="shared" si="64"/>
        <v>0</v>
      </c>
      <c r="R196" s="11">
        <f t="shared" si="65"/>
        <v>1</v>
      </c>
      <c r="S196" s="12">
        <f t="shared" si="66"/>
        <v>0</v>
      </c>
      <c r="T196" s="11">
        <f t="shared" si="67"/>
        <v>1</v>
      </c>
      <c r="U196" s="12">
        <f t="shared" si="68"/>
        <v>0</v>
      </c>
      <c r="V196" s="11">
        <f t="shared" si="69"/>
        <v>0</v>
      </c>
      <c r="W196" s="12">
        <f t="shared" si="70"/>
        <v>0</v>
      </c>
      <c r="X196" s="11">
        <f t="shared" si="71"/>
        <v>0</v>
      </c>
      <c r="Y196" s="12">
        <f t="shared" si="72"/>
        <v>0</v>
      </c>
      <c r="Z196" s="11">
        <f t="shared" si="73"/>
        <v>0</v>
      </c>
      <c r="AA196" s="12">
        <f t="shared" si="74"/>
        <v>0</v>
      </c>
      <c r="AB196" s="11">
        <f t="shared" si="75"/>
        <v>0</v>
      </c>
      <c r="AC196" s="12">
        <f t="shared" si="76"/>
        <v>0</v>
      </c>
      <c r="AD196" s="11">
        <f t="shared" si="77"/>
        <v>0</v>
      </c>
      <c r="AE196" s="12">
        <f t="shared" si="78"/>
        <v>0</v>
      </c>
      <c r="AF196" s="11">
        <f t="shared" si="79"/>
        <v>0</v>
      </c>
      <c r="AG196" s="12">
        <f t="shared" si="80"/>
        <v>0</v>
      </c>
      <c r="AH196" s="11">
        <f t="shared" si="81"/>
        <v>0</v>
      </c>
      <c r="AI196" s="12">
        <f t="shared" si="82"/>
        <v>0</v>
      </c>
      <c r="AJ196" s="11">
        <f t="shared" si="83"/>
        <v>0</v>
      </c>
      <c r="AK196" s="12">
        <f t="shared" si="84"/>
        <v>0</v>
      </c>
    </row>
    <row r="197" spans="1:37" x14ac:dyDescent="0.3">
      <c r="C197" s="1"/>
      <c r="H197" s="2"/>
      <c r="J197">
        <f t="shared" si="57"/>
        <v>0</v>
      </c>
      <c r="K197">
        <f t="shared" si="58"/>
        <v>0</v>
      </c>
      <c r="L197">
        <f t="shared" si="59"/>
        <v>0</v>
      </c>
      <c r="M197">
        <f t="shared" si="60"/>
        <v>0</v>
      </c>
      <c r="N197">
        <f t="shared" si="61"/>
        <v>0</v>
      </c>
      <c r="O197">
        <f t="shared" si="62"/>
        <v>0</v>
      </c>
      <c r="P197">
        <f t="shared" si="63"/>
        <v>0</v>
      </c>
      <c r="Q197">
        <f t="shared" si="64"/>
        <v>0</v>
      </c>
      <c r="R197" s="11">
        <f t="shared" si="65"/>
        <v>0</v>
      </c>
      <c r="S197" s="12">
        <f t="shared" si="66"/>
        <v>0</v>
      </c>
      <c r="T197" s="11">
        <f t="shared" si="67"/>
        <v>0</v>
      </c>
      <c r="U197" s="12">
        <f t="shared" si="68"/>
        <v>0</v>
      </c>
      <c r="V197" s="11">
        <f t="shared" si="69"/>
        <v>0</v>
      </c>
      <c r="W197" s="12">
        <f t="shared" si="70"/>
        <v>0</v>
      </c>
      <c r="X197" s="11">
        <f t="shared" si="71"/>
        <v>0</v>
      </c>
      <c r="Y197" s="12">
        <f t="shared" si="72"/>
        <v>0</v>
      </c>
      <c r="Z197" s="11">
        <f t="shared" si="73"/>
        <v>0</v>
      </c>
      <c r="AA197" s="12">
        <f t="shared" si="74"/>
        <v>0</v>
      </c>
      <c r="AB197" s="11">
        <f t="shared" si="75"/>
        <v>0</v>
      </c>
      <c r="AC197" s="12">
        <f t="shared" si="76"/>
        <v>0</v>
      </c>
      <c r="AD197" s="11">
        <f t="shared" si="77"/>
        <v>0</v>
      </c>
      <c r="AE197" s="12">
        <f t="shared" si="78"/>
        <v>0</v>
      </c>
      <c r="AF197" s="11">
        <f t="shared" si="79"/>
        <v>0</v>
      </c>
      <c r="AG197" s="12">
        <f t="shared" si="80"/>
        <v>0</v>
      </c>
      <c r="AH197" s="11">
        <f t="shared" si="81"/>
        <v>0</v>
      </c>
      <c r="AI197" s="12">
        <f t="shared" si="82"/>
        <v>0</v>
      </c>
      <c r="AJ197" s="11">
        <f t="shared" si="83"/>
        <v>0</v>
      </c>
      <c r="AK197" s="12">
        <f t="shared" si="84"/>
        <v>0</v>
      </c>
    </row>
    <row r="198" spans="1:37" x14ac:dyDescent="0.3">
      <c r="A198">
        <v>601820</v>
      </c>
      <c r="C198" s="1">
        <v>44258</v>
      </c>
      <c r="D198">
        <v>1</v>
      </c>
      <c r="E198" t="s">
        <v>190</v>
      </c>
      <c r="F198" t="s">
        <v>165</v>
      </c>
      <c r="G198" t="s">
        <v>24</v>
      </c>
      <c r="H198" s="2">
        <v>11678901</v>
      </c>
      <c r="J198">
        <f t="shared" si="57"/>
        <v>0</v>
      </c>
      <c r="K198">
        <f t="shared" si="58"/>
        <v>0</v>
      </c>
      <c r="L198">
        <f t="shared" si="59"/>
        <v>0</v>
      </c>
      <c r="M198">
        <f t="shared" si="60"/>
        <v>0</v>
      </c>
      <c r="N198">
        <f t="shared" si="61"/>
        <v>0</v>
      </c>
      <c r="O198">
        <f t="shared" si="62"/>
        <v>0</v>
      </c>
      <c r="P198">
        <f t="shared" si="63"/>
        <v>0</v>
      </c>
      <c r="Q198">
        <f t="shared" si="64"/>
        <v>0</v>
      </c>
      <c r="R198" s="11">
        <f t="shared" si="65"/>
        <v>0</v>
      </c>
      <c r="S198" s="12">
        <f t="shared" si="66"/>
        <v>0</v>
      </c>
      <c r="T198" s="11">
        <f t="shared" si="67"/>
        <v>0</v>
      </c>
      <c r="U198" s="12">
        <f t="shared" si="68"/>
        <v>0</v>
      </c>
      <c r="V198" s="11">
        <f t="shared" si="69"/>
        <v>0</v>
      </c>
      <c r="W198" s="12">
        <f t="shared" si="70"/>
        <v>0</v>
      </c>
      <c r="X198" s="11">
        <f t="shared" si="71"/>
        <v>0</v>
      </c>
      <c r="Y198" s="12">
        <f t="shared" si="72"/>
        <v>0</v>
      </c>
      <c r="Z198" s="11">
        <f t="shared" si="73"/>
        <v>0</v>
      </c>
      <c r="AA198" s="12">
        <f t="shared" si="74"/>
        <v>0</v>
      </c>
      <c r="AB198" s="11">
        <f t="shared" si="75"/>
        <v>0</v>
      </c>
      <c r="AC198" s="12">
        <f t="shared" si="76"/>
        <v>0</v>
      </c>
      <c r="AD198" s="11">
        <f t="shared" si="77"/>
        <v>0</v>
      </c>
      <c r="AE198" s="12">
        <f t="shared" si="78"/>
        <v>0</v>
      </c>
      <c r="AF198" s="11">
        <f t="shared" si="79"/>
        <v>0</v>
      </c>
      <c r="AG198" s="12">
        <f t="shared" si="80"/>
        <v>0</v>
      </c>
      <c r="AH198" s="11">
        <f t="shared" si="81"/>
        <v>0</v>
      </c>
      <c r="AI198" s="12">
        <f t="shared" si="82"/>
        <v>0</v>
      </c>
      <c r="AJ198" s="11">
        <f t="shared" si="83"/>
        <v>0</v>
      </c>
      <c r="AK198" s="12">
        <f t="shared" si="84"/>
        <v>0</v>
      </c>
    </row>
    <row r="199" spans="1:37" x14ac:dyDescent="0.3">
      <c r="A199">
        <v>601820</v>
      </c>
      <c r="C199" s="1">
        <v>44258</v>
      </c>
      <c r="D199">
        <v>2</v>
      </c>
      <c r="E199" t="s">
        <v>190</v>
      </c>
      <c r="F199" t="s">
        <v>165</v>
      </c>
      <c r="G199" t="s">
        <v>12</v>
      </c>
      <c r="H199" s="2">
        <v>11696394</v>
      </c>
      <c r="J199">
        <f t="shared" ref="J199:J262" si="85">IF(G199="Perfetto Contracting Co., Inc. ",1,)</f>
        <v>0</v>
      </c>
      <c r="K199">
        <f t="shared" ref="K199:K262" si="86">IF(AND(D199=1,G199="Perfetto Contracting Co., Inc. "),1,)</f>
        <v>0</v>
      </c>
      <c r="L199">
        <f t="shared" ref="L199:L262" si="87">IF(G199="Oliveira Contracting Inc",1,)</f>
        <v>0</v>
      </c>
      <c r="M199">
        <f t="shared" ref="M199:M262" si="88">IF(AND(D199=1,G199="Oliveira Contracting Inc"),1,)</f>
        <v>0</v>
      </c>
      <c r="N199">
        <f t="shared" ref="N199:N262" si="89">IF(G199="Triumph Construction Co.",1,)</f>
        <v>0</v>
      </c>
      <c r="O199">
        <f t="shared" ref="O199:O262" si="90">IF(AND(D199=1,G199="Triumph Construction Co."),1,)</f>
        <v>0</v>
      </c>
      <c r="P199">
        <f t="shared" ref="P199:P262" si="91">IF(G199="John Civetta &amp; Sons, Inc.",1,)</f>
        <v>0</v>
      </c>
      <c r="Q199">
        <f t="shared" ref="Q199:Q262" si="92">IF(AND(D199=1,G199="John Civetta &amp; Sons, Inc."),1,)</f>
        <v>0</v>
      </c>
      <c r="R199" s="11">
        <f t="shared" ref="R199:R262" si="93">IF(G199="Grace Industries LLC",1,)</f>
        <v>0</v>
      </c>
      <c r="S199" s="12">
        <f t="shared" ref="S199:S262" si="94">IF(AND(D199=1,G199="Grace Industries LLC"),1,)</f>
        <v>0</v>
      </c>
      <c r="T199" s="11">
        <f t="shared" ref="T199:T262" si="95">IF($G199="Grace Industries LLC",1,)</f>
        <v>0</v>
      </c>
      <c r="U199" s="12">
        <f t="shared" ref="U199:U262" si="96">IF(AND($D199=1,$G199="Perfetto Enterprises Co., Inc."),1,)</f>
        <v>0</v>
      </c>
      <c r="V199" s="11">
        <f t="shared" ref="V199:V262" si="97">IF($G199="JRCRUZ Corp",1,)</f>
        <v>1</v>
      </c>
      <c r="W199" s="12">
        <f t="shared" ref="W199:W262" si="98">IF(AND($D199=1,$G199="JRCRUZ Corp"),1,)</f>
        <v>0</v>
      </c>
      <c r="X199" s="11">
        <f t="shared" ref="X199:X262" si="99">IF($G199="Tully Construction Co.",1,)</f>
        <v>0</v>
      </c>
      <c r="Y199" s="12">
        <f t="shared" ref="Y199:Y262" si="100">IF(AND($D199=1,$G199="Tully Construction Co."),1,)</f>
        <v>0</v>
      </c>
      <c r="Z199" s="11">
        <f t="shared" ref="Z199:Z262" si="101">IF($G199="Restani Construction Corp.",1,)</f>
        <v>0</v>
      </c>
      <c r="AA199" s="12">
        <f t="shared" ref="AA199:AA262" si="102">IF(AND($D199=1,$G199="Restani Construction Corp."),1,)</f>
        <v>0</v>
      </c>
      <c r="AB199" s="11">
        <f t="shared" ref="AB199:AB262" si="103">IF($G199="DiFazio Industries",1,)</f>
        <v>0</v>
      </c>
      <c r="AC199" s="12">
        <f t="shared" ref="AC199:AC262" si="104">IF(AND($D199=1,$G199="DiFazio Industries"),1,)</f>
        <v>0</v>
      </c>
      <c r="AD199" s="11">
        <f t="shared" ref="AD199:AD262" si="105">IF($G199="PJS Group/Paul J. Scariano, Inc.",1,)</f>
        <v>0</v>
      </c>
      <c r="AE199" s="12">
        <f t="shared" ref="AE199:AE262" si="106">IF(AND($D199=1,$G199="PJS Group/Paul J. Scariano, Inc."),1,)</f>
        <v>0</v>
      </c>
      <c r="AF199" s="11">
        <f t="shared" ref="AF199:AF262" si="107">IF($G199="C.A.C. Industries, Inc.",1,)</f>
        <v>0</v>
      </c>
      <c r="AG199" s="12">
        <f t="shared" ref="AG199:AG262" si="108">IF(AND($D199=1,$G199="C.A.C. Industries, Inc."),1,)</f>
        <v>0</v>
      </c>
      <c r="AH199" s="11">
        <f t="shared" ref="AH199:AH262" si="109">IF($G199="MLJ Contracting LLC",1,)</f>
        <v>0</v>
      </c>
      <c r="AI199" s="12">
        <f t="shared" ref="AI199:AI262" si="110">IF(AND($D199=1,$G199="MLJ Contracting LLC"),1,)</f>
        <v>0</v>
      </c>
      <c r="AJ199" s="11">
        <f t="shared" ref="AJ199:AJ262" si="111">IF($G199="El Sol Contracting/ES II Enterprises JV",1,)</f>
        <v>0</v>
      </c>
      <c r="AK199" s="12">
        <f t="shared" ref="AK199:AK262" si="112">IF(AND($D199=1,$G199="El Sol Contracting/ES II Enterprises JV"),1,)</f>
        <v>0</v>
      </c>
    </row>
    <row r="200" spans="1:37" x14ac:dyDescent="0.3">
      <c r="A200">
        <v>601820</v>
      </c>
      <c r="C200" s="1">
        <v>44258</v>
      </c>
      <c r="D200">
        <v>3</v>
      </c>
      <c r="E200" t="s">
        <v>190</v>
      </c>
      <c r="F200" t="s">
        <v>165</v>
      </c>
      <c r="G200" t="s">
        <v>14</v>
      </c>
      <c r="H200" s="2">
        <v>12682847</v>
      </c>
      <c r="J200">
        <f t="shared" si="85"/>
        <v>0</v>
      </c>
      <c r="K200">
        <f t="shared" si="86"/>
        <v>0</v>
      </c>
      <c r="L200">
        <f t="shared" si="87"/>
        <v>0</v>
      </c>
      <c r="M200">
        <f t="shared" si="88"/>
        <v>0</v>
      </c>
      <c r="N200">
        <f t="shared" si="89"/>
        <v>0</v>
      </c>
      <c r="O200">
        <f t="shared" si="90"/>
        <v>0</v>
      </c>
      <c r="P200">
        <f t="shared" si="91"/>
        <v>0</v>
      </c>
      <c r="Q200">
        <f t="shared" si="92"/>
        <v>0</v>
      </c>
      <c r="R200" s="11">
        <f t="shared" si="93"/>
        <v>0</v>
      </c>
      <c r="S200" s="12">
        <f t="shared" si="94"/>
        <v>0</v>
      </c>
      <c r="T200" s="11">
        <f t="shared" si="95"/>
        <v>0</v>
      </c>
      <c r="U200" s="12">
        <f t="shared" si="96"/>
        <v>0</v>
      </c>
      <c r="V200" s="11">
        <f t="shared" si="97"/>
        <v>0</v>
      </c>
      <c r="W200" s="12">
        <f t="shared" si="98"/>
        <v>0</v>
      </c>
      <c r="X200" s="11">
        <f t="shared" si="99"/>
        <v>0</v>
      </c>
      <c r="Y200" s="12">
        <f t="shared" si="100"/>
        <v>0</v>
      </c>
      <c r="Z200" s="11">
        <f t="shared" si="101"/>
        <v>1</v>
      </c>
      <c r="AA200" s="12">
        <f t="shared" si="102"/>
        <v>0</v>
      </c>
      <c r="AB200" s="11">
        <f t="shared" si="103"/>
        <v>0</v>
      </c>
      <c r="AC200" s="12">
        <f t="shared" si="104"/>
        <v>0</v>
      </c>
      <c r="AD200" s="11">
        <f t="shared" si="105"/>
        <v>0</v>
      </c>
      <c r="AE200" s="12">
        <f t="shared" si="106"/>
        <v>0</v>
      </c>
      <c r="AF200" s="11">
        <f t="shared" si="107"/>
        <v>0</v>
      </c>
      <c r="AG200" s="12">
        <f t="shared" si="108"/>
        <v>0</v>
      </c>
      <c r="AH200" s="11">
        <f t="shared" si="109"/>
        <v>0</v>
      </c>
      <c r="AI200" s="12">
        <f t="shared" si="110"/>
        <v>0</v>
      </c>
      <c r="AJ200" s="11">
        <f t="shared" si="111"/>
        <v>0</v>
      </c>
      <c r="AK200" s="12">
        <f t="shared" si="112"/>
        <v>0</v>
      </c>
    </row>
    <row r="201" spans="1:37" x14ac:dyDescent="0.3">
      <c r="A201">
        <v>601820</v>
      </c>
      <c r="C201" s="1">
        <v>44258</v>
      </c>
      <c r="D201">
        <v>4</v>
      </c>
      <c r="E201" t="s">
        <v>190</v>
      </c>
      <c r="F201" t="s">
        <v>165</v>
      </c>
      <c r="G201" t="s">
        <v>19</v>
      </c>
      <c r="H201" s="2">
        <v>12825836</v>
      </c>
      <c r="J201">
        <f t="shared" si="85"/>
        <v>0</v>
      </c>
      <c r="K201">
        <f t="shared" si="86"/>
        <v>0</v>
      </c>
      <c r="L201">
        <f t="shared" si="87"/>
        <v>0</v>
      </c>
      <c r="M201">
        <f t="shared" si="88"/>
        <v>0</v>
      </c>
      <c r="N201">
        <f t="shared" si="89"/>
        <v>0</v>
      </c>
      <c r="O201">
        <f t="shared" si="90"/>
        <v>0</v>
      </c>
      <c r="P201">
        <f t="shared" si="91"/>
        <v>0</v>
      </c>
      <c r="Q201">
        <f t="shared" si="92"/>
        <v>0</v>
      </c>
      <c r="R201" s="11">
        <f t="shared" si="93"/>
        <v>0</v>
      </c>
      <c r="S201" s="12">
        <f t="shared" si="94"/>
        <v>0</v>
      </c>
      <c r="T201" s="11">
        <f t="shared" si="95"/>
        <v>0</v>
      </c>
      <c r="U201" s="12">
        <f t="shared" si="96"/>
        <v>0</v>
      </c>
      <c r="V201" s="11">
        <f t="shared" si="97"/>
        <v>0</v>
      </c>
      <c r="W201" s="12">
        <f t="shared" si="98"/>
        <v>0</v>
      </c>
      <c r="X201" s="11">
        <f t="shared" si="99"/>
        <v>0</v>
      </c>
      <c r="Y201" s="12">
        <f t="shared" si="100"/>
        <v>0</v>
      </c>
      <c r="Z201" s="11">
        <f t="shared" si="101"/>
        <v>0</v>
      </c>
      <c r="AA201" s="12">
        <f t="shared" si="102"/>
        <v>0</v>
      </c>
      <c r="AB201" s="11">
        <f t="shared" si="103"/>
        <v>0</v>
      </c>
      <c r="AC201" s="12">
        <f t="shared" si="104"/>
        <v>0</v>
      </c>
      <c r="AD201" s="11">
        <f t="shared" si="105"/>
        <v>0</v>
      </c>
      <c r="AE201" s="12">
        <f t="shared" si="106"/>
        <v>0</v>
      </c>
      <c r="AF201" s="11">
        <f t="shared" si="107"/>
        <v>0</v>
      </c>
      <c r="AG201" s="12">
        <f t="shared" si="108"/>
        <v>0</v>
      </c>
      <c r="AH201" s="11">
        <f t="shared" si="109"/>
        <v>0</v>
      </c>
      <c r="AI201" s="12">
        <f t="shared" si="110"/>
        <v>0</v>
      </c>
      <c r="AJ201" s="11">
        <f t="shared" si="111"/>
        <v>0</v>
      </c>
      <c r="AK201" s="12">
        <f t="shared" si="112"/>
        <v>0</v>
      </c>
    </row>
    <row r="202" spans="1:37" x14ac:dyDescent="0.3">
      <c r="A202">
        <v>601820</v>
      </c>
      <c r="C202" s="1">
        <v>44258</v>
      </c>
      <c r="D202">
        <v>5</v>
      </c>
      <c r="E202" t="s">
        <v>190</v>
      </c>
      <c r="F202" t="s">
        <v>165</v>
      </c>
      <c r="G202" t="s">
        <v>17</v>
      </c>
      <c r="H202" s="2">
        <v>13828300</v>
      </c>
      <c r="J202">
        <f t="shared" si="85"/>
        <v>0</v>
      </c>
      <c r="K202">
        <f t="shared" si="86"/>
        <v>0</v>
      </c>
      <c r="L202">
        <f t="shared" si="87"/>
        <v>0</v>
      </c>
      <c r="M202">
        <f t="shared" si="88"/>
        <v>0</v>
      </c>
      <c r="N202">
        <f t="shared" si="89"/>
        <v>0</v>
      </c>
      <c r="O202">
        <f t="shared" si="90"/>
        <v>0</v>
      </c>
      <c r="P202">
        <f t="shared" si="91"/>
        <v>0</v>
      </c>
      <c r="Q202">
        <f t="shared" si="92"/>
        <v>0</v>
      </c>
      <c r="R202" s="11">
        <f t="shared" si="93"/>
        <v>0</v>
      </c>
      <c r="S202" s="12">
        <f t="shared" si="94"/>
        <v>0</v>
      </c>
      <c r="T202" s="11">
        <f t="shared" si="95"/>
        <v>0</v>
      </c>
      <c r="U202" s="12">
        <f t="shared" si="96"/>
        <v>0</v>
      </c>
      <c r="V202" s="11">
        <f t="shared" si="97"/>
        <v>0</v>
      </c>
      <c r="W202" s="12">
        <f t="shared" si="98"/>
        <v>0</v>
      </c>
      <c r="X202" s="11">
        <f t="shared" si="99"/>
        <v>0</v>
      </c>
      <c r="Y202" s="12">
        <f t="shared" si="100"/>
        <v>0</v>
      </c>
      <c r="Z202" s="11">
        <f t="shared" si="101"/>
        <v>0</v>
      </c>
      <c r="AA202" s="12">
        <f t="shared" si="102"/>
        <v>0</v>
      </c>
      <c r="AB202" s="11">
        <f t="shared" si="103"/>
        <v>0</v>
      </c>
      <c r="AC202" s="12">
        <f t="shared" si="104"/>
        <v>0</v>
      </c>
      <c r="AD202" s="11">
        <f t="shared" si="105"/>
        <v>0</v>
      </c>
      <c r="AE202" s="12">
        <f t="shared" si="106"/>
        <v>0</v>
      </c>
      <c r="AF202" s="11">
        <f t="shared" si="107"/>
        <v>0</v>
      </c>
      <c r="AG202" s="12">
        <f t="shared" si="108"/>
        <v>0</v>
      </c>
      <c r="AH202" s="11">
        <f t="shared" si="109"/>
        <v>0</v>
      </c>
      <c r="AI202" s="12">
        <f t="shared" si="110"/>
        <v>0</v>
      </c>
      <c r="AJ202" s="11">
        <f t="shared" si="111"/>
        <v>0</v>
      </c>
      <c r="AK202" s="12">
        <f t="shared" si="112"/>
        <v>0</v>
      </c>
    </row>
    <row r="203" spans="1:37" x14ac:dyDescent="0.3">
      <c r="A203">
        <v>601820</v>
      </c>
      <c r="C203" s="1">
        <v>44258</v>
      </c>
      <c r="D203">
        <v>6</v>
      </c>
      <c r="E203" t="s">
        <v>190</v>
      </c>
      <c r="F203" t="s">
        <v>165</v>
      </c>
      <c r="G203" t="s">
        <v>36</v>
      </c>
      <c r="H203" s="2">
        <v>13914000</v>
      </c>
      <c r="J203">
        <f t="shared" si="85"/>
        <v>0</v>
      </c>
      <c r="K203">
        <f t="shared" si="86"/>
        <v>0</v>
      </c>
      <c r="L203">
        <f t="shared" si="87"/>
        <v>0</v>
      </c>
      <c r="M203">
        <f t="shared" si="88"/>
        <v>0</v>
      </c>
      <c r="N203">
        <f t="shared" si="89"/>
        <v>0</v>
      </c>
      <c r="O203">
        <f t="shared" si="90"/>
        <v>0</v>
      </c>
      <c r="P203">
        <f t="shared" si="91"/>
        <v>0</v>
      </c>
      <c r="Q203">
        <f t="shared" si="92"/>
        <v>0</v>
      </c>
      <c r="R203" s="11">
        <f t="shared" si="93"/>
        <v>0</v>
      </c>
      <c r="S203" s="12">
        <f t="shared" si="94"/>
        <v>0</v>
      </c>
      <c r="T203" s="11">
        <f t="shared" si="95"/>
        <v>0</v>
      </c>
      <c r="U203" s="12">
        <f t="shared" si="96"/>
        <v>0</v>
      </c>
      <c r="V203" s="11">
        <f t="shared" si="97"/>
        <v>0</v>
      </c>
      <c r="W203" s="12">
        <f t="shared" si="98"/>
        <v>0</v>
      </c>
      <c r="X203" s="11">
        <f t="shared" si="99"/>
        <v>0</v>
      </c>
      <c r="Y203" s="12">
        <f t="shared" si="100"/>
        <v>0</v>
      </c>
      <c r="Z203" s="11">
        <f t="shared" si="101"/>
        <v>0</v>
      </c>
      <c r="AA203" s="12">
        <f t="shared" si="102"/>
        <v>0</v>
      </c>
      <c r="AB203" s="11">
        <f t="shared" si="103"/>
        <v>0</v>
      </c>
      <c r="AC203" s="12">
        <f t="shared" si="104"/>
        <v>0</v>
      </c>
      <c r="AD203" s="11">
        <f t="shared" si="105"/>
        <v>0</v>
      </c>
      <c r="AE203" s="12">
        <f t="shared" si="106"/>
        <v>0</v>
      </c>
      <c r="AF203" s="11">
        <f t="shared" si="107"/>
        <v>0</v>
      </c>
      <c r="AG203" s="12">
        <f t="shared" si="108"/>
        <v>0</v>
      </c>
      <c r="AH203" s="11">
        <f t="shared" si="109"/>
        <v>0</v>
      </c>
      <c r="AI203" s="12">
        <f t="shared" si="110"/>
        <v>0</v>
      </c>
      <c r="AJ203" s="11">
        <f t="shared" si="111"/>
        <v>0</v>
      </c>
      <c r="AK203" s="12">
        <f t="shared" si="112"/>
        <v>0</v>
      </c>
    </row>
    <row r="204" spans="1:37" x14ac:dyDescent="0.3">
      <c r="A204">
        <v>601820</v>
      </c>
      <c r="C204" s="1">
        <v>44258</v>
      </c>
      <c r="D204">
        <v>7</v>
      </c>
      <c r="E204" t="s">
        <v>190</v>
      </c>
      <c r="F204" t="s">
        <v>165</v>
      </c>
      <c r="G204" t="s">
        <v>81</v>
      </c>
      <c r="H204" s="2">
        <v>14410959</v>
      </c>
      <c r="J204">
        <f t="shared" si="85"/>
        <v>0</v>
      </c>
      <c r="K204">
        <f t="shared" si="86"/>
        <v>0</v>
      </c>
      <c r="L204">
        <f t="shared" si="87"/>
        <v>0</v>
      </c>
      <c r="M204">
        <f t="shared" si="88"/>
        <v>0</v>
      </c>
      <c r="N204">
        <f t="shared" si="89"/>
        <v>0</v>
      </c>
      <c r="O204">
        <f t="shared" si="90"/>
        <v>0</v>
      </c>
      <c r="P204">
        <f t="shared" si="91"/>
        <v>0</v>
      </c>
      <c r="Q204">
        <f t="shared" si="92"/>
        <v>0</v>
      </c>
      <c r="R204" s="11">
        <f t="shared" si="93"/>
        <v>0</v>
      </c>
      <c r="S204" s="12">
        <f t="shared" si="94"/>
        <v>0</v>
      </c>
      <c r="T204" s="11">
        <f t="shared" si="95"/>
        <v>0</v>
      </c>
      <c r="U204" s="12">
        <f t="shared" si="96"/>
        <v>0</v>
      </c>
      <c r="V204" s="11">
        <f t="shared" si="97"/>
        <v>0</v>
      </c>
      <c r="W204" s="12">
        <f t="shared" si="98"/>
        <v>0</v>
      </c>
      <c r="X204" s="11">
        <f t="shared" si="99"/>
        <v>0</v>
      </c>
      <c r="Y204" s="12">
        <f t="shared" si="100"/>
        <v>0</v>
      </c>
      <c r="Z204" s="11">
        <f t="shared" si="101"/>
        <v>0</v>
      </c>
      <c r="AA204" s="12">
        <f t="shared" si="102"/>
        <v>0</v>
      </c>
      <c r="AB204" s="11">
        <f t="shared" si="103"/>
        <v>0</v>
      </c>
      <c r="AC204" s="12">
        <f t="shared" si="104"/>
        <v>0</v>
      </c>
      <c r="AD204" s="11">
        <f t="shared" si="105"/>
        <v>0</v>
      </c>
      <c r="AE204" s="12">
        <f t="shared" si="106"/>
        <v>0</v>
      </c>
      <c r="AF204" s="11">
        <f t="shared" si="107"/>
        <v>0</v>
      </c>
      <c r="AG204" s="12">
        <f t="shared" si="108"/>
        <v>0</v>
      </c>
      <c r="AH204" s="11">
        <f t="shared" si="109"/>
        <v>0</v>
      </c>
      <c r="AI204" s="12">
        <f t="shared" si="110"/>
        <v>0</v>
      </c>
      <c r="AJ204" s="11">
        <f t="shared" si="111"/>
        <v>0</v>
      </c>
      <c r="AK204" s="12">
        <f t="shared" si="112"/>
        <v>0</v>
      </c>
    </row>
    <row r="205" spans="1:37" x14ac:dyDescent="0.3">
      <c r="A205">
        <v>601820</v>
      </c>
      <c r="C205" s="1">
        <v>44258</v>
      </c>
      <c r="D205">
        <v>8</v>
      </c>
      <c r="E205" t="s">
        <v>190</v>
      </c>
      <c r="F205" t="s">
        <v>165</v>
      </c>
      <c r="G205" t="s">
        <v>184</v>
      </c>
      <c r="H205" s="2">
        <v>14850058</v>
      </c>
      <c r="J205">
        <f t="shared" si="85"/>
        <v>0</v>
      </c>
      <c r="K205">
        <f t="shared" si="86"/>
        <v>0</v>
      </c>
      <c r="L205">
        <f t="shared" si="87"/>
        <v>0</v>
      </c>
      <c r="M205">
        <f t="shared" si="88"/>
        <v>0</v>
      </c>
      <c r="N205">
        <f t="shared" si="89"/>
        <v>0</v>
      </c>
      <c r="O205">
        <f t="shared" si="90"/>
        <v>0</v>
      </c>
      <c r="P205">
        <f t="shared" si="91"/>
        <v>0</v>
      </c>
      <c r="Q205">
        <f t="shared" si="92"/>
        <v>0</v>
      </c>
      <c r="R205" s="11">
        <f t="shared" si="93"/>
        <v>0</v>
      </c>
      <c r="S205" s="12">
        <f t="shared" si="94"/>
        <v>0</v>
      </c>
      <c r="T205" s="11">
        <f t="shared" si="95"/>
        <v>0</v>
      </c>
      <c r="U205" s="12">
        <f t="shared" si="96"/>
        <v>0</v>
      </c>
      <c r="V205" s="11">
        <f t="shared" si="97"/>
        <v>0</v>
      </c>
      <c r="W205" s="12">
        <f t="shared" si="98"/>
        <v>0</v>
      </c>
      <c r="X205" s="11">
        <f t="shared" si="99"/>
        <v>0</v>
      </c>
      <c r="Y205" s="12">
        <f t="shared" si="100"/>
        <v>0</v>
      </c>
      <c r="Z205" s="11">
        <f t="shared" si="101"/>
        <v>0</v>
      </c>
      <c r="AA205" s="12">
        <f t="shared" si="102"/>
        <v>0</v>
      </c>
      <c r="AB205" s="11">
        <f t="shared" si="103"/>
        <v>0</v>
      </c>
      <c r="AC205" s="12">
        <f t="shared" si="104"/>
        <v>0</v>
      </c>
      <c r="AD205" s="11">
        <f t="shared" si="105"/>
        <v>0</v>
      </c>
      <c r="AE205" s="12">
        <f t="shared" si="106"/>
        <v>0</v>
      </c>
      <c r="AF205" s="11">
        <f t="shared" si="107"/>
        <v>0</v>
      </c>
      <c r="AG205" s="12">
        <f t="shared" si="108"/>
        <v>0</v>
      </c>
      <c r="AH205" s="11">
        <f t="shared" si="109"/>
        <v>0</v>
      </c>
      <c r="AI205" s="12">
        <f t="shared" si="110"/>
        <v>0</v>
      </c>
      <c r="AJ205" s="11">
        <f t="shared" si="111"/>
        <v>0</v>
      </c>
      <c r="AK205" s="12">
        <f t="shared" si="112"/>
        <v>0</v>
      </c>
    </row>
    <row r="206" spans="1:37" x14ac:dyDescent="0.3">
      <c r="A206">
        <v>601820</v>
      </c>
      <c r="C206" s="1">
        <v>44258</v>
      </c>
      <c r="D206">
        <v>9</v>
      </c>
      <c r="E206" t="s">
        <v>190</v>
      </c>
      <c r="F206" t="s">
        <v>165</v>
      </c>
      <c r="G206" t="s">
        <v>30</v>
      </c>
      <c r="H206" s="2">
        <v>15488365</v>
      </c>
      <c r="J206">
        <f t="shared" si="85"/>
        <v>0</v>
      </c>
      <c r="K206">
        <f t="shared" si="86"/>
        <v>0</v>
      </c>
      <c r="L206">
        <f t="shared" si="87"/>
        <v>0</v>
      </c>
      <c r="M206">
        <f t="shared" si="88"/>
        <v>0</v>
      </c>
      <c r="N206">
        <f t="shared" si="89"/>
        <v>0</v>
      </c>
      <c r="O206">
        <f t="shared" si="90"/>
        <v>0</v>
      </c>
      <c r="P206">
        <f t="shared" si="91"/>
        <v>0</v>
      </c>
      <c r="Q206">
        <f t="shared" si="92"/>
        <v>0</v>
      </c>
      <c r="R206" s="11">
        <f t="shared" si="93"/>
        <v>0</v>
      </c>
      <c r="S206" s="12">
        <f t="shared" si="94"/>
        <v>0</v>
      </c>
      <c r="T206" s="11">
        <f t="shared" si="95"/>
        <v>0</v>
      </c>
      <c r="U206" s="12">
        <f t="shared" si="96"/>
        <v>0</v>
      </c>
      <c r="V206" s="11">
        <f t="shared" si="97"/>
        <v>0</v>
      </c>
      <c r="W206" s="12">
        <f t="shared" si="98"/>
        <v>0</v>
      </c>
      <c r="X206" s="11">
        <f t="shared" si="99"/>
        <v>0</v>
      </c>
      <c r="Y206" s="12">
        <f t="shared" si="100"/>
        <v>0</v>
      </c>
      <c r="Z206" s="11">
        <f t="shared" si="101"/>
        <v>0</v>
      </c>
      <c r="AA206" s="12">
        <f t="shared" si="102"/>
        <v>0</v>
      </c>
      <c r="AB206" s="11">
        <f t="shared" si="103"/>
        <v>0</v>
      </c>
      <c r="AC206" s="12">
        <f t="shared" si="104"/>
        <v>0</v>
      </c>
      <c r="AD206" s="11">
        <f t="shared" si="105"/>
        <v>0</v>
      </c>
      <c r="AE206" s="12">
        <f t="shared" si="106"/>
        <v>0</v>
      </c>
      <c r="AF206" s="11">
        <f t="shared" si="107"/>
        <v>0</v>
      </c>
      <c r="AG206" s="12">
        <f t="shared" si="108"/>
        <v>0</v>
      </c>
      <c r="AH206" s="11">
        <f t="shared" si="109"/>
        <v>0</v>
      </c>
      <c r="AI206" s="12">
        <f t="shared" si="110"/>
        <v>0</v>
      </c>
      <c r="AJ206" s="11">
        <f t="shared" si="111"/>
        <v>0</v>
      </c>
      <c r="AK206" s="12">
        <f t="shared" si="112"/>
        <v>0</v>
      </c>
    </row>
    <row r="207" spans="1:37" x14ac:dyDescent="0.3">
      <c r="A207">
        <v>601820</v>
      </c>
      <c r="C207" s="1">
        <v>44258</v>
      </c>
      <c r="D207">
        <v>10</v>
      </c>
      <c r="E207" t="s">
        <v>190</v>
      </c>
      <c r="F207" t="s">
        <v>165</v>
      </c>
      <c r="G207" t="s">
        <v>16</v>
      </c>
      <c r="H207" s="2">
        <v>15946649</v>
      </c>
      <c r="J207">
        <f t="shared" si="85"/>
        <v>0</v>
      </c>
      <c r="K207">
        <f t="shared" si="86"/>
        <v>0</v>
      </c>
      <c r="L207">
        <f t="shared" si="87"/>
        <v>0</v>
      </c>
      <c r="M207">
        <f t="shared" si="88"/>
        <v>0</v>
      </c>
      <c r="N207">
        <f t="shared" si="89"/>
        <v>0</v>
      </c>
      <c r="O207">
        <f t="shared" si="90"/>
        <v>0</v>
      </c>
      <c r="P207">
        <f t="shared" si="91"/>
        <v>0</v>
      </c>
      <c r="Q207">
        <f t="shared" si="92"/>
        <v>0</v>
      </c>
      <c r="R207" s="11">
        <f t="shared" si="93"/>
        <v>0</v>
      </c>
      <c r="S207" s="12">
        <f t="shared" si="94"/>
        <v>0</v>
      </c>
      <c r="T207" s="11">
        <f t="shared" si="95"/>
        <v>0</v>
      </c>
      <c r="U207" s="12">
        <f t="shared" si="96"/>
        <v>0</v>
      </c>
      <c r="V207" s="11">
        <f t="shared" si="97"/>
        <v>0</v>
      </c>
      <c r="W207" s="12">
        <f t="shared" si="98"/>
        <v>0</v>
      </c>
      <c r="X207" s="11">
        <f t="shared" si="99"/>
        <v>0</v>
      </c>
      <c r="Y207" s="12">
        <f t="shared" si="100"/>
        <v>0</v>
      </c>
      <c r="Z207" s="11">
        <f t="shared" si="101"/>
        <v>0</v>
      </c>
      <c r="AA207" s="12">
        <f t="shared" si="102"/>
        <v>0</v>
      </c>
      <c r="AB207" s="11">
        <f t="shared" si="103"/>
        <v>0</v>
      </c>
      <c r="AC207" s="12">
        <f t="shared" si="104"/>
        <v>0</v>
      </c>
      <c r="AD207" s="11">
        <f t="shared" si="105"/>
        <v>0</v>
      </c>
      <c r="AE207" s="12">
        <f t="shared" si="106"/>
        <v>0</v>
      </c>
      <c r="AF207" s="11">
        <f t="shared" si="107"/>
        <v>0</v>
      </c>
      <c r="AG207" s="12">
        <f t="shared" si="108"/>
        <v>0</v>
      </c>
      <c r="AH207" s="11">
        <f t="shared" si="109"/>
        <v>0</v>
      </c>
      <c r="AI207" s="12">
        <f t="shared" si="110"/>
        <v>0</v>
      </c>
      <c r="AJ207" s="11">
        <f t="shared" si="111"/>
        <v>0</v>
      </c>
      <c r="AK207" s="12">
        <f t="shared" si="112"/>
        <v>0</v>
      </c>
    </row>
    <row r="208" spans="1:37" x14ac:dyDescent="0.3">
      <c r="A208">
        <v>601820</v>
      </c>
      <c r="C208" s="1">
        <v>44258</v>
      </c>
      <c r="D208">
        <v>11</v>
      </c>
      <c r="E208" t="s">
        <v>190</v>
      </c>
      <c r="F208" t="s">
        <v>165</v>
      </c>
      <c r="G208" t="s">
        <v>156</v>
      </c>
      <c r="H208" s="2">
        <v>16682000</v>
      </c>
      <c r="J208">
        <f t="shared" si="85"/>
        <v>1</v>
      </c>
      <c r="K208">
        <f t="shared" si="86"/>
        <v>0</v>
      </c>
      <c r="L208">
        <f t="shared" si="87"/>
        <v>0</v>
      </c>
      <c r="M208">
        <f t="shared" si="88"/>
        <v>0</v>
      </c>
      <c r="N208">
        <f t="shared" si="89"/>
        <v>0</v>
      </c>
      <c r="O208">
        <f t="shared" si="90"/>
        <v>0</v>
      </c>
      <c r="P208">
        <f t="shared" si="91"/>
        <v>0</v>
      </c>
      <c r="Q208">
        <f t="shared" si="92"/>
        <v>0</v>
      </c>
      <c r="R208" s="11">
        <f t="shared" si="93"/>
        <v>0</v>
      </c>
      <c r="S208" s="12">
        <f t="shared" si="94"/>
        <v>0</v>
      </c>
      <c r="T208" s="11">
        <f t="shared" si="95"/>
        <v>0</v>
      </c>
      <c r="U208" s="12">
        <f t="shared" si="96"/>
        <v>0</v>
      </c>
      <c r="V208" s="11">
        <f t="shared" si="97"/>
        <v>0</v>
      </c>
      <c r="W208" s="12">
        <f t="shared" si="98"/>
        <v>0</v>
      </c>
      <c r="X208" s="11">
        <f t="shared" si="99"/>
        <v>0</v>
      </c>
      <c r="Y208" s="12">
        <f t="shared" si="100"/>
        <v>0</v>
      </c>
      <c r="Z208" s="11">
        <f t="shared" si="101"/>
        <v>0</v>
      </c>
      <c r="AA208" s="12">
        <f t="shared" si="102"/>
        <v>0</v>
      </c>
      <c r="AB208" s="11">
        <f t="shared" si="103"/>
        <v>0</v>
      </c>
      <c r="AC208" s="12">
        <f t="shared" si="104"/>
        <v>0</v>
      </c>
      <c r="AD208" s="11">
        <f t="shared" si="105"/>
        <v>0</v>
      </c>
      <c r="AE208" s="12">
        <f t="shared" si="106"/>
        <v>0</v>
      </c>
      <c r="AF208" s="11">
        <f t="shared" si="107"/>
        <v>0</v>
      </c>
      <c r="AG208" s="12">
        <f t="shared" si="108"/>
        <v>0</v>
      </c>
      <c r="AH208" s="11">
        <f t="shared" si="109"/>
        <v>0</v>
      </c>
      <c r="AI208" s="12">
        <f t="shared" si="110"/>
        <v>0</v>
      </c>
      <c r="AJ208" s="11">
        <f t="shared" si="111"/>
        <v>0</v>
      </c>
      <c r="AK208" s="12">
        <f t="shared" si="112"/>
        <v>0</v>
      </c>
    </row>
    <row r="209" spans="1:37" x14ac:dyDescent="0.3">
      <c r="A209">
        <v>601820</v>
      </c>
      <c r="C209" s="1">
        <v>44258</v>
      </c>
      <c r="D209">
        <v>12</v>
      </c>
      <c r="E209" t="s">
        <v>190</v>
      </c>
      <c r="F209" t="s">
        <v>165</v>
      </c>
      <c r="G209" t="s">
        <v>62</v>
      </c>
      <c r="H209" s="2">
        <v>25608036</v>
      </c>
      <c r="J209">
        <f t="shared" si="85"/>
        <v>0</v>
      </c>
      <c r="K209">
        <f t="shared" si="86"/>
        <v>0</v>
      </c>
      <c r="L209">
        <f t="shared" si="87"/>
        <v>0</v>
      </c>
      <c r="M209">
        <f t="shared" si="88"/>
        <v>0</v>
      </c>
      <c r="N209">
        <f t="shared" si="89"/>
        <v>0</v>
      </c>
      <c r="O209">
        <f t="shared" si="90"/>
        <v>0</v>
      </c>
      <c r="P209">
        <f t="shared" si="91"/>
        <v>0</v>
      </c>
      <c r="Q209">
        <f t="shared" si="92"/>
        <v>0</v>
      </c>
      <c r="R209" s="11">
        <f t="shared" si="93"/>
        <v>0</v>
      </c>
      <c r="S209" s="12">
        <f t="shared" si="94"/>
        <v>0</v>
      </c>
      <c r="T209" s="11">
        <f t="shared" si="95"/>
        <v>0</v>
      </c>
      <c r="U209" s="12">
        <f t="shared" si="96"/>
        <v>0</v>
      </c>
      <c r="V209" s="11">
        <f t="shared" si="97"/>
        <v>0</v>
      </c>
      <c r="W209" s="12">
        <f t="shared" si="98"/>
        <v>0</v>
      </c>
      <c r="X209" s="11">
        <f t="shared" si="99"/>
        <v>0</v>
      </c>
      <c r="Y209" s="12">
        <f t="shared" si="100"/>
        <v>0</v>
      </c>
      <c r="Z209" s="11">
        <f t="shared" si="101"/>
        <v>0</v>
      </c>
      <c r="AA209" s="12">
        <f t="shared" si="102"/>
        <v>0</v>
      </c>
      <c r="AB209" s="11">
        <f t="shared" si="103"/>
        <v>0</v>
      </c>
      <c r="AC209" s="12">
        <f t="shared" si="104"/>
        <v>0</v>
      </c>
      <c r="AD209" s="11">
        <f t="shared" si="105"/>
        <v>0</v>
      </c>
      <c r="AE209" s="12">
        <f t="shared" si="106"/>
        <v>0</v>
      </c>
      <c r="AF209" s="11">
        <f t="shared" si="107"/>
        <v>0</v>
      </c>
      <c r="AG209" s="12">
        <f t="shared" si="108"/>
        <v>0</v>
      </c>
      <c r="AH209" s="11">
        <f t="shared" si="109"/>
        <v>0</v>
      </c>
      <c r="AI209" s="12">
        <f t="shared" si="110"/>
        <v>0</v>
      </c>
      <c r="AJ209" s="11">
        <f t="shared" si="111"/>
        <v>0</v>
      </c>
      <c r="AK209" s="12">
        <f t="shared" si="112"/>
        <v>0</v>
      </c>
    </row>
    <row r="210" spans="1:37" x14ac:dyDescent="0.3">
      <c r="C210" s="1"/>
      <c r="H210" s="2"/>
      <c r="J210">
        <f t="shared" si="85"/>
        <v>0</v>
      </c>
      <c r="K210">
        <f t="shared" si="86"/>
        <v>0</v>
      </c>
      <c r="L210">
        <f t="shared" si="87"/>
        <v>0</v>
      </c>
      <c r="M210">
        <f t="shared" si="88"/>
        <v>0</v>
      </c>
      <c r="N210">
        <f t="shared" si="89"/>
        <v>0</v>
      </c>
      <c r="O210">
        <f t="shared" si="90"/>
        <v>0</v>
      </c>
      <c r="P210">
        <f t="shared" si="91"/>
        <v>0</v>
      </c>
      <c r="Q210">
        <f t="shared" si="92"/>
        <v>0</v>
      </c>
      <c r="R210" s="11">
        <f t="shared" si="93"/>
        <v>0</v>
      </c>
      <c r="S210" s="12">
        <f t="shared" si="94"/>
        <v>0</v>
      </c>
      <c r="T210" s="11">
        <f t="shared" si="95"/>
        <v>0</v>
      </c>
      <c r="U210" s="12">
        <f t="shared" si="96"/>
        <v>0</v>
      </c>
      <c r="V210" s="11">
        <f t="shared" si="97"/>
        <v>0</v>
      </c>
      <c r="W210" s="12">
        <f t="shared" si="98"/>
        <v>0</v>
      </c>
      <c r="X210" s="11">
        <f t="shared" si="99"/>
        <v>0</v>
      </c>
      <c r="Y210" s="12">
        <f t="shared" si="100"/>
        <v>0</v>
      </c>
      <c r="Z210" s="11">
        <f t="shared" si="101"/>
        <v>0</v>
      </c>
      <c r="AA210" s="12">
        <f t="shared" si="102"/>
        <v>0</v>
      </c>
      <c r="AB210" s="11">
        <f t="shared" si="103"/>
        <v>0</v>
      </c>
      <c r="AC210" s="12">
        <f t="shared" si="104"/>
        <v>0</v>
      </c>
      <c r="AD210" s="11">
        <f t="shared" si="105"/>
        <v>0</v>
      </c>
      <c r="AE210" s="12">
        <f t="shared" si="106"/>
        <v>0</v>
      </c>
      <c r="AF210" s="11">
        <f t="shared" si="107"/>
        <v>0</v>
      </c>
      <c r="AG210" s="12">
        <f t="shared" si="108"/>
        <v>0</v>
      </c>
      <c r="AH210" s="11">
        <f t="shared" si="109"/>
        <v>0</v>
      </c>
      <c r="AI210" s="12">
        <f t="shared" si="110"/>
        <v>0</v>
      </c>
      <c r="AJ210" s="11">
        <f t="shared" si="111"/>
        <v>0</v>
      </c>
      <c r="AK210" s="12">
        <f t="shared" si="112"/>
        <v>0</v>
      </c>
    </row>
    <row r="211" spans="1:37" x14ac:dyDescent="0.3">
      <c r="A211">
        <v>601716</v>
      </c>
      <c r="C211" s="1">
        <v>44253</v>
      </c>
      <c r="D211">
        <v>1</v>
      </c>
      <c r="E211" t="s">
        <v>191</v>
      </c>
      <c r="F211" t="s">
        <v>165</v>
      </c>
      <c r="G211" t="s">
        <v>17</v>
      </c>
      <c r="H211" s="2">
        <v>4171815</v>
      </c>
      <c r="J211">
        <f t="shared" si="85"/>
        <v>0</v>
      </c>
      <c r="K211">
        <f t="shared" si="86"/>
        <v>0</v>
      </c>
      <c r="L211">
        <f t="shared" si="87"/>
        <v>0</v>
      </c>
      <c r="M211">
        <f t="shared" si="88"/>
        <v>0</v>
      </c>
      <c r="N211">
        <f t="shared" si="89"/>
        <v>0</v>
      </c>
      <c r="O211">
        <f t="shared" si="90"/>
        <v>0</v>
      </c>
      <c r="P211">
        <f t="shared" si="91"/>
        <v>0</v>
      </c>
      <c r="Q211">
        <f t="shared" si="92"/>
        <v>0</v>
      </c>
      <c r="R211" s="11">
        <f t="shared" si="93"/>
        <v>0</v>
      </c>
      <c r="S211" s="12">
        <f t="shared" si="94"/>
        <v>0</v>
      </c>
      <c r="T211" s="11">
        <f t="shared" si="95"/>
        <v>0</v>
      </c>
      <c r="U211" s="12">
        <f t="shared" si="96"/>
        <v>0</v>
      </c>
      <c r="V211" s="11">
        <f t="shared" si="97"/>
        <v>0</v>
      </c>
      <c r="W211" s="12">
        <f t="shared" si="98"/>
        <v>0</v>
      </c>
      <c r="X211" s="11">
        <f t="shared" si="99"/>
        <v>0</v>
      </c>
      <c r="Y211" s="12">
        <f t="shared" si="100"/>
        <v>0</v>
      </c>
      <c r="Z211" s="11">
        <f t="shared" si="101"/>
        <v>0</v>
      </c>
      <c r="AA211" s="12">
        <f t="shared" si="102"/>
        <v>0</v>
      </c>
      <c r="AB211" s="11">
        <f t="shared" si="103"/>
        <v>0</v>
      </c>
      <c r="AC211" s="12">
        <f t="shared" si="104"/>
        <v>0</v>
      </c>
      <c r="AD211" s="11">
        <f t="shared" si="105"/>
        <v>0</v>
      </c>
      <c r="AE211" s="12">
        <f t="shared" si="106"/>
        <v>0</v>
      </c>
      <c r="AF211" s="11">
        <f t="shared" si="107"/>
        <v>0</v>
      </c>
      <c r="AG211" s="12">
        <f t="shared" si="108"/>
        <v>0</v>
      </c>
      <c r="AH211" s="11">
        <f t="shared" si="109"/>
        <v>0</v>
      </c>
      <c r="AI211" s="12">
        <f t="shared" si="110"/>
        <v>0</v>
      </c>
      <c r="AJ211" s="11">
        <f t="shared" si="111"/>
        <v>0</v>
      </c>
      <c r="AK211" s="12">
        <f t="shared" si="112"/>
        <v>0</v>
      </c>
    </row>
    <row r="212" spans="1:37" x14ac:dyDescent="0.3">
      <c r="A212">
        <v>601716</v>
      </c>
      <c r="C212" s="1">
        <v>44253</v>
      </c>
      <c r="D212">
        <v>2</v>
      </c>
      <c r="E212" t="s">
        <v>191</v>
      </c>
      <c r="F212" t="s">
        <v>165</v>
      </c>
      <c r="G212" t="s">
        <v>24</v>
      </c>
      <c r="H212" s="2">
        <v>4321098</v>
      </c>
      <c r="J212">
        <f t="shared" si="85"/>
        <v>0</v>
      </c>
      <c r="K212">
        <f t="shared" si="86"/>
        <v>0</v>
      </c>
      <c r="L212">
        <f t="shared" si="87"/>
        <v>0</v>
      </c>
      <c r="M212">
        <f t="shared" si="88"/>
        <v>0</v>
      </c>
      <c r="N212">
        <f t="shared" si="89"/>
        <v>0</v>
      </c>
      <c r="O212">
        <f t="shared" si="90"/>
        <v>0</v>
      </c>
      <c r="P212">
        <f t="shared" si="91"/>
        <v>0</v>
      </c>
      <c r="Q212">
        <f t="shared" si="92"/>
        <v>0</v>
      </c>
      <c r="R212" s="11">
        <f t="shared" si="93"/>
        <v>0</v>
      </c>
      <c r="S212" s="12">
        <f t="shared" si="94"/>
        <v>0</v>
      </c>
      <c r="T212" s="11">
        <f t="shared" si="95"/>
        <v>0</v>
      </c>
      <c r="U212" s="12">
        <f t="shared" si="96"/>
        <v>0</v>
      </c>
      <c r="V212" s="11">
        <f t="shared" si="97"/>
        <v>0</v>
      </c>
      <c r="W212" s="12">
        <f t="shared" si="98"/>
        <v>0</v>
      </c>
      <c r="X212" s="11">
        <f t="shared" si="99"/>
        <v>0</v>
      </c>
      <c r="Y212" s="12">
        <f t="shared" si="100"/>
        <v>0</v>
      </c>
      <c r="Z212" s="11">
        <f t="shared" si="101"/>
        <v>0</v>
      </c>
      <c r="AA212" s="12">
        <f t="shared" si="102"/>
        <v>0</v>
      </c>
      <c r="AB212" s="11">
        <f t="shared" si="103"/>
        <v>0</v>
      </c>
      <c r="AC212" s="12">
        <f t="shared" si="104"/>
        <v>0</v>
      </c>
      <c r="AD212" s="11">
        <f t="shared" si="105"/>
        <v>0</v>
      </c>
      <c r="AE212" s="12">
        <f t="shared" si="106"/>
        <v>0</v>
      </c>
      <c r="AF212" s="11">
        <f t="shared" si="107"/>
        <v>0</v>
      </c>
      <c r="AG212" s="12">
        <f t="shared" si="108"/>
        <v>0</v>
      </c>
      <c r="AH212" s="11">
        <f t="shared" si="109"/>
        <v>0</v>
      </c>
      <c r="AI212" s="12">
        <f t="shared" si="110"/>
        <v>0</v>
      </c>
      <c r="AJ212" s="11">
        <f t="shared" si="111"/>
        <v>0</v>
      </c>
      <c r="AK212" s="12">
        <f t="shared" si="112"/>
        <v>0</v>
      </c>
    </row>
    <row r="213" spans="1:37" x14ac:dyDescent="0.3">
      <c r="A213">
        <v>601716</v>
      </c>
      <c r="C213" s="1">
        <v>44253</v>
      </c>
      <c r="D213">
        <v>3</v>
      </c>
      <c r="E213" t="s">
        <v>191</v>
      </c>
      <c r="F213" t="s">
        <v>165</v>
      </c>
      <c r="G213" t="s">
        <v>26</v>
      </c>
      <c r="H213" s="2">
        <v>4339916</v>
      </c>
      <c r="J213">
        <f t="shared" si="85"/>
        <v>0</v>
      </c>
      <c r="K213">
        <f t="shared" si="86"/>
        <v>0</v>
      </c>
      <c r="L213">
        <f t="shared" si="87"/>
        <v>0</v>
      </c>
      <c r="M213">
        <f t="shared" si="88"/>
        <v>0</v>
      </c>
      <c r="N213">
        <f t="shared" si="89"/>
        <v>0</v>
      </c>
      <c r="O213">
        <f t="shared" si="90"/>
        <v>0</v>
      </c>
      <c r="P213">
        <f t="shared" si="91"/>
        <v>0</v>
      </c>
      <c r="Q213">
        <f t="shared" si="92"/>
        <v>0</v>
      </c>
      <c r="R213" s="11">
        <f t="shared" si="93"/>
        <v>0</v>
      </c>
      <c r="S213" s="12">
        <f t="shared" si="94"/>
        <v>0</v>
      </c>
      <c r="T213" s="11">
        <f t="shared" si="95"/>
        <v>0</v>
      </c>
      <c r="U213" s="12">
        <f t="shared" si="96"/>
        <v>0</v>
      </c>
      <c r="V213" s="11">
        <f t="shared" si="97"/>
        <v>0</v>
      </c>
      <c r="W213" s="12">
        <f t="shared" si="98"/>
        <v>0</v>
      </c>
      <c r="X213" s="11">
        <f t="shared" si="99"/>
        <v>0</v>
      </c>
      <c r="Y213" s="12">
        <f t="shared" si="100"/>
        <v>0</v>
      </c>
      <c r="Z213" s="11">
        <f t="shared" si="101"/>
        <v>0</v>
      </c>
      <c r="AA213" s="12">
        <f t="shared" si="102"/>
        <v>0</v>
      </c>
      <c r="AB213" s="11">
        <f t="shared" si="103"/>
        <v>0</v>
      </c>
      <c r="AC213" s="12">
        <f t="shared" si="104"/>
        <v>0</v>
      </c>
      <c r="AD213" s="11">
        <f t="shared" si="105"/>
        <v>0</v>
      </c>
      <c r="AE213" s="12">
        <f t="shared" si="106"/>
        <v>0</v>
      </c>
      <c r="AF213" s="11">
        <f t="shared" si="107"/>
        <v>0</v>
      </c>
      <c r="AG213" s="12">
        <f t="shared" si="108"/>
        <v>0</v>
      </c>
      <c r="AH213" s="11">
        <f t="shared" si="109"/>
        <v>0</v>
      </c>
      <c r="AI213" s="12">
        <f t="shared" si="110"/>
        <v>0</v>
      </c>
      <c r="AJ213" s="11">
        <f t="shared" si="111"/>
        <v>0</v>
      </c>
      <c r="AK213" s="12">
        <f t="shared" si="112"/>
        <v>0</v>
      </c>
    </row>
    <row r="214" spans="1:37" x14ac:dyDescent="0.3">
      <c r="A214">
        <v>601716</v>
      </c>
      <c r="C214" s="1">
        <v>44253</v>
      </c>
      <c r="D214">
        <v>4</v>
      </c>
      <c r="E214" t="s">
        <v>191</v>
      </c>
      <c r="F214" t="s">
        <v>165</v>
      </c>
      <c r="G214" t="s">
        <v>184</v>
      </c>
      <c r="H214" s="2">
        <v>4342342</v>
      </c>
      <c r="J214">
        <f t="shared" si="85"/>
        <v>0</v>
      </c>
      <c r="K214">
        <f t="shared" si="86"/>
        <v>0</v>
      </c>
      <c r="L214">
        <f t="shared" si="87"/>
        <v>0</v>
      </c>
      <c r="M214">
        <f t="shared" si="88"/>
        <v>0</v>
      </c>
      <c r="N214">
        <f t="shared" si="89"/>
        <v>0</v>
      </c>
      <c r="O214">
        <f t="shared" si="90"/>
        <v>0</v>
      </c>
      <c r="P214">
        <f t="shared" si="91"/>
        <v>0</v>
      </c>
      <c r="Q214">
        <f t="shared" si="92"/>
        <v>0</v>
      </c>
      <c r="R214" s="11">
        <f t="shared" si="93"/>
        <v>0</v>
      </c>
      <c r="S214" s="12">
        <f t="shared" si="94"/>
        <v>0</v>
      </c>
      <c r="T214" s="11">
        <f t="shared" si="95"/>
        <v>0</v>
      </c>
      <c r="U214" s="12">
        <f t="shared" si="96"/>
        <v>0</v>
      </c>
      <c r="V214" s="11">
        <f t="shared" si="97"/>
        <v>0</v>
      </c>
      <c r="W214" s="12">
        <f t="shared" si="98"/>
        <v>0</v>
      </c>
      <c r="X214" s="11">
        <f t="shared" si="99"/>
        <v>0</v>
      </c>
      <c r="Y214" s="12">
        <f t="shared" si="100"/>
        <v>0</v>
      </c>
      <c r="Z214" s="11">
        <f t="shared" si="101"/>
        <v>0</v>
      </c>
      <c r="AA214" s="12">
        <f t="shared" si="102"/>
        <v>0</v>
      </c>
      <c r="AB214" s="11">
        <f t="shared" si="103"/>
        <v>0</v>
      </c>
      <c r="AC214" s="12">
        <f t="shared" si="104"/>
        <v>0</v>
      </c>
      <c r="AD214" s="11">
        <f t="shared" si="105"/>
        <v>0</v>
      </c>
      <c r="AE214" s="12">
        <f t="shared" si="106"/>
        <v>0</v>
      </c>
      <c r="AF214" s="11">
        <f t="shared" si="107"/>
        <v>0</v>
      </c>
      <c r="AG214" s="12">
        <f t="shared" si="108"/>
        <v>0</v>
      </c>
      <c r="AH214" s="11">
        <f t="shared" si="109"/>
        <v>0</v>
      </c>
      <c r="AI214" s="12">
        <f t="shared" si="110"/>
        <v>0</v>
      </c>
      <c r="AJ214" s="11">
        <f t="shared" si="111"/>
        <v>0</v>
      </c>
      <c r="AK214" s="12">
        <f t="shared" si="112"/>
        <v>0</v>
      </c>
    </row>
    <row r="215" spans="1:37" x14ac:dyDescent="0.3">
      <c r="A215">
        <v>601716</v>
      </c>
      <c r="C215" s="1">
        <v>44253</v>
      </c>
      <c r="D215">
        <v>5</v>
      </c>
      <c r="E215" t="s">
        <v>191</v>
      </c>
      <c r="F215" t="s">
        <v>165</v>
      </c>
      <c r="G215" t="s">
        <v>12</v>
      </c>
      <c r="H215" s="2">
        <v>4447508</v>
      </c>
      <c r="J215">
        <f t="shared" si="85"/>
        <v>0</v>
      </c>
      <c r="K215">
        <f t="shared" si="86"/>
        <v>0</v>
      </c>
      <c r="L215">
        <f t="shared" si="87"/>
        <v>0</v>
      </c>
      <c r="M215">
        <f t="shared" si="88"/>
        <v>0</v>
      </c>
      <c r="N215">
        <f t="shared" si="89"/>
        <v>0</v>
      </c>
      <c r="O215">
        <f t="shared" si="90"/>
        <v>0</v>
      </c>
      <c r="P215">
        <f t="shared" si="91"/>
        <v>0</v>
      </c>
      <c r="Q215">
        <f t="shared" si="92"/>
        <v>0</v>
      </c>
      <c r="R215" s="11">
        <f t="shared" si="93"/>
        <v>0</v>
      </c>
      <c r="S215" s="12">
        <f t="shared" si="94"/>
        <v>0</v>
      </c>
      <c r="T215" s="11">
        <f t="shared" si="95"/>
        <v>0</v>
      </c>
      <c r="U215" s="12">
        <f t="shared" si="96"/>
        <v>0</v>
      </c>
      <c r="V215" s="11">
        <f t="shared" si="97"/>
        <v>1</v>
      </c>
      <c r="W215" s="12">
        <f t="shared" si="98"/>
        <v>0</v>
      </c>
      <c r="X215" s="11">
        <f t="shared" si="99"/>
        <v>0</v>
      </c>
      <c r="Y215" s="12">
        <f t="shared" si="100"/>
        <v>0</v>
      </c>
      <c r="Z215" s="11">
        <f t="shared" si="101"/>
        <v>0</v>
      </c>
      <c r="AA215" s="12">
        <f t="shared" si="102"/>
        <v>0</v>
      </c>
      <c r="AB215" s="11">
        <f t="shared" si="103"/>
        <v>0</v>
      </c>
      <c r="AC215" s="12">
        <f t="shared" si="104"/>
        <v>0</v>
      </c>
      <c r="AD215" s="11">
        <f t="shared" si="105"/>
        <v>0</v>
      </c>
      <c r="AE215" s="12">
        <f t="shared" si="106"/>
        <v>0</v>
      </c>
      <c r="AF215" s="11">
        <f t="shared" si="107"/>
        <v>0</v>
      </c>
      <c r="AG215" s="12">
        <f t="shared" si="108"/>
        <v>0</v>
      </c>
      <c r="AH215" s="11">
        <f t="shared" si="109"/>
        <v>0</v>
      </c>
      <c r="AI215" s="12">
        <f t="shared" si="110"/>
        <v>0</v>
      </c>
      <c r="AJ215" s="11">
        <f t="shared" si="111"/>
        <v>0</v>
      </c>
      <c r="AK215" s="12">
        <f t="shared" si="112"/>
        <v>0</v>
      </c>
    </row>
    <row r="216" spans="1:37" x14ac:dyDescent="0.3">
      <c r="A216">
        <v>601716</v>
      </c>
      <c r="C216" s="1">
        <v>44253</v>
      </c>
      <c r="D216">
        <v>6</v>
      </c>
      <c r="E216" t="s">
        <v>191</v>
      </c>
      <c r="F216" t="s">
        <v>165</v>
      </c>
      <c r="G216" t="s">
        <v>16</v>
      </c>
      <c r="H216" s="2">
        <v>4600000</v>
      </c>
      <c r="J216">
        <f t="shared" si="85"/>
        <v>0</v>
      </c>
      <c r="K216">
        <f t="shared" si="86"/>
        <v>0</v>
      </c>
      <c r="L216">
        <f t="shared" si="87"/>
        <v>0</v>
      </c>
      <c r="M216">
        <f t="shared" si="88"/>
        <v>0</v>
      </c>
      <c r="N216">
        <f t="shared" si="89"/>
        <v>0</v>
      </c>
      <c r="O216">
        <f t="shared" si="90"/>
        <v>0</v>
      </c>
      <c r="P216">
        <f t="shared" si="91"/>
        <v>0</v>
      </c>
      <c r="Q216">
        <f t="shared" si="92"/>
        <v>0</v>
      </c>
      <c r="R216" s="11">
        <f t="shared" si="93"/>
        <v>0</v>
      </c>
      <c r="S216" s="12">
        <f t="shared" si="94"/>
        <v>0</v>
      </c>
      <c r="T216" s="11">
        <f t="shared" si="95"/>
        <v>0</v>
      </c>
      <c r="U216" s="12">
        <f t="shared" si="96"/>
        <v>0</v>
      </c>
      <c r="V216" s="11">
        <f t="shared" si="97"/>
        <v>0</v>
      </c>
      <c r="W216" s="12">
        <f t="shared" si="98"/>
        <v>0</v>
      </c>
      <c r="X216" s="11">
        <f t="shared" si="99"/>
        <v>0</v>
      </c>
      <c r="Y216" s="12">
        <f t="shared" si="100"/>
        <v>0</v>
      </c>
      <c r="Z216" s="11">
        <f t="shared" si="101"/>
        <v>0</v>
      </c>
      <c r="AA216" s="12">
        <f t="shared" si="102"/>
        <v>0</v>
      </c>
      <c r="AB216" s="11">
        <f t="shared" si="103"/>
        <v>0</v>
      </c>
      <c r="AC216" s="12">
        <f t="shared" si="104"/>
        <v>0</v>
      </c>
      <c r="AD216" s="11">
        <f t="shared" si="105"/>
        <v>0</v>
      </c>
      <c r="AE216" s="12">
        <f t="shared" si="106"/>
        <v>0</v>
      </c>
      <c r="AF216" s="11">
        <f t="shared" si="107"/>
        <v>0</v>
      </c>
      <c r="AG216" s="12">
        <f t="shared" si="108"/>
        <v>0</v>
      </c>
      <c r="AH216" s="11">
        <f t="shared" si="109"/>
        <v>0</v>
      </c>
      <c r="AI216" s="12">
        <f t="shared" si="110"/>
        <v>0</v>
      </c>
      <c r="AJ216" s="11">
        <f t="shared" si="111"/>
        <v>0</v>
      </c>
      <c r="AK216" s="12">
        <f t="shared" si="112"/>
        <v>0</v>
      </c>
    </row>
    <row r="217" spans="1:37" x14ac:dyDescent="0.3">
      <c r="A217">
        <v>601716</v>
      </c>
      <c r="C217" s="1">
        <v>44253</v>
      </c>
      <c r="D217">
        <v>7</v>
      </c>
      <c r="E217" t="s">
        <v>191</v>
      </c>
      <c r="F217" t="s">
        <v>165</v>
      </c>
      <c r="G217" t="s">
        <v>30</v>
      </c>
      <c r="H217" s="2">
        <v>4645077</v>
      </c>
      <c r="J217">
        <f t="shared" si="85"/>
        <v>0</v>
      </c>
      <c r="K217">
        <f t="shared" si="86"/>
        <v>0</v>
      </c>
      <c r="L217">
        <f t="shared" si="87"/>
        <v>0</v>
      </c>
      <c r="M217">
        <f t="shared" si="88"/>
        <v>0</v>
      </c>
      <c r="N217">
        <f t="shared" si="89"/>
        <v>0</v>
      </c>
      <c r="O217">
        <f t="shared" si="90"/>
        <v>0</v>
      </c>
      <c r="P217">
        <f t="shared" si="91"/>
        <v>0</v>
      </c>
      <c r="Q217">
        <f t="shared" si="92"/>
        <v>0</v>
      </c>
      <c r="R217" s="11">
        <f t="shared" si="93"/>
        <v>0</v>
      </c>
      <c r="S217" s="12">
        <f t="shared" si="94"/>
        <v>0</v>
      </c>
      <c r="T217" s="11">
        <f t="shared" si="95"/>
        <v>0</v>
      </c>
      <c r="U217" s="12">
        <f t="shared" si="96"/>
        <v>0</v>
      </c>
      <c r="V217" s="11">
        <f t="shared" si="97"/>
        <v>0</v>
      </c>
      <c r="W217" s="12">
        <f t="shared" si="98"/>
        <v>0</v>
      </c>
      <c r="X217" s="11">
        <f t="shared" si="99"/>
        <v>0</v>
      </c>
      <c r="Y217" s="12">
        <f t="shared" si="100"/>
        <v>0</v>
      </c>
      <c r="Z217" s="11">
        <f t="shared" si="101"/>
        <v>0</v>
      </c>
      <c r="AA217" s="12">
        <f t="shared" si="102"/>
        <v>0</v>
      </c>
      <c r="AB217" s="11">
        <f t="shared" si="103"/>
        <v>0</v>
      </c>
      <c r="AC217" s="12">
        <f t="shared" si="104"/>
        <v>0</v>
      </c>
      <c r="AD217" s="11">
        <f t="shared" si="105"/>
        <v>0</v>
      </c>
      <c r="AE217" s="12">
        <f t="shared" si="106"/>
        <v>0</v>
      </c>
      <c r="AF217" s="11">
        <f t="shared" si="107"/>
        <v>0</v>
      </c>
      <c r="AG217" s="12">
        <f t="shared" si="108"/>
        <v>0</v>
      </c>
      <c r="AH217" s="11">
        <f t="shared" si="109"/>
        <v>0</v>
      </c>
      <c r="AI217" s="12">
        <f t="shared" si="110"/>
        <v>0</v>
      </c>
      <c r="AJ217" s="11">
        <f t="shared" si="111"/>
        <v>0</v>
      </c>
      <c r="AK217" s="12">
        <f t="shared" si="112"/>
        <v>0</v>
      </c>
    </row>
    <row r="218" spans="1:37" x14ac:dyDescent="0.3">
      <c r="A218">
        <v>601716</v>
      </c>
      <c r="C218" s="1">
        <v>44253</v>
      </c>
      <c r="D218">
        <v>8</v>
      </c>
      <c r="E218" t="s">
        <v>191</v>
      </c>
      <c r="F218" t="s">
        <v>165</v>
      </c>
      <c r="G218" t="s">
        <v>156</v>
      </c>
      <c r="H218" s="2">
        <v>4842000</v>
      </c>
      <c r="J218">
        <f t="shared" si="85"/>
        <v>1</v>
      </c>
      <c r="K218">
        <f t="shared" si="86"/>
        <v>0</v>
      </c>
      <c r="L218">
        <f t="shared" si="87"/>
        <v>0</v>
      </c>
      <c r="M218">
        <f t="shared" si="88"/>
        <v>0</v>
      </c>
      <c r="N218">
        <f t="shared" si="89"/>
        <v>0</v>
      </c>
      <c r="O218">
        <f t="shared" si="90"/>
        <v>0</v>
      </c>
      <c r="P218">
        <f t="shared" si="91"/>
        <v>0</v>
      </c>
      <c r="Q218">
        <f t="shared" si="92"/>
        <v>0</v>
      </c>
      <c r="R218" s="11">
        <f t="shared" si="93"/>
        <v>0</v>
      </c>
      <c r="S218" s="12">
        <f t="shared" si="94"/>
        <v>0</v>
      </c>
      <c r="T218" s="11">
        <f t="shared" si="95"/>
        <v>0</v>
      </c>
      <c r="U218" s="12">
        <f t="shared" si="96"/>
        <v>0</v>
      </c>
      <c r="V218" s="11">
        <f t="shared" si="97"/>
        <v>0</v>
      </c>
      <c r="W218" s="12">
        <f t="shared" si="98"/>
        <v>0</v>
      </c>
      <c r="X218" s="11">
        <f t="shared" si="99"/>
        <v>0</v>
      </c>
      <c r="Y218" s="12">
        <f t="shared" si="100"/>
        <v>0</v>
      </c>
      <c r="Z218" s="11">
        <f t="shared" si="101"/>
        <v>0</v>
      </c>
      <c r="AA218" s="12">
        <f t="shared" si="102"/>
        <v>0</v>
      </c>
      <c r="AB218" s="11">
        <f t="shared" si="103"/>
        <v>0</v>
      </c>
      <c r="AC218" s="12">
        <f t="shared" si="104"/>
        <v>0</v>
      </c>
      <c r="AD218" s="11">
        <f t="shared" si="105"/>
        <v>0</v>
      </c>
      <c r="AE218" s="12">
        <f t="shared" si="106"/>
        <v>0</v>
      </c>
      <c r="AF218" s="11">
        <f t="shared" si="107"/>
        <v>0</v>
      </c>
      <c r="AG218" s="12">
        <f t="shared" si="108"/>
        <v>0</v>
      </c>
      <c r="AH218" s="11">
        <f t="shared" si="109"/>
        <v>0</v>
      </c>
      <c r="AI218" s="12">
        <f t="shared" si="110"/>
        <v>0</v>
      </c>
      <c r="AJ218" s="11">
        <f t="shared" si="111"/>
        <v>0</v>
      </c>
      <c r="AK218" s="12">
        <f t="shared" si="112"/>
        <v>0</v>
      </c>
    </row>
    <row r="219" spans="1:37" x14ac:dyDescent="0.3">
      <c r="A219">
        <v>601716</v>
      </c>
      <c r="C219" s="1">
        <v>44253</v>
      </c>
      <c r="D219">
        <v>9</v>
      </c>
      <c r="E219" t="s">
        <v>191</v>
      </c>
      <c r="F219" t="s">
        <v>165</v>
      </c>
      <c r="G219" t="s">
        <v>13</v>
      </c>
      <c r="H219" s="2">
        <v>5332993</v>
      </c>
      <c r="J219">
        <f t="shared" si="85"/>
        <v>0</v>
      </c>
      <c r="K219">
        <f t="shared" si="86"/>
        <v>0</v>
      </c>
      <c r="L219">
        <f t="shared" si="87"/>
        <v>0</v>
      </c>
      <c r="M219">
        <f t="shared" si="88"/>
        <v>0</v>
      </c>
      <c r="N219">
        <f t="shared" si="89"/>
        <v>1</v>
      </c>
      <c r="O219">
        <f t="shared" si="90"/>
        <v>0</v>
      </c>
      <c r="P219">
        <f t="shared" si="91"/>
        <v>0</v>
      </c>
      <c r="Q219">
        <f t="shared" si="92"/>
        <v>0</v>
      </c>
      <c r="R219" s="11">
        <f t="shared" si="93"/>
        <v>0</v>
      </c>
      <c r="S219" s="12">
        <f t="shared" si="94"/>
        <v>0</v>
      </c>
      <c r="T219" s="11">
        <f t="shared" si="95"/>
        <v>0</v>
      </c>
      <c r="U219" s="12">
        <f t="shared" si="96"/>
        <v>0</v>
      </c>
      <c r="V219" s="11">
        <f t="shared" si="97"/>
        <v>0</v>
      </c>
      <c r="W219" s="12">
        <f t="shared" si="98"/>
        <v>0</v>
      </c>
      <c r="X219" s="11">
        <f t="shared" si="99"/>
        <v>0</v>
      </c>
      <c r="Y219" s="12">
        <f t="shared" si="100"/>
        <v>0</v>
      </c>
      <c r="Z219" s="11">
        <f t="shared" si="101"/>
        <v>0</v>
      </c>
      <c r="AA219" s="12">
        <f t="shared" si="102"/>
        <v>0</v>
      </c>
      <c r="AB219" s="11">
        <f t="shared" si="103"/>
        <v>0</v>
      </c>
      <c r="AC219" s="12">
        <f t="shared" si="104"/>
        <v>0</v>
      </c>
      <c r="AD219" s="11">
        <f t="shared" si="105"/>
        <v>0</v>
      </c>
      <c r="AE219" s="12">
        <f t="shared" si="106"/>
        <v>0</v>
      </c>
      <c r="AF219" s="11">
        <f t="shared" si="107"/>
        <v>0</v>
      </c>
      <c r="AG219" s="12">
        <f t="shared" si="108"/>
        <v>0</v>
      </c>
      <c r="AH219" s="11">
        <f t="shared" si="109"/>
        <v>0</v>
      </c>
      <c r="AI219" s="12">
        <f t="shared" si="110"/>
        <v>0</v>
      </c>
      <c r="AJ219" s="11">
        <f t="shared" si="111"/>
        <v>0</v>
      </c>
      <c r="AK219" s="12">
        <f t="shared" si="112"/>
        <v>0</v>
      </c>
    </row>
    <row r="220" spans="1:37" x14ac:dyDescent="0.3">
      <c r="A220">
        <v>601716</v>
      </c>
      <c r="C220" s="1">
        <v>44253</v>
      </c>
      <c r="D220">
        <v>10</v>
      </c>
      <c r="E220" t="s">
        <v>191</v>
      </c>
      <c r="F220" t="s">
        <v>165</v>
      </c>
      <c r="G220" t="s">
        <v>19</v>
      </c>
      <c r="H220" s="2">
        <v>6199000</v>
      </c>
      <c r="J220">
        <f t="shared" si="85"/>
        <v>0</v>
      </c>
      <c r="K220">
        <f t="shared" si="86"/>
        <v>0</v>
      </c>
      <c r="L220">
        <f t="shared" si="87"/>
        <v>0</v>
      </c>
      <c r="M220">
        <f t="shared" si="88"/>
        <v>0</v>
      </c>
      <c r="N220">
        <f t="shared" si="89"/>
        <v>0</v>
      </c>
      <c r="O220">
        <f t="shared" si="90"/>
        <v>0</v>
      </c>
      <c r="P220">
        <f t="shared" si="91"/>
        <v>0</v>
      </c>
      <c r="Q220">
        <f t="shared" si="92"/>
        <v>0</v>
      </c>
      <c r="R220" s="11">
        <f t="shared" si="93"/>
        <v>0</v>
      </c>
      <c r="S220" s="12">
        <f t="shared" si="94"/>
        <v>0</v>
      </c>
      <c r="T220" s="11">
        <f t="shared" si="95"/>
        <v>0</v>
      </c>
      <c r="U220" s="12">
        <f t="shared" si="96"/>
        <v>0</v>
      </c>
      <c r="V220" s="11">
        <f t="shared" si="97"/>
        <v>0</v>
      </c>
      <c r="W220" s="12">
        <f t="shared" si="98"/>
        <v>0</v>
      </c>
      <c r="X220" s="11">
        <f t="shared" si="99"/>
        <v>0</v>
      </c>
      <c r="Y220" s="12">
        <f t="shared" si="100"/>
        <v>0</v>
      </c>
      <c r="Z220" s="11">
        <f t="shared" si="101"/>
        <v>0</v>
      </c>
      <c r="AA220" s="12">
        <f t="shared" si="102"/>
        <v>0</v>
      </c>
      <c r="AB220" s="11">
        <f t="shared" si="103"/>
        <v>0</v>
      </c>
      <c r="AC220" s="12">
        <f t="shared" si="104"/>
        <v>0</v>
      </c>
      <c r="AD220" s="11">
        <f t="shared" si="105"/>
        <v>0</v>
      </c>
      <c r="AE220" s="12">
        <f t="shared" si="106"/>
        <v>0</v>
      </c>
      <c r="AF220" s="11">
        <f t="shared" si="107"/>
        <v>0</v>
      </c>
      <c r="AG220" s="12">
        <f t="shared" si="108"/>
        <v>0</v>
      </c>
      <c r="AH220" s="11">
        <f t="shared" si="109"/>
        <v>0</v>
      </c>
      <c r="AI220" s="12">
        <f t="shared" si="110"/>
        <v>0</v>
      </c>
      <c r="AJ220" s="11">
        <f t="shared" si="111"/>
        <v>0</v>
      </c>
      <c r="AK220" s="12">
        <f t="shared" si="112"/>
        <v>0</v>
      </c>
    </row>
    <row r="221" spans="1:37" x14ac:dyDescent="0.3">
      <c r="A221">
        <v>601716</v>
      </c>
      <c r="C221" s="1">
        <v>44253</v>
      </c>
      <c r="D221">
        <v>11</v>
      </c>
      <c r="E221" t="s">
        <v>191</v>
      </c>
      <c r="F221" t="s">
        <v>165</v>
      </c>
      <c r="G221" t="s">
        <v>36</v>
      </c>
      <c r="H221" s="2">
        <v>6216800</v>
      </c>
      <c r="J221">
        <f t="shared" si="85"/>
        <v>0</v>
      </c>
      <c r="K221">
        <f t="shared" si="86"/>
        <v>0</v>
      </c>
      <c r="L221">
        <f t="shared" si="87"/>
        <v>0</v>
      </c>
      <c r="M221">
        <f t="shared" si="88"/>
        <v>0</v>
      </c>
      <c r="N221">
        <f t="shared" si="89"/>
        <v>0</v>
      </c>
      <c r="O221">
        <f t="shared" si="90"/>
        <v>0</v>
      </c>
      <c r="P221">
        <f t="shared" si="91"/>
        <v>0</v>
      </c>
      <c r="Q221">
        <f t="shared" si="92"/>
        <v>0</v>
      </c>
      <c r="R221" s="11">
        <f t="shared" si="93"/>
        <v>0</v>
      </c>
      <c r="S221" s="12">
        <f t="shared" si="94"/>
        <v>0</v>
      </c>
      <c r="T221" s="11">
        <f t="shared" si="95"/>
        <v>0</v>
      </c>
      <c r="U221" s="12">
        <f t="shared" si="96"/>
        <v>0</v>
      </c>
      <c r="V221" s="11">
        <f t="shared" si="97"/>
        <v>0</v>
      </c>
      <c r="W221" s="12">
        <f t="shared" si="98"/>
        <v>0</v>
      </c>
      <c r="X221" s="11">
        <f t="shared" si="99"/>
        <v>0</v>
      </c>
      <c r="Y221" s="12">
        <f t="shared" si="100"/>
        <v>0</v>
      </c>
      <c r="Z221" s="11">
        <f t="shared" si="101"/>
        <v>0</v>
      </c>
      <c r="AA221" s="12">
        <f t="shared" si="102"/>
        <v>0</v>
      </c>
      <c r="AB221" s="11">
        <f t="shared" si="103"/>
        <v>0</v>
      </c>
      <c r="AC221" s="12">
        <f t="shared" si="104"/>
        <v>0</v>
      </c>
      <c r="AD221" s="11">
        <f t="shared" si="105"/>
        <v>0</v>
      </c>
      <c r="AE221" s="12">
        <f t="shared" si="106"/>
        <v>0</v>
      </c>
      <c r="AF221" s="11">
        <f t="shared" si="107"/>
        <v>0</v>
      </c>
      <c r="AG221" s="12">
        <f t="shared" si="108"/>
        <v>0</v>
      </c>
      <c r="AH221" s="11">
        <f t="shared" si="109"/>
        <v>0</v>
      </c>
      <c r="AI221" s="12">
        <f t="shared" si="110"/>
        <v>0</v>
      </c>
      <c r="AJ221" s="11">
        <f t="shared" si="111"/>
        <v>0</v>
      </c>
      <c r="AK221" s="12">
        <f t="shared" si="112"/>
        <v>0</v>
      </c>
    </row>
    <row r="222" spans="1:37" x14ac:dyDescent="0.3">
      <c r="A222">
        <v>601716</v>
      </c>
      <c r="C222" s="1">
        <v>44253</v>
      </c>
      <c r="D222">
        <v>12</v>
      </c>
      <c r="E222" t="s">
        <v>191</v>
      </c>
      <c r="F222" t="s">
        <v>165</v>
      </c>
      <c r="G222" t="s">
        <v>27</v>
      </c>
      <c r="H222" s="2">
        <v>6317000</v>
      </c>
      <c r="J222">
        <f t="shared" si="85"/>
        <v>0</v>
      </c>
      <c r="K222">
        <f t="shared" si="86"/>
        <v>0</v>
      </c>
      <c r="L222">
        <f t="shared" si="87"/>
        <v>0</v>
      </c>
      <c r="M222">
        <f t="shared" si="88"/>
        <v>0</v>
      </c>
      <c r="N222">
        <f t="shared" si="89"/>
        <v>0</v>
      </c>
      <c r="O222">
        <f t="shared" si="90"/>
        <v>0</v>
      </c>
      <c r="P222">
        <f t="shared" si="91"/>
        <v>0</v>
      </c>
      <c r="Q222">
        <f t="shared" si="92"/>
        <v>0</v>
      </c>
      <c r="R222" s="11">
        <f t="shared" si="93"/>
        <v>0</v>
      </c>
      <c r="S222" s="12">
        <f t="shared" si="94"/>
        <v>0</v>
      </c>
      <c r="T222" s="11">
        <f t="shared" si="95"/>
        <v>0</v>
      </c>
      <c r="U222" s="12">
        <f t="shared" si="96"/>
        <v>0</v>
      </c>
      <c r="V222" s="11">
        <f t="shared" si="97"/>
        <v>0</v>
      </c>
      <c r="W222" s="12">
        <f t="shared" si="98"/>
        <v>0</v>
      </c>
      <c r="X222" s="11">
        <f t="shared" si="99"/>
        <v>0</v>
      </c>
      <c r="Y222" s="12">
        <f t="shared" si="100"/>
        <v>0</v>
      </c>
      <c r="Z222" s="11">
        <f t="shared" si="101"/>
        <v>0</v>
      </c>
      <c r="AA222" s="12">
        <f t="shared" si="102"/>
        <v>0</v>
      </c>
      <c r="AB222" s="11">
        <f t="shared" si="103"/>
        <v>0</v>
      </c>
      <c r="AC222" s="12">
        <f t="shared" si="104"/>
        <v>0</v>
      </c>
      <c r="AD222" s="11">
        <f t="shared" si="105"/>
        <v>0</v>
      </c>
      <c r="AE222" s="12">
        <f t="shared" si="106"/>
        <v>0</v>
      </c>
      <c r="AF222" s="11">
        <f t="shared" si="107"/>
        <v>0</v>
      </c>
      <c r="AG222" s="12">
        <f t="shared" si="108"/>
        <v>0</v>
      </c>
      <c r="AH222" s="11">
        <f t="shared" si="109"/>
        <v>0</v>
      </c>
      <c r="AI222" s="12">
        <f t="shared" si="110"/>
        <v>0</v>
      </c>
      <c r="AJ222" s="11">
        <f t="shared" si="111"/>
        <v>0</v>
      </c>
      <c r="AK222" s="12">
        <f t="shared" si="112"/>
        <v>0</v>
      </c>
    </row>
    <row r="223" spans="1:37" x14ac:dyDescent="0.3">
      <c r="A223">
        <v>601716</v>
      </c>
      <c r="C223" s="1">
        <v>44253</v>
      </c>
      <c r="D223">
        <v>13</v>
      </c>
      <c r="E223" t="s">
        <v>191</v>
      </c>
      <c r="F223" t="s">
        <v>165</v>
      </c>
      <c r="G223" t="s">
        <v>14</v>
      </c>
      <c r="H223" s="2">
        <v>6343373</v>
      </c>
      <c r="J223">
        <f t="shared" si="85"/>
        <v>0</v>
      </c>
      <c r="K223">
        <f t="shared" si="86"/>
        <v>0</v>
      </c>
      <c r="L223">
        <f t="shared" si="87"/>
        <v>0</v>
      </c>
      <c r="M223">
        <f t="shared" si="88"/>
        <v>0</v>
      </c>
      <c r="N223">
        <f t="shared" si="89"/>
        <v>0</v>
      </c>
      <c r="O223">
        <f t="shared" si="90"/>
        <v>0</v>
      </c>
      <c r="P223">
        <f t="shared" si="91"/>
        <v>0</v>
      </c>
      <c r="Q223">
        <f t="shared" si="92"/>
        <v>0</v>
      </c>
      <c r="R223" s="11">
        <f t="shared" si="93"/>
        <v>0</v>
      </c>
      <c r="S223" s="12">
        <f t="shared" si="94"/>
        <v>0</v>
      </c>
      <c r="T223" s="11">
        <f t="shared" si="95"/>
        <v>0</v>
      </c>
      <c r="U223" s="12">
        <f t="shared" si="96"/>
        <v>0</v>
      </c>
      <c r="V223" s="11">
        <f t="shared" si="97"/>
        <v>0</v>
      </c>
      <c r="W223" s="12">
        <f t="shared" si="98"/>
        <v>0</v>
      </c>
      <c r="X223" s="11">
        <f t="shared" si="99"/>
        <v>0</v>
      </c>
      <c r="Y223" s="12">
        <f t="shared" si="100"/>
        <v>0</v>
      </c>
      <c r="Z223" s="11">
        <f t="shared" si="101"/>
        <v>1</v>
      </c>
      <c r="AA223" s="12">
        <f t="shared" si="102"/>
        <v>0</v>
      </c>
      <c r="AB223" s="11">
        <f t="shared" si="103"/>
        <v>0</v>
      </c>
      <c r="AC223" s="12">
        <f t="shared" si="104"/>
        <v>0</v>
      </c>
      <c r="AD223" s="11">
        <f t="shared" si="105"/>
        <v>0</v>
      </c>
      <c r="AE223" s="12">
        <f t="shared" si="106"/>
        <v>0</v>
      </c>
      <c r="AF223" s="11">
        <f t="shared" si="107"/>
        <v>0</v>
      </c>
      <c r="AG223" s="12">
        <f t="shared" si="108"/>
        <v>0</v>
      </c>
      <c r="AH223" s="11">
        <f t="shared" si="109"/>
        <v>0</v>
      </c>
      <c r="AI223" s="12">
        <f t="shared" si="110"/>
        <v>0</v>
      </c>
      <c r="AJ223" s="11">
        <f t="shared" si="111"/>
        <v>0</v>
      </c>
      <c r="AK223" s="12">
        <f t="shared" si="112"/>
        <v>0</v>
      </c>
    </row>
    <row r="224" spans="1:37" x14ac:dyDescent="0.3">
      <c r="A224">
        <v>601716</v>
      </c>
      <c r="C224" s="1">
        <v>44253</v>
      </c>
      <c r="D224">
        <v>14</v>
      </c>
      <c r="E224" t="s">
        <v>191</v>
      </c>
      <c r="F224" t="s">
        <v>165</v>
      </c>
      <c r="G224" t="s">
        <v>110</v>
      </c>
      <c r="H224" s="2">
        <v>6382798</v>
      </c>
      <c r="J224">
        <f t="shared" si="85"/>
        <v>0</v>
      </c>
      <c r="K224">
        <f t="shared" si="86"/>
        <v>0</v>
      </c>
      <c r="L224">
        <f t="shared" si="87"/>
        <v>0</v>
      </c>
      <c r="M224">
        <f t="shared" si="88"/>
        <v>0</v>
      </c>
      <c r="N224">
        <f t="shared" si="89"/>
        <v>0</v>
      </c>
      <c r="O224">
        <f t="shared" si="90"/>
        <v>0</v>
      </c>
      <c r="P224">
        <f t="shared" si="91"/>
        <v>0</v>
      </c>
      <c r="Q224">
        <f t="shared" si="92"/>
        <v>0</v>
      </c>
      <c r="R224" s="11">
        <f t="shared" si="93"/>
        <v>0</v>
      </c>
      <c r="S224" s="12">
        <f t="shared" si="94"/>
        <v>0</v>
      </c>
      <c r="T224" s="11">
        <f t="shared" si="95"/>
        <v>0</v>
      </c>
      <c r="U224" s="12">
        <f t="shared" si="96"/>
        <v>0</v>
      </c>
      <c r="V224" s="11">
        <f t="shared" si="97"/>
        <v>0</v>
      </c>
      <c r="W224" s="12">
        <f t="shared" si="98"/>
        <v>0</v>
      </c>
      <c r="X224" s="11">
        <f t="shared" si="99"/>
        <v>0</v>
      </c>
      <c r="Y224" s="12">
        <f t="shared" si="100"/>
        <v>0</v>
      </c>
      <c r="Z224" s="11">
        <f t="shared" si="101"/>
        <v>0</v>
      </c>
      <c r="AA224" s="12">
        <f t="shared" si="102"/>
        <v>0</v>
      </c>
      <c r="AB224" s="11">
        <f t="shared" si="103"/>
        <v>0</v>
      </c>
      <c r="AC224" s="12">
        <f t="shared" si="104"/>
        <v>0</v>
      </c>
      <c r="AD224" s="11">
        <f t="shared" si="105"/>
        <v>0</v>
      </c>
      <c r="AE224" s="12">
        <f t="shared" si="106"/>
        <v>0</v>
      </c>
      <c r="AF224" s="11">
        <f t="shared" si="107"/>
        <v>0</v>
      </c>
      <c r="AG224" s="12">
        <f t="shared" si="108"/>
        <v>0</v>
      </c>
      <c r="AH224" s="11">
        <f t="shared" si="109"/>
        <v>0</v>
      </c>
      <c r="AI224" s="12">
        <f t="shared" si="110"/>
        <v>0</v>
      </c>
      <c r="AJ224" s="11">
        <f t="shared" si="111"/>
        <v>0</v>
      </c>
      <c r="AK224" s="12">
        <f t="shared" si="112"/>
        <v>0</v>
      </c>
    </row>
    <row r="225" spans="1:37" x14ac:dyDescent="0.3">
      <c r="C225" s="1"/>
      <c r="H225" s="2"/>
      <c r="J225">
        <f t="shared" si="85"/>
        <v>0</v>
      </c>
      <c r="K225">
        <f t="shared" si="86"/>
        <v>0</v>
      </c>
      <c r="L225">
        <f t="shared" si="87"/>
        <v>0</v>
      </c>
      <c r="M225">
        <f t="shared" si="88"/>
        <v>0</v>
      </c>
      <c r="N225">
        <f t="shared" si="89"/>
        <v>0</v>
      </c>
      <c r="O225">
        <f t="shared" si="90"/>
        <v>0</v>
      </c>
      <c r="P225">
        <f t="shared" si="91"/>
        <v>0</v>
      </c>
      <c r="Q225">
        <f t="shared" si="92"/>
        <v>0</v>
      </c>
      <c r="R225" s="11">
        <f t="shared" si="93"/>
        <v>0</v>
      </c>
      <c r="S225" s="12">
        <f t="shared" si="94"/>
        <v>0</v>
      </c>
      <c r="T225" s="11">
        <f t="shared" si="95"/>
        <v>0</v>
      </c>
      <c r="U225" s="12">
        <f t="shared" si="96"/>
        <v>0</v>
      </c>
      <c r="V225" s="11">
        <f t="shared" si="97"/>
        <v>0</v>
      </c>
      <c r="W225" s="12">
        <f t="shared" si="98"/>
        <v>0</v>
      </c>
      <c r="X225" s="11">
        <f t="shared" si="99"/>
        <v>0</v>
      </c>
      <c r="Y225" s="12">
        <f t="shared" si="100"/>
        <v>0</v>
      </c>
      <c r="Z225" s="11">
        <f t="shared" si="101"/>
        <v>0</v>
      </c>
      <c r="AA225" s="12">
        <f t="shared" si="102"/>
        <v>0</v>
      </c>
      <c r="AB225" s="11">
        <f t="shared" si="103"/>
        <v>0</v>
      </c>
      <c r="AC225" s="12">
        <f t="shared" si="104"/>
        <v>0</v>
      </c>
      <c r="AD225" s="11">
        <f t="shared" si="105"/>
        <v>0</v>
      </c>
      <c r="AE225" s="12">
        <f t="shared" si="106"/>
        <v>0</v>
      </c>
      <c r="AF225" s="11">
        <f t="shared" si="107"/>
        <v>0</v>
      </c>
      <c r="AG225" s="12">
        <f t="shared" si="108"/>
        <v>0</v>
      </c>
      <c r="AH225" s="11">
        <f t="shared" si="109"/>
        <v>0</v>
      </c>
      <c r="AI225" s="12">
        <f t="shared" si="110"/>
        <v>0</v>
      </c>
      <c r="AJ225" s="11">
        <f t="shared" si="111"/>
        <v>0</v>
      </c>
      <c r="AK225" s="12">
        <f t="shared" si="112"/>
        <v>0</v>
      </c>
    </row>
    <row r="226" spans="1:37" x14ac:dyDescent="0.3">
      <c r="A226">
        <v>602239</v>
      </c>
      <c r="C226" s="1">
        <v>44251</v>
      </c>
      <c r="D226">
        <v>1</v>
      </c>
      <c r="E226" t="s">
        <v>192</v>
      </c>
      <c r="F226" t="s">
        <v>165</v>
      </c>
      <c r="G226" t="s">
        <v>184</v>
      </c>
      <c r="H226" s="2">
        <v>5760000</v>
      </c>
      <c r="J226">
        <f t="shared" si="85"/>
        <v>0</v>
      </c>
      <c r="K226">
        <f t="shared" si="86"/>
        <v>0</v>
      </c>
      <c r="L226">
        <f t="shared" si="87"/>
        <v>0</v>
      </c>
      <c r="M226">
        <f t="shared" si="88"/>
        <v>0</v>
      </c>
      <c r="N226">
        <f t="shared" si="89"/>
        <v>0</v>
      </c>
      <c r="O226">
        <f t="shared" si="90"/>
        <v>0</v>
      </c>
      <c r="P226">
        <f t="shared" si="91"/>
        <v>0</v>
      </c>
      <c r="Q226">
        <f t="shared" si="92"/>
        <v>0</v>
      </c>
      <c r="R226" s="11">
        <f t="shared" si="93"/>
        <v>0</v>
      </c>
      <c r="S226" s="12">
        <f t="shared" si="94"/>
        <v>0</v>
      </c>
      <c r="T226" s="11">
        <f t="shared" si="95"/>
        <v>0</v>
      </c>
      <c r="U226" s="12">
        <f t="shared" si="96"/>
        <v>0</v>
      </c>
      <c r="V226" s="11">
        <f t="shared" si="97"/>
        <v>0</v>
      </c>
      <c r="W226" s="12">
        <f t="shared" si="98"/>
        <v>0</v>
      </c>
      <c r="X226" s="11">
        <f t="shared" si="99"/>
        <v>0</v>
      </c>
      <c r="Y226" s="12">
        <f t="shared" si="100"/>
        <v>0</v>
      </c>
      <c r="Z226" s="11">
        <f t="shared" si="101"/>
        <v>0</v>
      </c>
      <c r="AA226" s="12">
        <f t="shared" si="102"/>
        <v>0</v>
      </c>
      <c r="AB226" s="11">
        <f t="shared" si="103"/>
        <v>0</v>
      </c>
      <c r="AC226" s="12">
        <f t="shared" si="104"/>
        <v>0</v>
      </c>
      <c r="AD226" s="11">
        <f t="shared" si="105"/>
        <v>0</v>
      </c>
      <c r="AE226" s="12">
        <f t="shared" si="106"/>
        <v>0</v>
      </c>
      <c r="AF226" s="11">
        <f t="shared" si="107"/>
        <v>0</v>
      </c>
      <c r="AG226" s="12">
        <f t="shared" si="108"/>
        <v>0</v>
      </c>
      <c r="AH226" s="11">
        <f t="shared" si="109"/>
        <v>0</v>
      </c>
      <c r="AI226" s="12">
        <f t="shared" si="110"/>
        <v>0</v>
      </c>
      <c r="AJ226" s="11">
        <f t="shared" si="111"/>
        <v>0</v>
      </c>
      <c r="AK226" s="12">
        <f t="shared" si="112"/>
        <v>0</v>
      </c>
    </row>
    <row r="227" spans="1:37" x14ac:dyDescent="0.3">
      <c r="A227">
        <v>602239</v>
      </c>
      <c r="C227" s="1">
        <v>44251</v>
      </c>
      <c r="D227">
        <v>2</v>
      </c>
      <c r="E227" t="s">
        <v>192</v>
      </c>
      <c r="F227" t="s">
        <v>165</v>
      </c>
      <c r="G227" t="s">
        <v>12</v>
      </c>
      <c r="H227" s="2">
        <v>6615281</v>
      </c>
      <c r="J227">
        <f t="shared" si="85"/>
        <v>0</v>
      </c>
      <c r="K227">
        <f t="shared" si="86"/>
        <v>0</v>
      </c>
      <c r="L227">
        <f t="shared" si="87"/>
        <v>0</v>
      </c>
      <c r="M227">
        <f t="shared" si="88"/>
        <v>0</v>
      </c>
      <c r="N227">
        <f t="shared" si="89"/>
        <v>0</v>
      </c>
      <c r="O227">
        <f t="shared" si="90"/>
        <v>0</v>
      </c>
      <c r="P227">
        <f t="shared" si="91"/>
        <v>0</v>
      </c>
      <c r="Q227">
        <f t="shared" si="92"/>
        <v>0</v>
      </c>
      <c r="R227" s="11">
        <f t="shared" si="93"/>
        <v>0</v>
      </c>
      <c r="S227" s="12">
        <f t="shared" si="94"/>
        <v>0</v>
      </c>
      <c r="T227" s="11">
        <f t="shared" si="95"/>
        <v>0</v>
      </c>
      <c r="U227" s="12">
        <f t="shared" si="96"/>
        <v>0</v>
      </c>
      <c r="V227" s="11">
        <f t="shared" si="97"/>
        <v>1</v>
      </c>
      <c r="W227" s="12">
        <f t="shared" si="98"/>
        <v>0</v>
      </c>
      <c r="X227" s="11">
        <f t="shared" si="99"/>
        <v>0</v>
      </c>
      <c r="Y227" s="12">
        <f t="shared" si="100"/>
        <v>0</v>
      </c>
      <c r="Z227" s="11">
        <f t="shared" si="101"/>
        <v>0</v>
      </c>
      <c r="AA227" s="12">
        <f t="shared" si="102"/>
        <v>0</v>
      </c>
      <c r="AB227" s="11">
        <f t="shared" si="103"/>
        <v>0</v>
      </c>
      <c r="AC227" s="12">
        <f t="shared" si="104"/>
        <v>0</v>
      </c>
      <c r="AD227" s="11">
        <f t="shared" si="105"/>
        <v>0</v>
      </c>
      <c r="AE227" s="12">
        <f t="shared" si="106"/>
        <v>0</v>
      </c>
      <c r="AF227" s="11">
        <f t="shared" si="107"/>
        <v>0</v>
      </c>
      <c r="AG227" s="12">
        <f t="shared" si="108"/>
        <v>0</v>
      </c>
      <c r="AH227" s="11">
        <f t="shared" si="109"/>
        <v>0</v>
      </c>
      <c r="AI227" s="12">
        <f t="shared" si="110"/>
        <v>0</v>
      </c>
      <c r="AJ227" s="11">
        <f t="shared" si="111"/>
        <v>0</v>
      </c>
      <c r="AK227" s="12">
        <f t="shared" si="112"/>
        <v>0</v>
      </c>
    </row>
    <row r="228" spans="1:37" x14ac:dyDescent="0.3">
      <c r="A228">
        <v>602239</v>
      </c>
      <c r="C228" s="1">
        <v>44251</v>
      </c>
      <c r="D228">
        <v>3</v>
      </c>
      <c r="E228" t="s">
        <v>192</v>
      </c>
      <c r="F228" t="s">
        <v>165</v>
      </c>
      <c r="G228" t="s">
        <v>16</v>
      </c>
      <c r="H228" s="2">
        <v>6692084</v>
      </c>
      <c r="J228">
        <f t="shared" si="85"/>
        <v>0</v>
      </c>
      <c r="K228">
        <f t="shared" si="86"/>
        <v>0</v>
      </c>
      <c r="L228">
        <f t="shared" si="87"/>
        <v>0</v>
      </c>
      <c r="M228">
        <f t="shared" si="88"/>
        <v>0</v>
      </c>
      <c r="N228">
        <f t="shared" si="89"/>
        <v>0</v>
      </c>
      <c r="O228">
        <f t="shared" si="90"/>
        <v>0</v>
      </c>
      <c r="P228">
        <f t="shared" si="91"/>
        <v>0</v>
      </c>
      <c r="Q228">
        <f t="shared" si="92"/>
        <v>0</v>
      </c>
      <c r="R228" s="11">
        <f t="shared" si="93"/>
        <v>0</v>
      </c>
      <c r="S228" s="12">
        <f t="shared" si="94"/>
        <v>0</v>
      </c>
      <c r="T228" s="11">
        <f t="shared" si="95"/>
        <v>0</v>
      </c>
      <c r="U228" s="12">
        <f t="shared" si="96"/>
        <v>0</v>
      </c>
      <c r="V228" s="11">
        <f t="shared" si="97"/>
        <v>0</v>
      </c>
      <c r="W228" s="12">
        <f t="shared" si="98"/>
        <v>0</v>
      </c>
      <c r="X228" s="11">
        <f t="shared" si="99"/>
        <v>0</v>
      </c>
      <c r="Y228" s="12">
        <f t="shared" si="100"/>
        <v>0</v>
      </c>
      <c r="Z228" s="11">
        <f t="shared" si="101"/>
        <v>0</v>
      </c>
      <c r="AA228" s="12">
        <f t="shared" si="102"/>
        <v>0</v>
      </c>
      <c r="AB228" s="11">
        <f t="shared" si="103"/>
        <v>0</v>
      </c>
      <c r="AC228" s="12">
        <f t="shared" si="104"/>
        <v>0</v>
      </c>
      <c r="AD228" s="11">
        <f t="shared" si="105"/>
        <v>0</v>
      </c>
      <c r="AE228" s="12">
        <f t="shared" si="106"/>
        <v>0</v>
      </c>
      <c r="AF228" s="11">
        <f t="shared" si="107"/>
        <v>0</v>
      </c>
      <c r="AG228" s="12">
        <f t="shared" si="108"/>
        <v>0</v>
      </c>
      <c r="AH228" s="11">
        <f t="shared" si="109"/>
        <v>0</v>
      </c>
      <c r="AI228" s="12">
        <f t="shared" si="110"/>
        <v>0</v>
      </c>
      <c r="AJ228" s="11">
        <f t="shared" si="111"/>
        <v>0</v>
      </c>
      <c r="AK228" s="12">
        <f t="shared" si="112"/>
        <v>0</v>
      </c>
    </row>
    <row r="229" spans="1:37" x14ac:dyDescent="0.3">
      <c r="A229">
        <v>602239</v>
      </c>
      <c r="C229" s="1">
        <v>44251</v>
      </c>
      <c r="D229">
        <v>4</v>
      </c>
      <c r="E229" t="s">
        <v>192</v>
      </c>
      <c r="F229" t="s">
        <v>165</v>
      </c>
      <c r="G229" t="s">
        <v>30</v>
      </c>
      <c r="H229" s="2">
        <v>6892448</v>
      </c>
      <c r="J229">
        <f t="shared" si="85"/>
        <v>0</v>
      </c>
      <c r="K229">
        <f t="shared" si="86"/>
        <v>0</v>
      </c>
      <c r="L229">
        <f t="shared" si="87"/>
        <v>0</v>
      </c>
      <c r="M229">
        <f t="shared" si="88"/>
        <v>0</v>
      </c>
      <c r="N229">
        <f t="shared" si="89"/>
        <v>0</v>
      </c>
      <c r="O229">
        <f t="shared" si="90"/>
        <v>0</v>
      </c>
      <c r="P229">
        <f t="shared" si="91"/>
        <v>0</v>
      </c>
      <c r="Q229">
        <f t="shared" si="92"/>
        <v>0</v>
      </c>
      <c r="R229" s="11">
        <f t="shared" si="93"/>
        <v>0</v>
      </c>
      <c r="S229" s="12">
        <f t="shared" si="94"/>
        <v>0</v>
      </c>
      <c r="T229" s="11">
        <f t="shared" si="95"/>
        <v>0</v>
      </c>
      <c r="U229" s="12">
        <f t="shared" si="96"/>
        <v>0</v>
      </c>
      <c r="V229" s="11">
        <f t="shared" si="97"/>
        <v>0</v>
      </c>
      <c r="W229" s="12">
        <f t="shared" si="98"/>
        <v>0</v>
      </c>
      <c r="X229" s="11">
        <f t="shared" si="99"/>
        <v>0</v>
      </c>
      <c r="Y229" s="12">
        <f t="shared" si="100"/>
        <v>0</v>
      </c>
      <c r="Z229" s="11">
        <f t="shared" si="101"/>
        <v>0</v>
      </c>
      <c r="AA229" s="12">
        <f t="shared" si="102"/>
        <v>0</v>
      </c>
      <c r="AB229" s="11">
        <f t="shared" si="103"/>
        <v>0</v>
      </c>
      <c r="AC229" s="12">
        <f t="shared" si="104"/>
        <v>0</v>
      </c>
      <c r="AD229" s="11">
        <f t="shared" si="105"/>
        <v>0</v>
      </c>
      <c r="AE229" s="12">
        <f t="shared" si="106"/>
        <v>0</v>
      </c>
      <c r="AF229" s="11">
        <f t="shared" si="107"/>
        <v>0</v>
      </c>
      <c r="AG229" s="12">
        <f t="shared" si="108"/>
        <v>0</v>
      </c>
      <c r="AH229" s="11">
        <f t="shared" si="109"/>
        <v>0</v>
      </c>
      <c r="AI229" s="12">
        <f t="shared" si="110"/>
        <v>0</v>
      </c>
      <c r="AJ229" s="11">
        <f t="shared" si="111"/>
        <v>0</v>
      </c>
      <c r="AK229" s="12">
        <f t="shared" si="112"/>
        <v>0</v>
      </c>
    </row>
    <row r="230" spans="1:37" x14ac:dyDescent="0.3">
      <c r="A230">
        <v>602239</v>
      </c>
      <c r="C230" s="1">
        <v>44251</v>
      </c>
      <c r="D230">
        <v>5</v>
      </c>
      <c r="E230" t="s">
        <v>192</v>
      </c>
      <c r="F230" t="s">
        <v>165</v>
      </c>
      <c r="G230" t="s">
        <v>24</v>
      </c>
      <c r="H230" s="2">
        <v>8238238</v>
      </c>
      <c r="J230">
        <f t="shared" si="85"/>
        <v>0</v>
      </c>
      <c r="K230">
        <f t="shared" si="86"/>
        <v>0</v>
      </c>
      <c r="L230">
        <f t="shared" si="87"/>
        <v>0</v>
      </c>
      <c r="M230">
        <f t="shared" si="88"/>
        <v>0</v>
      </c>
      <c r="N230">
        <f t="shared" si="89"/>
        <v>0</v>
      </c>
      <c r="O230">
        <f t="shared" si="90"/>
        <v>0</v>
      </c>
      <c r="P230">
        <f t="shared" si="91"/>
        <v>0</v>
      </c>
      <c r="Q230">
        <f t="shared" si="92"/>
        <v>0</v>
      </c>
      <c r="R230" s="11">
        <f t="shared" si="93"/>
        <v>0</v>
      </c>
      <c r="S230" s="12">
        <f t="shared" si="94"/>
        <v>0</v>
      </c>
      <c r="T230" s="11">
        <f t="shared" si="95"/>
        <v>0</v>
      </c>
      <c r="U230" s="12">
        <f t="shared" si="96"/>
        <v>0</v>
      </c>
      <c r="V230" s="11">
        <f t="shared" si="97"/>
        <v>0</v>
      </c>
      <c r="W230" s="12">
        <f t="shared" si="98"/>
        <v>0</v>
      </c>
      <c r="X230" s="11">
        <f t="shared" si="99"/>
        <v>0</v>
      </c>
      <c r="Y230" s="12">
        <f t="shared" si="100"/>
        <v>0</v>
      </c>
      <c r="Z230" s="11">
        <f t="shared" si="101"/>
        <v>0</v>
      </c>
      <c r="AA230" s="12">
        <f t="shared" si="102"/>
        <v>0</v>
      </c>
      <c r="AB230" s="11">
        <f t="shared" si="103"/>
        <v>0</v>
      </c>
      <c r="AC230" s="12">
        <f t="shared" si="104"/>
        <v>0</v>
      </c>
      <c r="AD230" s="11">
        <f t="shared" si="105"/>
        <v>0</v>
      </c>
      <c r="AE230" s="12">
        <f t="shared" si="106"/>
        <v>0</v>
      </c>
      <c r="AF230" s="11">
        <f t="shared" si="107"/>
        <v>0</v>
      </c>
      <c r="AG230" s="12">
        <f t="shared" si="108"/>
        <v>0</v>
      </c>
      <c r="AH230" s="11">
        <f t="shared" si="109"/>
        <v>0</v>
      </c>
      <c r="AI230" s="12">
        <f t="shared" si="110"/>
        <v>0</v>
      </c>
      <c r="AJ230" s="11">
        <f t="shared" si="111"/>
        <v>0</v>
      </c>
      <c r="AK230" s="12">
        <f t="shared" si="112"/>
        <v>0</v>
      </c>
    </row>
    <row r="231" spans="1:37" x14ac:dyDescent="0.3">
      <c r="A231">
        <v>602239</v>
      </c>
      <c r="C231" s="1">
        <v>44251</v>
      </c>
      <c r="D231">
        <v>6</v>
      </c>
      <c r="E231" t="s">
        <v>192</v>
      </c>
      <c r="F231" t="s">
        <v>165</v>
      </c>
      <c r="G231" t="s">
        <v>17</v>
      </c>
      <c r="H231" s="2">
        <v>8460241</v>
      </c>
      <c r="J231">
        <f t="shared" si="85"/>
        <v>0</v>
      </c>
      <c r="K231">
        <f t="shared" si="86"/>
        <v>0</v>
      </c>
      <c r="L231">
        <f t="shared" si="87"/>
        <v>0</v>
      </c>
      <c r="M231">
        <f t="shared" si="88"/>
        <v>0</v>
      </c>
      <c r="N231">
        <f t="shared" si="89"/>
        <v>0</v>
      </c>
      <c r="O231">
        <f t="shared" si="90"/>
        <v>0</v>
      </c>
      <c r="P231">
        <f t="shared" si="91"/>
        <v>0</v>
      </c>
      <c r="Q231">
        <f t="shared" si="92"/>
        <v>0</v>
      </c>
      <c r="R231" s="11">
        <f t="shared" si="93"/>
        <v>0</v>
      </c>
      <c r="S231" s="12">
        <f t="shared" si="94"/>
        <v>0</v>
      </c>
      <c r="T231" s="11">
        <f t="shared" si="95"/>
        <v>0</v>
      </c>
      <c r="U231" s="12">
        <f t="shared" si="96"/>
        <v>0</v>
      </c>
      <c r="V231" s="11">
        <f t="shared" si="97"/>
        <v>0</v>
      </c>
      <c r="W231" s="12">
        <f t="shared" si="98"/>
        <v>0</v>
      </c>
      <c r="X231" s="11">
        <f t="shared" si="99"/>
        <v>0</v>
      </c>
      <c r="Y231" s="12">
        <f t="shared" si="100"/>
        <v>0</v>
      </c>
      <c r="Z231" s="11">
        <f t="shared" si="101"/>
        <v>0</v>
      </c>
      <c r="AA231" s="12">
        <f t="shared" si="102"/>
        <v>0</v>
      </c>
      <c r="AB231" s="11">
        <f t="shared" si="103"/>
        <v>0</v>
      </c>
      <c r="AC231" s="12">
        <f t="shared" si="104"/>
        <v>0</v>
      </c>
      <c r="AD231" s="11">
        <f t="shared" si="105"/>
        <v>0</v>
      </c>
      <c r="AE231" s="12">
        <f t="shared" si="106"/>
        <v>0</v>
      </c>
      <c r="AF231" s="11">
        <f t="shared" si="107"/>
        <v>0</v>
      </c>
      <c r="AG231" s="12">
        <f t="shared" si="108"/>
        <v>0</v>
      </c>
      <c r="AH231" s="11">
        <f t="shared" si="109"/>
        <v>0</v>
      </c>
      <c r="AI231" s="12">
        <f t="shared" si="110"/>
        <v>0</v>
      </c>
      <c r="AJ231" s="11">
        <f t="shared" si="111"/>
        <v>0</v>
      </c>
      <c r="AK231" s="12">
        <f t="shared" si="112"/>
        <v>0</v>
      </c>
    </row>
    <row r="232" spans="1:37" x14ac:dyDescent="0.3">
      <c r="A232">
        <v>602239</v>
      </c>
      <c r="C232" s="1">
        <v>44251</v>
      </c>
      <c r="D232">
        <v>7</v>
      </c>
      <c r="E232" t="s">
        <v>192</v>
      </c>
      <c r="F232" t="s">
        <v>165</v>
      </c>
      <c r="G232" t="s">
        <v>14</v>
      </c>
      <c r="H232" s="2">
        <v>8859560</v>
      </c>
      <c r="J232">
        <f t="shared" si="85"/>
        <v>0</v>
      </c>
      <c r="K232">
        <f t="shared" si="86"/>
        <v>0</v>
      </c>
      <c r="L232">
        <f t="shared" si="87"/>
        <v>0</v>
      </c>
      <c r="M232">
        <f t="shared" si="88"/>
        <v>0</v>
      </c>
      <c r="N232">
        <f t="shared" si="89"/>
        <v>0</v>
      </c>
      <c r="O232">
        <f t="shared" si="90"/>
        <v>0</v>
      </c>
      <c r="P232">
        <f t="shared" si="91"/>
        <v>0</v>
      </c>
      <c r="Q232">
        <f t="shared" si="92"/>
        <v>0</v>
      </c>
      <c r="R232" s="11">
        <f t="shared" si="93"/>
        <v>0</v>
      </c>
      <c r="S232" s="12">
        <f t="shared" si="94"/>
        <v>0</v>
      </c>
      <c r="T232" s="11">
        <f t="shared" si="95"/>
        <v>0</v>
      </c>
      <c r="U232" s="12">
        <f t="shared" si="96"/>
        <v>0</v>
      </c>
      <c r="V232" s="11">
        <f t="shared" si="97"/>
        <v>0</v>
      </c>
      <c r="W232" s="12">
        <f t="shared" si="98"/>
        <v>0</v>
      </c>
      <c r="X232" s="11">
        <f t="shared" si="99"/>
        <v>0</v>
      </c>
      <c r="Y232" s="12">
        <f t="shared" si="100"/>
        <v>0</v>
      </c>
      <c r="Z232" s="11">
        <f t="shared" si="101"/>
        <v>1</v>
      </c>
      <c r="AA232" s="12">
        <f t="shared" si="102"/>
        <v>0</v>
      </c>
      <c r="AB232" s="11">
        <f t="shared" si="103"/>
        <v>0</v>
      </c>
      <c r="AC232" s="12">
        <f t="shared" si="104"/>
        <v>0</v>
      </c>
      <c r="AD232" s="11">
        <f t="shared" si="105"/>
        <v>0</v>
      </c>
      <c r="AE232" s="12">
        <f t="shared" si="106"/>
        <v>0</v>
      </c>
      <c r="AF232" s="11">
        <f t="shared" si="107"/>
        <v>0</v>
      </c>
      <c r="AG232" s="12">
        <f t="shared" si="108"/>
        <v>0</v>
      </c>
      <c r="AH232" s="11">
        <f t="shared" si="109"/>
        <v>0</v>
      </c>
      <c r="AI232" s="12">
        <f t="shared" si="110"/>
        <v>0</v>
      </c>
      <c r="AJ232" s="11">
        <f t="shared" si="111"/>
        <v>0</v>
      </c>
      <c r="AK232" s="12">
        <f t="shared" si="112"/>
        <v>0</v>
      </c>
    </row>
    <row r="233" spans="1:37" x14ac:dyDescent="0.3">
      <c r="A233">
        <v>602239</v>
      </c>
      <c r="C233" s="1">
        <v>44251</v>
      </c>
      <c r="D233">
        <v>8</v>
      </c>
      <c r="E233" t="s">
        <v>192</v>
      </c>
      <c r="F233" t="s">
        <v>165</v>
      </c>
      <c r="G233" t="s">
        <v>156</v>
      </c>
      <c r="H233" s="2">
        <v>8927000</v>
      </c>
      <c r="J233">
        <f t="shared" si="85"/>
        <v>1</v>
      </c>
      <c r="K233">
        <f t="shared" si="86"/>
        <v>0</v>
      </c>
      <c r="L233">
        <f t="shared" si="87"/>
        <v>0</v>
      </c>
      <c r="M233">
        <f t="shared" si="88"/>
        <v>0</v>
      </c>
      <c r="N233">
        <f t="shared" si="89"/>
        <v>0</v>
      </c>
      <c r="O233">
        <f t="shared" si="90"/>
        <v>0</v>
      </c>
      <c r="P233">
        <f t="shared" si="91"/>
        <v>0</v>
      </c>
      <c r="Q233">
        <f t="shared" si="92"/>
        <v>0</v>
      </c>
      <c r="R233" s="11">
        <f t="shared" si="93"/>
        <v>0</v>
      </c>
      <c r="S233" s="12">
        <f t="shared" si="94"/>
        <v>0</v>
      </c>
      <c r="T233" s="11">
        <f t="shared" si="95"/>
        <v>0</v>
      </c>
      <c r="U233" s="12">
        <f t="shared" si="96"/>
        <v>0</v>
      </c>
      <c r="V233" s="11">
        <f t="shared" si="97"/>
        <v>0</v>
      </c>
      <c r="W233" s="12">
        <f t="shared" si="98"/>
        <v>0</v>
      </c>
      <c r="X233" s="11">
        <f t="shared" si="99"/>
        <v>0</v>
      </c>
      <c r="Y233" s="12">
        <f t="shared" si="100"/>
        <v>0</v>
      </c>
      <c r="Z233" s="11">
        <f t="shared" si="101"/>
        <v>0</v>
      </c>
      <c r="AA233" s="12">
        <f t="shared" si="102"/>
        <v>0</v>
      </c>
      <c r="AB233" s="11">
        <f t="shared" si="103"/>
        <v>0</v>
      </c>
      <c r="AC233" s="12">
        <f t="shared" si="104"/>
        <v>0</v>
      </c>
      <c r="AD233" s="11">
        <f t="shared" si="105"/>
        <v>0</v>
      </c>
      <c r="AE233" s="12">
        <f t="shared" si="106"/>
        <v>0</v>
      </c>
      <c r="AF233" s="11">
        <f t="shared" si="107"/>
        <v>0</v>
      </c>
      <c r="AG233" s="12">
        <f t="shared" si="108"/>
        <v>0</v>
      </c>
      <c r="AH233" s="11">
        <f t="shared" si="109"/>
        <v>0</v>
      </c>
      <c r="AI233" s="12">
        <f t="shared" si="110"/>
        <v>0</v>
      </c>
      <c r="AJ233" s="11">
        <f t="shared" si="111"/>
        <v>0</v>
      </c>
      <c r="AK233" s="12">
        <f t="shared" si="112"/>
        <v>0</v>
      </c>
    </row>
    <row r="234" spans="1:37" x14ac:dyDescent="0.3">
      <c r="A234">
        <v>602239</v>
      </c>
      <c r="C234" s="1">
        <v>44251</v>
      </c>
      <c r="D234">
        <v>9</v>
      </c>
      <c r="E234" t="s">
        <v>192</v>
      </c>
      <c r="F234" t="s">
        <v>165</v>
      </c>
      <c r="G234" t="s">
        <v>26</v>
      </c>
      <c r="H234" s="2">
        <v>9052225</v>
      </c>
      <c r="J234">
        <f t="shared" si="85"/>
        <v>0</v>
      </c>
      <c r="K234">
        <f t="shared" si="86"/>
        <v>0</v>
      </c>
      <c r="L234">
        <f t="shared" si="87"/>
        <v>0</v>
      </c>
      <c r="M234">
        <f t="shared" si="88"/>
        <v>0</v>
      </c>
      <c r="N234">
        <f t="shared" si="89"/>
        <v>0</v>
      </c>
      <c r="O234">
        <f t="shared" si="90"/>
        <v>0</v>
      </c>
      <c r="P234">
        <f t="shared" si="91"/>
        <v>0</v>
      </c>
      <c r="Q234">
        <f t="shared" si="92"/>
        <v>0</v>
      </c>
      <c r="R234" s="11">
        <f t="shared" si="93"/>
        <v>0</v>
      </c>
      <c r="S234" s="12">
        <f t="shared" si="94"/>
        <v>0</v>
      </c>
      <c r="T234" s="11">
        <f t="shared" si="95"/>
        <v>0</v>
      </c>
      <c r="U234" s="12">
        <f t="shared" si="96"/>
        <v>0</v>
      </c>
      <c r="V234" s="11">
        <f t="shared" si="97"/>
        <v>0</v>
      </c>
      <c r="W234" s="12">
        <f t="shared" si="98"/>
        <v>0</v>
      </c>
      <c r="X234" s="11">
        <f t="shared" si="99"/>
        <v>0</v>
      </c>
      <c r="Y234" s="12">
        <f t="shared" si="100"/>
        <v>0</v>
      </c>
      <c r="Z234" s="11">
        <f t="shared" si="101"/>
        <v>0</v>
      </c>
      <c r="AA234" s="12">
        <f t="shared" si="102"/>
        <v>0</v>
      </c>
      <c r="AB234" s="11">
        <f t="shared" si="103"/>
        <v>0</v>
      </c>
      <c r="AC234" s="12">
        <f t="shared" si="104"/>
        <v>0</v>
      </c>
      <c r="AD234" s="11">
        <f t="shared" si="105"/>
        <v>0</v>
      </c>
      <c r="AE234" s="12">
        <f t="shared" si="106"/>
        <v>0</v>
      </c>
      <c r="AF234" s="11">
        <f t="shared" si="107"/>
        <v>0</v>
      </c>
      <c r="AG234" s="12">
        <f t="shared" si="108"/>
        <v>0</v>
      </c>
      <c r="AH234" s="11">
        <f t="shared" si="109"/>
        <v>0</v>
      </c>
      <c r="AI234" s="12">
        <f t="shared" si="110"/>
        <v>0</v>
      </c>
      <c r="AJ234" s="11">
        <f t="shared" si="111"/>
        <v>0</v>
      </c>
      <c r="AK234" s="12">
        <f t="shared" si="112"/>
        <v>0</v>
      </c>
    </row>
    <row r="235" spans="1:37" x14ac:dyDescent="0.3">
      <c r="A235">
        <v>602239</v>
      </c>
      <c r="C235" s="1">
        <v>44251</v>
      </c>
      <c r="D235">
        <v>10</v>
      </c>
      <c r="E235" t="s">
        <v>192</v>
      </c>
      <c r="F235" t="s">
        <v>165</v>
      </c>
      <c r="G235" t="s">
        <v>13</v>
      </c>
      <c r="H235" s="2">
        <v>9267085</v>
      </c>
      <c r="J235">
        <f t="shared" si="85"/>
        <v>0</v>
      </c>
      <c r="K235">
        <f t="shared" si="86"/>
        <v>0</v>
      </c>
      <c r="L235">
        <f t="shared" si="87"/>
        <v>0</v>
      </c>
      <c r="M235">
        <f t="shared" si="88"/>
        <v>0</v>
      </c>
      <c r="N235">
        <f t="shared" si="89"/>
        <v>1</v>
      </c>
      <c r="O235">
        <f t="shared" si="90"/>
        <v>0</v>
      </c>
      <c r="P235">
        <f t="shared" si="91"/>
        <v>0</v>
      </c>
      <c r="Q235">
        <f t="shared" si="92"/>
        <v>0</v>
      </c>
      <c r="R235" s="11">
        <f t="shared" si="93"/>
        <v>0</v>
      </c>
      <c r="S235" s="12">
        <f t="shared" si="94"/>
        <v>0</v>
      </c>
      <c r="T235" s="11">
        <f t="shared" si="95"/>
        <v>0</v>
      </c>
      <c r="U235" s="12">
        <f t="shared" si="96"/>
        <v>0</v>
      </c>
      <c r="V235" s="11">
        <f t="shared" si="97"/>
        <v>0</v>
      </c>
      <c r="W235" s="12">
        <f t="shared" si="98"/>
        <v>0</v>
      </c>
      <c r="X235" s="11">
        <f t="shared" si="99"/>
        <v>0</v>
      </c>
      <c r="Y235" s="12">
        <f t="shared" si="100"/>
        <v>0</v>
      </c>
      <c r="Z235" s="11">
        <f t="shared" si="101"/>
        <v>0</v>
      </c>
      <c r="AA235" s="12">
        <f t="shared" si="102"/>
        <v>0</v>
      </c>
      <c r="AB235" s="11">
        <f t="shared" si="103"/>
        <v>0</v>
      </c>
      <c r="AC235" s="12">
        <f t="shared" si="104"/>
        <v>0</v>
      </c>
      <c r="AD235" s="11">
        <f t="shared" si="105"/>
        <v>0</v>
      </c>
      <c r="AE235" s="12">
        <f t="shared" si="106"/>
        <v>0</v>
      </c>
      <c r="AF235" s="11">
        <f t="shared" si="107"/>
        <v>0</v>
      </c>
      <c r="AG235" s="12">
        <f t="shared" si="108"/>
        <v>0</v>
      </c>
      <c r="AH235" s="11">
        <f t="shared" si="109"/>
        <v>0</v>
      </c>
      <c r="AI235" s="12">
        <f t="shared" si="110"/>
        <v>0</v>
      </c>
      <c r="AJ235" s="11">
        <f t="shared" si="111"/>
        <v>0</v>
      </c>
      <c r="AK235" s="12">
        <f t="shared" si="112"/>
        <v>0</v>
      </c>
    </row>
    <row r="236" spans="1:37" x14ac:dyDescent="0.3">
      <c r="A236">
        <v>602239</v>
      </c>
      <c r="C236" s="1">
        <v>44251</v>
      </c>
      <c r="D236">
        <v>11</v>
      </c>
      <c r="E236" t="s">
        <v>192</v>
      </c>
      <c r="F236" t="s">
        <v>165</v>
      </c>
      <c r="G236" t="s">
        <v>36</v>
      </c>
      <c r="H236" s="2">
        <v>10222000</v>
      </c>
      <c r="J236">
        <f t="shared" si="85"/>
        <v>0</v>
      </c>
      <c r="K236">
        <f t="shared" si="86"/>
        <v>0</v>
      </c>
      <c r="L236">
        <f t="shared" si="87"/>
        <v>0</v>
      </c>
      <c r="M236">
        <f t="shared" si="88"/>
        <v>0</v>
      </c>
      <c r="N236">
        <f t="shared" si="89"/>
        <v>0</v>
      </c>
      <c r="O236">
        <f t="shared" si="90"/>
        <v>0</v>
      </c>
      <c r="P236">
        <f t="shared" si="91"/>
        <v>0</v>
      </c>
      <c r="Q236">
        <f t="shared" si="92"/>
        <v>0</v>
      </c>
      <c r="R236" s="11">
        <f t="shared" si="93"/>
        <v>0</v>
      </c>
      <c r="S236" s="12">
        <f t="shared" si="94"/>
        <v>0</v>
      </c>
      <c r="T236" s="11">
        <f t="shared" si="95"/>
        <v>0</v>
      </c>
      <c r="U236" s="12">
        <f t="shared" si="96"/>
        <v>0</v>
      </c>
      <c r="V236" s="11">
        <f t="shared" si="97"/>
        <v>0</v>
      </c>
      <c r="W236" s="12">
        <f t="shared" si="98"/>
        <v>0</v>
      </c>
      <c r="X236" s="11">
        <f t="shared" si="99"/>
        <v>0</v>
      </c>
      <c r="Y236" s="12">
        <f t="shared" si="100"/>
        <v>0</v>
      </c>
      <c r="Z236" s="11">
        <f t="shared" si="101"/>
        <v>0</v>
      </c>
      <c r="AA236" s="12">
        <f t="shared" si="102"/>
        <v>0</v>
      </c>
      <c r="AB236" s="11">
        <f t="shared" si="103"/>
        <v>0</v>
      </c>
      <c r="AC236" s="12">
        <f t="shared" si="104"/>
        <v>0</v>
      </c>
      <c r="AD236" s="11">
        <f t="shared" si="105"/>
        <v>0</v>
      </c>
      <c r="AE236" s="12">
        <f t="shared" si="106"/>
        <v>0</v>
      </c>
      <c r="AF236" s="11">
        <f t="shared" si="107"/>
        <v>0</v>
      </c>
      <c r="AG236" s="12">
        <f t="shared" si="108"/>
        <v>0</v>
      </c>
      <c r="AH236" s="11">
        <f t="shared" si="109"/>
        <v>0</v>
      </c>
      <c r="AI236" s="12">
        <f t="shared" si="110"/>
        <v>0</v>
      </c>
      <c r="AJ236" s="11">
        <f t="shared" si="111"/>
        <v>0</v>
      </c>
      <c r="AK236" s="12">
        <f t="shared" si="112"/>
        <v>0</v>
      </c>
    </row>
    <row r="237" spans="1:37" x14ac:dyDescent="0.3">
      <c r="A237">
        <v>602239</v>
      </c>
      <c r="C237" s="1">
        <v>44251</v>
      </c>
      <c r="D237">
        <v>12</v>
      </c>
      <c r="E237" t="s">
        <v>192</v>
      </c>
      <c r="F237" t="s">
        <v>165</v>
      </c>
      <c r="G237" t="s">
        <v>19</v>
      </c>
      <c r="H237" s="2">
        <v>11068000</v>
      </c>
      <c r="J237">
        <f t="shared" si="85"/>
        <v>0</v>
      </c>
      <c r="K237">
        <f t="shared" si="86"/>
        <v>0</v>
      </c>
      <c r="L237">
        <f t="shared" si="87"/>
        <v>0</v>
      </c>
      <c r="M237">
        <f t="shared" si="88"/>
        <v>0</v>
      </c>
      <c r="N237">
        <f t="shared" si="89"/>
        <v>0</v>
      </c>
      <c r="O237">
        <f t="shared" si="90"/>
        <v>0</v>
      </c>
      <c r="P237">
        <f t="shared" si="91"/>
        <v>0</v>
      </c>
      <c r="Q237">
        <f t="shared" si="92"/>
        <v>0</v>
      </c>
      <c r="R237" s="11">
        <f t="shared" si="93"/>
        <v>0</v>
      </c>
      <c r="S237" s="12">
        <f t="shared" si="94"/>
        <v>0</v>
      </c>
      <c r="T237" s="11">
        <f t="shared" si="95"/>
        <v>0</v>
      </c>
      <c r="U237" s="12">
        <f t="shared" si="96"/>
        <v>0</v>
      </c>
      <c r="V237" s="11">
        <f t="shared" si="97"/>
        <v>0</v>
      </c>
      <c r="W237" s="12">
        <f t="shared" si="98"/>
        <v>0</v>
      </c>
      <c r="X237" s="11">
        <f t="shared" si="99"/>
        <v>0</v>
      </c>
      <c r="Y237" s="12">
        <f t="shared" si="100"/>
        <v>0</v>
      </c>
      <c r="Z237" s="11">
        <f t="shared" si="101"/>
        <v>0</v>
      </c>
      <c r="AA237" s="12">
        <f t="shared" si="102"/>
        <v>0</v>
      </c>
      <c r="AB237" s="11">
        <f t="shared" si="103"/>
        <v>0</v>
      </c>
      <c r="AC237" s="12">
        <f t="shared" si="104"/>
        <v>0</v>
      </c>
      <c r="AD237" s="11">
        <f t="shared" si="105"/>
        <v>0</v>
      </c>
      <c r="AE237" s="12">
        <f t="shared" si="106"/>
        <v>0</v>
      </c>
      <c r="AF237" s="11">
        <f t="shared" si="107"/>
        <v>0</v>
      </c>
      <c r="AG237" s="12">
        <f t="shared" si="108"/>
        <v>0</v>
      </c>
      <c r="AH237" s="11">
        <f t="shared" si="109"/>
        <v>0</v>
      </c>
      <c r="AI237" s="12">
        <f t="shared" si="110"/>
        <v>0</v>
      </c>
      <c r="AJ237" s="11">
        <f t="shared" si="111"/>
        <v>0</v>
      </c>
      <c r="AK237" s="12">
        <f t="shared" si="112"/>
        <v>0</v>
      </c>
    </row>
    <row r="238" spans="1:37" x14ac:dyDescent="0.3">
      <c r="C238" s="1"/>
      <c r="H238" s="2"/>
      <c r="J238">
        <f t="shared" si="85"/>
        <v>0</v>
      </c>
      <c r="K238">
        <f t="shared" si="86"/>
        <v>0</v>
      </c>
      <c r="L238">
        <f t="shared" si="87"/>
        <v>0</v>
      </c>
      <c r="M238">
        <f t="shared" si="88"/>
        <v>0</v>
      </c>
      <c r="N238">
        <f t="shared" si="89"/>
        <v>0</v>
      </c>
      <c r="O238">
        <f t="shared" si="90"/>
        <v>0</v>
      </c>
      <c r="P238">
        <f t="shared" si="91"/>
        <v>0</v>
      </c>
      <c r="Q238">
        <f t="shared" si="92"/>
        <v>0</v>
      </c>
      <c r="R238" s="11">
        <f t="shared" si="93"/>
        <v>0</v>
      </c>
      <c r="S238" s="12">
        <f t="shared" si="94"/>
        <v>0</v>
      </c>
      <c r="T238" s="11">
        <f t="shared" si="95"/>
        <v>0</v>
      </c>
      <c r="U238" s="12">
        <f t="shared" si="96"/>
        <v>0</v>
      </c>
      <c r="V238" s="11">
        <f t="shared" si="97"/>
        <v>0</v>
      </c>
      <c r="W238" s="12">
        <f t="shared" si="98"/>
        <v>0</v>
      </c>
      <c r="X238" s="11">
        <f t="shared" si="99"/>
        <v>0</v>
      </c>
      <c r="Y238" s="12">
        <f t="shared" si="100"/>
        <v>0</v>
      </c>
      <c r="Z238" s="11">
        <f t="shared" si="101"/>
        <v>0</v>
      </c>
      <c r="AA238" s="12">
        <f t="shared" si="102"/>
        <v>0</v>
      </c>
      <c r="AB238" s="11">
        <f t="shared" si="103"/>
        <v>0</v>
      </c>
      <c r="AC238" s="12">
        <f t="shared" si="104"/>
        <v>0</v>
      </c>
      <c r="AD238" s="11">
        <f t="shared" si="105"/>
        <v>0</v>
      </c>
      <c r="AE238" s="12">
        <f t="shared" si="106"/>
        <v>0</v>
      </c>
      <c r="AF238" s="11">
        <f t="shared" si="107"/>
        <v>0</v>
      </c>
      <c r="AG238" s="12">
        <f t="shared" si="108"/>
        <v>0</v>
      </c>
      <c r="AH238" s="11">
        <f t="shared" si="109"/>
        <v>0</v>
      </c>
      <c r="AI238" s="12">
        <f t="shared" si="110"/>
        <v>0</v>
      </c>
      <c r="AJ238" s="11">
        <f t="shared" si="111"/>
        <v>0</v>
      </c>
      <c r="AK238" s="12">
        <f t="shared" si="112"/>
        <v>0</v>
      </c>
    </row>
    <row r="239" spans="1:37" x14ac:dyDescent="0.3">
      <c r="A239">
        <v>615738</v>
      </c>
      <c r="C239" s="1">
        <v>44245</v>
      </c>
      <c r="D239">
        <v>1</v>
      </c>
      <c r="E239" t="s">
        <v>193</v>
      </c>
      <c r="F239" t="s">
        <v>165</v>
      </c>
      <c r="G239" t="s">
        <v>35</v>
      </c>
      <c r="H239" s="2">
        <v>13077225</v>
      </c>
      <c r="J239">
        <f t="shared" si="85"/>
        <v>0</v>
      </c>
      <c r="K239">
        <f t="shared" si="86"/>
        <v>0</v>
      </c>
      <c r="L239">
        <f t="shared" si="87"/>
        <v>1</v>
      </c>
      <c r="M239">
        <f t="shared" si="88"/>
        <v>1</v>
      </c>
      <c r="N239">
        <f t="shared" si="89"/>
        <v>0</v>
      </c>
      <c r="O239">
        <f t="shared" si="90"/>
        <v>0</v>
      </c>
      <c r="P239">
        <f t="shared" si="91"/>
        <v>0</v>
      </c>
      <c r="Q239">
        <f t="shared" si="92"/>
        <v>0</v>
      </c>
      <c r="R239" s="11">
        <f t="shared" si="93"/>
        <v>0</v>
      </c>
      <c r="S239" s="12">
        <f t="shared" si="94"/>
        <v>0</v>
      </c>
      <c r="T239" s="11">
        <f t="shared" si="95"/>
        <v>0</v>
      </c>
      <c r="U239" s="12">
        <f t="shared" si="96"/>
        <v>0</v>
      </c>
      <c r="V239" s="11">
        <f t="shared" si="97"/>
        <v>0</v>
      </c>
      <c r="W239" s="12">
        <f t="shared" si="98"/>
        <v>0</v>
      </c>
      <c r="X239" s="11">
        <f t="shared" si="99"/>
        <v>0</v>
      </c>
      <c r="Y239" s="12">
        <f t="shared" si="100"/>
        <v>0</v>
      </c>
      <c r="Z239" s="11">
        <f t="shared" si="101"/>
        <v>0</v>
      </c>
      <c r="AA239" s="12">
        <f t="shared" si="102"/>
        <v>0</v>
      </c>
      <c r="AB239" s="11">
        <f t="shared" si="103"/>
        <v>0</v>
      </c>
      <c r="AC239" s="12">
        <f t="shared" si="104"/>
        <v>0</v>
      </c>
      <c r="AD239" s="11">
        <f t="shared" si="105"/>
        <v>0</v>
      </c>
      <c r="AE239" s="12">
        <f t="shared" si="106"/>
        <v>0</v>
      </c>
      <c r="AF239" s="11">
        <f t="shared" si="107"/>
        <v>0</v>
      </c>
      <c r="AG239" s="12">
        <f t="shared" si="108"/>
        <v>0</v>
      </c>
      <c r="AH239" s="11">
        <f t="shared" si="109"/>
        <v>0</v>
      </c>
      <c r="AI239" s="12">
        <f t="shared" si="110"/>
        <v>0</v>
      </c>
      <c r="AJ239" s="11">
        <f t="shared" si="111"/>
        <v>0</v>
      </c>
      <c r="AK239" s="12">
        <f t="shared" si="112"/>
        <v>0</v>
      </c>
    </row>
    <row r="240" spans="1:37" x14ac:dyDescent="0.3">
      <c r="A240">
        <v>615738</v>
      </c>
      <c r="C240" s="1">
        <v>44245</v>
      </c>
      <c r="D240">
        <v>2</v>
      </c>
      <c r="E240" t="s">
        <v>193</v>
      </c>
      <c r="F240" t="s">
        <v>165</v>
      </c>
      <c r="G240" t="s">
        <v>13</v>
      </c>
      <c r="H240" s="2">
        <v>13424954</v>
      </c>
      <c r="J240">
        <f t="shared" si="85"/>
        <v>0</v>
      </c>
      <c r="K240">
        <f t="shared" si="86"/>
        <v>0</v>
      </c>
      <c r="L240">
        <f t="shared" si="87"/>
        <v>0</v>
      </c>
      <c r="M240">
        <f t="shared" si="88"/>
        <v>0</v>
      </c>
      <c r="N240">
        <f t="shared" si="89"/>
        <v>1</v>
      </c>
      <c r="O240">
        <f t="shared" si="90"/>
        <v>0</v>
      </c>
      <c r="P240">
        <f t="shared" si="91"/>
        <v>0</v>
      </c>
      <c r="Q240">
        <f t="shared" si="92"/>
        <v>0</v>
      </c>
      <c r="R240" s="11">
        <f t="shared" si="93"/>
        <v>0</v>
      </c>
      <c r="S240" s="12">
        <f t="shared" si="94"/>
        <v>0</v>
      </c>
      <c r="T240" s="11">
        <f t="shared" si="95"/>
        <v>0</v>
      </c>
      <c r="U240" s="12">
        <f t="shared" si="96"/>
        <v>0</v>
      </c>
      <c r="V240" s="11">
        <f t="shared" si="97"/>
        <v>0</v>
      </c>
      <c r="W240" s="12">
        <f t="shared" si="98"/>
        <v>0</v>
      </c>
      <c r="X240" s="11">
        <f t="shared" si="99"/>
        <v>0</v>
      </c>
      <c r="Y240" s="12">
        <f t="shared" si="100"/>
        <v>0</v>
      </c>
      <c r="Z240" s="11">
        <f t="shared" si="101"/>
        <v>0</v>
      </c>
      <c r="AA240" s="12">
        <f t="shared" si="102"/>
        <v>0</v>
      </c>
      <c r="AB240" s="11">
        <f t="shared" si="103"/>
        <v>0</v>
      </c>
      <c r="AC240" s="12">
        <f t="shared" si="104"/>
        <v>0</v>
      </c>
      <c r="AD240" s="11">
        <f t="shared" si="105"/>
        <v>0</v>
      </c>
      <c r="AE240" s="12">
        <f t="shared" si="106"/>
        <v>0</v>
      </c>
      <c r="AF240" s="11">
        <f t="shared" si="107"/>
        <v>0</v>
      </c>
      <c r="AG240" s="12">
        <f t="shared" si="108"/>
        <v>0</v>
      </c>
      <c r="AH240" s="11">
        <f t="shared" si="109"/>
        <v>0</v>
      </c>
      <c r="AI240" s="12">
        <f t="shared" si="110"/>
        <v>0</v>
      </c>
      <c r="AJ240" s="11">
        <f t="shared" si="111"/>
        <v>0</v>
      </c>
      <c r="AK240" s="12">
        <f t="shared" si="112"/>
        <v>0</v>
      </c>
    </row>
    <row r="241" spans="1:37" x14ac:dyDescent="0.3">
      <c r="A241">
        <v>615738</v>
      </c>
      <c r="C241" s="1">
        <v>44245</v>
      </c>
      <c r="D241">
        <v>3</v>
      </c>
      <c r="E241" t="s">
        <v>193</v>
      </c>
      <c r="F241" t="s">
        <v>165</v>
      </c>
      <c r="G241" t="s">
        <v>156</v>
      </c>
      <c r="H241" s="2">
        <v>14551000</v>
      </c>
      <c r="J241">
        <f t="shared" si="85"/>
        <v>1</v>
      </c>
      <c r="K241">
        <f t="shared" si="86"/>
        <v>0</v>
      </c>
      <c r="L241">
        <f t="shared" si="87"/>
        <v>0</v>
      </c>
      <c r="M241">
        <f t="shared" si="88"/>
        <v>0</v>
      </c>
      <c r="N241">
        <f t="shared" si="89"/>
        <v>0</v>
      </c>
      <c r="O241">
        <f t="shared" si="90"/>
        <v>0</v>
      </c>
      <c r="P241">
        <f t="shared" si="91"/>
        <v>0</v>
      </c>
      <c r="Q241">
        <f t="shared" si="92"/>
        <v>0</v>
      </c>
      <c r="R241" s="11">
        <f t="shared" si="93"/>
        <v>0</v>
      </c>
      <c r="S241" s="12">
        <f t="shared" si="94"/>
        <v>0</v>
      </c>
      <c r="T241" s="11">
        <f t="shared" si="95"/>
        <v>0</v>
      </c>
      <c r="U241" s="12">
        <f t="shared" si="96"/>
        <v>0</v>
      </c>
      <c r="V241" s="11">
        <f t="shared" si="97"/>
        <v>0</v>
      </c>
      <c r="W241" s="12">
        <f t="shared" si="98"/>
        <v>0</v>
      </c>
      <c r="X241" s="11">
        <f t="shared" si="99"/>
        <v>0</v>
      </c>
      <c r="Y241" s="12">
        <f t="shared" si="100"/>
        <v>0</v>
      </c>
      <c r="Z241" s="11">
        <f t="shared" si="101"/>
        <v>0</v>
      </c>
      <c r="AA241" s="12">
        <f t="shared" si="102"/>
        <v>0</v>
      </c>
      <c r="AB241" s="11">
        <f t="shared" si="103"/>
        <v>0</v>
      </c>
      <c r="AC241" s="12">
        <f t="shared" si="104"/>
        <v>0</v>
      </c>
      <c r="AD241" s="11">
        <f t="shared" si="105"/>
        <v>0</v>
      </c>
      <c r="AE241" s="12">
        <f t="shared" si="106"/>
        <v>0</v>
      </c>
      <c r="AF241" s="11">
        <f t="shared" si="107"/>
        <v>0</v>
      </c>
      <c r="AG241" s="12">
        <f t="shared" si="108"/>
        <v>0</v>
      </c>
      <c r="AH241" s="11">
        <f t="shared" si="109"/>
        <v>0</v>
      </c>
      <c r="AI241" s="12">
        <f t="shared" si="110"/>
        <v>0</v>
      </c>
      <c r="AJ241" s="11">
        <f t="shared" si="111"/>
        <v>0</v>
      </c>
      <c r="AK241" s="12">
        <f t="shared" si="112"/>
        <v>0</v>
      </c>
    </row>
    <row r="242" spans="1:37" x14ac:dyDescent="0.3">
      <c r="A242">
        <v>615738</v>
      </c>
      <c r="C242" s="1">
        <v>44245</v>
      </c>
      <c r="D242">
        <v>4</v>
      </c>
      <c r="E242" t="s">
        <v>193</v>
      </c>
      <c r="F242" t="s">
        <v>165</v>
      </c>
      <c r="G242" t="s">
        <v>20</v>
      </c>
      <c r="H242" s="2">
        <v>15314803</v>
      </c>
      <c r="J242">
        <f t="shared" si="85"/>
        <v>0</v>
      </c>
      <c r="K242">
        <f t="shared" si="86"/>
        <v>0</v>
      </c>
      <c r="L242">
        <f t="shared" si="87"/>
        <v>0</v>
      </c>
      <c r="M242">
        <f t="shared" si="88"/>
        <v>0</v>
      </c>
      <c r="N242">
        <f t="shared" si="89"/>
        <v>0</v>
      </c>
      <c r="O242">
        <f t="shared" si="90"/>
        <v>0</v>
      </c>
      <c r="P242">
        <f t="shared" si="91"/>
        <v>0</v>
      </c>
      <c r="Q242">
        <f t="shared" si="92"/>
        <v>0</v>
      </c>
      <c r="R242" s="11">
        <f t="shared" si="93"/>
        <v>1</v>
      </c>
      <c r="S242" s="12">
        <f t="shared" si="94"/>
        <v>0</v>
      </c>
      <c r="T242" s="11">
        <f t="shared" si="95"/>
        <v>1</v>
      </c>
      <c r="U242" s="12">
        <f t="shared" si="96"/>
        <v>0</v>
      </c>
      <c r="V242" s="11">
        <f t="shared" si="97"/>
        <v>0</v>
      </c>
      <c r="W242" s="12">
        <f t="shared" si="98"/>
        <v>0</v>
      </c>
      <c r="X242" s="11">
        <f t="shared" si="99"/>
        <v>0</v>
      </c>
      <c r="Y242" s="12">
        <f t="shared" si="100"/>
        <v>0</v>
      </c>
      <c r="Z242" s="11">
        <f t="shared" si="101"/>
        <v>0</v>
      </c>
      <c r="AA242" s="12">
        <f t="shared" si="102"/>
        <v>0</v>
      </c>
      <c r="AB242" s="11">
        <f t="shared" si="103"/>
        <v>0</v>
      </c>
      <c r="AC242" s="12">
        <f t="shared" si="104"/>
        <v>0</v>
      </c>
      <c r="AD242" s="11">
        <f t="shared" si="105"/>
        <v>0</v>
      </c>
      <c r="AE242" s="12">
        <f t="shared" si="106"/>
        <v>0</v>
      </c>
      <c r="AF242" s="11">
        <f t="shared" si="107"/>
        <v>0</v>
      </c>
      <c r="AG242" s="12">
        <f t="shared" si="108"/>
        <v>0</v>
      </c>
      <c r="AH242" s="11">
        <f t="shared" si="109"/>
        <v>0</v>
      </c>
      <c r="AI242" s="12">
        <f t="shared" si="110"/>
        <v>0</v>
      </c>
      <c r="AJ242" s="11">
        <f t="shared" si="111"/>
        <v>0</v>
      </c>
      <c r="AK242" s="12">
        <f t="shared" si="112"/>
        <v>0</v>
      </c>
    </row>
    <row r="243" spans="1:37" x14ac:dyDescent="0.3">
      <c r="A243">
        <v>615738</v>
      </c>
      <c r="C243" s="1">
        <v>44245</v>
      </c>
      <c r="D243">
        <v>5</v>
      </c>
      <c r="E243" t="s">
        <v>193</v>
      </c>
      <c r="F243" t="s">
        <v>165</v>
      </c>
      <c r="G243" t="s">
        <v>17</v>
      </c>
      <c r="H243" s="2">
        <v>15530623</v>
      </c>
      <c r="J243">
        <f t="shared" si="85"/>
        <v>0</v>
      </c>
      <c r="K243">
        <f t="shared" si="86"/>
        <v>0</v>
      </c>
      <c r="L243">
        <f t="shared" si="87"/>
        <v>0</v>
      </c>
      <c r="M243">
        <f t="shared" si="88"/>
        <v>0</v>
      </c>
      <c r="N243">
        <f t="shared" si="89"/>
        <v>0</v>
      </c>
      <c r="O243">
        <f t="shared" si="90"/>
        <v>0</v>
      </c>
      <c r="P243">
        <f t="shared" si="91"/>
        <v>0</v>
      </c>
      <c r="Q243">
        <f t="shared" si="92"/>
        <v>0</v>
      </c>
      <c r="R243" s="11">
        <f t="shared" si="93"/>
        <v>0</v>
      </c>
      <c r="S243" s="12">
        <f t="shared" si="94"/>
        <v>0</v>
      </c>
      <c r="T243" s="11">
        <f t="shared" si="95"/>
        <v>0</v>
      </c>
      <c r="U243" s="12">
        <f t="shared" si="96"/>
        <v>0</v>
      </c>
      <c r="V243" s="11">
        <f t="shared" si="97"/>
        <v>0</v>
      </c>
      <c r="W243" s="12">
        <f t="shared" si="98"/>
        <v>0</v>
      </c>
      <c r="X243" s="11">
        <f t="shared" si="99"/>
        <v>0</v>
      </c>
      <c r="Y243" s="12">
        <f t="shared" si="100"/>
        <v>0</v>
      </c>
      <c r="Z243" s="11">
        <f t="shared" si="101"/>
        <v>0</v>
      </c>
      <c r="AA243" s="12">
        <f t="shared" si="102"/>
        <v>0</v>
      </c>
      <c r="AB243" s="11">
        <f t="shared" si="103"/>
        <v>0</v>
      </c>
      <c r="AC243" s="12">
        <f t="shared" si="104"/>
        <v>0</v>
      </c>
      <c r="AD243" s="11">
        <f t="shared" si="105"/>
        <v>0</v>
      </c>
      <c r="AE243" s="12">
        <f t="shared" si="106"/>
        <v>0</v>
      </c>
      <c r="AF243" s="11">
        <f t="shared" si="107"/>
        <v>0</v>
      </c>
      <c r="AG243" s="12">
        <f t="shared" si="108"/>
        <v>0</v>
      </c>
      <c r="AH243" s="11">
        <f t="shared" si="109"/>
        <v>0</v>
      </c>
      <c r="AI243" s="12">
        <f t="shared" si="110"/>
        <v>0</v>
      </c>
      <c r="AJ243" s="11">
        <f t="shared" si="111"/>
        <v>0</v>
      </c>
      <c r="AK243" s="12">
        <f t="shared" si="112"/>
        <v>0</v>
      </c>
    </row>
    <row r="244" spans="1:37" x14ac:dyDescent="0.3">
      <c r="A244">
        <v>615738</v>
      </c>
      <c r="C244" s="1">
        <v>44245</v>
      </c>
      <c r="D244">
        <v>6</v>
      </c>
      <c r="E244" t="s">
        <v>193</v>
      </c>
      <c r="F244" t="s">
        <v>165</v>
      </c>
      <c r="G244" t="s">
        <v>12</v>
      </c>
      <c r="H244" s="2">
        <v>16735282</v>
      </c>
      <c r="J244">
        <f t="shared" si="85"/>
        <v>0</v>
      </c>
      <c r="K244">
        <f t="shared" si="86"/>
        <v>0</v>
      </c>
      <c r="L244">
        <f t="shared" si="87"/>
        <v>0</v>
      </c>
      <c r="M244">
        <f t="shared" si="88"/>
        <v>0</v>
      </c>
      <c r="N244">
        <f t="shared" si="89"/>
        <v>0</v>
      </c>
      <c r="O244">
        <f t="shared" si="90"/>
        <v>0</v>
      </c>
      <c r="P244">
        <f t="shared" si="91"/>
        <v>0</v>
      </c>
      <c r="Q244">
        <f t="shared" si="92"/>
        <v>0</v>
      </c>
      <c r="R244" s="11">
        <f t="shared" si="93"/>
        <v>0</v>
      </c>
      <c r="S244" s="12">
        <f t="shared" si="94"/>
        <v>0</v>
      </c>
      <c r="T244" s="11">
        <f t="shared" si="95"/>
        <v>0</v>
      </c>
      <c r="U244" s="12">
        <f t="shared" si="96"/>
        <v>0</v>
      </c>
      <c r="V244" s="11">
        <f t="shared" si="97"/>
        <v>1</v>
      </c>
      <c r="W244" s="12">
        <f t="shared" si="98"/>
        <v>0</v>
      </c>
      <c r="X244" s="11">
        <f t="shared" si="99"/>
        <v>0</v>
      </c>
      <c r="Y244" s="12">
        <f t="shared" si="100"/>
        <v>0</v>
      </c>
      <c r="Z244" s="11">
        <f t="shared" si="101"/>
        <v>0</v>
      </c>
      <c r="AA244" s="12">
        <f t="shared" si="102"/>
        <v>0</v>
      </c>
      <c r="AB244" s="11">
        <f t="shared" si="103"/>
        <v>0</v>
      </c>
      <c r="AC244" s="12">
        <f t="shared" si="104"/>
        <v>0</v>
      </c>
      <c r="AD244" s="11">
        <f t="shared" si="105"/>
        <v>0</v>
      </c>
      <c r="AE244" s="12">
        <f t="shared" si="106"/>
        <v>0</v>
      </c>
      <c r="AF244" s="11">
        <f t="shared" si="107"/>
        <v>0</v>
      </c>
      <c r="AG244" s="12">
        <f t="shared" si="108"/>
        <v>0</v>
      </c>
      <c r="AH244" s="11">
        <f t="shared" si="109"/>
        <v>0</v>
      </c>
      <c r="AI244" s="12">
        <f t="shared" si="110"/>
        <v>0</v>
      </c>
      <c r="AJ244" s="11">
        <f t="shared" si="111"/>
        <v>0</v>
      </c>
      <c r="AK244" s="12">
        <f t="shared" si="112"/>
        <v>0</v>
      </c>
    </row>
    <row r="245" spans="1:37" x14ac:dyDescent="0.3">
      <c r="A245">
        <v>615738</v>
      </c>
      <c r="C245" s="1">
        <v>44245</v>
      </c>
      <c r="D245">
        <v>7</v>
      </c>
      <c r="E245" t="s">
        <v>193</v>
      </c>
      <c r="F245" t="s">
        <v>165</v>
      </c>
      <c r="G245" t="s">
        <v>25</v>
      </c>
      <c r="H245" s="2">
        <v>16740315</v>
      </c>
      <c r="J245">
        <f t="shared" si="85"/>
        <v>0</v>
      </c>
      <c r="K245">
        <f t="shared" si="86"/>
        <v>0</v>
      </c>
      <c r="L245">
        <f t="shared" si="87"/>
        <v>0</v>
      </c>
      <c r="M245">
        <f t="shared" si="88"/>
        <v>0</v>
      </c>
      <c r="N245">
        <f t="shared" si="89"/>
        <v>0</v>
      </c>
      <c r="O245">
        <f t="shared" si="90"/>
        <v>0</v>
      </c>
      <c r="P245">
        <f t="shared" si="91"/>
        <v>0</v>
      </c>
      <c r="Q245">
        <f t="shared" si="92"/>
        <v>0</v>
      </c>
      <c r="R245" s="11">
        <f t="shared" si="93"/>
        <v>0</v>
      </c>
      <c r="S245" s="12">
        <f t="shared" si="94"/>
        <v>0</v>
      </c>
      <c r="T245" s="11">
        <f t="shared" si="95"/>
        <v>0</v>
      </c>
      <c r="U245" s="12">
        <f t="shared" si="96"/>
        <v>0</v>
      </c>
      <c r="V245" s="11">
        <f t="shared" si="97"/>
        <v>0</v>
      </c>
      <c r="W245" s="12">
        <f t="shared" si="98"/>
        <v>0</v>
      </c>
      <c r="X245" s="11">
        <f t="shared" si="99"/>
        <v>0</v>
      </c>
      <c r="Y245" s="12">
        <f t="shared" si="100"/>
        <v>0</v>
      </c>
      <c r="Z245" s="11">
        <f t="shared" si="101"/>
        <v>0</v>
      </c>
      <c r="AA245" s="12">
        <f t="shared" si="102"/>
        <v>0</v>
      </c>
      <c r="AB245" s="11">
        <f t="shared" si="103"/>
        <v>0</v>
      </c>
      <c r="AC245" s="12">
        <f t="shared" si="104"/>
        <v>0</v>
      </c>
      <c r="AD245" s="11">
        <f t="shared" si="105"/>
        <v>0</v>
      </c>
      <c r="AE245" s="12">
        <f t="shared" si="106"/>
        <v>0</v>
      </c>
      <c r="AF245" s="11">
        <f t="shared" si="107"/>
        <v>0</v>
      </c>
      <c r="AG245" s="12">
        <f t="shared" si="108"/>
        <v>0</v>
      </c>
      <c r="AH245" s="11">
        <f t="shared" si="109"/>
        <v>0</v>
      </c>
      <c r="AI245" s="12">
        <f t="shared" si="110"/>
        <v>0</v>
      </c>
      <c r="AJ245" s="11">
        <f t="shared" si="111"/>
        <v>0</v>
      </c>
      <c r="AK245" s="12">
        <f t="shared" si="112"/>
        <v>0</v>
      </c>
    </row>
    <row r="246" spans="1:37" x14ac:dyDescent="0.3">
      <c r="A246">
        <v>615738</v>
      </c>
      <c r="C246" s="1">
        <v>44245</v>
      </c>
      <c r="D246">
        <v>8</v>
      </c>
      <c r="E246" t="s">
        <v>193</v>
      </c>
      <c r="F246" t="s">
        <v>165</v>
      </c>
      <c r="G246" t="s">
        <v>23</v>
      </c>
      <c r="H246" s="2">
        <v>16989222</v>
      </c>
      <c r="J246">
        <f t="shared" si="85"/>
        <v>0</v>
      </c>
      <c r="K246">
        <f t="shared" si="86"/>
        <v>0</v>
      </c>
      <c r="L246">
        <f t="shared" si="87"/>
        <v>0</v>
      </c>
      <c r="M246">
        <f t="shared" si="88"/>
        <v>0</v>
      </c>
      <c r="N246">
        <f t="shared" si="89"/>
        <v>0</v>
      </c>
      <c r="O246">
        <f t="shared" si="90"/>
        <v>0</v>
      </c>
      <c r="P246">
        <f t="shared" si="91"/>
        <v>0</v>
      </c>
      <c r="Q246">
        <f t="shared" si="92"/>
        <v>0</v>
      </c>
      <c r="R246" s="11">
        <f t="shared" si="93"/>
        <v>0</v>
      </c>
      <c r="S246" s="12">
        <f t="shared" si="94"/>
        <v>0</v>
      </c>
      <c r="T246" s="11">
        <f t="shared" si="95"/>
        <v>0</v>
      </c>
      <c r="U246" s="12">
        <f t="shared" si="96"/>
        <v>0</v>
      </c>
      <c r="V246" s="11">
        <f t="shared" si="97"/>
        <v>0</v>
      </c>
      <c r="W246" s="12">
        <f t="shared" si="98"/>
        <v>0</v>
      </c>
      <c r="X246" s="11">
        <f t="shared" si="99"/>
        <v>0</v>
      </c>
      <c r="Y246" s="12">
        <f t="shared" si="100"/>
        <v>0</v>
      </c>
      <c r="Z246" s="11">
        <f t="shared" si="101"/>
        <v>0</v>
      </c>
      <c r="AA246" s="12">
        <f t="shared" si="102"/>
        <v>0</v>
      </c>
      <c r="AB246" s="11">
        <f t="shared" si="103"/>
        <v>0</v>
      </c>
      <c r="AC246" s="12">
        <f t="shared" si="104"/>
        <v>0</v>
      </c>
      <c r="AD246" s="11">
        <f t="shared" si="105"/>
        <v>0</v>
      </c>
      <c r="AE246" s="12">
        <f t="shared" si="106"/>
        <v>0</v>
      </c>
      <c r="AF246" s="11">
        <f t="shared" si="107"/>
        <v>0</v>
      </c>
      <c r="AG246" s="12">
        <f t="shared" si="108"/>
        <v>0</v>
      </c>
      <c r="AH246" s="11">
        <f t="shared" si="109"/>
        <v>0</v>
      </c>
      <c r="AI246" s="12">
        <f t="shared" si="110"/>
        <v>0</v>
      </c>
      <c r="AJ246" s="11">
        <f t="shared" si="111"/>
        <v>0</v>
      </c>
      <c r="AK246" s="12">
        <f t="shared" si="112"/>
        <v>0</v>
      </c>
    </row>
    <row r="247" spans="1:37" x14ac:dyDescent="0.3">
      <c r="A247">
        <v>615738</v>
      </c>
      <c r="C247" s="1">
        <v>44245</v>
      </c>
      <c r="D247">
        <v>9</v>
      </c>
      <c r="E247" t="s">
        <v>193</v>
      </c>
      <c r="F247" t="s">
        <v>165</v>
      </c>
      <c r="G247" t="s">
        <v>15</v>
      </c>
      <c r="H247" s="2">
        <v>17301243</v>
      </c>
      <c r="J247">
        <f t="shared" si="85"/>
        <v>0</v>
      </c>
      <c r="K247">
        <f t="shared" si="86"/>
        <v>0</v>
      </c>
      <c r="L247">
        <f t="shared" si="87"/>
        <v>0</v>
      </c>
      <c r="M247">
        <f t="shared" si="88"/>
        <v>0</v>
      </c>
      <c r="N247">
        <f t="shared" si="89"/>
        <v>0</v>
      </c>
      <c r="O247">
        <f t="shared" si="90"/>
        <v>0</v>
      </c>
      <c r="P247">
        <f t="shared" si="91"/>
        <v>0</v>
      </c>
      <c r="Q247">
        <f t="shared" si="92"/>
        <v>0</v>
      </c>
      <c r="R247" s="11">
        <f t="shared" si="93"/>
        <v>0</v>
      </c>
      <c r="S247" s="12">
        <f t="shared" si="94"/>
        <v>0</v>
      </c>
      <c r="T247" s="11">
        <f t="shared" si="95"/>
        <v>0</v>
      </c>
      <c r="U247" s="12">
        <f t="shared" si="96"/>
        <v>0</v>
      </c>
      <c r="V247" s="11">
        <f t="shared" si="97"/>
        <v>0</v>
      </c>
      <c r="W247" s="12">
        <f t="shared" si="98"/>
        <v>0</v>
      </c>
      <c r="X247" s="11">
        <f t="shared" si="99"/>
        <v>0</v>
      </c>
      <c r="Y247" s="12">
        <f t="shared" si="100"/>
        <v>0</v>
      </c>
      <c r="Z247" s="11">
        <f t="shared" si="101"/>
        <v>0</v>
      </c>
      <c r="AA247" s="12">
        <f t="shared" si="102"/>
        <v>0</v>
      </c>
      <c r="AB247" s="11">
        <f t="shared" si="103"/>
        <v>0</v>
      </c>
      <c r="AC247" s="12">
        <f t="shared" si="104"/>
        <v>0</v>
      </c>
      <c r="AD247" s="11">
        <f t="shared" si="105"/>
        <v>0</v>
      </c>
      <c r="AE247" s="12">
        <f t="shared" si="106"/>
        <v>0</v>
      </c>
      <c r="AF247" s="11">
        <f t="shared" si="107"/>
        <v>1</v>
      </c>
      <c r="AG247" s="12">
        <f t="shared" si="108"/>
        <v>0</v>
      </c>
      <c r="AH247" s="11">
        <f t="shared" si="109"/>
        <v>0</v>
      </c>
      <c r="AI247" s="12">
        <f t="shared" si="110"/>
        <v>0</v>
      </c>
      <c r="AJ247" s="11">
        <f t="shared" si="111"/>
        <v>0</v>
      </c>
      <c r="AK247" s="12">
        <f t="shared" si="112"/>
        <v>0</v>
      </c>
    </row>
    <row r="248" spans="1:37" x14ac:dyDescent="0.3">
      <c r="A248">
        <v>615738</v>
      </c>
      <c r="C248" s="1">
        <v>44245</v>
      </c>
      <c r="D248">
        <v>10</v>
      </c>
      <c r="E248" t="s">
        <v>193</v>
      </c>
      <c r="F248" t="s">
        <v>165</v>
      </c>
      <c r="G248" t="s">
        <v>14</v>
      </c>
      <c r="H248" s="2">
        <v>17357530</v>
      </c>
      <c r="J248">
        <f t="shared" si="85"/>
        <v>0</v>
      </c>
      <c r="K248">
        <f t="shared" si="86"/>
        <v>0</v>
      </c>
      <c r="L248">
        <f t="shared" si="87"/>
        <v>0</v>
      </c>
      <c r="M248">
        <f t="shared" si="88"/>
        <v>0</v>
      </c>
      <c r="N248">
        <f t="shared" si="89"/>
        <v>0</v>
      </c>
      <c r="O248">
        <f t="shared" si="90"/>
        <v>0</v>
      </c>
      <c r="P248">
        <f t="shared" si="91"/>
        <v>0</v>
      </c>
      <c r="Q248">
        <f t="shared" si="92"/>
        <v>0</v>
      </c>
      <c r="R248" s="11">
        <f t="shared" si="93"/>
        <v>0</v>
      </c>
      <c r="S248" s="12">
        <f t="shared" si="94"/>
        <v>0</v>
      </c>
      <c r="T248" s="11">
        <f t="shared" si="95"/>
        <v>0</v>
      </c>
      <c r="U248" s="12">
        <f t="shared" si="96"/>
        <v>0</v>
      </c>
      <c r="V248" s="11">
        <f t="shared" si="97"/>
        <v>0</v>
      </c>
      <c r="W248" s="12">
        <f t="shared" si="98"/>
        <v>0</v>
      </c>
      <c r="X248" s="11">
        <f t="shared" si="99"/>
        <v>0</v>
      </c>
      <c r="Y248" s="12">
        <f t="shared" si="100"/>
        <v>0</v>
      </c>
      <c r="Z248" s="11">
        <f t="shared" si="101"/>
        <v>1</v>
      </c>
      <c r="AA248" s="12">
        <f t="shared" si="102"/>
        <v>0</v>
      </c>
      <c r="AB248" s="11">
        <f t="shared" si="103"/>
        <v>0</v>
      </c>
      <c r="AC248" s="12">
        <f t="shared" si="104"/>
        <v>0</v>
      </c>
      <c r="AD248" s="11">
        <f t="shared" si="105"/>
        <v>0</v>
      </c>
      <c r="AE248" s="12">
        <f t="shared" si="106"/>
        <v>0</v>
      </c>
      <c r="AF248" s="11">
        <f t="shared" si="107"/>
        <v>0</v>
      </c>
      <c r="AG248" s="12">
        <f t="shared" si="108"/>
        <v>0</v>
      </c>
      <c r="AH248" s="11">
        <f t="shared" si="109"/>
        <v>0</v>
      </c>
      <c r="AI248" s="12">
        <f t="shared" si="110"/>
        <v>0</v>
      </c>
      <c r="AJ248" s="11">
        <f t="shared" si="111"/>
        <v>0</v>
      </c>
      <c r="AK248" s="12">
        <f t="shared" si="112"/>
        <v>0</v>
      </c>
    </row>
    <row r="249" spans="1:37" x14ac:dyDescent="0.3">
      <c r="A249">
        <v>615738</v>
      </c>
      <c r="C249" s="1">
        <v>44245</v>
      </c>
      <c r="D249">
        <v>11</v>
      </c>
      <c r="E249" t="s">
        <v>193</v>
      </c>
      <c r="F249" t="s">
        <v>165</v>
      </c>
      <c r="G249" t="s">
        <v>37</v>
      </c>
      <c r="H249" s="2">
        <v>18269793</v>
      </c>
      <c r="J249">
        <f t="shared" si="85"/>
        <v>0</v>
      </c>
      <c r="K249">
        <f t="shared" si="86"/>
        <v>0</v>
      </c>
      <c r="L249">
        <f t="shared" si="87"/>
        <v>0</v>
      </c>
      <c r="M249">
        <f t="shared" si="88"/>
        <v>0</v>
      </c>
      <c r="N249">
        <f t="shared" si="89"/>
        <v>0</v>
      </c>
      <c r="O249">
        <f t="shared" si="90"/>
        <v>0</v>
      </c>
      <c r="P249">
        <f t="shared" si="91"/>
        <v>0</v>
      </c>
      <c r="Q249">
        <f t="shared" si="92"/>
        <v>0</v>
      </c>
      <c r="R249" s="11">
        <f t="shared" si="93"/>
        <v>0</v>
      </c>
      <c r="S249" s="12">
        <f t="shared" si="94"/>
        <v>0</v>
      </c>
      <c r="T249" s="11">
        <f t="shared" si="95"/>
        <v>0</v>
      </c>
      <c r="U249" s="12">
        <f t="shared" si="96"/>
        <v>0</v>
      </c>
      <c r="V249" s="11">
        <f t="shared" si="97"/>
        <v>0</v>
      </c>
      <c r="W249" s="12">
        <f t="shared" si="98"/>
        <v>0</v>
      </c>
      <c r="X249" s="11">
        <f t="shared" si="99"/>
        <v>0</v>
      </c>
      <c r="Y249" s="12">
        <f t="shared" si="100"/>
        <v>0</v>
      </c>
      <c r="Z249" s="11">
        <f t="shared" si="101"/>
        <v>0</v>
      </c>
      <c r="AA249" s="12">
        <f t="shared" si="102"/>
        <v>0</v>
      </c>
      <c r="AB249" s="11">
        <f t="shared" si="103"/>
        <v>0</v>
      </c>
      <c r="AC249" s="12">
        <f t="shared" si="104"/>
        <v>0</v>
      </c>
      <c r="AD249" s="11">
        <f t="shared" si="105"/>
        <v>0</v>
      </c>
      <c r="AE249" s="12">
        <f t="shared" si="106"/>
        <v>0</v>
      </c>
      <c r="AF249" s="11">
        <f t="shared" si="107"/>
        <v>0</v>
      </c>
      <c r="AG249" s="12">
        <f t="shared" si="108"/>
        <v>0</v>
      </c>
      <c r="AH249" s="11">
        <f t="shared" si="109"/>
        <v>0</v>
      </c>
      <c r="AI249" s="12">
        <f t="shared" si="110"/>
        <v>0</v>
      </c>
      <c r="AJ249" s="11">
        <f t="shared" si="111"/>
        <v>0</v>
      </c>
      <c r="AK249" s="12">
        <f t="shared" si="112"/>
        <v>0</v>
      </c>
    </row>
    <row r="250" spans="1:37" x14ac:dyDescent="0.3">
      <c r="A250">
        <v>615738</v>
      </c>
      <c r="C250" s="1">
        <v>44245</v>
      </c>
      <c r="D250">
        <v>12</v>
      </c>
      <c r="E250" t="s">
        <v>193</v>
      </c>
      <c r="F250" t="s">
        <v>165</v>
      </c>
      <c r="G250" t="s">
        <v>22</v>
      </c>
      <c r="H250" s="2">
        <v>19392384</v>
      </c>
      <c r="J250">
        <f t="shared" si="85"/>
        <v>0</v>
      </c>
      <c r="K250">
        <f t="shared" si="86"/>
        <v>0</v>
      </c>
      <c r="L250">
        <f t="shared" si="87"/>
        <v>0</v>
      </c>
      <c r="M250">
        <f t="shared" si="88"/>
        <v>0</v>
      </c>
      <c r="N250">
        <f t="shared" si="89"/>
        <v>0</v>
      </c>
      <c r="O250">
        <f t="shared" si="90"/>
        <v>0</v>
      </c>
      <c r="P250">
        <f t="shared" si="91"/>
        <v>0</v>
      </c>
      <c r="Q250">
        <f t="shared" si="92"/>
        <v>0</v>
      </c>
      <c r="R250" s="11">
        <f t="shared" si="93"/>
        <v>0</v>
      </c>
      <c r="S250" s="12">
        <f t="shared" si="94"/>
        <v>0</v>
      </c>
      <c r="T250" s="11">
        <f t="shared" si="95"/>
        <v>0</v>
      </c>
      <c r="U250" s="12">
        <f t="shared" si="96"/>
        <v>0</v>
      </c>
      <c r="V250" s="11">
        <f t="shared" si="97"/>
        <v>0</v>
      </c>
      <c r="W250" s="12">
        <f t="shared" si="98"/>
        <v>0</v>
      </c>
      <c r="X250" s="11">
        <f t="shared" si="99"/>
        <v>0</v>
      </c>
      <c r="Y250" s="12">
        <f t="shared" si="100"/>
        <v>0</v>
      </c>
      <c r="Z250" s="11">
        <f t="shared" si="101"/>
        <v>0</v>
      </c>
      <c r="AA250" s="12">
        <f t="shared" si="102"/>
        <v>0</v>
      </c>
      <c r="AB250" s="11">
        <f t="shared" si="103"/>
        <v>0</v>
      </c>
      <c r="AC250" s="12">
        <f t="shared" si="104"/>
        <v>0</v>
      </c>
      <c r="AD250" s="11">
        <f t="shared" si="105"/>
        <v>0</v>
      </c>
      <c r="AE250" s="12">
        <f t="shared" si="106"/>
        <v>0</v>
      </c>
      <c r="AF250" s="11">
        <f t="shared" si="107"/>
        <v>0</v>
      </c>
      <c r="AG250" s="12">
        <f t="shared" si="108"/>
        <v>0</v>
      </c>
      <c r="AH250" s="11">
        <f t="shared" si="109"/>
        <v>0</v>
      </c>
      <c r="AI250" s="12">
        <f t="shared" si="110"/>
        <v>0</v>
      </c>
      <c r="AJ250" s="11">
        <f t="shared" si="111"/>
        <v>0</v>
      </c>
      <c r="AK250" s="12">
        <f t="shared" si="112"/>
        <v>0</v>
      </c>
    </row>
    <row r="251" spans="1:37" x14ac:dyDescent="0.3">
      <c r="C251" s="1"/>
      <c r="H251" s="2"/>
      <c r="J251">
        <f t="shared" si="85"/>
        <v>0</v>
      </c>
      <c r="K251">
        <f t="shared" si="86"/>
        <v>0</v>
      </c>
      <c r="L251">
        <f t="shared" si="87"/>
        <v>0</v>
      </c>
      <c r="M251">
        <f t="shared" si="88"/>
        <v>0</v>
      </c>
      <c r="N251">
        <f t="shared" si="89"/>
        <v>0</v>
      </c>
      <c r="O251">
        <f t="shared" si="90"/>
        <v>0</v>
      </c>
      <c r="P251">
        <f t="shared" si="91"/>
        <v>0</v>
      </c>
      <c r="Q251">
        <f t="shared" si="92"/>
        <v>0</v>
      </c>
      <c r="R251" s="11">
        <f t="shared" si="93"/>
        <v>0</v>
      </c>
      <c r="S251" s="12">
        <f t="shared" si="94"/>
        <v>0</v>
      </c>
      <c r="T251" s="11">
        <f t="shared" si="95"/>
        <v>0</v>
      </c>
      <c r="U251" s="12">
        <f t="shared" si="96"/>
        <v>0</v>
      </c>
      <c r="V251" s="11">
        <f t="shared" si="97"/>
        <v>0</v>
      </c>
      <c r="W251" s="12">
        <f t="shared" si="98"/>
        <v>0</v>
      </c>
      <c r="X251" s="11">
        <f t="shared" si="99"/>
        <v>0</v>
      </c>
      <c r="Y251" s="12">
        <f t="shared" si="100"/>
        <v>0</v>
      </c>
      <c r="Z251" s="11">
        <f t="shared" si="101"/>
        <v>0</v>
      </c>
      <c r="AA251" s="12">
        <f t="shared" si="102"/>
        <v>0</v>
      </c>
      <c r="AB251" s="11">
        <f t="shared" si="103"/>
        <v>0</v>
      </c>
      <c r="AC251" s="12">
        <f t="shared" si="104"/>
        <v>0</v>
      </c>
      <c r="AD251" s="11">
        <f t="shared" si="105"/>
        <v>0</v>
      </c>
      <c r="AE251" s="12">
        <f t="shared" si="106"/>
        <v>0</v>
      </c>
      <c r="AF251" s="11">
        <f t="shared" si="107"/>
        <v>0</v>
      </c>
      <c r="AG251" s="12">
        <f t="shared" si="108"/>
        <v>0</v>
      </c>
      <c r="AH251" s="11">
        <f t="shared" si="109"/>
        <v>0</v>
      </c>
      <c r="AI251" s="12">
        <f t="shared" si="110"/>
        <v>0</v>
      </c>
      <c r="AJ251" s="11">
        <f t="shared" si="111"/>
        <v>0</v>
      </c>
      <c r="AK251" s="12">
        <f t="shared" si="112"/>
        <v>0</v>
      </c>
    </row>
    <row r="252" spans="1:37" x14ac:dyDescent="0.3">
      <c r="A252">
        <v>613552</v>
      </c>
      <c r="C252" s="1">
        <v>44244</v>
      </c>
      <c r="D252">
        <v>1</v>
      </c>
      <c r="E252" t="s">
        <v>194</v>
      </c>
      <c r="F252" t="s">
        <v>165</v>
      </c>
      <c r="G252" t="s">
        <v>111</v>
      </c>
      <c r="H252" s="2">
        <v>10888660</v>
      </c>
      <c r="J252">
        <f t="shared" si="85"/>
        <v>0</v>
      </c>
      <c r="K252">
        <f t="shared" si="86"/>
        <v>0</v>
      </c>
      <c r="L252">
        <f t="shared" si="87"/>
        <v>0</v>
      </c>
      <c r="M252">
        <f t="shared" si="88"/>
        <v>0</v>
      </c>
      <c r="N252">
        <f t="shared" si="89"/>
        <v>0</v>
      </c>
      <c r="O252">
        <f t="shared" si="90"/>
        <v>0</v>
      </c>
      <c r="P252">
        <f t="shared" si="91"/>
        <v>0</v>
      </c>
      <c r="Q252">
        <f t="shared" si="92"/>
        <v>0</v>
      </c>
      <c r="R252" s="11">
        <f t="shared" si="93"/>
        <v>0</v>
      </c>
      <c r="S252" s="12">
        <f t="shared" si="94"/>
        <v>0</v>
      </c>
      <c r="T252" s="11">
        <f t="shared" si="95"/>
        <v>0</v>
      </c>
      <c r="U252" s="12">
        <f t="shared" si="96"/>
        <v>0</v>
      </c>
      <c r="V252" s="11">
        <f t="shared" si="97"/>
        <v>0</v>
      </c>
      <c r="W252" s="12">
        <f t="shared" si="98"/>
        <v>0</v>
      </c>
      <c r="X252" s="11">
        <f t="shared" si="99"/>
        <v>0</v>
      </c>
      <c r="Y252" s="12">
        <f t="shared" si="100"/>
        <v>0</v>
      </c>
      <c r="Z252" s="11">
        <f t="shared" si="101"/>
        <v>0</v>
      </c>
      <c r="AA252" s="12">
        <f t="shared" si="102"/>
        <v>0</v>
      </c>
      <c r="AB252" s="11">
        <f t="shared" si="103"/>
        <v>0</v>
      </c>
      <c r="AC252" s="12">
        <f t="shared" si="104"/>
        <v>0</v>
      </c>
      <c r="AD252" s="11">
        <f t="shared" si="105"/>
        <v>0</v>
      </c>
      <c r="AE252" s="12">
        <f t="shared" si="106"/>
        <v>0</v>
      </c>
      <c r="AF252" s="11">
        <f t="shared" si="107"/>
        <v>0</v>
      </c>
      <c r="AG252" s="12">
        <f t="shared" si="108"/>
        <v>0</v>
      </c>
      <c r="AH252" s="11">
        <f t="shared" si="109"/>
        <v>0</v>
      </c>
      <c r="AI252" s="12">
        <f t="shared" si="110"/>
        <v>0</v>
      </c>
      <c r="AJ252" s="11">
        <f t="shared" si="111"/>
        <v>0</v>
      </c>
      <c r="AK252" s="12">
        <f t="shared" si="112"/>
        <v>0</v>
      </c>
    </row>
    <row r="253" spans="1:37" x14ac:dyDescent="0.3">
      <c r="A253">
        <v>613552</v>
      </c>
      <c r="C253" s="1">
        <v>44244</v>
      </c>
      <c r="D253">
        <v>2</v>
      </c>
      <c r="E253" t="s">
        <v>194</v>
      </c>
      <c r="F253" t="s">
        <v>165</v>
      </c>
      <c r="G253" t="s">
        <v>112</v>
      </c>
      <c r="H253" s="2">
        <v>12828000</v>
      </c>
      <c r="J253">
        <f t="shared" si="85"/>
        <v>0</v>
      </c>
      <c r="K253">
        <f t="shared" si="86"/>
        <v>0</v>
      </c>
      <c r="L253">
        <f t="shared" si="87"/>
        <v>0</v>
      </c>
      <c r="M253">
        <f t="shared" si="88"/>
        <v>0</v>
      </c>
      <c r="N253">
        <f t="shared" si="89"/>
        <v>0</v>
      </c>
      <c r="O253">
        <f t="shared" si="90"/>
        <v>0</v>
      </c>
      <c r="P253">
        <f t="shared" si="91"/>
        <v>0</v>
      </c>
      <c r="Q253">
        <f t="shared" si="92"/>
        <v>0</v>
      </c>
      <c r="R253" s="11">
        <f t="shared" si="93"/>
        <v>0</v>
      </c>
      <c r="S253" s="12">
        <f t="shared" si="94"/>
        <v>0</v>
      </c>
      <c r="T253" s="11">
        <f t="shared" si="95"/>
        <v>0</v>
      </c>
      <c r="U253" s="12">
        <f t="shared" si="96"/>
        <v>0</v>
      </c>
      <c r="V253" s="11">
        <f t="shared" si="97"/>
        <v>0</v>
      </c>
      <c r="W253" s="12">
        <f t="shared" si="98"/>
        <v>0</v>
      </c>
      <c r="X253" s="11">
        <f t="shared" si="99"/>
        <v>0</v>
      </c>
      <c r="Y253" s="12">
        <f t="shared" si="100"/>
        <v>0</v>
      </c>
      <c r="Z253" s="11">
        <f t="shared" si="101"/>
        <v>0</v>
      </c>
      <c r="AA253" s="12">
        <f t="shared" si="102"/>
        <v>0</v>
      </c>
      <c r="AB253" s="11">
        <f t="shared" si="103"/>
        <v>0</v>
      </c>
      <c r="AC253" s="12">
        <f t="shared" si="104"/>
        <v>0</v>
      </c>
      <c r="AD253" s="11">
        <f t="shared" si="105"/>
        <v>0</v>
      </c>
      <c r="AE253" s="12">
        <f t="shared" si="106"/>
        <v>0</v>
      </c>
      <c r="AF253" s="11">
        <f t="shared" si="107"/>
        <v>0</v>
      </c>
      <c r="AG253" s="12">
        <f t="shared" si="108"/>
        <v>0</v>
      </c>
      <c r="AH253" s="11">
        <f t="shared" si="109"/>
        <v>0</v>
      </c>
      <c r="AI253" s="12">
        <f t="shared" si="110"/>
        <v>0</v>
      </c>
      <c r="AJ253" s="11">
        <f t="shared" si="111"/>
        <v>0</v>
      </c>
      <c r="AK253" s="12">
        <f t="shared" si="112"/>
        <v>0</v>
      </c>
    </row>
    <row r="254" spans="1:37" x14ac:dyDescent="0.3">
      <c r="A254">
        <v>613552</v>
      </c>
      <c r="C254" s="1">
        <v>44244</v>
      </c>
      <c r="D254">
        <v>3</v>
      </c>
      <c r="E254" t="s">
        <v>194</v>
      </c>
      <c r="F254" t="s">
        <v>165</v>
      </c>
      <c r="G254" t="s">
        <v>18</v>
      </c>
      <c r="H254" s="2">
        <v>15270000</v>
      </c>
      <c r="J254">
        <f t="shared" si="85"/>
        <v>0</v>
      </c>
      <c r="K254">
        <f t="shared" si="86"/>
        <v>0</v>
      </c>
      <c r="L254">
        <f t="shared" si="87"/>
        <v>0</v>
      </c>
      <c r="M254">
        <f t="shared" si="88"/>
        <v>0</v>
      </c>
      <c r="N254">
        <f t="shared" si="89"/>
        <v>0</v>
      </c>
      <c r="O254">
        <f t="shared" si="90"/>
        <v>0</v>
      </c>
      <c r="P254">
        <f t="shared" si="91"/>
        <v>0</v>
      </c>
      <c r="Q254">
        <f t="shared" si="92"/>
        <v>0</v>
      </c>
      <c r="R254" s="11">
        <f t="shared" si="93"/>
        <v>0</v>
      </c>
      <c r="S254" s="12">
        <f t="shared" si="94"/>
        <v>0</v>
      </c>
      <c r="T254" s="11">
        <f t="shared" si="95"/>
        <v>0</v>
      </c>
      <c r="U254" s="12">
        <f t="shared" si="96"/>
        <v>0</v>
      </c>
      <c r="V254" s="11">
        <f t="shared" si="97"/>
        <v>0</v>
      </c>
      <c r="W254" s="12">
        <f t="shared" si="98"/>
        <v>0</v>
      </c>
      <c r="X254" s="11">
        <f t="shared" si="99"/>
        <v>0</v>
      </c>
      <c r="Y254" s="12">
        <f t="shared" si="100"/>
        <v>0</v>
      </c>
      <c r="Z254" s="11">
        <f t="shared" si="101"/>
        <v>0</v>
      </c>
      <c r="AA254" s="12">
        <f t="shared" si="102"/>
        <v>0</v>
      </c>
      <c r="AB254" s="11">
        <f t="shared" si="103"/>
        <v>0</v>
      </c>
      <c r="AC254" s="12">
        <f t="shared" si="104"/>
        <v>0</v>
      </c>
      <c r="AD254" s="11">
        <f t="shared" si="105"/>
        <v>1</v>
      </c>
      <c r="AE254" s="12">
        <f t="shared" si="106"/>
        <v>0</v>
      </c>
      <c r="AF254" s="11">
        <f t="shared" si="107"/>
        <v>0</v>
      </c>
      <c r="AG254" s="12">
        <f t="shared" si="108"/>
        <v>0</v>
      </c>
      <c r="AH254" s="11">
        <f t="shared" si="109"/>
        <v>0</v>
      </c>
      <c r="AI254" s="12">
        <f t="shared" si="110"/>
        <v>0</v>
      </c>
      <c r="AJ254" s="11">
        <f t="shared" si="111"/>
        <v>0</v>
      </c>
      <c r="AK254" s="12">
        <f t="shared" si="112"/>
        <v>0</v>
      </c>
    </row>
    <row r="255" spans="1:37" x14ac:dyDescent="0.3">
      <c r="A255">
        <v>613552</v>
      </c>
      <c r="C255" s="1">
        <v>44244</v>
      </c>
      <c r="D255">
        <v>4</v>
      </c>
      <c r="E255" t="s">
        <v>194</v>
      </c>
      <c r="F255" t="s">
        <v>165</v>
      </c>
      <c r="G255" t="s">
        <v>113</v>
      </c>
      <c r="H255" s="2">
        <v>16333000</v>
      </c>
      <c r="J255">
        <f t="shared" si="85"/>
        <v>0</v>
      </c>
      <c r="K255">
        <f t="shared" si="86"/>
        <v>0</v>
      </c>
      <c r="L255">
        <f t="shared" si="87"/>
        <v>0</v>
      </c>
      <c r="M255">
        <f t="shared" si="88"/>
        <v>0</v>
      </c>
      <c r="N255">
        <f t="shared" si="89"/>
        <v>0</v>
      </c>
      <c r="O255">
        <f t="shared" si="90"/>
        <v>0</v>
      </c>
      <c r="P255">
        <f t="shared" si="91"/>
        <v>0</v>
      </c>
      <c r="Q255">
        <f t="shared" si="92"/>
        <v>0</v>
      </c>
      <c r="R255" s="11">
        <f t="shared" si="93"/>
        <v>0</v>
      </c>
      <c r="S255" s="12">
        <f t="shared" si="94"/>
        <v>0</v>
      </c>
      <c r="T255" s="11">
        <f t="shared" si="95"/>
        <v>0</v>
      </c>
      <c r="U255" s="12">
        <f t="shared" si="96"/>
        <v>0</v>
      </c>
      <c r="V255" s="11">
        <f t="shared" si="97"/>
        <v>0</v>
      </c>
      <c r="W255" s="12">
        <f t="shared" si="98"/>
        <v>0</v>
      </c>
      <c r="X255" s="11">
        <f t="shared" si="99"/>
        <v>0</v>
      </c>
      <c r="Y255" s="12">
        <f t="shared" si="100"/>
        <v>0</v>
      </c>
      <c r="Z255" s="11">
        <f t="shared" si="101"/>
        <v>0</v>
      </c>
      <c r="AA255" s="12">
        <f t="shared" si="102"/>
        <v>0</v>
      </c>
      <c r="AB255" s="11">
        <f t="shared" si="103"/>
        <v>0</v>
      </c>
      <c r="AC255" s="12">
        <f t="shared" si="104"/>
        <v>0</v>
      </c>
      <c r="AD255" s="11">
        <f t="shared" si="105"/>
        <v>0</v>
      </c>
      <c r="AE255" s="12">
        <f t="shared" si="106"/>
        <v>0</v>
      </c>
      <c r="AF255" s="11">
        <f t="shared" si="107"/>
        <v>0</v>
      </c>
      <c r="AG255" s="12">
        <f t="shared" si="108"/>
        <v>0</v>
      </c>
      <c r="AH255" s="11">
        <f t="shared" si="109"/>
        <v>0</v>
      </c>
      <c r="AI255" s="12">
        <f t="shared" si="110"/>
        <v>0</v>
      </c>
      <c r="AJ255" s="11">
        <f t="shared" si="111"/>
        <v>0</v>
      </c>
      <c r="AK255" s="12">
        <f t="shared" si="112"/>
        <v>0</v>
      </c>
    </row>
    <row r="256" spans="1:37" x14ac:dyDescent="0.3">
      <c r="A256">
        <v>613552</v>
      </c>
      <c r="C256" s="1">
        <v>44244</v>
      </c>
      <c r="D256">
        <v>5</v>
      </c>
      <c r="E256" t="s">
        <v>194</v>
      </c>
      <c r="F256" t="s">
        <v>165</v>
      </c>
      <c r="G256" t="s">
        <v>79</v>
      </c>
      <c r="H256" s="2">
        <v>16580000</v>
      </c>
      <c r="J256">
        <f t="shared" si="85"/>
        <v>0</v>
      </c>
      <c r="K256">
        <f t="shared" si="86"/>
        <v>0</v>
      </c>
      <c r="L256">
        <f t="shared" si="87"/>
        <v>0</v>
      </c>
      <c r="M256">
        <f t="shared" si="88"/>
        <v>0</v>
      </c>
      <c r="N256">
        <f t="shared" si="89"/>
        <v>0</v>
      </c>
      <c r="O256">
        <f t="shared" si="90"/>
        <v>0</v>
      </c>
      <c r="P256">
        <f t="shared" si="91"/>
        <v>0</v>
      </c>
      <c r="Q256">
        <f t="shared" si="92"/>
        <v>0</v>
      </c>
      <c r="R256" s="11">
        <f t="shared" si="93"/>
        <v>0</v>
      </c>
      <c r="S256" s="12">
        <f t="shared" si="94"/>
        <v>0</v>
      </c>
      <c r="T256" s="11">
        <f t="shared" si="95"/>
        <v>0</v>
      </c>
      <c r="U256" s="12">
        <f t="shared" si="96"/>
        <v>0</v>
      </c>
      <c r="V256" s="11">
        <f t="shared" si="97"/>
        <v>0</v>
      </c>
      <c r="W256" s="12">
        <f t="shared" si="98"/>
        <v>0</v>
      </c>
      <c r="X256" s="11">
        <f t="shared" si="99"/>
        <v>0</v>
      </c>
      <c r="Y256" s="12">
        <f t="shared" si="100"/>
        <v>0</v>
      </c>
      <c r="Z256" s="11">
        <f t="shared" si="101"/>
        <v>0</v>
      </c>
      <c r="AA256" s="12">
        <f t="shared" si="102"/>
        <v>0</v>
      </c>
      <c r="AB256" s="11">
        <f t="shared" si="103"/>
        <v>0</v>
      </c>
      <c r="AC256" s="12">
        <f t="shared" si="104"/>
        <v>0</v>
      </c>
      <c r="AD256" s="11">
        <f t="shared" si="105"/>
        <v>0</v>
      </c>
      <c r="AE256" s="12">
        <f t="shared" si="106"/>
        <v>0</v>
      </c>
      <c r="AF256" s="11">
        <f t="shared" si="107"/>
        <v>0</v>
      </c>
      <c r="AG256" s="12">
        <f t="shared" si="108"/>
        <v>0</v>
      </c>
      <c r="AH256" s="11">
        <f t="shared" si="109"/>
        <v>0</v>
      </c>
      <c r="AI256" s="12">
        <f t="shared" si="110"/>
        <v>0</v>
      </c>
      <c r="AJ256" s="11">
        <f t="shared" si="111"/>
        <v>0</v>
      </c>
      <c r="AK256" s="12">
        <f t="shared" si="112"/>
        <v>0</v>
      </c>
    </row>
    <row r="257" spans="1:37" x14ac:dyDescent="0.3">
      <c r="A257">
        <v>613552</v>
      </c>
      <c r="C257" s="1">
        <v>44244</v>
      </c>
      <c r="D257">
        <v>6</v>
      </c>
      <c r="E257" t="s">
        <v>194</v>
      </c>
      <c r="F257" t="s">
        <v>165</v>
      </c>
      <c r="G257" t="s">
        <v>34</v>
      </c>
      <c r="H257" s="2">
        <v>16947000</v>
      </c>
      <c r="J257">
        <f t="shared" si="85"/>
        <v>0</v>
      </c>
      <c r="K257">
        <f t="shared" si="86"/>
        <v>0</v>
      </c>
      <c r="L257">
        <f t="shared" si="87"/>
        <v>0</v>
      </c>
      <c r="M257">
        <f t="shared" si="88"/>
        <v>0</v>
      </c>
      <c r="N257">
        <f t="shared" si="89"/>
        <v>0</v>
      </c>
      <c r="O257">
        <f t="shared" si="90"/>
        <v>0</v>
      </c>
      <c r="P257">
        <f t="shared" si="91"/>
        <v>0</v>
      </c>
      <c r="Q257">
        <f t="shared" si="92"/>
        <v>0</v>
      </c>
      <c r="R257" s="11">
        <f t="shared" si="93"/>
        <v>0</v>
      </c>
      <c r="S257" s="12">
        <f t="shared" si="94"/>
        <v>0</v>
      </c>
      <c r="T257" s="11">
        <f t="shared" si="95"/>
        <v>0</v>
      </c>
      <c r="U257" s="12">
        <f t="shared" si="96"/>
        <v>0</v>
      </c>
      <c r="V257" s="11">
        <f t="shared" si="97"/>
        <v>0</v>
      </c>
      <c r="W257" s="12">
        <f t="shared" si="98"/>
        <v>0</v>
      </c>
      <c r="X257" s="11">
        <f t="shared" si="99"/>
        <v>0</v>
      </c>
      <c r="Y257" s="12">
        <f t="shared" si="100"/>
        <v>0</v>
      </c>
      <c r="Z257" s="11">
        <f t="shared" si="101"/>
        <v>0</v>
      </c>
      <c r="AA257" s="12">
        <f t="shared" si="102"/>
        <v>0</v>
      </c>
      <c r="AB257" s="11">
        <f t="shared" si="103"/>
        <v>0</v>
      </c>
      <c r="AC257" s="12">
        <f t="shared" si="104"/>
        <v>0</v>
      </c>
      <c r="AD257" s="11">
        <f t="shared" si="105"/>
        <v>0</v>
      </c>
      <c r="AE257" s="12">
        <f t="shared" si="106"/>
        <v>0</v>
      </c>
      <c r="AF257" s="11">
        <f t="shared" si="107"/>
        <v>0</v>
      </c>
      <c r="AG257" s="12">
        <f t="shared" si="108"/>
        <v>0</v>
      </c>
      <c r="AH257" s="11">
        <f t="shared" si="109"/>
        <v>0</v>
      </c>
      <c r="AI257" s="12">
        <f t="shared" si="110"/>
        <v>0</v>
      </c>
      <c r="AJ257" s="11">
        <f t="shared" si="111"/>
        <v>0</v>
      </c>
      <c r="AK257" s="12">
        <f t="shared" si="112"/>
        <v>0</v>
      </c>
    </row>
    <row r="258" spans="1:37" x14ac:dyDescent="0.3">
      <c r="A258">
        <v>613552</v>
      </c>
      <c r="C258" s="1">
        <v>44244</v>
      </c>
      <c r="D258">
        <v>7</v>
      </c>
      <c r="E258" t="s">
        <v>194</v>
      </c>
      <c r="F258" t="s">
        <v>165</v>
      </c>
      <c r="G258" t="s">
        <v>78</v>
      </c>
      <c r="H258" s="2">
        <v>17350000</v>
      </c>
      <c r="J258">
        <f t="shared" si="85"/>
        <v>0</v>
      </c>
      <c r="K258">
        <f t="shared" si="86"/>
        <v>0</v>
      </c>
      <c r="L258">
        <f t="shared" si="87"/>
        <v>0</v>
      </c>
      <c r="M258">
        <f t="shared" si="88"/>
        <v>0</v>
      </c>
      <c r="N258">
        <f t="shared" si="89"/>
        <v>0</v>
      </c>
      <c r="O258">
        <f t="shared" si="90"/>
        <v>0</v>
      </c>
      <c r="P258">
        <f t="shared" si="91"/>
        <v>0</v>
      </c>
      <c r="Q258">
        <f t="shared" si="92"/>
        <v>0</v>
      </c>
      <c r="R258" s="11">
        <f t="shared" si="93"/>
        <v>0</v>
      </c>
      <c r="S258" s="12">
        <f t="shared" si="94"/>
        <v>0</v>
      </c>
      <c r="T258" s="11">
        <f t="shared" si="95"/>
        <v>0</v>
      </c>
      <c r="U258" s="12">
        <f t="shared" si="96"/>
        <v>0</v>
      </c>
      <c r="V258" s="11">
        <f t="shared" si="97"/>
        <v>0</v>
      </c>
      <c r="W258" s="12">
        <f t="shared" si="98"/>
        <v>0</v>
      </c>
      <c r="X258" s="11">
        <f t="shared" si="99"/>
        <v>0</v>
      </c>
      <c r="Y258" s="12">
        <f t="shared" si="100"/>
        <v>0</v>
      </c>
      <c r="Z258" s="11">
        <f t="shared" si="101"/>
        <v>0</v>
      </c>
      <c r="AA258" s="12">
        <f t="shared" si="102"/>
        <v>0</v>
      </c>
      <c r="AB258" s="11">
        <f t="shared" si="103"/>
        <v>0</v>
      </c>
      <c r="AC258" s="12">
        <f t="shared" si="104"/>
        <v>0</v>
      </c>
      <c r="AD258" s="11">
        <f t="shared" si="105"/>
        <v>0</v>
      </c>
      <c r="AE258" s="12">
        <f t="shared" si="106"/>
        <v>0</v>
      </c>
      <c r="AF258" s="11">
        <f t="shared" si="107"/>
        <v>0</v>
      </c>
      <c r="AG258" s="12">
        <f t="shared" si="108"/>
        <v>0</v>
      </c>
      <c r="AH258" s="11">
        <f t="shared" si="109"/>
        <v>0</v>
      </c>
      <c r="AI258" s="12">
        <f t="shared" si="110"/>
        <v>0</v>
      </c>
      <c r="AJ258" s="11">
        <f t="shared" si="111"/>
        <v>0</v>
      </c>
      <c r="AK258" s="12">
        <f t="shared" si="112"/>
        <v>0</v>
      </c>
    </row>
    <row r="259" spans="1:37" x14ac:dyDescent="0.3">
      <c r="A259">
        <v>613552</v>
      </c>
      <c r="C259" s="1">
        <v>44244</v>
      </c>
      <c r="D259">
        <v>8</v>
      </c>
      <c r="E259" t="s">
        <v>194</v>
      </c>
      <c r="F259" t="s">
        <v>165</v>
      </c>
      <c r="G259" t="s">
        <v>68</v>
      </c>
      <c r="H259" s="2">
        <v>18387000</v>
      </c>
      <c r="J259">
        <f t="shared" si="85"/>
        <v>0</v>
      </c>
      <c r="K259">
        <f t="shared" si="86"/>
        <v>0</v>
      </c>
      <c r="L259">
        <f t="shared" si="87"/>
        <v>0</v>
      </c>
      <c r="M259">
        <f t="shared" si="88"/>
        <v>0</v>
      </c>
      <c r="N259">
        <f t="shared" si="89"/>
        <v>0</v>
      </c>
      <c r="O259">
        <f t="shared" si="90"/>
        <v>0</v>
      </c>
      <c r="P259">
        <f t="shared" si="91"/>
        <v>0</v>
      </c>
      <c r="Q259">
        <f t="shared" si="92"/>
        <v>0</v>
      </c>
      <c r="R259" s="11">
        <f t="shared" si="93"/>
        <v>0</v>
      </c>
      <c r="S259" s="12">
        <f t="shared" si="94"/>
        <v>0</v>
      </c>
      <c r="T259" s="11">
        <f t="shared" si="95"/>
        <v>0</v>
      </c>
      <c r="U259" s="12">
        <f t="shared" si="96"/>
        <v>0</v>
      </c>
      <c r="V259" s="11">
        <f t="shared" si="97"/>
        <v>0</v>
      </c>
      <c r="W259" s="12">
        <f t="shared" si="98"/>
        <v>0</v>
      </c>
      <c r="X259" s="11">
        <f t="shared" si="99"/>
        <v>0</v>
      </c>
      <c r="Y259" s="12">
        <f t="shared" si="100"/>
        <v>0</v>
      </c>
      <c r="Z259" s="11">
        <f t="shared" si="101"/>
        <v>0</v>
      </c>
      <c r="AA259" s="12">
        <f t="shared" si="102"/>
        <v>0</v>
      </c>
      <c r="AB259" s="11">
        <f t="shared" si="103"/>
        <v>0</v>
      </c>
      <c r="AC259" s="12">
        <f t="shared" si="104"/>
        <v>0</v>
      </c>
      <c r="AD259" s="11">
        <f t="shared" si="105"/>
        <v>0</v>
      </c>
      <c r="AE259" s="12">
        <f t="shared" si="106"/>
        <v>0</v>
      </c>
      <c r="AF259" s="11">
        <f t="shared" si="107"/>
        <v>0</v>
      </c>
      <c r="AG259" s="12">
        <f t="shared" si="108"/>
        <v>0</v>
      </c>
      <c r="AH259" s="11">
        <f t="shared" si="109"/>
        <v>0</v>
      </c>
      <c r="AI259" s="12">
        <f t="shared" si="110"/>
        <v>0</v>
      </c>
      <c r="AJ259" s="11">
        <f t="shared" si="111"/>
        <v>0</v>
      </c>
      <c r="AK259" s="12">
        <f t="shared" si="112"/>
        <v>0</v>
      </c>
    </row>
    <row r="260" spans="1:37" x14ac:dyDescent="0.3">
      <c r="A260">
        <v>613552</v>
      </c>
      <c r="C260" s="1">
        <v>44244</v>
      </c>
      <c r="D260">
        <v>9</v>
      </c>
      <c r="E260" t="s">
        <v>194</v>
      </c>
      <c r="F260" t="s">
        <v>165</v>
      </c>
      <c r="G260" t="s">
        <v>55</v>
      </c>
      <c r="H260" s="2">
        <v>18628500</v>
      </c>
      <c r="J260">
        <f t="shared" si="85"/>
        <v>0</v>
      </c>
      <c r="K260">
        <f t="shared" si="86"/>
        <v>0</v>
      </c>
      <c r="L260">
        <f t="shared" si="87"/>
        <v>0</v>
      </c>
      <c r="M260">
        <f t="shared" si="88"/>
        <v>0</v>
      </c>
      <c r="N260">
        <f t="shared" si="89"/>
        <v>0</v>
      </c>
      <c r="O260">
        <f t="shared" si="90"/>
        <v>0</v>
      </c>
      <c r="P260">
        <f t="shared" si="91"/>
        <v>0</v>
      </c>
      <c r="Q260">
        <f t="shared" si="92"/>
        <v>0</v>
      </c>
      <c r="R260" s="11">
        <f t="shared" si="93"/>
        <v>0</v>
      </c>
      <c r="S260" s="12">
        <f t="shared" si="94"/>
        <v>0</v>
      </c>
      <c r="T260" s="11">
        <f t="shared" si="95"/>
        <v>0</v>
      </c>
      <c r="U260" s="12">
        <f t="shared" si="96"/>
        <v>0</v>
      </c>
      <c r="V260" s="11">
        <f t="shared" si="97"/>
        <v>0</v>
      </c>
      <c r="W260" s="12">
        <f t="shared" si="98"/>
        <v>0</v>
      </c>
      <c r="X260" s="11">
        <f t="shared" si="99"/>
        <v>0</v>
      </c>
      <c r="Y260" s="12">
        <f t="shared" si="100"/>
        <v>0</v>
      </c>
      <c r="Z260" s="11">
        <f t="shared" si="101"/>
        <v>0</v>
      </c>
      <c r="AA260" s="12">
        <f t="shared" si="102"/>
        <v>0</v>
      </c>
      <c r="AB260" s="11">
        <f t="shared" si="103"/>
        <v>0</v>
      </c>
      <c r="AC260" s="12">
        <f t="shared" si="104"/>
        <v>0</v>
      </c>
      <c r="AD260" s="11">
        <f t="shared" si="105"/>
        <v>0</v>
      </c>
      <c r="AE260" s="12">
        <f t="shared" si="106"/>
        <v>0</v>
      </c>
      <c r="AF260" s="11">
        <f t="shared" si="107"/>
        <v>0</v>
      </c>
      <c r="AG260" s="12">
        <f t="shared" si="108"/>
        <v>0</v>
      </c>
      <c r="AH260" s="11">
        <f t="shared" si="109"/>
        <v>0</v>
      </c>
      <c r="AI260" s="12">
        <f t="shared" si="110"/>
        <v>0</v>
      </c>
      <c r="AJ260" s="11">
        <f t="shared" si="111"/>
        <v>0</v>
      </c>
      <c r="AK260" s="12">
        <f t="shared" si="112"/>
        <v>0</v>
      </c>
    </row>
    <row r="261" spans="1:37" x14ac:dyDescent="0.3">
      <c r="A261">
        <v>613552</v>
      </c>
      <c r="C261" s="1">
        <v>44244</v>
      </c>
      <c r="D261">
        <v>10</v>
      </c>
      <c r="E261" t="s">
        <v>194</v>
      </c>
      <c r="F261" t="s">
        <v>165</v>
      </c>
      <c r="G261" t="s">
        <v>77</v>
      </c>
      <c r="H261" s="2">
        <v>19116000</v>
      </c>
      <c r="J261">
        <f t="shared" si="85"/>
        <v>0</v>
      </c>
      <c r="K261">
        <f t="shared" si="86"/>
        <v>0</v>
      </c>
      <c r="L261">
        <f t="shared" si="87"/>
        <v>0</v>
      </c>
      <c r="M261">
        <f t="shared" si="88"/>
        <v>0</v>
      </c>
      <c r="N261">
        <f t="shared" si="89"/>
        <v>0</v>
      </c>
      <c r="O261">
        <f t="shared" si="90"/>
        <v>0</v>
      </c>
      <c r="P261">
        <f t="shared" si="91"/>
        <v>0</v>
      </c>
      <c r="Q261">
        <f t="shared" si="92"/>
        <v>0</v>
      </c>
      <c r="R261" s="11">
        <f t="shared" si="93"/>
        <v>0</v>
      </c>
      <c r="S261" s="12">
        <f t="shared" si="94"/>
        <v>0</v>
      </c>
      <c r="T261" s="11">
        <f t="shared" si="95"/>
        <v>0</v>
      </c>
      <c r="U261" s="12">
        <f t="shared" si="96"/>
        <v>0</v>
      </c>
      <c r="V261" s="11">
        <f t="shared" si="97"/>
        <v>0</v>
      </c>
      <c r="W261" s="12">
        <f t="shared" si="98"/>
        <v>0</v>
      </c>
      <c r="X261" s="11">
        <f t="shared" si="99"/>
        <v>0</v>
      </c>
      <c r="Y261" s="12">
        <f t="shared" si="100"/>
        <v>0</v>
      </c>
      <c r="Z261" s="11">
        <f t="shared" si="101"/>
        <v>0</v>
      </c>
      <c r="AA261" s="12">
        <f t="shared" si="102"/>
        <v>0</v>
      </c>
      <c r="AB261" s="11">
        <f t="shared" si="103"/>
        <v>0</v>
      </c>
      <c r="AC261" s="12">
        <f t="shared" si="104"/>
        <v>0</v>
      </c>
      <c r="AD261" s="11">
        <f t="shared" si="105"/>
        <v>0</v>
      </c>
      <c r="AE261" s="12">
        <f t="shared" si="106"/>
        <v>0</v>
      </c>
      <c r="AF261" s="11">
        <f t="shared" si="107"/>
        <v>0</v>
      </c>
      <c r="AG261" s="12">
        <f t="shared" si="108"/>
        <v>0</v>
      </c>
      <c r="AH261" s="11">
        <f t="shared" si="109"/>
        <v>0</v>
      </c>
      <c r="AI261" s="12">
        <f t="shared" si="110"/>
        <v>0</v>
      </c>
      <c r="AJ261" s="11">
        <f t="shared" si="111"/>
        <v>0</v>
      </c>
      <c r="AK261" s="12">
        <f t="shared" si="112"/>
        <v>0</v>
      </c>
    </row>
    <row r="262" spans="1:37" x14ac:dyDescent="0.3">
      <c r="A262">
        <v>613552</v>
      </c>
      <c r="C262" s="1">
        <v>44244</v>
      </c>
      <c r="D262">
        <v>11</v>
      </c>
      <c r="E262" t="s">
        <v>194</v>
      </c>
      <c r="F262" t="s">
        <v>165</v>
      </c>
      <c r="G262" t="s">
        <v>53</v>
      </c>
      <c r="H262" s="2">
        <v>20290000</v>
      </c>
      <c r="J262">
        <f t="shared" si="85"/>
        <v>0</v>
      </c>
      <c r="K262">
        <f t="shared" si="86"/>
        <v>0</v>
      </c>
      <c r="L262">
        <f t="shared" si="87"/>
        <v>0</v>
      </c>
      <c r="M262">
        <f t="shared" si="88"/>
        <v>0</v>
      </c>
      <c r="N262">
        <f t="shared" si="89"/>
        <v>0</v>
      </c>
      <c r="O262">
        <f t="shared" si="90"/>
        <v>0</v>
      </c>
      <c r="P262">
        <f t="shared" si="91"/>
        <v>0</v>
      </c>
      <c r="Q262">
        <f t="shared" si="92"/>
        <v>0</v>
      </c>
      <c r="R262" s="11">
        <f t="shared" si="93"/>
        <v>0</v>
      </c>
      <c r="S262" s="12">
        <f t="shared" si="94"/>
        <v>0</v>
      </c>
      <c r="T262" s="11">
        <f t="shared" si="95"/>
        <v>0</v>
      </c>
      <c r="U262" s="12">
        <f t="shared" si="96"/>
        <v>0</v>
      </c>
      <c r="V262" s="11">
        <f t="shared" si="97"/>
        <v>0</v>
      </c>
      <c r="W262" s="12">
        <f t="shared" si="98"/>
        <v>0</v>
      </c>
      <c r="X262" s="11">
        <f t="shared" si="99"/>
        <v>0</v>
      </c>
      <c r="Y262" s="12">
        <f t="shared" si="100"/>
        <v>0</v>
      </c>
      <c r="Z262" s="11">
        <f t="shared" si="101"/>
        <v>0</v>
      </c>
      <c r="AA262" s="12">
        <f t="shared" si="102"/>
        <v>0</v>
      </c>
      <c r="AB262" s="11">
        <f t="shared" si="103"/>
        <v>0</v>
      </c>
      <c r="AC262" s="12">
        <f t="shared" si="104"/>
        <v>0</v>
      </c>
      <c r="AD262" s="11">
        <f t="shared" si="105"/>
        <v>0</v>
      </c>
      <c r="AE262" s="12">
        <f t="shared" si="106"/>
        <v>0</v>
      </c>
      <c r="AF262" s="11">
        <f t="shared" si="107"/>
        <v>0</v>
      </c>
      <c r="AG262" s="12">
        <f t="shared" si="108"/>
        <v>0</v>
      </c>
      <c r="AH262" s="11">
        <f t="shared" si="109"/>
        <v>0</v>
      </c>
      <c r="AI262" s="12">
        <f t="shared" si="110"/>
        <v>0</v>
      </c>
      <c r="AJ262" s="11">
        <f t="shared" si="111"/>
        <v>0</v>
      </c>
      <c r="AK262" s="12">
        <f t="shared" si="112"/>
        <v>0</v>
      </c>
    </row>
    <row r="263" spans="1:37" x14ac:dyDescent="0.3">
      <c r="A263">
        <v>613552</v>
      </c>
      <c r="C263" s="1">
        <v>44244</v>
      </c>
      <c r="D263">
        <v>12</v>
      </c>
      <c r="E263" t="s">
        <v>194</v>
      </c>
      <c r="F263" t="s">
        <v>165</v>
      </c>
      <c r="G263" t="s">
        <v>156</v>
      </c>
      <c r="H263" s="2">
        <v>20507000</v>
      </c>
      <c r="J263">
        <f t="shared" ref="J263:J320" si="113">IF(G263="Perfetto Contracting Co., Inc. ",1,)</f>
        <v>1</v>
      </c>
      <c r="K263">
        <f t="shared" ref="K263:K320" si="114">IF(AND(D263=1,G263="Perfetto Contracting Co., Inc. "),1,)</f>
        <v>0</v>
      </c>
      <c r="L263">
        <f t="shared" ref="L263:L320" si="115">IF(G263="Oliveira Contracting Inc",1,)</f>
        <v>0</v>
      </c>
      <c r="M263">
        <f t="shared" ref="M263:M320" si="116">IF(AND(D263=1,G263="Oliveira Contracting Inc"),1,)</f>
        <v>0</v>
      </c>
      <c r="N263">
        <f t="shared" ref="N263:N320" si="117">IF(G263="Triumph Construction Co.",1,)</f>
        <v>0</v>
      </c>
      <c r="O263">
        <f t="shared" ref="O263:O320" si="118">IF(AND(D263=1,G263="Triumph Construction Co."),1,)</f>
        <v>0</v>
      </c>
      <c r="P263">
        <f t="shared" ref="P263:P320" si="119">IF(G263="John Civetta &amp; Sons, Inc.",1,)</f>
        <v>0</v>
      </c>
      <c r="Q263">
        <f t="shared" ref="Q263:Q320" si="120">IF(AND(D263=1,G263="John Civetta &amp; Sons, Inc."),1,)</f>
        <v>0</v>
      </c>
      <c r="R263" s="11">
        <f t="shared" ref="R263:R320" si="121">IF(G263="Grace Industries LLC",1,)</f>
        <v>0</v>
      </c>
      <c r="S263" s="12">
        <f t="shared" ref="S263:S320" si="122">IF(AND(D263=1,G263="Grace Industries LLC"),1,)</f>
        <v>0</v>
      </c>
      <c r="T263" s="11">
        <f t="shared" ref="T263:T320" si="123">IF($G263="Grace Industries LLC",1,)</f>
        <v>0</v>
      </c>
      <c r="U263" s="12">
        <f t="shared" ref="U263:U320" si="124">IF(AND($D263=1,$G263="Perfetto Enterprises Co., Inc."),1,)</f>
        <v>0</v>
      </c>
      <c r="V263" s="11">
        <f t="shared" ref="V263:V320" si="125">IF($G263="JRCRUZ Corp",1,)</f>
        <v>0</v>
      </c>
      <c r="W263" s="12">
        <f t="shared" ref="W263:W320" si="126">IF(AND($D263=1,$G263="JRCRUZ Corp"),1,)</f>
        <v>0</v>
      </c>
      <c r="X263" s="11">
        <f t="shared" ref="X263:X320" si="127">IF($G263="Tully Construction Co.",1,)</f>
        <v>0</v>
      </c>
      <c r="Y263" s="12">
        <f t="shared" ref="Y263:Y320" si="128">IF(AND($D263=1,$G263="Tully Construction Co."),1,)</f>
        <v>0</v>
      </c>
      <c r="Z263" s="11">
        <f t="shared" ref="Z263:Z320" si="129">IF($G263="Restani Construction Corp.",1,)</f>
        <v>0</v>
      </c>
      <c r="AA263" s="12">
        <f t="shared" ref="AA263:AA320" si="130">IF(AND($D263=1,$G263="Restani Construction Corp."),1,)</f>
        <v>0</v>
      </c>
      <c r="AB263" s="11">
        <f t="shared" ref="AB263:AB320" si="131">IF($G263="DiFazio Industries",1,)</f>
        <v>0</v>
      </c>
      <c r="AC263" s="12">
        <f t="shared" ref="AC263:AC320" si="132">IF(AND($D263=1,$G263="DiFazio Industries"),1,)</f>
        <v>0</v>
      </c>
      <c r="AD263" s="11">
        <f t="shared" ref="AD263:AD320" si="133">IF($G263="PJS Group/Paul J. Scariano, Inc.",1,)</f>
        <v>0</v>
      </c>
      <c r="AE263" s="12">
        <f t="shared" ref="AE263:AE320" si="134">IF(AND($D263=1,$G263="PJS Group/Paul J. Scariano, Inc."),1,)</f>
        <v>0</v>
      </c>
      <c r="AF263" s="11">
        <f t="shared" ref="AF263:AF320" si="135">IF($G263="C.A.C. Industries, Inc.",1,)</f>
        <v>0</v>
      </c>
      <c r="AG263" s="12">
        <f t="shared" ref="AG263:AG320" si="136">IF(AND($D263=1,$G263="C.A.C. Industries, Inc."),1,)</f>
        <v>0</v>
      </c>
      <c r="AH263" s="11">
        <f t="shared" ref="AH263:AH320" si="137">IF($G263="MLJ Contracting LLC",1,)</f>
        <v>0</v>
      </c>
      <c r="AI263" s="12">
        <f t="shared" ref="AI263:AI320" si="138">IF(AND($D263=1,$G263="MLJ Contracting LLC"),1,)</f>
        <v>0</v>
      </c>
      <c r="AJ263" s="11">
        <f t="shared" ref="AJ263:AJ320" si="139">IF($G263="El Sol Contracting/ES II Enterprises JV",1,)</f>
        <v>0</v>
      </c>
      <c r="AK263" s="12">
        <f t="shared" ref="AK263:AK320" si="140">IF(AND($D263=1,$G263="El Sol Contracting/ES II Enterprises JV"),1,)</f>
        <v>0</v>
      </c>
    </row>
    <row r="264" spans="1:37" x14ac:dyDescent="0.3">
      <c r="A264">
        <v>613552</v>
      </c>
      <c r="C264" s="1">
        <v>44244</v>
      </c>
      <c r="D264">
        <v>13</v>
      </c>
      <c r="E264" t="s">
        <v>194</v>
      </c>
      <c r="F264" t="s">
        <v>165</v>
      </c>
      <c r="G264" t="s">
        <v>114</v>
      </c>
      <c r="H264" s="2">
        <v>23999000</v>
      </c>
      <c r="J264">
        <f t="shared" si="113"/>
        <v>0</v>
      </c>
      <c r="K264">
        <f t="shared" si="114"/>
        <v>0</v>
      </c>
      <c r="L264">
        <f t="shared" si="115"/>
        <v>0</v>
      </c>
      <c r="M264">
        <f t="shared" si="116"/>
        <v>0</v>
      </c>
      <c r="N264">
        <f t="shared" si="117"/>
        <v>0</v>
      </c>
      <c r="O264">
        <f t="shared" si="118"/>
        <v>0</v>
      </c>
      <c r="P264">
        <f t="shared" si="119"/>
        <v>0</v>
      </c>
      <c r="Q264">
        <f t="shared" si="120"/>
        <v>0</v>
      </c>
      <c r="R264" s="11">
        <f t="shared" si="121"/>
        <v>0</v>
      </c>
      <c r="S264" s="12">
        <f t="shared" si="122"/>
        <v>0</v>
      </c>
      <c r="T264" s="11">
        <f t="shared" si="123"/>
        <v>0</v>
      </c>
      <c r="U264" s="12">
        <f t="shared" si="124"/>
        <v>0</v>
      </c>
      <c r="V264" s="11">
        <f t="shared" si="125"/>
        <v>0</v>
      </c>
      <c r="W264" s="12">
        <f t="shared" si="126"/>
        <v>0</v>
      </c>
      <c r="X264" s="11">
        <f t="shared" si="127"/>
        <v>0</v>
      </c>
      <c r="Y264" s="12">
        <f t="shared" si="128"/>
        <v>0</v>
      </c>
      <c r="Z264" s="11">
        <f t="shared" si="129"/>
        <v>0</v>
      </c>
      <c r="AA264" s="12">
        <f t="shared" si="130"/>
        <v>0</v>
      </c>
      <c r="AB264" s="11">
        <f t="shared" si="131"/>
        <v>0</v>
      </c>
      <c r="AC264" s="12">
        <f t="shared" si="132"/>
        <v>0</v>
      </c>
      <c r="AD264" s="11">
        <f t="shared" si="133"/>
        <v>0</v>
      </c>
      <c r="AE264" s="12">
        <f t="shared" si="134"/>
        <v>0</v>
      </c>
      <c r="AF264" s="11">
        <f t="shared" si="135"/>
        <v>0</v>
      </c>
      <c r="AG264" s="12">
        <f t="shared" si="136"/>
        <v>0</v>
      </c>
      <c r="AH264" s="11">
        <f t="shared" si="137"/>
        <v>0</v>
      </c>
      <c r="AI264" s="12">
        <f t="shared" si="138"/>
        <v>0</v>
      </c>
      <c r="AJ264" s="11">
        <f t="shared" si="139"/>
        <v>0</v>
      </c>
      <c r="AK264" s="12">
        <f t="shared" si="140"/>
        <v>0</v>
      </c>
    </row>
    <row r="265" spans="1:37" x14ac:dyDescent="0.3">
      <c r="A265">
        <v>613552</v>
      </c>
      <c r="C265" s="1">
        <v>44244</v>
      </c>
      <c r="D265">
        <v>14</v>
      </c>
      <c r="E265" t="s">
        <v>194</v>
      </c>
      <c r="F265" t="s">
        <v>165</v>
      </c>
      <c r="G265" t="s">
        <v>80</v>
      </c>
      <c r="H265" s="2">
        <v>24337000</v>
      </c>
      <c r="J265">
        <f t="shared" si="113"/>
        <v>0</v>
      </c>
      <c r="K265">
        <f t="shared" si="114"/>
        <v>0</v>
      </c>
      <c r="L265">
        <f t="shared" si="115"/>
        <v>0</v>
      </c>
      <c r="M265">
        <f t="shared" si="116"/>
        <v>0</v>
      </c>
      <c r="N265">
        <f t="shared" si="117"/>
        <v>0</v>
      </c>
      <c r="O265">
        <f t="shared" si="118"/>
        <v>0</v>
      </c>
      <c r="P265">
        <f t="shared" si="119"/>
        <v>0</v>
      </c>
      <c r="Q265">
        <f t="shared" si="120"/>
        <v>0</v>
      </c>
      <c r="R265" s="11">
        <f t="shared" si="121"/>
        <v>0</v>
      </c>
      <c r="S265" s="12">
        <f t="shared" si="122"/>
        <v>0</v>
      </c>
      <c r="T265" s="11">
        <f t="shared" si="123"/>
        <v>0</v>
      </c>
      <c r="U265" s="12">
        <f t="shared" si="124"/>
        <v>0</v>
      </c>
      <c r="V265" s="11">
        <f t="shared" si="125"/>
        <v>0</v>
      </c>
      <c r="W265" s="12">
        <f t="shared" si="126"/>
        <v>0</v>
      </c>
      <c r="X265" s="11">
        <f t="shared" si="127"/>
        <v>0</v>
      </c>
      <c r="Y265" s="12">
        <f t="shared" si="128"/>
        <v>0</v>
      </c>
      <c r="Z265" s="11">
        <f t="shared" si="129"/>
        <v>0</v>
      </c>
      <c r="AA265" s="12">
        <f t="shared" si="130"/>
        <v>0</v>
      </c>
      <c r="AB265" s="11">
        <f t="shared" si="131"/>
        <v>0</v>
      </c>
      <c r="AC265" s="12">
        <f t="shared" si="132"/>
        <v>0</v>
      </c>
      <c r="AD265" s="11">
        <f t="shared" si="133"/>
        <v>0</v>
      </c>
      <c r="AE265" s="12">
        <f t="shared" si="134"/>
        <v>0</v>
      </c>
      <c r="AF265" s="11">
        <f t="shared" si="135"/>
        <v>0</v>
      </c>
      <c r="AG265" s="12">
        <f t="shared" si="136"/>
        <v>0</v>
      </c>
      <c r="AH265" s="11">
        <f t="shared" si="137"/>
        <v>0</v>
      </c>
      <c r="AI265" s="12">
        <f t="shared" si="138"/>
        <v>0</v>
      </c>
      <c r="AJ265" s="11">
        <f t="shared" si="139"/>
        <v>0</v>
      </c>
      <c r="AK265" s="12">
        <f t="shared" si="140"/>
        <v>0</v>
      </c>
    </row>
    <row r="266" spans="1:37" x14ac:dyDescent="0.3">
      <c r="A266">
        <v>613552</v>
      </c>
      <c r="C266" s="1">
        <v>44244</v>
      </c>
      <c r="D266">
        <v>15</v>
      </c>
      <c r="E266" t="s">
        <v>194</v>
      </c>
      <c r="F266" t="s">
        <v>165</v>
      </c>
      <c r="G266" t="s">
        <v>115</v>
      </c>
      <c r="H266" s="2">
        <v>25473000</v>
      </c>
      <c r="J266">
        <f t="shared" si="113"/>
        <v>0</v>
      </c>
      <c r="K266">
        <f t="shared" si="114"/>
        <v>0</v>
      </c>
      <c r="L266">
        <f t="shared" si="115"/>
        <v>0</v>
      </c>
      <c r="M266">
        <f t="shared" si="116"/>
        <v>0</v>
      </c>
      <c r="N266">
        <f t="shared" si="117"/>
        <v>0</v>
      </c>
      <c r="O266">
        <f t="shared" si="118"/>
        <v>0</v>
      </c>
      <c r="P266">
        <f t="shared" si="119"/>
        <v>0</v>
      </c>
      <c r="Q266">
        <f t="shared" si="120"/>
        <v>0</v>
      </c>
      <c r="R266" s="11">
        <f t="shared" si="121"/>
        <v>0</v>
      </c>
      <c r="S266" s="12">
        <f t="shared" si="122"/>
        <v>0</v>
      </c>
      <c r="T266" s="11">
        <f t="shared" si="123"/>
        <v>0</v>
      </c>
      <c r="U266" s="12">
        <f t="shared" si="124"/>
        <v>0</v>
      </c>
      <c r="V266" s="11">
        <f t="shared" si="125"/>
        <v>0</v>
      </c>
      <c r="W266" s="12">
        <f t="shared" si="126"/>
        <v>0</v>
      </c>
      <c r="X266" s="11">
        <f t="shared" si="127"/>
        <v>0</v>
      </c>
      <c r="Y266" s="12">
        <f t="shared" si="128"/>
        <v>0</v>
      </c>
      <c r="Z266" s="11">
        <f t="shared" si="129"/>
        <v>0</v>
      </c>
      <c r="AA266" s="12">
        <f t="shared" si="130"/>
        <v>0</v>
      </c>
      <c r="AB266" s="11">
        <f t="shared" si="131"/>
        <v>0</v>
      </c>
      <c r="AC266" s="12">
        <f t="shared" si="132"/>
        <v>0</v>
      </c>
      <c r="AD266" s="11">
        <f t="shared" si="133"/>
        <v>0</v>
      </c>
      <c r="AE266" s="12">
        <f t="shared" si="134"/>
        <v>0</v>
      </c>
      <c r="AF266" s="11">
        <f t="shared" si="135"/>
        <v>0</v>
      </c>
      <c r="AG266" s="12">
        <f t="shared" si="136"/>
        <v>0</v>
      </c>
      <c r="AH266" s="11">
        <f t="shared" si="137"/>
        <v>0</v>
      </c>
      <c r="AI266" s="12">
        <f t="shared" si="138"/>
        <v>0</v>
      </c>
      <c r="AJ266" s="11">
        <f t="shared" si="139"/>
        <v>0</v>
      </c>
      <c r="AK266" s="12">
        <f t="shared" si="140"/>
        <v>0</v>
      </c>
    </row>
    <row r="267" spans="1:37" x14ac:dyDescent="0.3">
      <c r="C267" s="1"/>
      <c r="H267" s="2"/>
      <c r="J267">
        <f t="shared" si="113"/>
        <v>0</v>
      </c>
      <c r="K267">
        <f t="shared" si="114"/>
        <v>0</v>
      </c>
      <c r="L267">
        <f t="shared" si="115"/>
        <v>0</v>
      </c>
      <c r="M267">
        <f t="shared" si="116"/>
        <v>0</v>
      </c>
      <c r="N267">
        <f t="shared" si="117"/>
        <v>0</v>
      </c>
      <c r="O267">
        <f t="shared" si="118"/>
        <v>0</v>
      </c>
      <c r="P267">
        <f t="shared" si="119"/>
        <v>0</v>
      </c>
      <c r="Q267">
        <f t="shared" si="120"/>
        <v>0</v>
      </c>
      <c r="R267" s="11">
        <f t="shared" si="121"/>
        <v>0</v>
      </c>
      <c r="S267" s="12">
        <f t="shared" si="122"/>
        <v>0</v>
      </c>
      <c r="T267" s="11">
        <f t="shared" si="123"/>
        <v>0</v>
      </c>
      <c r="U267" s="12">
        <f t="shared" si="124"/>
        <v>0</v>
      </c>
      <c r="V267" s="11">
        <f t="shared" si="125"/>
        <v>0</v>
      </c>
      <c r="W267" s="12">
        <f t="shared" si="126"/>
        <v>0</v>
      </c>
      <c r="X267" s="11">
        <f t="shared" si="127"/>
        <v>0</v>
      </c>
      <c r="Y267" s="12">
        <f t="shared" si="128"/>
        <v>0</v>
      </c>
      <c r="Z267" s="11">
        <f t="shared" si="129"/>
        <v>0</v>
      </c>
      <c r="AA267" s="12">
        <f t="shared" si="130"/>
        <v>0</v>
      </c>
      <c r="AB267" s="11">
        <f t="shared" si="131"/>
        <v>0</v>
      </c>
      <c r="AC267" s="12">
        <f t="shared" si="132"/>
        <v>0</v>
      </c>
      <c r="AD267" s="11">
        <f t="shared" si="133"/>
        <v>0</v>
      </c>
      <c r="AE267" s="12">
        <f t="shared" si="134"/>
        <v>0</v>
      </c>
      <c r="AF267" s="11">
        <f t="shared" si="135"/>
        <v>0</v>
      </c>
      <c r="AG267" s="12">
        <f t="shared" si="136"/>
        <v>0</v>
      </c>
      <c r="AH267" s="11">
        <f t="shared" si="137"/>
        <v>0</v>
      </c>
      <c r="AI267" s="12">
        <f t="shared" si="138"/>
        <v>0</v>
      </c>
      <c r="AJ267" s="11">
        <f t="shared" si="139"/>
        <v>0</v>
      </c>
      <c r="AK267" s="12">
        <f t="shared" si="140"/>
        <v>0</v>
      </c>
    </row>
    <row r="268" spans="1:37" x14ac:dyDescent="0.3">
      <c r="A268">
        <v>615401</v>
      </c>
      <c r="C268" s="1">
        <v>44235</v>
      </c>
      <c r="D268">
        <v>1</v>
      </c>
      <c r="E268" t="s">
        <v>195</v>
      </c>
      <c r="F268" t="s">
        <v>165</v>
      </c>
      <c r="G268" t="s">
        <v>57</v>
      </c>
      <c r="H268" s="2">
        <v>4900335</v>
      </c>
      <c r="J268">
        <f t="shared" si="113"/>
        <v>0</v>
      </c>
      <c r="K268">
        <f t="shared" si="114"/>
        <v>0</v>
      </c>
      <c r="L268">
        <f t="shared" si="115"/>
        <v>0</v>
      </c>
      <c r="M268">
        <f t="shared" si="116"/>
        <v>0</v>
      </c>
      <c r="N268">
        <f t="shared" si="117"/>
        <v>0</v>
      </c>
      <c r="O268">
        <f t="shared" si="118"/>
        <v>0</v>
      </c>
      <c r="P268">
        <f t="shared" si="119"/>
        <v>0</v>
      </c>
      <c r="Q268">
        <f t="shared" si="120"/>
        <v>0</v>
      </c>
      <c r="R268" s="11">
        <f t="shared" si="121"/>
        <v>0</v>
      </c>
      <c r="S268" s="12">
        <f t="shared" si="122"/>
        <v>0</v>
      </c>
      <c r="T268" s="11">
        <f t="shared" si="123"/>
        <v>0</v>
      </c>
      <c r="U268" s="12">
        <f t="shared" si="124"/>
        <v>0</v>
      </c>
      <c r="V268" s="11">
        <f t="shared" si="125"/>
        <v>0</v>
      </c>
      <c r="W268" s="12">
        <f t="shared" si="126"/>
        <v>0</v>
      </c>
      <c r="X268" s="11">
        <f t="shared" si="127"/>
        <v>0</v>
      </c>
      <c r="Y268" s="12">
        <f t="shared" si="128"/>
        <v>0</v>
      </c>
      <c r="Z268" s="11">
        <f t="shared" si="129"/>
        <v>0</v>
      </c>
      <c r="AA268" s="12">
        <f t="shared" si="130"/>
        <v>0</v>
      </c>
      <c r="AB268" s="11">
        <f t="shared" si="131"/>
        <v>0</v>
      </c>
      <c r="AC268" s="12">
        <f t="shared" si="132"/>
        <v>0</v>
      </c>
      <c r="AD268" s="11">
        <f t="shared" si="133"/>
        <v>0</v>
      </c>
      <c r="AE268" s="12">
        <f t="shared" si="134"/>
        <v>0</v>
      </c>
      <c r="AF268" s="11">
        <f t="shared" si="135"/>
        <v>0</v>
      </c>
      <c r="AG268" s="12">
        <f t="shared" si="136"/>
        <v>0</v>
      </c>
      <c r="AH268" s="11">
        <f t="shared" si="137"/>
        <v>0</v>
      </c>
      <c r="AI268" s="12">
        <f t="shared" si="138"/>
        <v>0</v>
      </c>
      <c r="AJ268" s="11">
        <f t="shared" si="139"/>
        <v>0</v>
      </c>
      <c r="AK268" s="12">
        <f t="shared" si="140"/>
        <v>0</v>
      </c>
    </row>
    <row r="269" spans="1:37" x14ac:dyDescent="0.3">
      <c r="A269">
        <v>615401</v>
      </c>
      <c r="C269" s="1">
        <v>44235</v>
      </c>
      <c r="D269">
        <v>2</v>
      </c>
      <c r="E269" t="s">
        <v>195</v>
      </c>
      <c r="F269" t="s">
        <v>165</v>
      </c>
      <c r="G269" t="s">
        <v>184</v>
      </c>
      <c r="H269" s="2">
        <v>5396000</v>
      </c>
      <c r="J269">
        <f t="shared" si="113"/>
        <v>0</v>
      </c>
      <c r="K269">
        <f t="shared" si="114"/>
        <v>0</v>
      </c>
      <c r="L269">
        <f t="shared" si="115"/>
        <v>0</v>
      </c>
      <c r="M269">
        <f t="shared" si="116"/>
        <v>0</v>
      </c>
      <c r="N269">
        <f t="shared" si="117"/>
        <v>0</v>
      </c>
      <c r="O269">
        <f t="shared" si="118"/>
        <v>0</v>
      </c>
      <c r="P269">
        <f t="shared" si="119"/>
        <v>0</v>
      </c>
      <c r="Q269">
        <f t="shared" si="120"/>
        <v>0</v>
      </c>
      <c r="R269" s="11">
        <f t="shared" si="121"/>
        <v>0</v>
      </c>
      <c r="S269" s="12">
        <f t="shared" si="122"/>
        <v>0</v>
      </c>
      <c r="T269" s="11">
        <f t="shared" si="123"/>
        <v>0</v>
      </c>
      <c r="U269" s="12">
        <f t="shared" si="124"/>
        <v>0</v>
      </c>
      <c r="V269" s="11">
        <f t="shared" si="125"/>
        <v>0</v>
      </c>
      <c r="W269" s="12">
        <f t="shared" si="126"/>
        <v>0</v>
      </c>
      <c r="X269" s="11">
        <f t="shared" si="127"/>
        <v>0</v>
      </c>
      <c r="Y269" s="12">
        <f t="shared" si="128"/>
        <v>0</v>
      </c>
      <c r="Z269" s="11">
        <f t="shared" si="129"/>
        <v>0</v>
      </c>
      <c r="AA269" s="12">
        <f t="shared" si="130"/>
        <v>0</v>
      </c>
      <c r="AB269" s="11">
        <f t="shared" si="131"/>
        <v>0</v>
      </c>
      <c r="AC269" s="12">
        <f t="shared" si="132"/>
        <v>0</v>
      </c>
      <c r="AD269" s="11">
        <f t="shared" si="133"/>
        <v>0</v>
      </c>
      <c r="AE269" s="12">
        <f t="shared" si="134"/>
        <v>0</v>
      </c>
      <c r="AF269" s="11">
        <f t="shared" si="135"/>
        <v>0</v>
      </c>
      <c r="AG269" s="12">
        <f t="shared" si="136"/>
        <v>0</v>
      </c>
      <c r="AH269" s="11">
        <f t="shared" si="137"/>
        <v>0</v>
      </c>
      <c r="AI269" s="12">
        <f t="shared" si="138"/>
        <v>0</v>
      </c>
      <c r="AJ269" s="11">
        <f t="shared" si="139"/>
        <v>0</v>
      </c>
      <c r="AK269" s="12">
        <f t="shared" si="140"/>
        <v>0</v>
      </c>
    </row>
    <row r="270" spans="1:37" x14ac:dyDescent="0.3">
      <c r="A270">
        <v>615401</v>
      </c>
      <c r="C270" s="1">
        <v>44235</v>
      </c>
      <c r="D270">
        <v>3</v>
      </c>
      <c r="E270" t="s">
        <v>195</v>
      </c>
      <c r="F270" t="s">
        <v>165</v>
      </c>
      <c r="G270" t="s">
        <v>35</v>
      </c>
      <c r="H270" s="2">
        <v>6215717</v>
      </c>
      <c r="J270">
        <f t="shared" si="113"/>
        <v>0</v>
      </c>
      <c r="K270">
        <f t="shared" si="114"/>
        <v>0</v>
      </c>
      <c r="L270">
        <f t="shared" si="115"/>
        <v>1</v>
      </c>
      <c r="M270">
        <f t="shared" si="116"/>
        <v>0</v>
      </c>
      <c r="N270">
        <f t="shared" si="117"/>
        <v>0</v>
      </c>
      <c r="O270">
        <f t="shared" si="118"/>
        <v>0</v>
      </c>
      <c r="P270">
        <f t="shared" si="119"/>
        <v>0</v>
      </c>
      <c r="Q270">
        <f t="shared" si="120"/>
        <v>0</v>
      </c>
      <c r="R270" s="11">
        <f t="shared" si="121"/>
        <v>0</v>
      </c>
      <c r="S270" s="12">
        <f t="shared" si="122"/>
        <v>0</v>
      </c>
      <c r="T270" s="11">
        <f t="shared" si="123"/>
        <v>0</v>
      </c>
      <c r="U270" s="12">
        <f t="shared" si="124"/>
        <v>0</v>
      </c>
      <c r="V270" s="11">
        <f t="shared" si="125"/>
        <v>0</v>
      </c>
      <c r="W270" s="12">
        <f t="shared" si="126"/>
        <v>0</v>
      </c>
      <c r="X270" s="11">
        <f t="shared" si="127"/>
        <v>0</v>
      </c>
      <c r="Y270" s="12">
        <f t="shared" si="128"/>
        <v>0</v>
      </c>
      <c r="Z270" s="11">
        <f t="shared" si="129"/>
        <v>0</v>
      </c>
      <c r="AA270" s="12">
        <f t="shared" si="130"/>
        <v>0</v>
      </c>
      <c r="AB270" s="11">
        <f t="shared" si="131"/>
        <v>0</v>
      </c>
      <c r="AC270" s="12">
        <f t="shared" si="132"/>
        <v>0</v>
      </c>
      <c r="AD270" s="11">
        <f t="shared" si="133"/>
        <v>0</v>
      </c>
      <c r="AE270" s="12">
        <f t="shared" si="134"/>
        <v>0</v>
      </c>
      <c r="AF270" s="11">
        <f t="shared" si="135"/>
        <v>0</v>
      </c>
      <c r="AG270" s="12">
        <f t="shared" si="136"/>
        <v>0</v>
      </c>
      <c r="AH270" s="11">
        <f t="shared" si="137"/>
        <v>0</v>
      </c>
      <c r="AI270" s="12">
        <f t="shared" si="138"/>
        <v>0</v>
      </c>
      <c r="AJ270" s="11">
        <f t="shared" si="139"/>
        <v>0</v>
      </c>
      <c r="AK270" s="12">
        <f t="shared" si="140"/>
        <v>0</v>
      </c>
    </row>
    <row r="271" spans="1:37" x14ac:dyDescent="0.3">
      <c r="A271">
        <v>615401</v>
      </c>
      <c r="C271" s="1">
        <v>44235</v>
      </c>
      <c r="D271">
        <v>4</v>
      </c>
      <c r="E271" t="s">
        <v>195</v>
      </c>
      <c r="F271" t="s">
        <v>165</v>
      </c>
      <c r="G271" t="s">
        <v>42</v>
      </c>
      <c r="H271" s="2">
        <v>6373000</v>
      </c>
      <c r="J271">
        <f t="shared" si="113"/>
        <v>0</v>
      </c>
      <c r="K271">
        <f t="shared" si="114"/>
        <v>0</v>
      </c>
      <c r="L271">
        <f t="shared" si="115"/>
        <v>0</v>
      </c>
      <c r="M271">
        <f t="shared" si="116"/>
        <v>0</v>
      </c>
      <c r="N271">
        <f t="shared" si="117"/>
        <v>0</v>
      </c>
      <c r="O271">
        <f t="shared" si="118"/>
        <v>0</v>
      </c>
      <c r="P271">
        <f t="shared" si="119"/>
        <v>0</v>
      </c>
      <c r="Q271">
        <f t="shared" si="120"/>
        <v>0</v>
      </c>
      <c r="R271" s="11">
        <f t="shared" si="121"/>
        <v>0</v>
      </c>
      <c r="S271" s="12">
        <f t="shared" si="122"/>
        <v>0</v>
      </c>
      <c r="T271" s="11">
        <f t="shared" si="123"/>
        <v>0</v>
      </c>
      <c r="U271" s="12">
        <f t="shared" si="124"/>
        <v>0</v>
      </c>
      <c r="V271" s="11">
        <f t="shared" si="125"/>
        <v>0</v>
      </c>
      <c r="W271" s="12">
        <f t="shared" si="126"/>
        <v>0</v>
      </c>
      <c r="X271" s="11">
        <f t="shared" si="127"/>
        <v>0</v>
      </c>
      <c r="Y271" s="12">
        <f t="shared" si="128"/>
        <v>0</v>
      </c>
      <c r="Z271" s="11">
        <f t="shared" si="129"/>
        <v>0</v>
      </c>
      <c r="AA271" s="12">
        <f t="shared" si="130"/>
        <v>0</v>
      </c>
      <c r="AB271" s="11">
        <f t="shared" si="131"/>
        <v>0</v>
      </c>
      <c r="AC271" s="12">
        <f t="shared" si="132"/>
        <v>0</v>
      </c>
      <c r="AD271" s="11">
        <f t="shared" si="133"/>
        <v>0</v>
      </c>
      <c r="AE271" s="12">
        <f t="shared" si="134"/>
        <v>0</v>
      </c>
      <c r="AF271" s="11">
        <f t="shared" si="135"/>
        <v>0</v>
      </c>
      <c r="AG271" s="12">
        <f t="shared" si="136"/>
        <v>0</v>
      </c>
      <c r="AH271" s="11">
        <f t="shared" si="137"/>
        <v>0</v>
      </c>
      <c r="AI271" s="12">
        <f t="shared" si="138"/>
        <v>0</v>
      </c>
      <c r="AJ271" s="11">
        <f t="shared" si="139"/>
        <v>0</v>
      </c>
      <c r="AK271" s="12">
        <f t="shared" si="140"/>
        <v>0</v>
      </c>
    </row>
    <row r="272" spans="1:37" x14ac:dyDescent="0.3">
      <c r="A272">
        <v>615401</v>
      </c>
      <c r="C272" s="1">
        <v>44235</v>
      </c>
      <c r="D272">
        <v>5</v>
      </c>
      <c r="E272" t="s">
        <v>195</v>
      </c>
      <c r="F272" t="s">
        <v>165</v>
      </c>
      <c r="G272" t="s">
        <v>18</v>
      </c>
      <c r="H272" s="2">
        <v>6422322</v>
      </c>
      <c r="J272">
        <f t="shared" si="113"/>
        <v>0</v>
      </c>
      <c r="K272">
        <f t="shared" si="114"/>
        <v>0</v>
      </c>
      <c r="L272">
        <f t="shared" si="115"/>
        <v>0</v>
      </c>
      <c r="M272">
        <f t="shared" si="116"/>
        <v>0</v>
      </c>
      <c r="N272">
        <f t="shared" si="117"/>
        <v>0</v>
      </c>
      <c r="O272">
        <f t="shared" si="118"/>
        <v>0</v>
      </c>
      <c r="P272">
        <f t="shared" si="119"/>
        <v>0</v>
      </c>
      <c r="Q272">
        <f t="shared" si="120"/>
        <v>0</v>
      </c>
      <c r="R272" s="11">
        <f t="shared" si="121"/>
        <v>0</v>
      </c>
      <c r="S272" s="12">
        <f t="shared" si="122"/>
        <v>0</v>
      </c>
      <c r="T272" s="11">
        <f t="shared" si="123"/>
        <v>0</v>
      </c>
      <c r="U272" s="12">
        <f t="shared" si="124"/>
        <v>0</v>
      </c>
      <c r="V272" s="11">
        <f t="shared" si="125"/>
        <v>0</v>
      </c>
      <c r="W272" s="12">
        <f t="shared" si="126"/>
        <v>0</v>
      </c>
      <c r="X272" s="11">
        <f t="shared" si="127"/>
        <v>0</v>
      </c>
      <c r="Y272" s="12">
        <f t="shared" si="128"/>
        <v>0</v>
      </c>
      <c r="Z272" s="11">
        <f t="shared" si="129"/>
        <v>0</v>
      </c>
      <c r="AA272" s="12">
        <f t="shared" si="130"/>
        <v>0</v>
      </c>
      <c r="AB272" s="11">
        <f t="shared" si="131"/>
        <v>0</v>
      </c>
      <c r="AC272" s="12">
        <f t="shared" si="132"/>
        <v>0</v>
      </c>
      <c r="AD272" s="11">
        <f t="shared" si="133"/>
        <v>1</v>
      </c>
      <c r="AE272" s="12">
        <f t="shared" si="134"/>
        <v>0</v>
      </c>
      <c r="AF272" s="11">
        <f t="shared" si="135"/>
        <v>0</v>
      </c>
      <c r="AG272" s="12">
        <f t="shared" si="136"/>
        <v>0</v>
      </c>
      <c r="AH272" s="11">
        <f t="shared" si="137"/>
        <v>0</v>
      </c>
      <c r="AI272" s="12">
        <f t="shared" si="138"/>
        <v>0</v>
      </c>
      <c r="AJ272" s="11">
        <f t="shared" si="139"/>
        <v>0</v>
      </c>
      <c r="AK272" s="12">
        <f t="shared" si="140"/>
        <v>0</v>
      </c>
    </row>
    <row r="273" spans="1:37" x14ac:dyDescent="0.3">
      <c r="A273">
        <v>615401</v>
      </c>
      <c r="C273" s="1">
        <v>44235</v>
      </c>
      <c r="D273">
        <v>6</v>
      </c>
      <c r="E273" t="s">
        <v>195</v>
      </c>
      <c r="F273" t="s">
        <v>165</v>
      </c>
      <c r="G273" t="s">
        <v>17</v>
      </c>
      <c r="H273" s="2">
        <v>6532957</v>
      </c>
      <c r="J273">
        <f t="shared" si="113"/>
        <v>0</v>
      </c>
      <c r="K273">
        <f t="shared" si="114"/>
        <v>0</v>
      </c>
      <c r="L273">
        <f t="shared" si="115"/>
        <v>0</v>
      </c>
      <c r="M273">
        <f t="shared" si="116"/>
        <v>0</v>
      </c>
      <c r="N273">
        <f t="shared" si="117"/>
        <v>0</v>
      </c>
      <c r="O273">
        <f t="shared" si="118"/>
        <v>0</v>
      </c>
      <c r="P273">
        <f t="shared" si="119"/>
        <v>0</v>
      </c>
      <c r="Q273">
        <f t="shared" si="120"/>
        <v>0</v>
      </c>
      <c r="R273" s="11">
        <f t="shared" si="121"/>
        <v>0</v>
      </c>
      <c r="S273" s="12">
        <f t="shared" si="122"/>
        <v>0</v>
      </c>
      <c r="T273" s="11">
        <f t="shared" si="123"/>
        <v>0</v>
      </c>
      <c r="U273" s="12">
        <f t="shared" si="124"/>
        <v>0</v>
      </c>
      <c r="V273" s="11">
        <f t="shared" si="125"/>
        <v>0</v>
      </c>
      <c r="W273" s="12">
        <f t="shared" si="126"/>
        <v>0</v>
      </c>
      <c r="X273" s="11">
        <f t="shared" si="127"/>
        <v>0</v>
      </c>
      <c r="Y273" s="12">
        <f t="shared" si="128"/>
        <v>0</v>
      </c>
      <c r="Z273" s="11">
        <f t="shared" si="129"/>
        <v>0</v>
      </c>
      <c r="AA273" s="12">
        <f t="shared" si="130"/>
        <v>0</v>
      </c>
      <c r="AB273" s="11">
        <f t="shared" si="131"/>
        <v>0</v>
      </c>
      <c r="AC273" s="12">
        <f t="shared" si="132"/>
        <v>0</v>
      </c>
      <c r="AD273" s="11">
        <f t="shared" si="133"/>
        <v>0</v>
      </c>
      <c r="AE273" s="12">
        <f t="shared" si="134"/>
        <v>0</v>
      </c>
      <c r="AF273" s="11">
        <f t="shared" si="135"/>
        <v>0</v>
      </c>
      <c r="AG273" s="12">
        <f t="shared" si="136"/>
        <v>0</v>
      </c>
      <c r="AH273" s="11">
        <f t="shared" si="137"/>
        <v>0</v>
      </c>
      <c r="AI273" s="12">
        <f t="shared" si="138"/>
        <v>0</v>
      </c>
      <c r="AJ273" s="11">
        <f t="shared" si="139"/>
        <v>0</v>
      </c>
      <c r="AK273" s="12">
        <f t="shared" si="140"/>
        <v>0</v>
      </c>
    </row>
    <row r="274" spans="1:37" x14ac:dyDescent="0.3">
      <c r="A274">
        <v>615401</v>
      </c>
      <c r="C274" s="1">
        <v>44235</v>
      </c>
      <c r="D274">
        <v>7</v>
      </c>
      <c r="E274" t="s">
        <v>195</v>
      </c>
      <c r="F274" t="s">
        <v>165</v>
      </c>
      <c r="G274" t="s">
        <v>12</v>
      </c>
      <c r="H274" s="2">
        <v>6767897</v>
      </c>
      <c r="J274">
        <f t="shared" si="113"/>
        <v>0</v>
      </c>
      <c r="K274">
        <f t="shared" si="114"/>
        <v>0</v>
      </c>
      <c r="L274">
        <f t="shared" si="115"/>
        <v>0</v>
      </c>
      <c r="M274">
        <f t="shared" si="116"/>
        <v>0</v>
      </c>
      <c r="N274">
        <f t="shared" si="117"/>
        <v>0</v>
      </c>
      <c r="O274">
        <f t="shared" si="118"/>
        <v>0</v>
      </c>
      <c r="P274">
        <f t="shared" si="119"/>
        <v>0</v>
      </c>
      <c r="Q274">
        <f t="shared" si="120"/>
        <v>0</v>
      </c>
      <c r="R274" s="11">
        <f t="shared" si="121"/>
        <v>0</v>
      </c>
      <c r="S274" s="12">
        <f t="shared" si="122"/>
        <v>0</v>
      </c>
      <c r="T274" s="11">
        <f t="shared" si="123"/>
        <v>0</v>
      </c>
      <c r="U274" s="12">
        <f t="shared" si="124"/>
        <v>0</v>
      </c>
      <c r="V274" s="11">
        <f t="shared" si="125"/>
        <v>1</v>
      </c>
      <c r="W274" s="12">
        <f t="shared" si="126"/>
        <v>0</v>
      </c>
      <c r="X274" s="11">
        <f t="shared" si="127"/>
        <v>0</v>
      </c>
      <c r="Y274" s="12">
        <f t="shared" si="128"/>
        <v>0</v>
      </c>
      <c r="Z274" s="11">
        <f t="shared" si="129"/>
        <v>0</v>
      </c>
      <c r="AA274" s="12">
        <f t="shared" si="130"/>
        <v>0</v>
      </c>
      <c r="AB274" s="11">
        <f t="shared" si="131"/>
        <v>0</v>
      </c>
      <c r="AC274" s="12">
        <f t="shared" si="132"/>
        <v>0</v>
      </c>
      <c r="AD274" s="11">
        <f t="shared" si="133"/>
        <v>0</v>
      </c>
      <c r="AE274" s="12">
        <f t="shared" si="134"/>
        <v>0</v>
      </c>
      <c r="AF274" s="11">
        <f t="shared" si="135"/>
        <v>0</v>
      </c>
      <c r="AG274" s="12">
        <f t="shared" si="136"/>
        <v>0</v>
      </c>
      <c r="AH274" s="11">
        <f t="shared" si="137"/>
        <v>0</v>
      </c>
      <c r="AI274" s="12">
        <f t="shared" si="138"/>
        <v>0</v>
      </c>
      <c r="AJ274" s="11">
        <f t="shared" si="139"/>
        <v>0</v>
      </c>
      <c r="AK274" s="12">
        <f t="shared" si="140"/>
        <v>0</v>
      </c>
    </row>
    <row r="275" spans="1:37" x14ac:dyDescent="0.3">
      <c r="A275">
        <v>615401</v>
      </c>
      <c r="C275" s="1">
        <v>44235</v>
      </c>
      <c r="D275">
        <v>8</v>
      </c>
      <c r="E275" t="s">
        <v>195</v>
      </c>
      <c r="F275" t="s">
        <v>165</v>
      </c>
      <c r="G275" t="s">
        <v>32</v>
      </c>
      <c r="H275" s="2">
        <v>7281820</v>
      </c>
      <c r="J275">
        <f t="shared" si="113"/>
        <v>0</v>
      </c>
      <c r="K275">
        <f t="shared" si="114"/>
        <v>0</v>
      </c>
      <c r="L275">
        <f t="shared" si="115"/>
        <v>0</v>
      </c>
      <c r="M275">
        <f t="shared" si="116"/>
        <v>0</v>
      </c>
      <c r="N275">
        <f t="shared" si="117"/>
        <v>0</v>
      </c>
      <c r="O275">
        <f t="shared" si="118"/>
        <v>0</v>
      </c>
      <c r="P275">
        <f t="shared" si="119"/>
        <v>0</v>
      </c>
      <c r="Q275">
        <f t="shared" si="120"/>
        <v>0</v>
      </c>
      <c r="R275" s="11">
        <f t="shared" si="121"/>
        <v>0</v>
      </c>
      <c r="S275" s="12">
        <f t="shared" si="122"/>
        <v>0</v>
      </c>
      <c r="T275" s="11">
        <f t="shared" si="123"/>
        <v>0</v>
      </c>
      <c r="U275" s="12">
        <f t="shared" si="124"/>
        <v>0</v>
      </c>
      <c r="V275" s="11">
        <f t="shared" si="125"/>
        <v>0</v>
      </c>
      <c r="W275" s="12">
        <f t="shared" si="126"/>
        <v>0</v>
      </c>
      <c r="X275" s="11">
        <f t="shared" si="127"/>
        <v>0</v>
      </c>
      <c r="Y275" s="12">
        <f t="shared" si="128"/>
        <v>0</v>
      </c>
      <c r="Z275" s="11">
        <f t="shared" si="129"/>
        <v>0</v>
      </c>
      <c r="AA275" s="12">
        <f t="shared" si="130"/>
        <v>0</v>
      </c>
      <c r="AB275" s="11">
        <f t="shared" si="131"/>
        <v>0</v>
      </c>
      <c r="AC275" s="12">
        <f t="shared" si="132"/>
        <v>0</v>
      </c>
      <c r="AD275" s="11">
        <f t="shared" si="133"/>
        <v>0</v>
      </c>
      <c r="AE275" s="12">
        <f t="shared" si="134"/>
        <v>0</v>
      </c>
      <c r="AF275" s="11">
        <f t="shared" si="135"/>
        <v>0</v>
      </c>
      <c r="AG275" s="12">
        <f t="shared" si="136"/>
        <v>0</v>
      </c>
      <c r="AH275" s="11">
        <f t="shared" si="137"/>
        <v>0</v>
      </c>
      <c r="AI275" s="12">
        <f t="shared" si="138"/>
        <v>0</v>
      </c>
      <c r="AJ275" s="11">
        <f t="shared" si="139"/>
        <v>0</v>
      </c>
      <c r="AK275" s="12">
        <f t="shared" si="140"/>
        <v>0</v>
      </c>
    </row>
    <row r="276" spans="1:37" x14ac:dyDescent="0.3">
      <c r="A276">
        <v>615401</v>
      </c>
      <c r="C276" s="1">
        <v>44235</v>
      </c>
      <c r="D276">
        <v>9</v>
      </c>
      <c r="E276" t="s">
        <v>195</v>
      </c>
      <c r="F276" t="s">
        <v>165</v>
      </c>
      <c r="G276" t="s">
        <v>50</v>
      </c>
      <c r="H276" s="2">
        <v>7406102</v>
      </c>
      <c r="J276">
        <f t="shared" si="113"/>
        <v>0</v>
      </c>
      <c r="K276">
        <f t="shared" si="114"/>
        <v>0</v>
      </c>
      <c r="L276">
        <f t="shared" si="115"/>
        <v>0</v>
      </c>
      <c r="M276">
        <f t="shared" si="116"/>
        <v>0</v>
      </c>
      <c r="N276">
        <f t="shared" si="117"/>
        <v>0</v>
      </c>
      <c r="O276">
        <f t="shared" si="118"/>
        <v>0</v>
      </c>
      <c r="P276">
        <f t="shared" si="119"/>
        <v>0</v>
      </c>
      <c r="Q276">
        <f t="shared" si="120"/>
        <v>0</v>
      </c>
      <c r="R276" s="11">
        <f t="shared" si="121"/>
        <v>0</v>
      </c>
      <c r="S276" s="12">
        <f t="shared" si="122"/>
        <v>0</v>
      </c>
      <c r="T276" s="11">
        <f t="shared" si="123"/>
        <v>0</v>
      </c>
      <c r="U276" s="12">
        <f t="shared" si="124"/>
        <v>0</v>
      </c>
      <c r="V276" s="11">
        <f t="shared" si="125"/>
        <v>0</v>
      </c>
      <c r="W276" s="12">
        <f t="shared" si="126"/>
        <v>0</v>
      </c>
      <c r="X276" s="11">
        <f t="shared" si="127"/>
        <v>0</v>
      </c>
      <c r="Y276" s="12">
        <f t="shared" si="128"/>
        <v>0</v>
      </c>
      <c r="Z276" s="11">
        <f t="shared" si="129"/>
        <v>0</v>
      </c>
      <c r="AA276" s="12">
        <f t="shared" si="130"/>
        <v>0</v>
      </c>
      <c r="AB276" s="11">
        <f t="shared" si="131"/>
        <v>0</v>
      </c>
      <c r="AC276" s="12">
        <f t="shared" si="132"/>
        <v>0</v>
      </c>
      <c r="AD276" s="11">
        <f t="shared" si="133"/>
        <v>0</v>
      </c>
      <c r="AE276" s="12">
        <f t="shared" si="134"/>
        <v>0</v>
      </c>
      <c r="AF276" s="11">
        <f t="shared" si="135"/>
        <v>0</v>
      </c>
      <c r="AG276" s="12">
        <f t="shared" si="136"/>
        <v>0</v>
      </c>
      <c r="AH276" s="11">
        <f t="shared" si="137"/>
        <v>0</v>
      </c>
      <c r="AI276" s="12">
        <f t="shared" si="138"/>
        <v>0</v>
      </c>
      <c r="AJ276" s="11">
        <f t="shared" si="139"/>
        <v>0</v>
      </c>
      <c r="AK276" s="12">
        <f t="shared" si="140"/>
        <v>0</v>
      </c>
    </row>
    <row r="277" spans="1:37" x14ac:dyDescent="0.3">
      <c r="A277">
        <v>615401</v>
      </c>
      <c r="C277" s="1">
        <v>44235</v>
      </c>
      <c r="D277">
        <v>10</v>
      </c>
      <c r="E277" t="s">
        <v>195</v>
      </c>
      <c r="F277" t="s">
        <v>165</v>
      </c>
      <c r="G277" t="s">
        <v>44</v>
      </c>
      <c r="H277" s="2">
        <v>7847400</v>
      </c>
      <c r="J277">
        <f t="shared" si="113"/>
        <v>0</v>
      </c>
      <c r="K277">
        <f t="shared" si="114"/>
        <v>0</v>
      </c>
      <c r="L277">
        <f t="shared" si="115"/>
        <v>0</v>
      </c>
      <c r="M277">
        <f t="shared" si="116"/>
        <v>0</v>
      </c>
      <c r="N277">
        <f t="shared" si="117"/>
        <v>0</v>
      </c>
      <c r="O277">
        <f t="shared" si="118"/>
        <v>0</v>
      </c>
      <c r="P277">
        <f t="shared" si="119"/>
        <v>1</v>
      </c>
      <c r="Q277">
        <f t="shared" si="120"/>
        <v>0</v>
      </c>
      <c r="R277" s="11">
        <f t="shared" si="121"/>
        <v>0</v>
      </c>
      <c r="S277" s="12">
        <f t="shared" si="122"/>
        <v>0</v>
      </c>
      <c r="T277" s="11">
        <f t="shared" si="123"/>
        <v>0</v>
      </c>
      <c r="U277" s="12">
        <f t="shared" si="124"/>
        <v>0</v>
      </c>
      <c r="V277" s="11">
        <f t="shared" si="125"/>
        <v>0</v>
      </c>
      <c r="W277" s="12">
        <f t="shared" si="126"/>
        <v>0</v>
      </c>
      <c r="X277" s="11">
        <f t="shared" si="127"/>
        <v>0</v>
      </c>
      <c r="Y277" s="12">
        <f t="shared" si="128"/>
        <v>0</v>
      </c>
      <c r="Z277" s="11">
        <f t="shared" si="129"/>
        <v>0</v>
      </c>
      <c r="AA277" s="12">
        <f t="shared" si="130"/>
        <v>0</v>
      </c>
      <c r="AB277" s="11">
        <f t="shared" si="131"/>
        <v>0</v>
      </c>
      <c r="AC277" s="12">
        <f t="shared" si="132"/>
        <v>0</v>
      </c>
      <c r="AD277" s="11">
        <f t="shared" si="133"/>
        <v>0</v>
      </c>
      <c r="AE277" s="12">
        <f t="shared" si="134"/>
        <v>0</v>
      </c>
      <c r="AF277" s="11">
        <f t="shared" si="135"/>
        <v>0</v>
      </c>
      <c r="AG277" s="12">
        <f t="shared" si="136"/>
        <v>0</v>
      </c>
      <c r="AH277" s="11">
        <f t="shared" si="137"/>
        <v>0</v>
      </c>
      <c r="AI277" s="12">
        <f t="shared" si="138"/>
        <v>0</v>
      </c>
      <c r="AJ277" s="11">
        <f t="shared" si="139"/>
        <v>0</v>
      </c>
      <c r="AK277" s="12">
        <f t="shared" si="140"/>
        <v>0</v>
      </c>
    </row>
    <row r="278" spans="1:37" x14ac:dyDescent="0.3">
      <c r="A278">
        <v>615401</v>
      </c>
      <c r="C278" s="1">
        <v>44235</v>
      </c>
      <c r="D278">
        <v>11</v>
      </c>
      <c r="E278" t="s">
        <v>195</v>
      </c>
      <c r="F278" t="s">
        <v>165</v>
      </c>
      <c r="G278" t="s">
        <v>76</v>
      </c>
      <c r="H278" s="2">
        <v>7969953</v>
      </c>
      <c r="J278">
        <f t="shared" si="113"/>
        <v>0</v>
      </c>
      <c r="K278">
        <f t="shared" si="114"/>
        <v>0</v>
      </c>
      <c r="L278">
        <f t="shared" si="115"/>
        <v>0</v>
      </c>
      <c r="M278">
        <f t="shared" si="116"/>
        <v>0</v>
      </c>
      <c r="N278">
        <f t="shared" si="117"/>
        <v>0</v>
      </c>
      <c r="O278">
        <f t="shared" si="118"/>
        <v>0</v>
      </c>
      <c r="P278">
        <f t="shared" si="119"/>
        <v>0</v>
      </c>
      <c r="Q278">
        <f t="shared" si="120"/>
        <v>0</v>
      </c>
      <c r="R278" s="11">
        <f t="shared" si="121"/>
        <v>0</v>
      </c>
      <c r="S278" s="12">
        <f t="shared" si="122"/>
        <v>0</v>
      </c>
      <c r="T278" s="11">
        <f t="shared" si="123"/>
        <v>0</v>
      </c>
      <c r="U278" s="12">
        <f t="shared" si="124"/>
        <v>0</v>
      </c>
      <c r="V278" s="11">
        <f t="shared" si="125"/>
        <v>0</v>
      </c>
      <c r="W278" s="12">
        <f t="shared" si="126"/>
        <v>0</v>
      </c>
      <c r="X278" s="11">
        <f t="shared" si="127"/>
        <v>0</v>
      </c>
      <c r="Y278" s="12">
        <f t="shared" si="128"/>
        <v>0</v>
      </c>
      <c r="Z278" s="11">
        <f t="shared" si="129"/>
        <v>0</v>
      </c>
      <c r="AA278" s="12">
        <f t="shared" si="130"/>
        <v>0</v>
      </c>
      <c r="AB278" s="11">
        <f t="shared" si="131"/>
        <v>0</v>
      </c>
      <c r="AC278" s="12">
        <f t="shared" si="132"/>
        <v>0</v>
      </c>
      <c r="AD278" s="11">
        <f t="shared" si="133"/>
        <v>0</v>
      </c>
      <c r="AE278" s="12">
        <f t="shared" si="134"/>
        <v>0</v>
      </c>
      <c r="AF278" s="11">
        <f t="shared" si="135"/>
        <v>0</v>
      </c>
      <c r="AG278" s="12">
        <f t="shared" si="136"/>
        <v>0</v>
      </c>
      <c r="AH278" s="11">
        <f t="shared" si="137"/>
        <v>0</v>
      </c>
      <c r="AI278" s="12">
        <f t="shared" si="138"/>
        <v>0</v>
      </c>
      <c r="AJ278" s="11">
        <f t="shared" si="139"/>
        <v>0</v>
      </c>
      <c r="AK278" s="12">
        <f t="shared" si="140"/>
        <v>0</v>
      </c>
    </row>
    <row r="279" spans="1:37" x14ac:dyDescent="0.3">
      <c r="A279">
        <v>615401</v>
      </c>
      <c r="C279" s="1">
        <v>44235</v>
      </c>
      <c r="D279">
        <v>12</v>
      </c>
      <c r="E279" t="s">
        <v>195</v>
      </c>
      <c r="F279" t="s">
        <v>165</v>
      </c>
      <c r="G279" t="s">
        <v>156</v>
      </c>
      <c r="H279" s="2">
        <v>7980000</v>
      </c>
      <c r="J279">
        <f t="shared" si="113"/>
        <v>1</v>
      </c>
      <c r="K279">
        <f t="shared" si="114"/>
        <v>0</v>
      </c>
      <c r="L279">
        <f t="shared" si="115"/>
        <v>0</v>
      </c>
      <c r="M279">
        <f t="shared" si="116"/>
        <v>0</v>
      </c>
      <c r="N279">
        <f t="shared" si="117"/>
        <v>0</v>
      </c>
      <c r="O279">
        <f t="shared" si="118"/>
        <v>0</v>
      </c>
      <c r="P279">
        <f t="shared" si="119"/>
        <v>0</v>
      </c>
      <c r="Q279">
        <f t="shared" si="120"/>
        <v>0</v>
      </c>
      <c r="R279" s="11">
        <f t="shared" si="121"/>
        <v>0</v>
      </c>
      <c r="S279" s="12">
        <f t="shared" si="122"/>
        <v>0</v>
      </c>
      <c r="T279" s="11">
        <f t="shared" si="123"/>
        <v>0</v>
      </c>
      <c r="U279" s="12">
        <f t="shared" si="124"/>
        <v>0</v>
      </c>
      <c r="V279" s="11">
        <f t="shared" si="125"/>
        <v>0</v>
      </c>
      <c r="W279" s="12">
        <f t="shared" si="126"/>
        <v>0</v>
      </c>
      <c r="X279" s="11">
        <f t="shared" si="127"/>
        <v>0</v>
      </c>
      <c r="Y279" s="12">
        <f t="shared" si="128"/>
        <v>0</v>
      </c>
      <c r="Z279" s="11">
        <f t="shared" si="129"/>
        <v>0</v>
      </c>
      <c r="AA279" s="12">
        <f t="shared" si="130"/>
        <v>0</v>
      </c>
      <c r="AB279" s="11">
        <f t="shared" si="131"/>
        <v>0</v>
      </c>
      <c r="AC279" s="12">
        <f t="shared" si="132"/>
        <v>0</v>
      </c>
      <c r="AD279" s="11">
        <f t="shared" si="133"/>
        <v>0</v>
      </c>
      <c r="AE279" s="12">
        <f t="shared" si="134"/>
        <v>0</v>
      </c>
      <c r="AF279" s="11">
        <f t="shared" si="135"/>
        <v>0</v>
      </c>
      <c r="AG279" s="12">
        <f t="shared" si="136"/>
        <v>0</v>
      </c>
      <c r="AH279" s="11">
        <f t="shared" si="137"/>
        <v>0</v>
      </c>
      <c r="AI279" s="12">
        <f t="shared" si="138"/>
        <v>0</v>
      </c>
      <c r="AJ279" s="11">
        <f t="shared" si="139"/>
        <v>0</v>
      </c>
      <c r="AK279" s="12">
        <f t="shared" si="140"/>
        <v>0</v>
      </c>
    </row>
    <row r="280" spans="1:37" x14ac:dyDescent="0.3">
      <c r="A280">
        <v>615401</v>
      </c>
      <c r="C280" s="1">
        <v>44235</v>
      </c>
      <c r="D280">
        <v>13</v>
      </c>
      <c r="E280" t="s">
        <v>195</v>
      </c>
      <c r="F280" t="s">
        <v>165</v>
      </c>
      <c r="G280" t="s">
        <v>26</v>
      </c>
      <c r="H280" s="2">
        <v>8065972</v>
      </c>
      <c r="J280">
        <f t="shared" si="113"/>
        <v>0</v>
      </c>
      <c r="K280">
        <f t="shared" si="114"/>
        <v>0</v>
      </c>
      <c r="L280">
        <f t="shared" si="115"/>
        <v>0</v>
      </c>
      <c r="M280">
        <f t="shared" si="116"/>
        <v>0</v>
      </c>
      <c r="N280">
        <f t="shared" si="117"/>
        <v>0</v>
      </c>
      <c r="O280">
        <f t="shared" si="118"/>
        <v>0</v>
      </c>
      <c r="P280">
        <f t="shared" si="119"/>
        <v>0</v>
      </c>
      <c r="Q280">
        <f t="shared" si="120"/>
        <v>0</v>
      </c>
      <c r="R280" s="11">
        <f t="shared" si="121"/>
        <v>0</v>
      </c>
      <c r="S280" s="12">
        <f t="shared" si="122"/>
        <v>0</v>
      </c>
      <c r="T280" s="11">
        <f t="shared" si="123"/>
        <v>0</v>
      </c>
      <c r="U280" s="12">
        <f t="shared" si="124"/>
        <v>0</v>
      </c>
      <c r="V280" s="11">
        <f t="shared" si="125"/>
        <v>0</v>
      </c>
      <c r="W280" s="12">
        <f t="shared" si="126"/>
        <v>0</v>
      </c>
      <c r="X280" s="11">
        <f t="shared" si="127"/>
        <v>0</v>
      </c>
      <c r="Y280" s="12">
        <f t="shared" si="128"/>
        <v>0</v>
      </c>
      <c r="Z280" s="11">
        <f t="shared" si="129"/>
        <v>0</v>
      </c>
      <c r="AA280" s="12">
        <f t="shared" si="130"/>
        <v>0</v>
      </c>
      <c r="AB280" s="11">
        <f t="shared" si="131"/>
        <v>0</v>
      </c>
      <c r="AC280" s="12">
        <f t="shared" si="132"/>
        <v>0</v>
      </c>
      <c r="AD280" s="11">
        <f t="shared" si="133"/>
        <v>0</v>
      </c>
      <c r="AE280" s="12">
        <f t="shared" si="134"/>
        <v>0</v>
      </c>
      <c r="AF280" s="11">
        <f t="shared" si="135"/>
        <v>0</v>
      </c>
      <c r="AG280" s="12">
        <f t="shared" si="136"/>
        <v>0</v>
      </c>
      <c r="AH280" s="11">
        <f t="shared" si="137"/>
        <v>0</v>
      </c>
      <c r="AI280" s="12">
        <f t="shared" si="138"/>
        <v>0</v>
      </c>
      <c r="AJ280" s="11">
        <f t="shared" si="139"/>
        <v>0</v>
      </c>
      <c r="AK280" s="12">
        <f t="shared" si="140"/>
        <v>0</v>
      </c>
    </row>
    <row r="281" spans="1:37" x14ac:dyDescent="0.3">
      <c r="A281">
        <v>615401</v>
      </c>
      <c r="C281" s="1">
        <v>44235</v>
      </c>
      <c r="D281">
        <v>14</v>
      </c>
      <c r="E281" t="s">
        <v>195</v>
      </c>
      <c r="F281" t="s">
        <v>165</v>
      </c>
      <c r="G281" t="s">
        <v>38</v>
      </c>
      <c r="H281" s="2">
        <v>8336728</v>
      </c>
      <c r="J281">
        <f t="shared" si="113"/>
        <v>0</v>
      </c>
      <c r="K281">
        <f t="shared" si="114"/>
        <v>0</v>
      </c>
      <c r="L281">
        <f t="shared" si="115"/>
        <v>0</v>
      </c>
      <c r="M281">
        <f t="shared" si="116"/>
        <v>0</v>
      </c>
      <c r="N281">
        <f t="shared" si="117"/>
        <v>0</v>
      </c>
      <c r="O281">
        <f t="shared" si="118"/>
        <v>0</v>
      </c>
      <c r="P281">
        <f t="shared" si="119"/>
        <v>0</v>
      </c>
      <c r="Q281">
        <f t="shared" si="120"/>
        <v>0</v>
      </c>
      <c r="R281" s="11">
        <f t="shared" si="121"/>
        <v>0</v>
      </c>
      <c r="S281" s="12">
        <f t="shared" si="122"/>
        <v>0</v>
      </c>
      <c r="T281" s="11">
        <f t="shared" si="123"/>
        <v>0</v>
      </c>
      <c r="U281" s="12">
        <f t="shared" si="124"/>
        <v>0</v>
      </c>
      <c r="V281" s="11">
        <f t="shared" si="125"/>
        <v>0</v>
      </c>
      <c r="W281" s="12">
        <f t="shared" si="126"/>
        <v>0</v>
      </c>
      <c r="X281" s="11">
        <f t="shared" si="127"/>
        <v>0</v>
      </c>
      <c r="Y281" s="12">
        <f t="shared" si="128"/>
        <v>0</v>
      </c>
      <c r="Z281" s="11">
        <f t="shared" si="129"/>
        <v>0</v>
      </c>
      <c r="AA281" s="12">
        <f t="shared" si="130"/>
        <v>0</v>
      </c>
      <c r="AB281" s="11">
        <f t="shared" si="131"/>
        <v>0</v>
      </c>
      <c r="AC281" s="12">
        <f t="shared" si="132"/>
        <v>0</v>
      </c>
      <c r="AD281" s="11">
        <f t="shared" si="133"/>
        <v>0</v>
      </c>
      <c r="AE281" s="12">
        <f t="shared" si="134"/>
        <v>0</v>
      </c>
      <c r="AF281" s="11">
        <f t="shared" si="135"/>
        <v>0</v>
      </c>
      <c r="AG281" s="12">
        <f t="shared" si="136"/>
        <v>0</v>
      </c>
      <c r="AH281" s="11">
        <f t="shared" si="137"/>
        <v>0</v>
      </c>
      <c r="AI281" s="12">
        <f t="shared" si="138"/>
        <v>0</v>
      </c>
      <c r="AJ281" s="11">
        <f t="shared" si="139"/>
        <v>0</v>
      </c>
      <c r="AK281" s="12">
        <f t="shared" si="140"/>
        <v>0</v>
      </c>
    </row>
    <row r="282" spans="1:37" x14ac:dyDescent="0.3">
      <c r="A282">
        <v>615401</v>
      </c>
      <c r="C282" s="1">
        <v>44235</v>
      </c>
      <c r="D282">
        <v>15</v>
      </c>
      <c r="E282" t="s">
        <v>195</v>
      </c>
      <c r="F282" t="s">
        <v>165</v>
      </c>
      <c r="G282" t="s">
        <v>116</v>
      </c>
      <c r="H282" s="2">
        <v>8648846</v>
      </c>
      <c r="J282">
        <f t="shared" si="113"/>
        <v>0</v>
      </c>
      <c r="K282">
        <f t="shared" si="114"/>
        <v>0</v>
      </c>
      <c r="L282">
        <f t="shared" si="115"/>
        <v>0</v>
      </c>
      <c r="M282">
        <f t="shared" si="116"/>
        <v>0</v>
      </c>
      <c r="N282">
        <f t="shared" si="117"/>
        <v>0</v>
      </c>
      <c r="O282">
        <f t="shared" si="118"/>
        <v>0</v>
      </c>
      <c r="P282">
        <f t="shared" si="119"/>
        <v>0</v>
      </c>
      <c r="Q282">
        <f t="shared" si="120"/>
        <v>0</v>
      </c>
      <c r="R282" s="11">
        <f t="shared" si="121"/>
        <v>0</v>
      </c>
      <c r="S282" s="12">
        <f t="shared" si="122"/>
        <v>0</v>
      </c>
      <c r="T282" s="11">
        <f t="shared" si="123"/>
        <v>0</v>
      </c>
      <c r="U282" s="12">
        <f t="shared" si="124"/>
        <v>0</v>
      </c>
      <c r="V282" s="11">
        <f t="shared" si="125"/>
        <v>0</v>
      </c>
      <c r="W282" s="12">
        <f t="shared" si="126"/>
        <v>0</v>
      </c>
      <c r="X282" s="11">
        <f t="shared" si="127"/>
        <v>0</v>
      </c>
      <c r="Y282" s="12">
        <f t="shared" si="128"/>
        <v>0</v>
      </c>
      <c r="Z282" s="11">
        <f t="shared" si="129"/>
        <v>0</v>
      </c>
      <c r="AA282" s="12">
        <f t="shared" si="130"/>
        <v>0</v>
      </c>
      <c r="AB282" s="11">
        <f t="shared" si="131"/>
        <v>0</v>
      </c>
      <c r="AC282" s="12">
        <f t="shared" si="132"/>
        <v>0</v>
      </c>
      <c r="AD282" s="11">
        <f t="shared" si="133"/>
        <v>0</v>
      </c>
      <c r="AE282" s="12">
        <f t="shared" si="134"/>
        <v>0</v>
      </c>
      <c r="AF282" s="11">
        <f t="shared" si="135"/>
        <v>0</v>
      </c>
      <c r="AG282" s="12">
        <f t="shared" si="136"/>
        <v>0</v>
      </c>
      <c r="AH282" s="11">
        <f t="shared" si="137"/>
        <v>0</v>
      </c>
      <c r="AI282" s="12">
        <f t="shared" si="138"/>
        <v>0</v>
      </c>
      <c r="AJ282" s="11">
        <f t="shared" si="139"/>
        <v>0</v>
      </c>
      <c r="AK282" s="12">
        <f t="shared" si="140"/>
        <v>0</v>
      </c>
    </row>
    <row r="283" spans="1:37" x14ac:dyDescent="0.3">
      <c r="A283">
        <v>615401</v>
      </c>
      <c r="C283" s="1">
        <v>44235</v>
      </c>
      <c r="D283">
        <v>16</v>
      </c>
      <c r="E283" t="s">
        <v>195</v>
      </c>
      <c r="F283" t="s">
        <v>165</v>
      </c>
      <c r="G283" t="s">
        <v>16</v>
      </c>
      <c r="H283" s="2">
        <v>8849650</v>
      </c>
      <c r="J283">
        <f t="shared" si="113"/>
        <v>0</v>
      </c>
      <c r="K283">
        <f t="shared" si="114"/>
        <v>0</v>
      </c>
      <c r="L283">
        <f t="shared" si="115"/>
        <v>0</v>
      </c>
      <c r="M283">
        <f t="shared" si="116"/>
        <v>0</v>
      </c>
      <c r="N283">
        <f t="shared" si="117"/>
        <v>0</v>
      </c>
      <c r="O283">
        <f t="shared" si="118"/>
        <v>0</v>
      </c>
      <c r="P283">
        <f t="shared" si="119"/>
        <v>0</v>
      </c>
      <c r="Q283">
        <f t="shared" si="120"/>
        <v>0</v>
      </c>
      <c r="R283" s="11">
        <f t="shared" si="121"/>
        <v>0</v>
      </c>
      <c r="S283" s="12">
        <f t="shared" si="122"/>
        <v>0</v>
      </c>
      <c r="T283" s="11">
        <f t="shared" si="123"/>
        <v>0</v>
      </c>
      <c r="U283" s="12">
        <f t="shared" si="124"/>
        <v>0</v>
      </c>
      <c r="V283" s="11">
        <f t="shared" si="125"/>
        <v>0</v>
      </c>
      <c r="W283" s="12">
        <f t="shared" si="126"/>
        <v>0</v>
      </c>
      <c r="X283" s="11">
        <f t="shared" si="127"/>
        <v>0</v>
      </c>
      <c r="Y283" s="12">
        <f t="shared" si="128"/>
        <v>0</v>
      </c>
      <c r="Z283" s="11">
        <f t="shared" si="129"/>
        <v>0</v>
      </c>
      <c r="AA283" s="12">
        <f t="shared" si="130"/>
        <v>0</v>
      </c>
      <c r="AB283" s="11">
        <f t="shared" si="131"/>
        <v>0</v>
      </c>
      <c r="AC283" s="12">
        <f t="shared" si="132"/>
        <v>0</v>
      </c>
      <c r="AD283" s="11">
        <f t="shared" si="133"/>
        <v>0</v>
      </c>
      <c r="AE283" s="12">
        <f t="shared" si="134"/>
        <v>0</v>
      </c>
      <c r="AF283" s="11">
        <f t="shared" si="135"/>
        <v>0</v>
      </c>
      <c r="AG283" s="12">
        <f t="shared" si="136"/>
        <v>0</v>
      </c>
      <c r="AH283" s="11">
        <f t="shared" si="137"/>
        <v>0</v>
      </c>
      <c r="AI283" s="12">
        <f t="shared" si="138"/>
        <v>0</v>
      </c>
      <c r="AJ283" s="11">
        <f t="shared" si="139"/>
        <v>0</v>
      </c>
      <c r="AK283" s="12">
        <f t="shared" si="140"/>
        <v>0</v>
      </c>
    </row>
    <row r="284" spans="1:37" x14ac:dyDescent="0.3">
      <c r="A284">
        <v>615401</v>
      </c>
      <c r="C284" s="1">
        <v>44235</v>
      </c>
      <c r="D284">
        <v>17</v>
      </c>
      <c r="E284" t="s">
        <v>195</v>
      </c>
      <c r="F284" t="s">
        <v>165</v>
      </c>
      <c r="G284" t="s">
        <v>117</v>
      </c>
      <c r="H284" s="2">
        <v>10568565</v>
      </c>
      <c r="J284">
        <f t="shared" si="113"/>
        <v>0</v>
      </c>
      <c r="K284">
        <f t="shared" si="114"/>
        <v>0</v>
      </c>
      <c r="L284">
        <f t="shared" si="115"/>
        <v>0</v>
      </c>
      <c r="M284">
        <f t="shared" si="116"/>
        <v>0</v>
      </c>
      <c r="N284">
        <f t="shared" si="117"/>
        <v>0</v>
      </c>
      <c r="O284">
        <f t="shared" si="118"/>
        <v>0</v>
      </c>
      <c r="P284">
        <f t="shared" si="119"/>
        <v>0</v>
      </c>
      <c r="Q284">
        <f t="shared" si="120"/>
        <v>0</v>
      </c>
      <c r="R284" s="11">
        <f t="shared" si="121"/>
        <v>0</v>
      </c>
      <c r="S284" s="12">
        <f t="shared" si="122"/>
        <v>0</v>
      </c>
      <c r="T284" s="11">
        <f t="shared" si="123"/>
        <v>0</v>
      </c>
      <c r="U284" s="12">
        <f t="shared" si="124"/>
        <v>0</v>
      </c>
      <c r="V284" s="11">
        <f t="shared" si="125"/>
        <v>0</v>
      </c>
      <c r="W284" s="12">
        <f t="shared" si="126"/>
        <v>0</v>
      </c>
      <c r="X284" s="11">
        <f t="shared" si="127"/>
        <v>0</v>
      </c>
      <c r="Y284" s="12">
        <f t="shared" si="128"/>
        <v>0</v>
      </c>
      <c r="Z284" s="11">
        <f t="shared" si="129"/>
        <v>0</v>
      </c>
      <c r="AA284" s="12">
        <f t="shared" si="130"/>
        <v>0</v>
      </c>
      <c r="AB284" s="11">
        <f t="shared" si="131"/>
        <v>0</v>
      </c>
      <c r="AC284" s="12">
        <f t="shared" si="132"/>
        <v>0</v>
      </c>
      <c r="AD284" s="11">
        <f t="shared" si="133"/>
        <v>0</v>
      </c>
      <c r="AE284" s="12">
        <f t="shared" si="134"/>
        <v>0</v>
      </c>
      <c r="AF284" s="11">
        <f t="shared" si="135"/>
        <v>0</v>
      </c>
      <c r="AG284" s="12">
        <f t="shared" si="136"/>
        <v>0</v>
      </c>
      <c r="AH284" s="11">
        <f t="shared" si="137"/>
        <v>0</v>
      </c>
      <c r="AI284" s="12">
        <f t="shared" si="138"/>
        <v>0</v>
      </c>
      <c r="AJ284" s="11">
        <f t="shared" si="139"/>
        <v>0</v>
      </c>
      <c r="AK284" s="12">
        <f t="shared" si="140"/>
        <v>0</v>
      </c>
    </row>
    <row r="285" spans="1:37" x14ac:dyDescent="0.3">
      <c r="A285">
        <v>615401</v>
      </c>
      <c r="C285" s="1">
        <v>44235</v>
      </c>
      <c r="D285">
        <v>18</v>
      </c>
      <c r="E285" t="s">
        <v>195</v>
      </c>
      <c r="F285" t="s">
        <v>165</v>
      </c>
      <c r="G285" t="s">
        <v>70</v>
      </c>
      <c r="H285" s="2">
        <v>10608284</v>
      </c>
      <c r="J285">
        <f t="shared" si="113"/>
        <v>0</v>
      </c>
      <c r="K285">
        <f t="shared" si="114"/>
        <v>0</v>
      </c>
      <c r="L285">
        <f t="shared" si="115"/>
        <v>0</v>
      </c>
      <c r="M285">
        <f t="shared" si="116"/>
        <v>0</v>
      </c>
      <c r="N285">
        <f t="shared" si="117"/>
        <v>0</v>
      </c>
      <c r="O285">
        <f t="shared" si="118"/>
        <v>0</v>
      </c>
      <c r="P285">
        <f t="shared" si="119"/>
        <v>0</v>
      </c>
      <c r="Q285">
        <f t="shared" si="120"/>
        <v>0</v>
      </c>
      <c r="R285" s="11">
        <f t="shared" si="121"/>
        <v>0</v>
      </c>
      <c r="S285" s="12">
        <f t="shared" si="122"/>
        <v>0</v>
      </c>
      <c r="T285" s="11">
        <f t="shared" si="123"/>
        <v>0</v>
      </c>
      <c r="U285" s="12">
        <f t="shared" si="124"/>
        <v>0</v>
      </c>
      <c r="V285" s="11">
        <f t="shared" si="125"/>
        <v>0</v>
      </c>
      <c r="W285" s="12">
        <f t="shared" si="126"/>
        <v>0</v>
      </c>
      <c r="X285" s="11">
        <f t="shared" si="127"/>
        <v>0</v>
      </c>
      <c r="Y285" s="12">
        <f t="shared" si="128"/>
        <v>0</v>
      </c>
      <c r="Z285" s="11">
        <f t="shared" si="129"/>
        <v>0</v>
      </c>
      <c r="AA285" s="12">
        <f t="shared" si="130"/>
        <v>0</v>
      </c>
      <c r="AB285" s="11">
        <f t="shared" si="131"/>
        <v>0</v>
      </c>
      <c r="AC285" s="12">
        <f t="shared" si="132"/>
        <v>0</v>
      </c>
      <c r="AD285" s="11">
        <f t="shared" si="133"/>
        <v>0</v>
      </c>
      <c r="AE285" s="12">
        <f t="shared" si="134"/>
        <v>0</v>
      </c>
      <c r="AF285" s="11">
        <f t="shared" si="135"/>
        <v>0</v>
      </c>
      <c r="AG285" s="12">
        <f t="shared" si="136"/>
        <v>0</v>
      </c>
      <c r="AH285" s="11">
        <f t="shared" si="137"/>
        <v>0</v>
      </c>
      <c r="AI285" s="12">
        <f t="shared" si="138"/>
        <v>0</v>
      </c>
      <c r="AJ285" s="11">
        <f t="shared" si="139"/>
        <v>0</v>
      </c>
      <c r="AK285" s="12">
        <f t="shared" si="140"/>
        <v>0</v>
      </c>
    </row>
    <row r="286" spans="1:37" x14ac:dyDescent="0.3">
      <c r="A286">
        <v>615401</v>
      </c>
      <c r="C286" s="1">
        <v>44235</v>
      </c>
      <c r="D286">
        <v>19</v>
      </c>
      <c r="E286" t="s">
        <v>195</v>
      </c>
      <c r="F286" t="s">
        <v>165</v>
      </c>
      <c r="G286" t="s">
        <v>71</v>
      </c>
      <c r="H286" s="2">
        <v>11200000</v>
      </c>
      <c r="J286">
        <f t="shared" si="113"/>
        <v>0</v>
      </c>
      <c r="K286">
        <f t="shared" si="114"/>
        <v>0</v>
      </c>
      <c r="L286">
        <f t="shared" si="115"/>
        <v>0</v>
      </c>
      <c r="M286">
        <f t="shared" si="116"/>
        <v>0</v>
      </c>
      <c r="N286">
        <f t="shared" si="117"/>
        <v>0</v>
      </c>
      <c r="O286">
        <f t="shared" si="118"/>
        <v>0</v>
      </c>
      <c r="P286">
        <f t="shared" si="119"/>
        <v>0</v>
      </c>
      <c r="Q286">
        <f t="shared" si="120"/>
        <v>0</v>
      </c>
      <c r="R286" s="11">
        <f t="shared" si="121"/>
        <v>0</v>
      </c>
      <c r="S286" s="12">
        <f t="shared" si="122"/>
        <v>0</v>
      </c>
      <c r="T286" s="11">
        <f t="shared" si="123"/>
        <v>0</v>
      </c>
      <c r="U286" s="12">
        <f t="shared" si="124"/>
        <v>0</v>
      </c>
      <c r="V286" s="11">
        <f t="shared" si="125"/>
        <v>0</v>
      </c>
      <c r="W286" s="12">
        <f t="shared" si="126"/>
        <v>0</v>
      </c>
      <c r="X286" s="11">
        <f t="shared" si="127"/>
        <v>0</v>
      </c>
      <c r="Y286" s="12">
        <f t="shared" si="128"/>
        <v>0</v>
      </c>
      <c r="Z286" s="11">
        <f t="shared" si="129"/>
        <v>0</v>
      </c>
      <c r="AA286" s="12">
        <f t="shared" si="130"/>
        <v>0</v>
      </c>
      <c r="AB286" s="11">
        <f t="shared" si="131"/>
        <v>0</v>
      </c>
      <c r="AC286" s="12">
        <f t="shared" si="132"/>
        <v>0</v>
      </c>
      <c r="AD286" s="11">
        <f t="shared" si="133"/>
        <v>0</v>
      </c>
      <c r="AE286" s="12">
        <f t="shared" si="134"/>
        <v>0</v>
      </c>
      <c r="AF286" s="11">
        <f t="shared" si="135"/>
        <v>0</v>
      </c>
      <c r="AG286" s="12">
        <f t="shared" si="136"/>
        <v>0</v>
      </c>
      <c r="AH286" s="11">
        <f t="shared" si="137"/>
        <v>0</v>
      </c>
      <c r="AI286" s="12">
        <f t="shared" si="138"/>
        <v>0</v>
      </c>
      <c r="AJ286" s="11">
        <f t="shared" si="139"/>
        <v>0</v>
      </c>
      <c r="AK286" s="12">
        <f t="shared" si="140"/>
        <v>0</v>
      </c>
    </row>
    <row r="287" spans="1:37" x14ac:dyDescent="0.3">
      <c r="C287" s="1"/>
      <c r="H287" s="2"/>
      <c r="J287">
        <f t="shared" si="113"/>
        <v>0</v>
      </c>
      <c r="K287">
        <f t="shared" si="114"/>
        <v>0</v>
      </c>
      <c r="L287">
        <f t="shared" si="115"/>
        <v>0</v>
      </c>
      <c r="M287">
        <f t="shared" si="116"/>
        <v>0</v>
      </c>
      <c r="N287">
        <f t="shared" si="117"/>
        <v>0</v>
      </c>
      <c r="O287">
        <f t="shared" si="118"/>
        <v>0</v>
      </c>
      <c r="P287">
        <f t="shared" si="119"/>
        <v>0</v>
      </c>
      <c r="Q287">
        <f t="shared" si="120"/>
        <v>0</v>
      </c>
      <c r="R287" s="11">
        <f t="shared" si="121"/>
        <v>0</v>
      </c>
      <c r="S287" s="12">
        <f t="shared" si="122"/>
        <v>0</v>
      </c>
      <c r="T287" s="11">
        <f t="shared" si="123"/>
        <v>0</v>
      </c>
      <c r="U287" s="12">
        <f t="shared" si="124"/>
        <v>0</v>
      </c>
      <c r="V287" s="11">
        <f t="shared" si="125"/>
        <v>0</v>
      </c>
      <c r="W287" s="12">
        <f t="shared" si="126"/>
        <v>0</v>
      </c>
      <c r="X287" s="11">
        <f t="shared" si="127"/>
        <v>0</v>
      </c>
      <c r="Y287" s="12">
        <f t="shared" si="128"/>
        <v>0</v>
      </c>
      <c r="Z287" s="11">
        <f t="shared" si="129"/>
        <v>0</v>
      </c>
      <c r="AA287" s="12">
        <f t="shared" si="130"/>
        <v>0</v>
      </c>
      <c r="AB287" s="11">
        <f t="shared" si="131"/>
        <v>0</v>
      </c>
      <c r="AC287" s="12">
        <f t="shared" si="132"/>
        <v>0</v>
      </c>
      <c r="AD287" s="11">
        <f t="shared" si="133"/>
        <v>0</v>
      </c>
      <c r="AE287" s="12">
        <f t="shared" si="134"/>
        <v>0</v>
      </c>
      <c r="AF287" s="11">
        <f t="shared" si="135"/>
        <v>0</v>
      </c>
      <c r="AG287" s="12">
        <f t="shared" si="136"/>
        <v>0</v>
      </c>
      <c r="AH287" s="11">
        <f t="shared" si="137"/>
        <v>0</v>
      </c>
      <c r="AI287" s="12">
        <f t="shared" si="138"/>
        <v>0</v>
      </c>
      <c r="AJ287" s="11">
        <f t="shared" si="139"/>
        <v>0</v>
      </c>
      <c r="AK287" s="12">
        <f t="shared" si="140"/>
        <v>0</v>
      </c>
    </row>
    <row r="288" spans="1:37" x14ac:dyDescent="0.3">
      <c r="A288">
        <v>611238</v>
      </c>
      <c r="C288" s="1">
        <v>44217</v>
      </c>
      <c r="D288">
        <v>1</v>
      </c>
      <c r="E288" t="s">
        <v>196</v>
      </c>
      <c r="F288" t="s">
        <v>165</v>
      </c>
      <c r="G288" t="s">
        <v>14</v>
      </c>
      <c r="H288" s="2">
        <v>26544140</v>
      </c>
      <c r="J288">
        <f t="shared" si="113"/>
        <v>0</v>
      </c>
      <c r="K288">
        <f t="shared" si="114"/>
        <v>0</v>
      </c>
      <c r="L288">
        <f t="shared" si="115"/>
        <v>0</v>
      </c>
      <c r="M288">
        <f t="shared" si="116"/>
        <v>0</v>
      </c>
      <c r="N288">
        <f t="shared" si="117"/>
        <v>0</v>
      </c>
      <c r="O288">
        <f t="shared" si="118"/>
        <v>0</v>
      </c>
      <c r="P288">
        <f t="shared" si="119"/>
        <v>0</v>
      </c>
      <c r="Q288">
        <f t="shared" si="120"/>
        <v>0</v>
      </c>
      <c r="R288" s="11">
        <f t="shared" si="121"/>
        <v>0</v>
      </c>
      <c r="S288" s="12">
        <f t="shared" si="122"/>
        <v>0</v>
      </c>
      <c r="T288" s="11">
        <f t="shared" si="123"/>
        <v>0</v>
      </c>
      <c r="U288" s="12">
        <f t="shared" si="124"/>
        <v>0</v>
      </c>
      <c r="V288" s="11">
        <f t="shared" si="125"/>
        <v>0</v>
      </c>
      <c r="W288" s="12">
        <f t="shared" si="126"/>
        <v>0</v>
      </c>
      <c r="X288" s="11">
        <f t="shared" si="127"/>
        <v>0</v>
      </c>
      <c r="Y288" s="12">
        <f t="shared" si="128"/>
        <v>0</v>
      </c>
      <c r="Z288" s="11">
        <f t="shared" si="129"/>
        <v>1</v>
      </c>
      <c r="AA288" s="12">
        <f t="shared" si="130"/>
        <v>1</v>
      </c>
      <c r="AB288" s="11">
        <f t="shared" si="131"/>
        <v>0</v>
      </c>
      <c r="AC288" s="12">
        <f t="shared" si="132"/>
        <v>0</v>
      </c>
      <c r="AD288" s="11">
        <f t="shared" si="133"/>
        <v>0</v>
      </c>
      <c r="AE288" s="12">
        <f t="shared" si="134"/>
        <v>0</v>
      </c>
      <c r="AF288" s="11">
        <f t="shared" si="135"/>
        <v>0</v>
      </c>
      <c r="AG288" s="12">
        <f t="shared" si="136"/>
        <v>0</v>
      </c>
      <c r="AH288" s="11">
        <f t="shared" si="137"/>
        <v>0</v>
      </c>
      <c r="AI288" s="12">
        <f t="shared" si="138"/>
        <v>0</v>
      </c>
      <c r="AJ288" s="11">
        <f t="shared" si="139"/>
        <v>0</v>
      </c>
      <c r="AK288" s="12">
        <f t="shared" si="140"/>
        <v>0</v>
      </c>
    </row>
    <row r="289" spans="1:37" x14ac:dyDescent="0.3">
      <c r="A289">
        <v>611238</v>
      </c>
      <c r="C289" s="1">
        <v>44217</v>
      </c>
      <c r="D289">
        <v>2</v>
      </c>
      <c r="E289" t="s">
        <v>196</v>
      </c>
      <c r="F289" t="s">
        <v>165</v>
      </c>
      <c r="G289" t="s">
        <v>60</v>
      </c>
      <c r="H289" s="2">
        <v>29369000</v>
      </c>
      <c r="J289">
        <f t="shared" si="113"/>
        <v>0</v>
      </c>
      <c r="K289">
        <f t="shared" si="114"/>
        <v>0</v>
      </c>
      <c r="L289">
        <f t="shared" si="115"/>
        <v>0</v>
      </c>
      <c r="M289">
        <f t="shared" si="116"/>
        <v>0</v>
      </c>
      <c r="N289">
        <f t="shared" si="117"/>
        <v>0</v>
      </c>
      <c r="O289">
        <f t="shared" si="118"/>
        <v>0</v>
      </c>
      <c r="P289">
        <f t="shared" si="119"/>
        <v>0</v>
      </c>
      <c r="Q289">
        <f t="shared" si="120"/>
        <v>0</v>
      </c>
      <c r="R289" s="11">
        <f t="shared" si="121"/>
        <v>0</v>
      </c>
      <c r="S289" s="12">
        <f t="shared" si="122"/>
        <v>0</v>
      </c>
      <c r="T289" s="11">
        <f t="shared" si="123"/>
        <v>0</v>
      </c>
      <c r="U289" s="12">
        <f t="shared" si="124"/>
        <v>0</v>
      </c>
      <c r="V289" s="11">
        <f t="shared" si="125"/>
        <v>0</v>
      </c>
      <c r="W289" s="12">
        <f t="shared" si="126"/>
        <v>0</v>
      </c>
      <c r="X289" s="11">
        <f t="shared" si="127"/>
        <v>0</v>
      </c>
      <c r="Y289" s="12">
        <f t="shared" si="128"/>
        <v>0</v>
      </c>
      <c r="Z289" s="11">
        <f t="shared" si="129"/>
        <v>0</v>
      </c>
      <c r="AA289" s="12">
        <f t="shared" si="130"/>
        <v>0</v>
      </c>
      <c r="AB289" s="11">
        <f t="shared" si="131"/>
        <v>0</v>
      </c>
      <c r="AC289" s="12">
        <f t="shared" si="132"/>
        <v>0</v>
      </c>
      <c r="AD289" s="11">
        <f t="shared" si="133"/>
        <v>0</v>
      </c>
      <c r="AE289" s="12">
        <f t="shared" si="134"/>
        <v>0</v>
      </c>
      <c r="AF289" s="11">
        <f t="shared" si="135"/>
        <v>0</v>
      </c>
      <c r="AG289" s="12">
        <f t="shared" si="136"/>
        <v>0</v>
      </c>
      <c r="AH289" s="11">
        <f t="shared" si="137"/>
        <v>0</v>
      </c>
      <c r="AI289" s="12">
        <f t="shared" si="138"/>
        <v>0</v>
      </c>
      <c r="AJ289" s="11">
        <f t="shared" si="139"/>
        <v>0</v>
      </c>
      <c r="AK289" s="12">
        <f t="shared" si="140"/>
        <v>0</v>
      </c>
    </row>
    <row r="290" spans="1:37" x14ac:dyDescent="0.3">
      <c r="A290">
        <v>611238</v>
      </c>
      <c r="C290" s="1">
        <v>44217</v>
      </c>
      <c r="D290">
        <v>3</v>
      </c>
      <c r="E290" t="s">
        <v>196</v>
      </c>
      <c r="F290" t="s">
        <v>165</v>
      </c>
      <c r="G290" t="s">
        <v>27</v>
      </c>
      <c r="H290" s="2">
        <v>30997000</v>
      </c>
      <c r="J290">
        <f t="shared" si="113"/>
        <v>0</v>
      </c>
      <c r="K290">
        <f t="shared" si="114"/>
        <v>0</v>
      </c>
      <c r="L290">
        <f t="shared" si="115"/>
        <v>0</v>
      </c>
      <c r="M290">
        <f t="shared" si="116"/>
        <v>0</v>
      </c>
      <c r="N290">
        <f t="shared" si="117"/>
        <v>0</v>
      </c>
      <c r="O290">
        <f t="shared" si="118"/>
        <v>0</v>
      </c>
      <c r="P290">
        <f t="shared" si="119"/>
        <v>0</v>
      </c>
      <c r="Q290">
        <f t="shared" si="120"/>
        <v>0</v>
      </c>
      <c r="R290" s="11">
        <f t="shared" si="121"/>
        <v>0</v>
      </c>
      <c r="S290" s="12">
        <f t="shared" si="122"/>
        <v>0</v>
      </c>
      <c r="T290" s="11">
        <f t="shared" si="123"/>
        <v>0</v>
      </c>
      <c r="U290" s="12">
        <f t="shared" si="124"/>
        <v>0</v>
      </c>
      <c r="V290" s="11">
        <f t="shared" si="125"/>
        <v>0</v>
      </c>
      <c r="W290" s="12">
        <f t="shared" si="126"/>
        <v>0</v>
      </c>
      <c r="X290" s="11">
        <f t="shared" si="127"/>
        <v>0</v>
      </c>
      <c r="Y290" s="12">
        <f t="shared" si="128"/>
        <v>0</v>
      </c>
      <c r="Z290" s="11">
        <f t="shared" si="129"/>
        <v>0</v>
      </c>
      <c r="AA290" s="12">
        <f t="shared" si="130"/>
        <v>0</v>
      </c>
      <c r="AB290" s="11">
        <f t="shared" si="131"/>
        <v>0</v>
      </c>
      <c r="AC290" s="12">
        <f t="shared" si="132"/>
        <v>0</v>
      </c>
      <c r="AD290" s="11">
        <f t="shared" si="133"/>
        <v>0</v>
      </c>
      <c r="AE290" s="12">
        <f t="shared" si="134"/>
        <v>0</v>
      </c>
      <c r="AF290" s="11">
        <f t="shared" si="135"/>
        <v>0</v>
      </c>
      <c r="AG290" s="12">
        <f t="shared" si="136"/>
        <v>0</v>
      </c>
      <c r="AH290" s="11">
        <f t="shared" si="137"/>
        <v>0</v>
      </c>
      <c r="AI290" s="12">
        <f t="shared" si="138"/>
        <v>0</v>
      </c>
      <c r="AJ290" s="11">
        <f t="shared" si="139"/>
        <v>0</v>
      </c>
      <c r="AK290" s="12">
        <f t="shared" si="140"/>
        <v>0</v>
      </c>
    </row>
    <row r="291" spans="1:37" x14ac:dyDescent="0.3">
      <c r="A291">
        <v>611238</v>
      </c>
      <c r="C291" s="1">
        <v>44217</v>
      </c>
      <c r="D291">
        <v>4</v>
      </c>
      <c r="E291" t="s">
        <v>196</v>
      </c>
      <c r="F291" t="s">
        <v>165</v>
      </c>
      <c r="G291" t="s">
        <v>32</v>
      </c>
      <c r="H291" s="2">
        <v>31657086</v>
      </c>
      <c r="J291">
        <f t="shared" si="113"/>
        <v>0</v>
      </c>
      <c r="K291">
        <f t="shared" si="114"/>
        <v>0</v>
      </c>
      <c r="L291">
        <f t="shared" si="115"/>
        <v>0</v>
      </c>
      <c r="M291">
        <f t="shared" si="116"/>
        <v>0</v>
      </c>
      <c r="N291">
        <f t="shared" si="117"/>
        <v>0</v>
      </c>
      <c r="O291">
        <f t="shared" si="118"/>
        <v>0</v>
      </c>
      <c r="P291">
        <f t="shared" si="119"/>
        <v>0</v>
      </c>
      <c r="Q291">
        <f t="shared" si="120"/>
        <v>0</v>
      </c>
      <c r="R291" s="11">
        <f t="shared" si="121"/>
        <v>0</v>
      </c>
      <c r="S291" s="12">
        <f t="shared" si="122"/>
        <v>0</v>
      </c>
      <c r="T291" s="11">
        <f t="shared" si="123"/>
        <v>0</v>
      </c>
      <c r="U291" s="12">
        <f t="shared" si="124"/>
        <v>0</v>
      </c>
      <c r="V291" s="11">
        <f t="shared" si="125"/>
        <v>0</v>
      </c>
      <c r="W291" s="12">
        <f t="shared" si="126"/>
        <v>0</v>
      </c>
      <c r="X291" s="11">
        <f t="shared" si="127"/>
        <v>0</v>
      </c>
      <c r="Y291" s="12">
        <f t="shared" si="128"/>
        <v>0</v>
      </c>
      <c r="Z291" s="11">
        <f t="shared" si="129"/>
        <v>0</v>
      </c>
      <c r="AA291" s="12">
        <f t="shared" si="130"/>
        <v>0</v>
      </c>
      <c r="AB291" s="11">
        <f t="shared" si="131"/>
        <v>0</v>
      </c>
      <c r="AC291" s="12">
        <f t="shared" si="132"/>
        <v>0</v>
      </c>
      <c r="AD291" s="11">
        <f t="shared" si="133"/>
        <v>0</v>
      </c>
      <c r="AE291" s="12">
        <f t="shared" si="134"/>
        <v>0</v>
      </c>
      <c r="AF291" s="11">
        <f t="shared" si="135"/>
        <v>0</v>
      </c>
      <c r="AG291" s="12">
        <f t="shared" si="136"/>
        <v>0</v>
      </c>
      <c r="AH291" s="11">
        <f t="shared" si="137"/>
        <v>0</v>
      </c>
      <c r="AI291" s="12">
        <f t="shared" si="138"/>
        <v>0</v>
      </c>
      <c r="AJ291" s="11">
        <f t="shared" si="139"/>
        <v>0</v>
      </c>
      <c r="AK291" s="12">
        <f t="shared" si="140"/>
        <v>0</v>
      </c>
    </row>
    <row r="292" spans="1:37" x14ac:dyDescent="0.3">
      <c r="A292">
        <v>611238</v>
      </c>
      <c r="C292" s="1">
        <v>44217</v>
      </c>
      <c r="D292">
        <v>5</v>
      </c>
      <c r="E292" t="s">
        <v>196</v>
      </c>
      <c r="F292" t="s">
        <v>165</v>
      </c>
      <c r="G292" t="s">
        <v>18</v>
      </c>
      <c r="H292" s="2">
        <v>32347790</v>
      </c>
      <c r="J292">
        <f t="shared" si="113"/>
        <v>0</v>
      </c>
      <c r="K292">
        <f t="shared" si="114"/>
        <v>0</v>
      </c>
      <c r="L292">
        <f t="shared" si="115"/>
        <v>0</v>
      </c>
      <c r="M292">
        <f t="shared" si="116"/>
        <v>0</v>
      </c>
      <c r="N292">
        <f t="shared" si="117"/>
        <v>0</v>
      </c>
      <c r="O292">
        <f t="shared" si="118"/>
        <v>0</v>
      </c>
      <c r="P292">
        <f t="shared" si="119"/>
        <v>0</v>
      </c>
      <c r="Q292">
        <f t="shared" si="120"/>
        <v>0</v>
      </c>
      <c r="R292" s="11">
        <f t="shared" si="121"/>
        <v>0</v>
      </c>
      <c r="S292" s="12">
        <f t="shared" si="122"/>
        <v>0</v>
      </c>
      <c r="T292" s="11">
        <f t="shared" si="123"/>
        <v>0</v>
      </c>
      <c r="U292" s="12">
        <f t="shared" si="124"/>
        <v>0</v>
      </c>
      <c r="V292" s="11">
        <f t="shared" si="125"/>
        <v>0</v>
      </c>
      <c r="W292" s="12">
        <f t="shared" si="126"/>
        <v>0</v>
      </c>
      <c r="X292" s="11">
        <f t="shared" si="127"/>
        <v>0</v>
      </c>
      <c r="Y292" s="12">
        <f t="shared" si="128"/>
        <v>0</v>
      </c>
      <c r="Z292" s="11">
        <f t="shared" si="129"/>
        <v>0</v>
      </c>
      <c r="AA292" s="12">
        <f t="shared" si="130"/>
        <v>0</v>
      </c>
      <c r="AB292" s="11">
        <f t="shared" si="131"/>
        <v>0</v>
      </c>
      <c r="AC292" s="12">
        <f t="shared" si="132"/>
        <v>0</v>
      </c>
      <c r="AD292" s="11">
        <f t="shared" si="133"/>
        <v>1</v>
      </c>
      <c r="AE292" s="12">
        <f t="shared" si="134"/>
        <v>0</v>
      </c>
      <c r="AF292" s="11">
        <f t="shared" si="135"/>
        <v>0</v>
      </c>
      <c r="AG292" s="12">
        <f t="shared" si="136"/>
        <v>0</v>
      </c>
      <c r="AH292" s="11">
        <f t="shared" si="137"/>
        <v>0</v>
      </c>
      <c r="AI292" s="12">
        <f t="shared" si="138"/>
        <v>0</v>
      </c>
      <c r="AJ292" s="11">
        <f t="shared" si="139"/>
        <v>0</v>
      </c>
      <c r="AK292" s="12">
        <f t="shared" si="140"/>
        <v>0</v>
      </c>
    </row>
    <row r="293" spans="1:37" x14ac:dyDescent="0.3">
      <c r="A293">
        <v>611238</v>
      </c>
      <c r="C293" s="1">
        <v>44217</v>
      </c>
      <c r="D293">
        <v>6</v>
      </c>
      <c r="E293" t="s">
        <v>196</v>
      </c>
      <c r="F293" t="s">
        <v>165</v>
      </c>
      <c r="G293" t="s">
        <v>13</v>
      </c>
      <c r="H293" s="2">
        <v>33994231</v>
      </c>
      <c r="J293">
        <f t="shared" si="113"/>
        <v>0</v>
      </c>
      <c r="K293">
        <f t="shared" si="114"/>
        <v>0</v>
      </c>
      <c r="L293">
        <f t="shared" si="115"/>
        <v>0</v>
      </c>
      <c r="M293">
        <f t="shared" si="116"/>
        <v>0</v>
      </c>
      <c r="N293">
        <f t="shared" si="117"/>
        <v>1</v>
      </c>
      <c r="O293">
        <f t="shared" si="118"/>
        <v>0</v>
      </c>
      <c r="P293">
        <f t="shared" si="119"/>
        <v>0</v>
      </c>
      <c r="Q293">
        <f t="shared" si="120"/>
        <v>0</v>
      </c>
      <c r="R293" s="11">
        <f t="shared" si="121"/>
        <v>0</v>
      </c>
      <c r="S293" s="12">
        <f t="shared" si="122"/>
        <v>0</v>
      </c>
      <c r="T293" s="11">
        <f t="shared" si="123"/>
        <v>0</v>
      </c>
      <c r="U293" s="12">
        <f t="shared" si="124"/>
        <v>0</v>
      </c>
      <c r="V293" s="11">
        <f t="shared" si="125"/>
        <v>0</v>
      </c>
      <c r="W293" s="12">
        <f t="shared" si="126"/>
        <v>0</v>
      </c>
      <c r="X293" s="11">
        <f t="shared" si="127"/>
        <v>0</v>
      </c>
      <c r="Y293" s="12">
        <f t="shared" si="128"/>
        <v>0</v>
      </c>
      <c r="Z293" s="11">
        <f t="shared" si="129"/>
        <v>0</v>
      </c>
      <c r="AA293" s="12">
        <f t="shared" si="130"/>
        <v>0</v>
      </c>
      <c r="AB293" s="11">
        <f t="shared" si="131"/>
        <v>0</v>
      </c>
      <c r="AC293" s="12">
        <f t="shared" si="132"/>
        <v>0</v>
      </c>
      <c r="AD293" s="11">
        <f t="shared" si="133"/>
        <v>0</v>
      </c>
      <c r="AE293" s="12">
        <f t="shared" si="134"/>
        <v>0</v>
      </c>
      <c r="AF293" s="11">
        <f t="shared" si="135"/>
        <v>0</v>
      </c>
      <c r="AG293" s="12">
        <f t="shared" si="136"/>
        <v>0</v>
      </c>
      <c r="AH293" s="11">
        <f t="shared" si="137"/>
        <v>0</v>
      </c>
      <c r="AI293" s="12">
        <f t="shared" si="138"/>
        <v>0</v>
      </c>
      <c r="AJ293" s="11">
        <f t="shared" si="139"/>
        <v>0</v>
      </c>
      <c r="AK293" s="12">
        <f t="shared" si="140"/>
        <v>0</v>
      </c>
    </row>
    <row r="294" spans="1:37" x14ac:dyDescent="0.3">
      <c r="A294">
        <v>611238</v>
      </c>
      <c r="C294" s="1">
        <v>44217</v>
      </c>
      <c r="D294">
        <v>7</v>
      </c>
      <c r="E294" t="s">
        <v>196</v>
      </c>
      <c r="F294" t="s">
        <v>165</v>
      </c>
      <c r="G294" t="s">
        <v>82</v>
      </c>
      <c r="H294" s="2">
        <v>35911823</v>
      </c>
      <c r="J294">
        <f t="shared" si="113"/>
        <v>0</v>
      </c>
      <c r="K294">
        <f t="shared" si="114"/>
        <v>0</v>
      </c>
      <c r="L294">
        <f t="shared" si="115"/>
        <v>0</v>
      </c>
      <c r="M294">
        <f t="shared" si="116"/>
        <v>0</v>
      </c>
      <c r="N294">
        <f t="shared" si="117"/>
        <v>0</v>
      </c>
      <c r="O294">
        <f t="shared" si="118"/>
        <v>0</v>
      </c>
      <c r="P294">
        <f t="shared" si="119"/>
        <v>0</v>
      </c>
      <c r="Q294">
        <f t="shared" si="120"/>
        <v>0</v>
      </c>
      <c r="R294" s="11">
        <f t="shared" si="121"/>
        <v>0</v>
      </c>
      <c r="S294" s="12">
        <f t="shared" si="122"/>
        <v>0</v>
      </c>
      <c r="T294" s="11">
        <f t="shared" si="123"/>
        <v>0</v>
      </c>
      <c r="U294" s="12">
        <f t="shared" si="124"/>
        <v>0</v>
      </c>
      <c r="V294" s="11">
        <f t="shared" si="125"/>
        <v>0</v>
      </c>
      <c r="W294" s="12">
        <f t="shared" si="126"/>
        <v>0</v>
      </c>
      <c r="X294" s="11">
        <f t="shared" si="127"/>
        <v>0</v>
      </c>
      <c r="Y294" s="12">
        <f t="shared" si="128"/>
        <v>0</v>
      </c>
      <c r="Z294" s="11">
        <f t="shared" si="129"/>
        <v>0</v>
      </c>
      <c r="AA294" s="12">
        <f t="shared" si="130"/>
        <v>0</v>
      </c>
      <c r="AB294" s="11">
        <f t="shared" si="131"/>
        <v>0</v>
      </c>
      <c r="AC294" s="12">
        <f t="shared" si="132"/>
        <v>0</v>
      </c>
      <c r="AD294" s="11">
        <f t="shared" si="133"/>
        <v>0</v>
      </c>
      <c r="AE294" s="12">
        <f t="shared" si="134"/>
        <v>0</v>
      </c>
      <c r="AF294" s="11">
        <f t="shared" si="135"/>
        <v>0</v>
      </c>
      <c r="AG294" s="12">
        <f t="shared" si="136"/>
        <v>0</v>
      </c>
      <c r="AH294" s="11">
        <f t="shared" si="137"/>
        <v>0</v>
      </c>
      <c r="AI294" s="12">
        <f t="shared" si="138"/>
        <v>0</v>
      </c>
      <c r="AJ294" s="11">
        <f t="shared" si="139"/>
        <v>0</v>
      </c>
      <c r="AK294" s="12">
        <f t="shared" si="140"/>
        <v>0</v>
      </c>
    </row>
    <row r="295" spans="1:37" x14ac:dyDescent="0.3">
      <c r="A295">
        <v>611238</v>
      </c>
      <c r="C295" s="1">
        <v>44217</v>
      </c>
      <c r="D295">
        <v>8</v>
      </c>
      <c r="E295" t="s">
        <v>196</v>
      </c>
      <c r="F295" t="s">
        <v>165</v>
      </c>
      <c r="G295" t="s">
        <v>22</v>
      </c>
      <c r="H295" s="2">
        <v>36213000</v>
      </c>
      <c r="J295">
        <f t="shared" si="113"/>
        <v>0</v>
      </c>
      <c r="K295">
        <f t="shared" si="114"/>
        <v>0</v>
      </c>
      <c r="L295">
        <f t="shared" si="115"/>
        <v>0</v>
      </c>
      <c r="M295">
        <f t="shared" si="116"/>
        <v>0</v>
      </c>
      <c r="N295">
        <f t="shared" si="117"/>
        <v>0</v>
      </c>
      <c r="O295">
        <f t="shared" si="118"/>
        <v>0</v>
      </c>
      <c r="P295">
        <f t="shared" si="119"/>
        <v>0</v>
      </c>
      <c r="Q295">
        <f t="shared" si="120"/>
        <v>0</v>
      </c>
      <c r="R295" s="11">
        <f t="shared" si="121"/>
        <v>0</v>
      </c>
      <c r="S295" s="12">
        <f t="shared" si="122"/>
        <v>0</v>
      </c>
      <c r="T295" s="11">
        <f t="shared" si="123"/>
        <v>0</v>
      </c>
      <c r="U295" s="12">
        <f t="shared" si="124"/>
        <v>0</v>
      </c>
      <c r="V295" s="11">
        <f t="shared" si="125"/>
        <v>0</v>
      </c>
      <c r="W295" s="12">
        <f t="shared" si="126"/>
        <v>0</v>
      </c>
      <c r="X295" s="11">
        <f t="shared" si="127"/>
        <v>0</v>
      </c>
      <c r="Y295" s="12">
        <f t="shared" si="128"/>
        <v>0</v>
      </c>
      <c r="Z295" s="11">
        <f t="shared" si="129"/>
        <v>0</v>
      </c>
      <c r="AA295" s="12">
        <f t="shared" si="130"/>
        <v>0</v>
      </c>
      <c r="AB295" s="11">
        <f t="shared" si="131"/>
        <v>0</v>
      </c>
      <c r="AC295" s="12">
        <f t="shared" si="132"/>
        <v>0</v>
      </c>
      <c r="AD295" s="11">
        <f t="shared" si="133"/>
        <v>0</v>
      </c>
      <c r="AE295" s="12">
        <f t="shared" si="134"/>
        <v>0</v>
      </c>
      <c r="AF295" s="11">
        <f t="shared" si="135"/>
        <v>0</v>
      </c>
      <c r="AG295" s="12">
        <f t="shared" si="136"/>
        <v>0</v>
      </c>
      <c r="AH295" s="11">
        <f t="shared" si="137"/>
        <v>0</v>
      </c>
      <c r="AI295" s="12">
        <f t="shared" si="138"/>
        <v>0</v>
      </c>
      <c r="AJ295" s="11">
        <f t="shared" si="139"/>
        <v>0</v>
      </c>
      <c r="AK295" s="12">
        <f t="shared" si="140"/>
        <v>0</v>
      </c>
    </row>
    <row r="296" spans="1:37" x14ac:dyDescent="0.3">
      <c r="A296">
        <v>611238</v>
      </c>
      <c r="C296" s="1">
        <v>44217</v>
      </c>
      <c r="D296">
        <v>9</v>
      </c>
      <c r="E296" t="s">
        <v>196</v>
      </c>
      <c r="F296" t="s">
        <v>165</v>
      </c>
      <c r="G296" t="s">
        <v>20</v>
      </c>
      <c r="H296" s="2">
        <v>36411434</v>
      </c>
      <c r="J296">
        <f t="shared" si="113"/>
        <v>0</v>
      </c>
      <c r="K296">
        <f t="shared" si="114"/>
        <v>0</v>
      </c>
      <c r="L296">
        <f t="shared" si="115"/>
        <v>0</v>
      </c>
      <c r="M296">
        <f t="shared" si="116"/>
        <v>0</v>
      </c>
      <c r="N296">
        <f t="shared" si="117"/>
        <v>0</v>
      </c>
      <c r="O296">
        <f t="shared" si="118"/>
        <v>0</v>
      </c>
      <c r="P296">
        <f t="shared" si="119"/>
        <v>0</v>
      </c>
      <c r="Q296">
        <f t="shared" si="120"/>
        <v>0</v>
      </c>
      <c r="R296" s="11">
        <f t="shared" si="121"/>
        <v>1</v>
      </c>
      <c r="S296" s="12">
        <f t="shared" si="122"/>
        <v>0</v>
      </c>
      <c r="T296" s="11">
        <f t="shared" si="123"/>
        <v>1</v>
      </c>
      <c r="U296" s="12">
        <f t="shared" si="124"/>
        <v>0</v>
      </c>
      <c r="V296" s="11">
        <f t="shared" si="125"/>
        <v>0</v>
      </c>
      <c r="W296" s="12">
        <f t="shared" si="126"/>
        <v>0</v>
      </c>
      <c r="X296" s="11">
        <f t="shared" si="127"/>
        <v>0</v>
      </c>
      <c r="Y296" s="12">
        <f t="shared" si="128"/>
        <v>0</v>
      </c>
      <c r="Z296" s="11">
        <f t="shared" si="129"/>
        <v>0</v>
      </c>
      <c r="AA296" s="12">
        <f t="shared" si="130"/>
        <v>0</v>
      </c>
      <c r="AB296" s="11">
        <f t="shared" si="131"/>
        <v>0</v>
      </c>
      <c r="AC296" s="12">
        <f t="shared" si="132"/>
        <v>0</v>
      </c>
      <c r="AD296" s="11">
        <f t="shared" si="133"/>
        <v>0</v>
      </c>
      <c r="AE296" s="12">
        <f t="shared" si="134"/>
        <v>0</v>
      </c>
      <c r="AF296" s="11">
        <f t="shared" si="135"/>
        <v>0</v>
      </c>
      <c r="AG296" s="12">
        <f t="shared" si="136"/>
        <v>0</v>
      </c>
      <c r="AH296" s="11">
        <f t="shared" si="137"/>
        <v>0</v>
      </c>
      <c r="AI296" s="12">
        <f t="shared" si="138"/>
        <v>0</v>
      </c>
      <c r="AJ296" s="11">
        <f t="shared" si="139"/>
        <v>0</v>
      </c>
      <c r="AK296" s="12">
        <f t="shared" si="140"/>
        <v>0</v>
      </c>
    </row>
    <row r="297" spans="1:37" x14ac:dyDescent="0.3">
      <c r="A297">
        <v>611238</v>
      </c>
      <c r="C297" s="1">
        <v>44217</v>
      </c>
      <c r="D297">
        <v>10</v>
      </c>
      <c r="E297" t="s">
        <v>196</v>
      </c>
      <c r="F297" t="s">
        <v>165</v>
      </c>
      <c r="G297" t="s">
        <v>118</v>
      </c>
      <c r="H297" s="2">
        <v>36422786</v>
      </c>
      <c r="J297">
        <f t="shared" si="113"/>
        <v>0</v>
      </c>
      <c r="K297">
        <f t="shared" si="114"/>
        <v>0</v>
      </c>
      <c r="L297">
        <f t="shared" si="115"/>
        <v>0</v>
      </c>
      <c r="M297">
        <f t="shared" si="116"/>
        <v>0</v>
      </c>
      <c r="N297">
        <f t="shared" si="117"/>
        <v>0</v>
      </c>
      <c r="O297">
        <f t="shared" si="118"/>
        <v>0</v>
      </c>
      <c r="P297">
        <f t="shared" si="119"/>
        <v>0</v>
      </c>
      <c r="Q297">
        <f t="shared" si="120"/>
        <v>0</v>
      </c>
      <c r="R297" s="11">
        <f t="shared" si="121"/>
        <v>0</v>
      </c>
      <c r="S297" s="12">
        <f t="shared" si="122"/>
        <v>0</v>
      </c>
      <c r="T297" s="11">
        <f t="shared" si="123"/>
        <v>0</v>
      </c>
      <c r="U297" s="12">
        <f t="shared" si="124"/>
        <v>0</v>
      </c>
      <c r="V297" s="11">
        <f t="shared" si="125"/>
        <v>0</v>
      </c>
      <c r="W297" s="12">
        <f t="shared" si="126"/>
        <v>0</v>
      </c>
      <c r="X297" s="11">
        <f t="shared" si="127"/>
        <v>0</v>
      </c>
      <c r="Y297" s="12">
        <f t="shared" si="128"/>
        <v>0</v>
      </c>
      <c r="Z297" s="11">
        <f t="shared" si="129"/>
        <v>0</v>
      </c>
      <c r="AA297" s="12">
        <f t="shared" si="130"/>
        <v>0</v>
      </c>
      <c r="AB297" s="11">
        <f t="shared" si="131"/>
        <v>0</v>
      </c>
      <c r="AC297" s="12">
        <f t="shared" si="132"/>
        <v>0</v>
      </c>
      <c r="AD297" s="11">
        <f t="shared" si="133"/>
        <v>0</v>
      </c>
      <c r="AE297" s="12">
        <f t="shared" si="134"/>
        <v>0</v>
      </c>
      <c r="AF297" s="11">
        <f t="shared" si="135"/>
        <v>0</v>
      </c>
      <c r="AG297" s="12">
        <f t="shared" si="136"/>
        <v>0</v>
      </c>
      <c r="AH297" s="11">
        <f t="shared" si="137"/>
        <v>0</v>
      </c>
      <c r="AI297" s="12">
        <f t="shared" si="138"/>
        <v>0</v>
      </c>
      <c r="AJ297" s="11">
        <f t="shared" si="139"/>
        <v>0</v>
      </c>
      <c r="AK297" s="12">
        <f t="shared" si="140"/>
        <v>0</v>
      </c>
    </row>
    <row r="298" spans="1:37" x14ac:dyDescent="0.3">
      <c r="A298">
        <v>611238</v>
      </c>
      <c r="C298" s="1">
        <v>44217</v>
      </c>
      <c r="D298">
        <v>11</v>
      </c>
      <c r="E298" t="s">
        <v>196</v>
      </c>
      <c r="F298" t="s">
        <v>165</v>
      </c>
      <c r="G298" t="s">
        <v>63</v>
      </c>
      <c r="H298" s="2">
        <v>37749897</v>
      </c>
      <c r="J298">
        <f t="shared" si="113"/>
        <v>0</v>
      </c>
      <c r="K298">
        <f t="shared" si="114"/>
        <v>0</v>
      </c>
      <c r="L298">
        <f t="shared" si="115"/>
        <v>0</v>
      </c>
      <c r="M298">
        <f t="shared" si="116"/>
        <v>0</v>
      </c>
      <c r="N298">
        <f t="shared" si="117"/>
        <v>0</v>
      </c>
      <c r="O298">
        <f t="shared" si="118"/>
        <v>0</v>
      </c>
      <c r="P298">
        <f t="shared" si="119"/>
        <v>0</v>
      </c>
      <c r="Q298">
        <f t="shared" si="120"/>
        <v>0</v>
      </c>
      <c r="R298" s="11">
        <f t="shared" si="121"/>
        <v>0</v>
      </c>
      <c r="S298" s="12">
        <f t="shared" si="122"/>
        <v>0</v>
      </c>
      <c r="T298" s="11">
        <f t="shared" si="123"/>
        <v>0</v>
      </c>
      <c r="U298" s="12">
        <f t="shared" si="124"/>
        <v>0</v>
      </c>
      <c r="V298" s="11">
        <f t="shared" si="125"/>
        <v>0</v>
      </c>
      <c r="W298" s="12">
        <f t="shared" si="126"/>
        <v>0</v>
      </c>
      <c r="X298" s="11">
        <f t="shared" si="127"/>
        <v>0</v>
      </c>
      <c r="Y298" s="12">
        <f t="shared" si="128"/>
        <v>0</v>
      </c>
      <c r="Z298" s="11">
        <f t="shared" si="129"/>
        <v>0</v>
      </c>
      <c r="AA298" s="12">
        <f t="shared" si="130"/>
        <v>0</v>
      </c>
      <c r="AB298" s="11">
        <f t="shared" si="131"/>
        <v>0</v>
      </c>
      <c r="AC298" s="12">
        <f t="shared" si="132"/>
        <v>0</v>
      </c>
      <c r="AD298" s="11">
        <f t="shared" si="133"/>
        <v>0</v>
      </c>
      <c r="AE298" s="12">
        <f t="shared" si="134"/>
        <v>0</v>
      </c>
      <c r="AF298" s="11">
        <f t="shared" si="135"/>
        <v>0</v>
      </c>
      <c r="AG298" s="12">
        <f t="shared" si="136"/>
        <v>0</v>
      </c>
      <c r="AH298" s="11">
        <f t="shared" si="137"/>
        <v>0</v>
      </c>
      <c r="AI298" s="12">
        <f t="shared" si="138"/>
        <v>0</v>
      </c>
      <c r="AJ298" s="11">
        <f t="shared" si="139"/>
        <v>0</v>
      </c>
      <c r="AK298" s="12">
        <f t="shared" si="140"/>
        <v>0</v>
      </c>
    </row>
    <row r="299" spans="1:37" x14ac:dyDescent="0.3">
      <c r="A299">
        <v>611238</v>
      </c>
      <c r="C299" s="1">
        <v>44217</v>
      </c>
      <c r="D299">
        <v>12</v>
      </c>
      <c r="E299" t="s">
        <v>196</v>
      </c>
      <c r="F299" t="s">
        <v>165</v>
      </c>
      <c r="G299" t="s">
        <v>65</v>
      </c>
      <c r="H299" s="2">
        <v>38172214</v>
      </c>
      <c r="J299">
        <f t="shared" si="113"/>
        <v>0</v>
      </c>
      <c r="K299">
        <f t="shared" si="114"/>
        <v>0</v>
      </c>
      <c r="L299">
        <f t="shared" si="115"/>
        <v>0</v>
      </c>
      <c r="M299">
        <f t="shared" si="116"/>
        <v>0</v>
      </c>
      <c r="N299">
        <f t="shared" si="117"/>
        <v>0</v>
      </c>
      <c r="O299">
        <f t="shared" si="118"/>
        <v>0</v>
      </c>
      <c r="P299">
        <f t="shared" si="119"/>
        <v>0</v>
      </c>
      <c r="Q299">
        <f t="shared" si="120"/>
        <v>0</v>
      </c>
      <c r="R299" s="11">
        <f t="shared" si="121"/>
        <v>0</v>
      </c>
      <c r="S299" s="12">
        <f t="shared" si="122"/>
        <v>0</v>
      </c>
      <c r="T299" s="11">
        <f t="shared" si="123"/>
        <v>0</v>
      </c>
      <c r="U299" s="12">
        <f t="shared" si="124"/>
        <v>0</v>
      </c>
      <c r="V299" s="11">
        <f t="shared" si="125"/>
        <v>0</v>
      </c>
      <c r="W299" s="12">
        <f t="shared" si="126"/>
        <v>0</v>
      </c>
      <c r="X299" s="11">
        <f t="shared" si="127"/>
        <v>0</v>
      </c>
      <c r="Y299" s="12">
        <f t="shared" si="128"/>
        <v>0</v>
      </c>
      <c r="Z299" s="11">
        <f t="shared" si="129"/>
        <v>0</v>
      </c>
      <c r="AA299" s="12">
        <f t="shared" si="130"/>
        <v>0</v>
      </c>
      <c r="AB299" s="11">
        <f t="shared" si="131"/>
        <v>0</v>
      </c>
      <c r="AC299" s="12">
        <f t="shared" si="132"/>
        <v>0</v>
      </c>
      <c r="AD299" s="11">
        <f t="shared" si="133"/>
        <v>0</v>
      </c>
      <c r="AE299" s="12">
        <f t="shared" si="134"/>
        <v>0</v>
      </c>
      <c r="AF299" s="11">
        <f t="shared" si="135"/>
        <v>0</v>
      </c>
      <c r="AG299" s="12">
        <f t="shared" si="136"/>
        <v>0</v>
      </c>
      <c r="AH299" s="11">
        <f t="shared" si="137"/>
        <v>0</v>
      </c>
      <c r="AI299" s="12">
        <f t="shared" si="138"/>
        <v>0</v>
      </c>
      <c r="AJ299" s="11">
        <f t="shared" si="139"/>
        <v>0</v>
      </c>
      <c r="AK299" s="12">
        <f t="shared" si="140"/>
        <v>0</v>
      </c>
    </row>
    <row r="300" spans="1:37" x14ac:dyDescent="0.3">
      <c r="A300">
        <v>611238</v>
      </c>
      <c r="C300" s="1">
        <v>44217</v>
      </c>
      <c r="D300">
        <v>13</v>
      </c>
      <c r="E300" t="s">
        <v>196</v>
      </c>
      <c r="F300" t="s">
        <v>165</v>
      </c>
      <c r="G300" t="s">
        <v>83</v>
      </c>
      <c r="H300" s="2">
        <v>38995000</v>
      </c>
      <c r="J300">
        <f t="shared" si="113"/>
        <v>0</v>
      </c>
      <c r="K300">
        <f t="shared" si="114"/>
        <v>0</v>
      </c>
      <c r="L300">
        <f t="shared" si="115"/>
        <v>0</v>
      </c>
      <c r="M300">
        <f t="shared" si="116"/>
        <v>0</v>
      </c>
      <c r="N300">
        <f t="shared" si="117"/>
        <v>0</v>
      </c>
      <c r="O300">
        <f t="shared" si="118"/>
        <v>0</v>
      </c>
      <c r="P300">
        <f t="shared" si="119"/>
        <v>0</v>
      </c>
      <c r="Q300">
        <f t="shared" si="120"/>
        <v>0</v>
      </c>
      <c r="R300" s="11">
        <f t="shared" si="121"/>
        <v>0</v>
      </c>
      <c r="S300" s="12">
        <f t="shared" si="122"/>
        <v>0</v>
      </c>
      <c r="T300" s="11">
        <f t="shared" si="123"/>
        <v>0</v>
      </c>
      <c r="U300" s="12">
        <f t="shared" si="124"/>
        <v>0</v>
      </c>
      <c r="V300" s="11">
        <f t="shared" si="125"/>
        <v>0</v>
      </c>
      <c r="W300" s="12">
        <f t="shared" si="126"/>
        <v>0</v>
      </c>
      <c r="X300" s="11">
        <f t="shared" si="127"/>
        <v>0</v>
      </c>
      <c r="Y300" s="12">
        <f t="shared" si="128"/>
        <v>0</v>
      </c>
      <c r="Z300" s="11">
        <f t="shared" si="129"/>
        <v>0</v>
      </c>
      <c r="AA300" s="12">
        <f t="shared" si="130"/>
        <v>0</v>
      </c>
      <c r="AB300" s="11">
        <f t="shared" si="131"/>
        <v>0</v>
      </c>
      <c r="AC300" s="12">
        <f t="shared" si="132"/>
        <v>0</v>
      </c>
      <c r="AD300" s="11">
        <f t="shared" si="133"/>
        <v>0</v>
      </c>
      <c r="AE300" s="12">
        <f t="shared" si="134"/>
        <v>0</v>
      </c>
      <c r="AF300" s="11">
        <f t="shared" si="135"/>
        <v>0</v>
      </c>
      <c r="AG300" s="12">
        <f t="shared" si="136"/>
        <v>0</v>
      </c>
      <c r="AH300" s="11">
        <f t="shared" si="137"/>
        <v>0</v>
      </c>
      <c r="AI300" s="12">
        <f t="shared" si="138"/>
        <v>0</v>
      </c>
      <c r="AJ300" s="11">
        <f t="shared" si="139"/>
        <v>0</v>
      </c>
      <c r="AK300" s="12">
        <f t="shared" si="140"/>
        <v>0</v>
      </c>
    </row>
    <row r="301" spans="1:37" x14ac:dyDescent="0.3">
      <c r="A301">
        <v>611238</v>
      </c>
      <c r="C301" s="1">
        <v>44217</v>
      </c>
      <c r="D301">
        <v>14</v>
      </c>
      <c r="E301" t="s">
        <v>196</v>
      </c>
      <c r="F301" t="s">
        <v>165</v>
      </c>
      <c r="G301" t="s">
        <v>156</v>
      </c>
      <c r="H301" s="2">
        <v>39641000</v>
      </c>
      <c r="J301">
        <f t="shared" si="113"/>
        <v>1</v>
      </c>
      <c r="K301">
        <f t="shared" si="114"/>
        <v>0</v>
      </c>
      <c r="L301">
        <f t="shared" si="115"/>
        <v>0</v>
      </c>
      <c r="M301">
        <f t="shared" si="116"/>
        <v>0</v>
      </c>
      <c r="N301">
        <f t="shared" si="117"/>
        <v>0</v>
      </c>
      <c r="O301">
        <f t="shared" si="118"/>
        <v>0</v>
      </c>
      <c r="P301">
        <f t="shared" si="119"/>
        <v>0</v>
      </c>
      <c r="Q301">
        <f t="shared" si="120"/>
        <v>0</v>
      </c>
      <c r="R301" s="11">
        <f t="shared" si="121"/>
        <v>0</v>
      </c>
      <c r="S301" s="12">
        <f t="shared" si="122"/>
        <v>0</v>
      </c>
      <c r="T301" s="11">
        <f t="shared" si="123"/>
        <v>0</v>
      </c>
      <c r="U301" s="12">
        <f t="shared" si="124"/>
        <v>0</v>
      </c>
      <c r="V301" s="11">
        <f t="shared" si="125"/>
        <v>0</v>
      </c>
      <c r="W301" s="12">
        <f t="shared" si="126"/>
        <v>0</v>
      </c>
      <c r="X301" s="11">
        <f t="shared" si="127"/>
        <v>0</v>
      </c>
      <c r="Y301" s="12">
        <f t="shared" si="128"/>
        <v>0</v>
      </c>
      <c r="Z301" s="11">
        <f t="shared" si="129"/>
        <v>0</v>
      </c>
      <c r="AA301" s="12">
        <f t="shared" si="130"/>
        <v>0</v>
      </c>
      <c r="AB301" s="11">
        <f t="shared" si="131"/>
        <v>0</v>
      </c>
      <c r="AC301" s="12">
        <f t="shared" si="132"/>
        <v>0</v>
      </c>
      <c r="AD301" s="11">
        <f t="shared" si="133"/>
        <v>0</v>
      </c>
      <c r="AE301" s="12">
        <f t="shared" si="134"/>
        <v>0</v>
      </c>
      <c r="AF301" s="11">
        <f t="shared" si="135"/>
        <v>0</v>
      </c>
      <c r="AG301" s="12">
        <f t="shared" si="136"/>
        <v>0</v>
      </c>
      <c r="AH301" s="11">
        <f t="shared" si="137"/>
        <v>0</v>
      </c>
      <c r="AI301" s="12">
        <f t="shared" si="138"/>
        <v>0</v>
      </c>
      <c r="AJ301" s="11">
        <f t="shared" si="139"/>
        <v>0</v>
      </c>
      <c r="AK301" s="12">
        <f t="shared" si="140"/>
        <v>0</v>
      </c>
    </row>
    <row r="302" spans="1:37" x14ac:dyDescent="0.3">
      <c r="A302">
        <v>611238</v>
      </c>
      <c r="C302" s="1">
        <v>44217</v>
      </c>
      <c r="D302">
        <v>15</v>
      </c>
      <c r="E302" t="s">
        <v>196</v>
      </c>
      <c r="F302" t="s">
        <v>165</v>
      </c>
      <c r="G302" t="s">
        <v>33</v>
      </c>
      <c r="H302" s="2">
        <v>40548264</v>
      </c>
      <c r="J302">
        <f t="shared" si="113"/>
        <v>0</v>
      </c>
      <c r="K302">
        <f t="shared" si="114"/>
        <v>0</v>
      </c>
      <c r="L302">
        <f t="shared" si="115"/>
        <v>0</v>
      </c>
      <c r="M302">
        <f t="shared" si="116"/>
        <v>0</v>
      </c>
      <c r="N302">
        <f t="shared" si="117"/>
        <v>0</v>
      </c>
      <c r="O302">
        <f t="shared" si="118"/>
        <v>0</v>
      </c>
      <c r="P302">
        <f t="shared" si="119"/>
        <v>0</v>
      </c>
      <c r="Q302">
        <f t="shared" si="120"/>
        <v>0</v>
      </c>
      <c r="R302" s="11">
        <f t="shared" si="121"/>
        <v>0</v>
      </c>
      <c r="S302" s="12">
        <f t="shared" si="122"/>
        <v>0</v>
      </c>
      <c r="T302" s="11">
        <f t="shared" si="123"/>
        <v>0</v>
      </c>
      <c r="U302" s="12">
        <f t="shared" si="124"/>
        <v>0</v>
      </c>
      <c r="V302" s="11">
        <f t="shared" si="125"/>
        <v>0</v>
      </c>
      <c r="W302" s="12">
        <f t="shared" si="126"/>
        <v>0</v>
      </c>
      <c r="X302" s="11">
        <f t="shared" si="127"/>
        <v>0</v>
      </c>
      <c r="Y302" s="12">
        <f t="shared" si="128"/>
        <v>0</v>
      </c>
      <c r="Z302" s="11">
        <f t="shared" si="129"/>
        <v>0</v>
      </c>
      <c r="AA302" s="12">
        <f t="shared" si="130"/>
        <v>0</v>
      </c>
      <c r="AB302" s="11">
        <f t="shared" si="131"/>
        <v>0</v>
      </c>
      <c r="AC302" s="12">
        <f t="shared" si="132"/>
        <v>0</v>
      </c>
      <c r="AD302" s="11">
        <f t="shared" si="133"/>
        <v>0</v>
      </c>
      <c r="AE302" s="12">
        <f t="shared" si="134"/>
        <v>0</v>
      </c>
      <c r="AF302" s="11">
        <f t="shared" si="135"/>
        <v>0</v>
      </c>
      <c r="AG302" s="12">
        <f t="shared" si="136"/>
        <v>0</v>
      </c>
      <c r="AH302" s="11">
        <f t="shared" si="137"/>
        <v>0</v>
      </c>
      <c r="AI302" s="12">
        <f t="shared" si="138"/>
        <v>0</v>
      </c>
      <c r="AJ302" s="11">
        <f t="shared" si="139"/>
        <v>0</v>
      </c>
      <c r="AK302" s="12">
        <f t="shared" si="140"/>
        <v>0</v>
      </c>
    </row>
    <row r="303" spans="1:37" x14ac:dyDescent="0.3">
      <c r="A303">
        <v>611238</v>
      </c>
      <c r="C303" s="1">
        <v>44217</v>
      </c>
      <c r="D303">
        <v>16</v>
      </c>
      <c r="E303" t="s">
        <v>196</v>
      </c>
      <c r="F303" t="s">
        <v>165</v>
      </c>
      <c r="G303" t="s">
        <v>23</v>
      </c>
      <c r="H303" s="2">
        <v>42695509</v>
      </c>
      <c r="J303">
        <f t="shared" si="113"/>
        <v>0</v>
      </c>
      <c r="K303">
        <f t="shared" si="114"/>
        <v>0</v>
      </c>
      <c r="L303">
        <f t="shared" si="115"/>
        <v>0</v>
      </c>
      <c r="M303">
        <f t="shared" si="116"/>
        <v>0</v>
      </c>
      <c r="N303">
        <f t="shared" si="117"/>
        <v>0</v>
      </c>
      <c r="O303">
        <f t="shared" si="118"/>
        <v>0</v>
      </c>
      <c r="P303">
        <f t="shared" si="119"/>
        <v>0</v>
      </c>
      <c r="Q303">
        <f t="shared" si="120"/>
        <v>0</v>
      </c>
      <c r="R303" s="11">
        <f t="shared" si="121"/>
        <v>0</v>
      </c>
      <c r="S303" s="12">
        <f t="shared" si="122"/>
        <v>0</v>
      </c>
      <c r="T303" s="11">
        <f t="shared" si="123"/>
        <v>0</v>
      </c>
      <c r="U303" s="12">
        <f t="shared" si="124"/>
        <v>0</v>
      </c>
      <c r="V303" s="11">
        <f t="shared" si="125"/>
        <v>0</v>
      </c>
      <c r="W303" s="12">
        <f t="shared" si="126"/>
        <v>0</v>
      </c>
      <c r="X303" s="11">
        <f t="shared" si="127"/>
        <v>0</v>
      </c>
      <c r="Y303" s="12">
        <f t="shared" si="128"/>
        <v>0</v>
      </c>
      <c r="Z303" s="11">
        <f t="shared" si="129"/>
        <v>0</v>
      </c>
      <c r="AA303" s="12">
        <f t="shared" si="130"/>
        <v>0</v>
      </c>
      <c r="AB303" s="11">
        <f t="shared" si="131"/>
        <v>0</v>
      </c>
      <c r="AC303" s="12">
        <f t="shared" si="132"/>
        <v>0</v>
      </c>
      <c r="AD303" s="11">
        <f t="shared" si="133"/>
        <v>0</v>
      </c>
      <c r="AE303" s="12">
        <f t="shared" si="134"/>
        <v>0</v>
      </c>
      <c r="AF303" s="11">
        <f t="shared" si="135"/>
        <v>0</v>
      </c>
      <c r="AG303" s="12">
        <f t="shared" si="136"/>
        <v>0</v>
      </c>
      <c r="AH303" s="11">
        <f t="shared" si="137"/>
        <v>0</v>
      </c>
      <c r="AI303" s="12">
        <f t="shared" si="138"/>
        <v>0</v>
      </c>
      <c r="AJ303" s="11">
        <f t="shared" si="139"/>
        <v>0</v>
      </c>
      <c r="AK303" s="12">
        <f t="shared" si="140"/>
        <v>0</v>
      </c>
    </row>
    <row r="304" spans="1:37" x14ac:dyDescent="0.3">
      <c r="A304">
        <v>611238</v>
      </c>
      <c r="C304" s="1">
        <v>44217</v>
      </c>
      <c r="D304">
        <v>17</v>
      </c>
      <c r="E304" t="s">
        <v>196</v>
      </c>
      <c r="F304" t="s">
        <v>165</v>
      </c>
      <c r="G304" t="s">
        <v>44</v>
      </c>
      <c r="H304" s="2">
        <v>44962404</v>
      </c>
      <c r="J304">
        <f t="shared" si="113"/>
        <v>0</v>
      </c>
      <c r="K304">
        <f t="shared" si="114"/>
        <v>0</v>
      </c>
      <c r="L304">
        <f t="shared" si="115"/>
        <v>0</v>
      </c>
      <c r="M304">
        <f t="shared" si="116"/>
        <v>0</v>
      </c>
      <c r="N304">
        <f t="shared" si="117"/>
        <v>0</v>
      </c>
      <c r="O304">
        <f t="shared" si="118"/>
        <v>0</v>
      </c>
      <c r="P304">
        <f t="shared" si="119"/>
        <v>1</v>
      </c>
      <c r="Q304">
        <f t="shared" si="120"/>
        <v>0</v>
      </c>
      <c r="R304" s="11">
        <f t="shared" si="121"/>
        <v>0</v>
      </c>
      <c r="S304" s="12">
        <f t="shared" si="122"/>
        <v>0</v>
      </c>
      <c r="T304" s="11">
        <f t="shared" si="123"/>
        <v>0</v>
      </c>
      <c r="U304" s="12">
        <f t="shared" si="124"/>
        <v>0</v>
      </c>
      <c r="V304" s="11">
        <f t="shared" si="125"/>
        <v>0</v>
      </c>
      <c r="W304" s="12">
        <f t="shared" si="126"/>
        <v>0</v>
      </c>
      <c r="X304" s="11">
        <f t="shared" si="127"/>
        <v>0</v>
      </c>
      <c r="Y304" s="12">
        <f t="shared" si="128"/>
        <v>0</v>
      </c>
      <c r="Z304" s="11">
        <f t="shared" si="129"/>
        <v>0</v>
      </c>
      <c r="AA304" s="12">
        <f t="shared" si="130"/>
        <v>0</v>
      </c>
      <c r="AB304" s="11">
        <f t="shared" si="131"/>
        <v>0</v>
      </c>
      <c r="AC304" s="12">
        <f t="shared" si="132"/>
        <v>0</v>
      </c>
      <c r="AD304" s="11">
        <f t="shared" si="133"/>
        <v>0</v>
      </c>
      <c r="AE304" s="12">
        <f t="shared" si="134"/>
        <v>0</v>
      </c>
      <c r="AF304" s="11">
        <f t="shared" si="135"/>
        <v>0</v>
      </c>
      <c r="AG304" s="12">
        <f t="shared" si="136"/>
        <v>0</v>
      </c>
      <c r="AH304" s="11">
        <f t="shared" si="137"/>
        <v>0</v>
      </c>
      <c r="AI304" s="12">
        <f t="shared" si="138"/>
        <v>0</v>
      </c>
      <c r="AJ304" s="11">
        <f t="shared" si="139"/>
        <v>0</v>
      </c>
      <c r="AK304" s="12">
        <f t="shared" si="140"/>
        <v>0</v>
      </c>
    </row>
    <row r="305" spans="1:37" x14ac:dyDescent="0.3">
      <c r="C305" s="1"/>
      <c r="H305" s="2"/>
      <c r="J305">
        <f t="shared" si="113"/>
        <v>0</v>
      </c>
      <c r="K305">
        <f t="shared" si="114"/>
        <v>0</v>
      </c>
      <c r="L305">
        <f t="shared" si="115"/>
        <v>0</v>
      </c>
      <c r="M305">
        <f t="shared" si="116"/>
        <v>0</v>
      </c>
      <c r="N305">
        <f t="shared" si="117"/>
        <v>0</v>
      </c>
      <c r="O305">
        <f t="shared" si="118"/>
        <v>0</v>
      </c>
      <c r="P305">
        <f t="shared" si="119"/>
        <v>0</v>
      </c>
      <c r="Q305">
        <f t="shared" si="120"/>
        <v>0</v>
      </c>
      <c r="R305" s="11">
        <f t="shared" si="121"/>
        <v>0</v>
      </c>
      <c r="S305" s="12">
        <f t="shared" si="122"/>
        <v>0</v>
      </c>
      <c r="T305" s="11">
        <f t="shared" si="123"/>
        <v>0</v>
      </c>
      <c r="U305" s="12">
        <f t="shared" si="124"/>
        <v>0</v>
      </c>
      <c r="V305" s="11">
        <f t="shared" si="125"/>
        <v>0</v>
      </c>
      <c r="W305" s="12">
        <f t="shared" si="126"/>
        <v>0</v>
      </c>
      <c r="X305" s="11">
        <f t="shared" si="127"/>
        <v>0</v>
      </c>
      <c r="Y305" s="12">
        <f t="shared" si="128"/>
        <v>0</v>
      </c>
      <c r="Z305" s="11">
        <f t="shared" si="129"/>
        <v>0</v>
      </c>
      <c r="AA305" s="12">
        <f t="shared" si="130"/>
        <v>0</v>
      </c>
      <c r="AB305" s="11">
        <f t="shared" si="131"/>
        <v>0</v>
      </c>
      <c r="AC305" s="12">
        <f t="shared" si="132"/>
        <v>0</v>
      </c>
      <c r="AD305" s="11">
        <f t="shared" si="133"/>
        <v>0</v>
      </c>
      <c r="AE305" s="12">
        <f t="shared" si="134"/>
        <v>0</v>
      </c>
      <c r="AF305" s="11">
        <f t="shared" si="135"/>
        <v>0</v>
      </c>
      <c r="AG305" s="12">
        <f t="shared" si="136"/>
        <v>0</v>
      </c>
      <c r="AH305" s="11">
        <f t="shared" si="137"/>
        <v>0</v>
      </c>
      <c r="AI305" s="12">
        <f t="shared" si="138"/>
        <v>0</v>
      </c>
      <c r="AJ305" s="11">
        <f t="shared" si="139"/>
        <v>0</v>
      </c>
      <c r="AK305" s="12">
        <f t="shared" si="140"/>
        <v>0</v>
      </c>
    </row>
    <row r="306" spans="1:37" x14ac:dyDescent="0.3">
      <c r="A306">
        <v>614307</v>
      </c>
      <c r="C306" s="1">
        <v>44203</v>
      </c>
      <c r="D306">
        <v>1</v>
      </c>
      <c r="E306" t="s">
        <v>197</v>
      </c>
      <c r="F306" t="s">
        <v>165</v>
      </c>
      <c r="G306" t="s">
        <v>47</v>
      </c>
      <c r="H306" s="2">
        <v>10745454</v>
      </c>
      <c r="J306">
        <f t="shared" si="113"/>
        <v>0</v>
      </c>
      <c r="K306">
        <f t="shared" si="114"/>
        <v>0</v>
      </c>
      <c r="L306">
        <f t="shared" si="115"/>
        <v>0</v>
      </c>
      <c r="M306">
        <f t="shared" si="116"/>
        <v>0</v>
      </c>
      <c r="N306">
        <f t="shared" si="117"/>
        <v>0</v>
      </c>
      <c r="O306">
        <f t="shared" si="118"/>
        <v>0</v>
      </c>
      <c r="P306">
        <f t="shared" si="119"/>
        <v>0</v>
      </c>
      <c r="Q306">
        <f t="shared" si="120"/>
        <v>0</v>
      </c>
      <c r="R306" s="11">
        <f t="shared" si="121"/>
        <v>0</v>
      </c>
      <c r="S306" s="12">
        <f t="shared" si="122"/>
        <v>0</v>
      </c>
      <c r="T306" s="11">
        <f t="shared" si="123"/>
        <v>0</v>
      </c>
      <c r="U306" s="12">
        <f t="shared" si="124"/>
        <v>0</v>
      </c>
      <c r="V306" s="11">
        <f t="shared" si="125"/>
        <v>0</v>
      </c>
      <c r="W306" s="12">
        <f t="shared" si="126"/>
        <v>0</v>
      </c>
      <c r="X306" s="11">
        <f t="shared" si="127"/>
        <v>0</v>
      </c>
      <c r="Y306" s="12">
        <f t="shared" si="128"/>
        <v>0</v>
      </c>
      <c r="Z306" s="11">
        <f t="shared" si="129"/>
        <v>0</v>
      </c>
      <c r="AA306" s="12">
        <f t="shared" si="130"/>
        <v>0</v>
      </c>
      <c r="AB306" s="11">
        <f t="shared" si="131"/>
        <v>0</v>
      </c>
      <c r="AC306" s="12">
        <f t="shared" si="132"/>
        <v>0</v>
      </c>
      <c r="AD306" s="11">
        <f t="shared" si="133"/>
        <v>0</v>
      </c>
      <c r="AE306" s="12">
        <f t="shared" si="134"/>
        <v>0</v>
      </c>
      <c r="AF306" s="11">
        <f t="shared" si="135"/>
        <v>0</v>
      </c>
      <c r="AG306" s="12">
        <f t="shared" si="136"/>
        <v>0</v>
      </c>
      <c r="AH306" s="11">
        <f t="shared" si="137"/>
        <v>0</v>
      </c>
      <c r="AI306" s="12">
        <f t="shared" si="138"/>
        <v>0</v>
      </c>
      <c r="AJ306" s="11">
        <f t="shared" si="139"/>
        <v>0</v>
      </c>
      <c r="AK306" s="12">
        <f t="shared" si="140"/>
        <v>0</v>
      </c>
    </row>
    <row r="307" spans="1:37" x14ac:dyDescent="0.3">
      <c r="A307">
        <v>614307</v>
      </c>
      <c r="C307" s="1">
        <v>44203</v>
      </c>
      <c r="D307">
        <v>2</v>
      </c>
      <c r="E307" t="s">
        <v>197</v>
      </c>
      <c r="F307" t="s">
        <v>165</v>
      </c>
      <c r="G307" t="s">
        <v>18</v>
      </c>
      <c r="H307" s="2">
        <v>10767452</v>
      </c>
      <c r="J307">
        <f t="shared" si="113"/>
        <v>0</v>
      </c>
      <c r="K307">
        <f t="shared" si="114"/>
        <v>0</v>
      </c>
      <c r="L307">
        <f t="shared" si="115"/>
        <v>0</v>
      </c>
      <c r="M307">
        <f t="shared" si="116"/>
        <v>0</v>
      </c>
      <c r="N307">
        <f t="shared" si="117"/>
        <v>0</v>
      </c>
      <c r="O307">
        <f t="shared" si="118"/>
        <v>0</v>
      </c>
      <c r="P307">
        <f t="shared" si="119"/>
        <v>0</v>
      </c>
      <c r="Q307">
        <f t="shared" si="120"/>
        <v>0</v>
      </c>
      <c r="R307" s="11">
        <f t="shared" si="121"/>
        <v>0</v>
      </c>
      <c r="S307" s="12">
        <f t="shared" si="122"/>
        <v>0</v>
      </c>
      <c r="T307" s="11">
        <f t="shared" si="123"/>
        <v>0</v>
      </c>
      <c r="U307" s="12">
        <f t="shared" si="124"/>
        <v>0</v>
      </c>
      <c r="V307" s="11">
        <f t="shared" si="125"/>
        <v>0</v>
      </c>
      <c r="W307" s="12">
        <f t="shared" si="126"/>
        <v>0</v>
      </c>
      <c r="X307" s="11">
        <f t="shared" si="127"/>
        <v>0</v>
      </c>
      <c r="Y307" s="12">
        <f t="shared" si="128"/>
        <v>0</v>
      </c>
      <c r="Z307" s="11">
        <f t="shared" si="129"/>
        <v>0</v>
      </c>
      <c r="AA307" s="12">
        <f t="shared" si="130"/>
        <v>0</v>
      </c>
      <c r="AB307" s="11">
        <f t="shared" si="131"/>
        <v>0</v>
      </c>
      <c r="AC307" s="12">
        <f t="shared" si="132"/>
        <v>0</v>
      </c>
      <c r="AD307" s="11">
        <f t="shared" si="133"/>
        <v>1</v>
      </c>
      <c r="AE307" s="12">
        <f t="shared" si="134"/>
        <v>0</v>
      </c>
      <c r="AF307" s="11">
        <f t="shared" si="135"/>
        <v>0</v>
      </c>
      <c r="AG307" s="12">
        <f t="shared" si="136"/>
        <v>0</v>
      </c>
      <c r="AH307" s="11">
        <f t="shared" si="137"/>
        <v>0</v>
      </c>
      <c r="AI307" s="12">
        <f t="shared" si="138"/>
        <v>0</v>
      </c>
      <c r="AJ307" s="11">
        <f t="shared" si="139"/>
        <v>0</v>
      </c>
      <c r="AK307" s="12">
        <f t="shared" si="140"/>
        <v>0</v>
      </c>
    </row>
    <row r="308" spans="1:37" x14ac:dyDescent="0.3">
      <c r="A308">
        <v>614307</v>
      </c>
      <c r="C308" s="1">
        <v>44203</v>
      </c>
      <c r="D308">
        <v>3</v>
      </c>
      <c r="E308" t="s">
        <v>197</v>
      </c>
      <c r="F308" t="s">
        <v>165</v>
      </c>
      <c r="G308" t="s">
        <v>52</v>
      </c>
      <c r="H308" s="2">
        <v>11767430</v>
      </c>
      <c r="J308">
        <f t="shared" si="113"/>
        <v>0</v>
      </c>
      <c r="K308">
        <f t="shared" si="114"/>
        <v>0</v>
      </c>
      <c r="L308">
        <f t="shared" si="115"/>
        <v>0</v>
      </c>
      <c r="M308">
        <f t="shared" si="116"/>
        <v>0</v>
      </c>
      <c r="N308">
        <f t="shared" si="117"/>
        <v>0</v>
      </c>
      <c r="O308">
        <f t="shared" si="118"/>
        <v>0</v>
      </c>
      <c r="P308">
        <f t="shared" si="119"/>
        <v>0</v>
      </c>
      <c r="Q308">
        <f t="shared" si="120"/>
        <v>0</v>
      </c>
      <c r="R308" s="11">
        <f t="shared" si="121"/>
        <v>0</v>
      </c>
      <c r="S308" s="12">
        <f t="shared" si="122"/>
        <v>0</v>
      </c>
      <c r="T308" s="11">
        <f t="shared" si="123"/>
        <v>0</v>
      </c>
      <c r="U308" s="12">
        <f t="shared" si="124"/>
        <v>0</v>
      </c>
      <c r="V308" s="11">
        <f t="shared" si="125"/>
        <v>0</v>
      </c>
      <c r="W308" s="12">
        <f t="shared" si="126"/>
        <v>0</v>
      </c>
      <c r="X308" s="11">
        <f t="shared" si="127"/>
        <v>0</v>
      </c>
      <c r="Y308" s="12">
        <f t="shared" si="128"/>
        <v>0</v>
      </c>
      <c r="Z308" s="11">
        <f t="shared" si="129"/>
        <v>0</v>
      </c>
      <c r="AA308" s="12">
        <f t="shared" si="130"/>
        <v>0</v>
      </c>
      <c r="AB308" s="11">
        <f t="shared" si="131"/>
        <v>0</v>
      </c>
      <c r="AC308" s="12">
        <f t="shared" si="132"/>
        <v>0</v>
      </c>
      <c r="AD308" s="11">
        <f t="shared" si="133"/>
        <v>0</v>
      </c>
      <c r="AE308" s="12">
        <f t="shared" si="134"/>
        <v>0</v>
      </c>
      <c r="AF308" s="11">
        <f t="shared" si="135"/>
        <v>0</v>
      </c>
      <c r="AG308" s="12">
        <f t="shared" si="136"/>
        <v>0</v>
      </c>
      <c r="AH308" s="11">
        <f t="shared" si="137"/>
        <v>0</v>
      </c>
      <c r="AI308" s="12">
        <f t="shared" si="138"/>
        <v>0</v>
      </c>
      <c r="AJ308" s="11">
        <f t="shared" si="139"/>
        <v>0</v>
      </c>
      <c r="AK308" s="12">
        <f t="shared" si="140"/>
        <v>0</v>
      </c>
    </row>
    <row r="309" spans="1:37" x14ac:dyDescent="0.3">
      <c r="A309">
        <v>614307</v>
      </c>
      <c r="C309" s="1">
        <v>44203</v>
      </c>
      <c r="D309">
        <v>4</v>
      </c>
      <c r="E309" t="s">
        <v>197</v>
      </c>
      <c r="F309" t="s">
        <v>165</v>
      </c>
      <c r="G309" t="s">
        <v>13</v>
      </c>
      <c r="H309" s="2">
        <v>11792445</v>
      </c>
      <c r="J309">
        <f t="shared" si="113"/>
        <v>0</v>
      </c>
      <c r="K309">
        <f t="shared" si="114"/>
        <v>0</v>
      </c>
      <c r="L309">
        <f t="shared" si="115"/>
        <v>0</v>
      </c>
      <c r="M309">
        <f t="shared" si="116"/>
        <v>0</v>
      </c>
      <c r="N309">
        <f t="shared" si="117"/>
        <v>1</v>
      </c>
      <c r="O309">
        <f t="shared" si="118"/>
        <v>0</v>
      </c>
      <c r="P309">
        <f t="shared" si="119"/>
        <v>0</v>
      </c>
      <c r="Q309">
        <f t="shared" si="120"/>
        <v>0</v>
      </c>
      <c r="R309" s="11">
        <f t="shared" si="121"/>
        <v>0</v>
      </c>
      <c r="S309" s="12">
        <f t="shared" si="122"/>
        <v>0</v>
      </c>
      <c r="T309" s="11">
        <f t="shared" si="123"/>
        <v>0</v>
      </c>
      <c r="U309" s="12">
        <f t="shared" si="124"/>
        <v>0</v>
      </c>
      <c r="V309" s="11">
        <f t="shared" si="125"/>
        <v>0</v>
      </c>
      <c r="W309" s="12">
        <f t="shared" si="126"/>
        <v>0</v>
      </c>
      <c r="X309" s="11">
        <f t="shared" si="127"/>
        <v>0</v>
      </c>
      <c r="Y309" s="12">
        <f t="shared" si="128"/>
        <v>0</v>
      </c>
      <c r="Z309" s="11">
        <f t="shared" si="129"/>
        <v>0</v>
      </c>
      <c r="AA309" s="12">
        <f t="shared" si="130"/>
        <v>0</v>
      </c>
      <c r="AB309" s="11">
        <f t="shared" si="131"/>
        <v>0</v>
      </c>
      <c r="AC309" s="12">
        <f t="shared" si="132"/>
        <v>0</v>
      </c>
      <c r="AD309" s="11">
        <f t="shared" si="133"/>
        <v>0</v>
      </c>
      <c r="AE309" s="12">
        <f t="shared" si="134"/>
        <v>0</v>
      </c>
      <c r="AF309" s="11">
        <f t="shared" si="135"/>
        <v>0</v>
      </c>
      <c r="AG309" s="12">
        <f t="shared" si="136"/>
        <v>0</v>
      </c>
      <c r="AH309" s="11">
        <f t="shared" si="137"/>
        <v>0</v>
      </c>
      <c r="AI309" s="12">
        <f t="shared" si="138"/>
        <v>0</v>
      </c>
      <c r="AJ309" s="11">
        <f t="shared" si="139"/>
        <v>0</v>
      </c>
      <c r="AK309" s="12">
        <f t="shared" si="140"/>
        <v>0</v>
      </c>
    </row>
    <row r="310" spans="1:37" x14ac:dyDescent="0.3">
      <c r="A310">
        <v>614307</v>
      </c>
      <c r="C310" s="1">
        <v>44203</v>
      </c>
      <c r="D310">
        <v>5</v>
      </c>
      <c r="E310" t="s">
        <v>197</v>
      </c>
      <c r="F310" t="s">
        <v>165</v>
      </c>
      <c r="G310" t="s">
        <v>12</v>
      </c>
      <c r="H310" s="2">
        <v>11875443</v>
      </c>
      <c r="J310">
        <f t="shared" si="113"/>
        <v>0</v>
      </c>
      <c r="K310">
        <f t="shared" si="114"/>
        <v>0</v>
      </c>
      <c r="L310">
        <f t="shared" si="115"/>
        <v>0</v>
      </c>
      <c r="M310">
        <f t="shared" si="116"/>
        <v>0</v>
      </c>
      <c r="N310">
        <f t="shared" si="117"/>
        <v>0</v>
      </c>
      <c r="O310">
        <f t="shared" si="118"/>
        <v>0</v>
      </c>
      <c r="P310">
        <f t="shared" si="119"/>
        <v>0</v>
      </c>
      <c r="Q310">
        <f t="shared" si="120"/>
        <v>0</v>
      </c>
      <c r="R310" s="11">
        <f t="shared" si="121"/>
        <v>0</v>
      </c>
      <c r="S310" s="12">
        <f t="shared" si="122"/>
        <v>0</v>
      </c>
      <c r="T310" s="11">
        <f t="shared" si="123"/>
        <v>0</v>
      </c>
      <c r="U310" s="12">
        <f t="shared" si="124"/>
        <v>0</v>
      </c>
      <c r="V310" s="11">
        <f t="shared" si="125"/>
        <v>1</v>
      </c>
      <c r="W310" s="12">
        <f t="shared" si="126"/>
        <v>0</v>
      </c>
      <c r="X310" s="11">
        <f t="shared" si="127"/>
        <v>0</v>
      </c>
      <c r="Y310" s="12">
        <f t="shared" si="128"/>
        <v>0</v>
      </c>
      <c r="Z310" s="11">
        <f t="shared" si="129"/>
        <v>0</v>
      </c>
      <c r="AA310" s="12">
        <f t="shared" si="130"/>
        <v>0</v>
      </c>
      <c r="AB310" s="11">
        <f t="shared" si="131"/>
        <v>0</v>
      </c>
      <c r="AC310" s="12">
        <f t="shared" si="132"/>
        <v>0</v>
      </c>
      <c r="AD310" s="11">
        <f t="shared" si="133"/>
        <v>0</v>
      </c>
      <c r="AE310" s="12">
        <f t="shared" si="134"/>
        <v>0</v>
      </c>
      <c r="AF310" s="11">
        <f t="shared" si="135"/>
        <v>0</v>
      </c>
      <c r="AG310" s="12">
        <f t="shared" si="136"/>
        <v>0</v>
      </c>
      <c r="AH310" s="11">
        <f t="shared" si="137"/>
        <v>0</v>
      </c>
      <c r="AI310" s="12">
        <f t="shared" si="138"/>
        <v>0</v>
      </c>
      <c r="AJ310" s="11">
        <f t="shared" si="139"/>
        <v>0</v>
      </c>
      <c r="AK310" s="12">
        <f t="shared" si="140"/>
        <v>0</v>
      </c>
    </row>
    <row r="311" spans="1:37" x14ac:dyDescent="0.3">
      <c r="A311">
        <v>614307</v>
      </c>
      <c r="C311" s="1">
        <v>44203</v>
      </c>
      <c r="D311">
        <v>6</v>
      </c>
      <c r="E311" t="s">
        <v>197</v>
      </c>
      <c r="F311" t="s">
        <v>165</v>
      </c>
      <c r="G311" t="s">
        <v>23</v>
      </c>
      <c r="H311" s="2">
        <v>12758377</v>
      </c>
      <c r="J311">
        <f t="shared" si="113"/>
        <v>0</v>
      </c>
      <c r="K311">
        <f t="shared" si="114"/>
        <v>0</v>
      </c>
      <c r="L311">
        <f t="shared" si="115"/>
        <v>0</v>
      </c>
      <c r="M311">
        <f t="shared" si="116"/>
        <v>0</v>
      </c>
      <c r="N311">
        <f t="shared" si="117"/>
        <v>0</v>
      </c>
      <c r="O311">
        <f t="shared" si="118"/>
        <v>0</v>
      </c>
      <c r="P311">
        <f t="shared" si="119"/>
        <v>0</v>
      </c>
      <c r="Q311">
        <f t="shared" si="120"/>
        <v>0</v>
      </c>
      <c r="R311" s="11">
        <f t="shared" si="121"/>
        <v>0</v>
      </c>
      <c r="S311" s="12">
        <f t="shared" si="122"/>
        <v>0</v>
      </c>
      <c r="T311" s="11">
        <f t="shared" si="123"/>
        <v>0</v>
      </c>
      <c r="U311" s="12">
        <f t="shared" si="124"/>
        <v>0</v>
      </c>
      <c r="V311" s="11">
        <f t="shared" si="125"/>
        <v>0</v>
      </c>
      <c r="W311" s="12">
        <f t="shared" si="126"/>
        <v>0</v>
      </c>
      <c r="X311" s="11">
        <f t="shared" si="127"/>
        <v>0</v>
      </c>
      <c r="Y311" s="12">
        <f t="shared" si="128"/>
        <v>0</v>
      </c>
      <c r="Z311" s="11">
        <f t="shared" si="129"/>
        <v>0</v>
      </c>
      <c r="AA311" s="12">
        <f t="shared" si="130"/>
        <v>0</v>
      </c>
      <c r="AB311" s="11">
        <f t="shared" si="131"/>
        <v>0</v>
      </c>
      <c r="AC311" s="12">
        <f t="shared" si="132"/>
        <v>0</v>
      </c>
      <c r="AD311" s="11">
        <f t="shared" si="133"/>
        <v>0</v>
      </c>
      <c r="AE311" s="12">
        <f t="shared" si="134"/>
        <v>0</v>
      </c>
      <c r="AF311" s="11">
        <f t="shared" si="135"/>
        <v>0</v>
      </c>
      <c r="AG311" s="12">
        <f t="shared" si="136"/>
        <v>0</v>
      </c>
      <c r="AH311" s="11">
        <f t="shared" si="137"/>
        <v>0</v>
      </c>
      <c r="AI311" s="12">
        <f t="shared" si="138"/>
        <v>0</v>
      </c>
      <c r="AJ311" s="11">
        <f t="shared" si="139"/>
        <v>0</v>
      </c>
      <c r="AK311" s="12">
        <f t="shared" si="140"/>
        <v>0</v>
      </c>
    </row>
    <row r="312" spans="1:37" x14ac:dyDescent="0.3">
      <c r="A312">
        <v>614307</v>
      </c>
      <c r="C312" s="1">
        <v>44203</v>
      </c>
      <c r="D312">
        <v>7</v>
      </c>
      <c r="E312" t="s">
        <v>197</v>
      </c>
      <c r="F312" t="s">
        <v>165</v>
      </c>
      <c r="G312" t="s">
        <v>34</v>
      </c>
      <c r="H312" s="2">
        <v>14933131</v>
      </c>
      <c r="J312">
        <f t="shared" si="113"/>
        <v>0</v>
      </c>
      <c r="K312">
        <f t="shared" si="114"/>
        <v>0</v>
      </c>
      <c r="L312">
        <f t="shared" si="115"/>
        <v>0</v>
      </c>
      <c r="M312">
        <f t="shared" si="116"/>
        <v>0</v>
      </c>
      <c r="N312">
        <f t="shared" si="117"/>
        <v>0</v>
      </c>
      <c r="O312">
        <f t="shared" si="118"/>
        <v>0</v>
      </c>
      <c r="P312">
        <f t="shared" si="119"/>
        <v>0</v>
      </c>
      <c r="Q312">
        <f t="shared" si="120"/>
        <v>0</v>
      </c>
      <c r="R312" s="11">
        <f t="shared" si="121"/>
        <v>0</v>
      </c>
      <c r="S312" s="12">
        <f t="shared" si="122"/>
        <v>0</v>
      </c>
      <c r="T312" s="11">
        <f t="shared" si="123"/>
        <v>0</v>
      </c>
      <c r="U312" s="12">
        <f t="shared" si="124"/>
        <v>0</v>
      </c>
      <c r="V312" s="11">
        <f t="shared" si="125"/>
        <v>0</v>
      </c>
      <c r="W312" s="12">
        <f t="shared" si="126"/>
        <v>0</v>
      </c>
      <c r="X312" s="11">
        <f t="shared" si="127"/>
        <v>0</v>
      </c>
      <c r="Y312" s="12">
        <f t="shared" si="128"/>
        <v>0</v>
      </c>
      <c r="Z312" s="11">
        <f t="shared" si="129"/>
        <v>0</v>
      </c>
      <c r="AA312" s="12">
        <f t="shared" si="130"/>
        <v>0</v>
      </c>
      <c r="AB312" s="11">
        <f t="shared" si="131"/>
        <v>0</v>
      </c>
      <c r="AC312" s="12">
        <f t="shared" si="132"/>
        <v>0</v>
      </c>
      <c r="AD312" s="11">
        <f t="shared" si="133"/>
        <v>0</v>
      </c>
      <c r="AE312" s="12">
        <f t="shared" si="134"/>
        <v>0</v>
      </c>
      <c r="AF312" s="11">
        <f t="shared" si="135"/>
        <v>0</v>
      </c>
      <c r="AG312" s="12">
        <f t="shared" si="136"/>
        <v>0</v>
      </c>
      <c r="AH312" s="11">
        <f t="shared" si="137"/>
        <v>0</v>
      </c>
      <c r="AI312" s="12">
        <f t="shared" si="138"/>
        <v>0</v>
      </c>
      <c r="AJ312" s="11">
        <f t="shared" si="139"/>
        <v>0</v>
      </c>
      <c r="AK312" s="12">
        <f t="shared" si="140"/>
        <v>0</v>
      </c>
    </row>
    <row r="313" spans="1:37" x14ac:dyDescent="0.3">
      <c r="A313">
        <v>614307</v>
      </c>
      <c r="C313" s="1">
        <v>44203</v>
      </c>
      <c r="D313">
        <v>8</v>
      </c>
      <c r="E313" t="s">
        <v>197</v>
      </c>
      <c r="F313" t="s">
        <v>165</v>
      </c>
      <c r="G313" t="s">
        <v>14</v>
      </c>
      <c r="H313" s="2">
        <v>16341397</v>
      </c>
      <c r="J313">
        <f t="shared" si="113"/>
        <v>0</v>
      </c>
      <c r="K313">
        <f t="shared" si="114"/>
        <v>0</v>
      </c>
      <c r="L313">
        <f t="shared" si="115"/>
        <v>0</v>
      </c>
      <c r="M313">
        <f t="shared" si="116"/>
        <v>0</v>
      </c>
      <c r="N313">
        <f t="shared" si="117"/>
        <v>0</v>
      </c>
      <c r="O313">
        <f t="shared" si="118"/>
        <v>0</v>
      </c>
      <c r="P313">
        <f t="shared" si="119"/>
        <v>0</v>
      </c>
      <c r="Q313">
        <f t="shared" si="120"/>
        <v>0</v>
      </c>
      <c r="R313" s="11">
        <f t="shared" si="121"/>
        <v>0</v>
      </c>
      <c r="S313" s="12">
        <f t="shared" si="122"/>
        <v>0</v>
      </c>
      <c r="T313" s="11">
        <f t="shared" si="123"/>
        <v>0</v>
      </c>
      <c r="U313" s="12">
        <f t="shared" si="124"/>
        <v>0</v>
      </c>
      <c r="V313" s="11">
        <f t="shared" si="125"/>
        <v>0</v>
      </c>
      <c r="W313" s="12">
        <f t="shared" si="126"/>
        <v>0</v>
      </c>
      <c r="X313" s="11">
        <f t="shared" si="127"/>
        <v>0</v>
      </c>
      <c r="Y313" s="12">
        <f t="shared" si="128"/>
        <v>0</v>
      </c>
      <c r="Z313" s="11">
        <f t="shared" si="129"/>
        <v>1</v>
      </c>
      <c r="AA313" s="12">
        <f t="shared" si="130"/>
        <v>0</v>
      </c>
      <c r="AB313" s="11">
        <f t="shared" si="131"/>
        <v>0</v>
      </c>
      <c r="AC313" s="12">
        <f t="shared" si="132"/>
        <v>0</v>
      </c>
      <c r="AD313" s="11">
        <f t="shared" si="133"/>
        <v>0</v>
      </c>
      <c r="AE313" s="12">
        <f t="shared" si="134"/>
        <v>0</v>
      </c>
      <c r="AF313" s="11">
        <f t="shared" si="135"/>
        <v>0</v>
      </c>
      <c r="AG313" s="12">
        <f t="shared" si="136"/>
        <v>0</v>
      </c>
      <c r="AH313" s="11">
        <f t="shared" si="137"/>
        <v>0</v>
      </c>
      <c r="AI313" s="12">
        <f t="shared" si="138"/>
        <v>0</v>
      </c>
      <c r="AJ313" s="11">
        <f t="shared" si="139"/>
        <v>0</v>
      </c>
      <c r="AK313" s="12">
        <f t="shared" si="140"/>
        <v>0</v>
      </c>
    </row>
    <row r="314" spans="1:37" x14ac:dyDescent="0.3">
      <c r="A314">
        <v>614307</v>
      </c>
      <c r="C314" s="1">
        <v>44203</v>
      </c>
      <c r="D314">
        <v>9</v>
      </c>
      <c r="E314" t="s">
        <v>197</v>
      </c>
      <c r="F314" t="s">
        <v>165</v>
      </c>
      <c r="G314" t="s">
        <v>25</v>
      </c>
      <c r="H314" s="2">
        <v>17363200</v>
      </c>
      <c r="J314">
        <f t="shared" si="113"/>
        <v>0</v>
      </c>
      <c r="K314">
        <f t="shared" si="114"/>
        <v>0</v>
      </c>
      <c r="L314">
        <f t="shared" si="115"/>
        <v>0</v>
      </c>
      <c r="M314">
        <f t="shared" si="116"/>
        <v>0</v>
      </c>
      <c r="N314">
        <f t="shared" si="117"/>
        <v>0</v>
      </c>
      <c r="O314">
        <f t="shared" si="118"/>
        <v>0</v>
      </c>
      <c r="P314">
        <f t="shared" si="119"/>
        <v>0</v>
      </c>
      <c r="Q314">
        <f t="shared" si="120"/>
        <v>0</v>
      </c>
      <c r="R314" s="11">
        <f t="shared" si="121"/>
        <v>0</v>
      </c>
      <c r="S314" s="12">
        <f t="shared" si="122"/>
        <v>0</v>
      </c>
      <c r="T314" s="11">
        <f t="shared" si="123"/>
        <v>0</v>
      </c>
      <c r="U314" s="12">
        <f t="shared" si="124"/>
        <v>0</v>
      </c>
      <c r="V314" s="11">
        <f t="shared" si="125"/>
        <v>0</v>
      </c>
      <c r="W314" s="12">
        <f t="shared" si="126"/>
        <v>0</v>
      </c>
      <c r="X314" s="11">
        <f t="shared" si="127"/>
        <v>0</v>
      </c>
      <c r="Y314" s="12">
        <f t="shared" si="128"/>
        <v>0</v>
      </c>
      <c r="Z314" s="11">
        <f t="shared" si="129"/>
        <v>0</v>
      </c>
      <c r="AA314" s="12">
        <f t="shared" si="130"/>
        <v>0</v>
      </c>
      <c r="AB314" s="11">
        <f t="shared" si="131"/>
        <v>0</v>
      </c>
      <c r="AC314" s="12">
        <f t="shared" si="132"/>
        <v>0</v>
      </c>
      <c r="AD314" s="11">
        <f t="shared" si="133"/>
        <v>0</v>
      </c>
      <c r="AE314" s="12">
        <f t="shared" si="134"/>
        <v>0</v>
      </c>
      <c r="AF314" s="11">
        <f t="shared" si="135"/>
        <v>0</v>
      </c>
      <c r="AG314" s="12">
        <f t="shared" si="136"/>
        <v>0</v>
      </c>
      <c r="AH314" s="11">
        <f t="shared" si="137"/>
        <v>0</v>
      </c>
      <c r="AI314" s="12">
        <f t="shared" si="138"/>
        <v>0</v>
      </c>
      <c r="AJ314" s="11">
        <f t="shared" si="139"/>
        <v>0</v>
      </c>
      <c r="AK314" s="12">
        <f t="shared" si="140"/>
        <v>0</v>
      </c>
    </row>
    <row r="315" spans="1:37" x14ac:dyDescent="0.3">
      <c r="A315">
        <v>614307</v>
      </c>
      <c r="C315" s="1">
        <v>44203</v>
      </c>
      <c r="D315">
        <v>10</v>
      </c>
      <c r="E315" t="s">
        <v>197</v>
      </c>
      <c r="F315" t="s">
        <v>165</v>
      </c>
      <c r="G315" t="s">
        <v>15</v>
      </c>
      <c r="H315" s="2">
        <v>17910603</v>
      </c>
      <c r="J315">
        <f t="shared" si="113"/>
        <v>0</v>
      </c>
      <c r="K315">
        <f t="shared" si="114"/>
        <v>0</v>
      </c>
      <c r="L315">
        <f t="shared" si="115"/>
        <v>0</v>
      </c>
      <c r="M315">
        <f t="shared" si="116"/>
        <v>0</v>
      </c>
      <c r="N315">
        <f t="shared" si="117"/>
        <v>0</v>
      </c>
      <c r="O315">
        <f t="shared" si="118"/>
        <v>0</v>
      </c>
      <c r="P315">
        <f t="shared" si="119"/>
        <v>0</v>
      </c>
      <c r="Q315">
        <f t="shared" si="120"/>
        <v>0</v>
      </c>
      <c r="R315" s="11">
        <f t="shared" si="121"/>
        <v>0</v>
      </c>
      <c r="S315" s="12">
        <f t="shared" si="122"/>
        <v>0</v>
      </c>
      <c r="T315" s="11">
        <f t="shared" si="123"/>
        <v>0</v>
      </c>
      <c r="U315" s="12">
        <f t="shared" si="124"/>
        <v>0</v>
      </c>
      <c r="V315" s="11">
        <f t="shared" si="125"/>
        <v>0</v>
      </c>
      <c r="W315" s="12">
        <f t="shared" si="126"/>
        <v>0</v>
      </c>
      <c r="X315" s="11">
        <f t="shared" si="127"/>
        <v>0</v>
      </c>
      <c r="Y315" s="12">
        <f t="shared" si="128"/>
        <v>0</v>
      </c>
      <c r="Z315" s="11">
        <f t="shared" si="129"/>
        <v>0</v>
      </c>
      <c r="AA315" s="12">
        <f t="shared" si="130"/>
        <v>0</v>
      </c>
      <c r="AB315" s="11">
        <f t="shared" si="131"/>
        <v>0</v>
      </c>
      <c r="AC315" s="12">
        <f t="shared" si="132"/>
        <v>0</v>
      </c>
      <c r="AD315" s="11">
        <f t="shared" si="133"/>
        <v>0</v>
      </c>
      <c r="AE315" s="12">
        <f t="shared" si="134"/>
        <v>0</v>
      </c>
      <c r="AF315" s="11">
        <f t="shared" si="135"/>
        <v>1</v>
      </c>
      <c r="AG315" s="12">
        <f t="shared" si="136"/>
        <v>0</v>
      </c>
      <c r="AH315" s="11">
        <f t="shared" si="137"/>
        <v>0</v>
      </c>
      <c r="AI315" s="12">
        <f t="shared" si="138"/>
        <v>0</v>
      </c>
      <c r="AJ315" s="11">
        <f t="shared" si="139"/>
        <v>0</v>
      </c>
      <c r="AK315" s="12">
        <f t="shared" si="140"/>
        <v>0</v>
      </c>
    </row>
    <row r="316" spans="1:37" x14ac:dyDescent="0.3">
      <c r="A316">
        <v>614307</v>
      </c>
      <c r="C316" s="1">
        <v>44203</v>
      </c>
      <c r="D316">
        <v>11</v>
      </c>
      <c r="E316" t="s">
        <v>197</v>
      </c>
      <c r="F316" t="s">
        <v>165</v>
      </c>
      <c r="G316" t="s">
        <v>156</v>
      </c>
      <c r="H316" s="2">
        <v>19049747</v>
      </c>
      <c r="J316">
        <f t="shared" si="113"/>
        <v>1</v>
      </c>
      <c r="K316">
        <f t="shared" si="114"/>
        <v>0</v>
      </c>
      <c r="L316">
        <f t="shared" si="115"/>
        <v>0</v>
      </c>
      <c r="M316">
        <f t="shared" si="116"/>
        <v>0</v>
      </c>
      <c r="N316">
        <f t="shared" si="117"/>
        <v>0</v>
      </c>
      <c r="O316">
        <f t="shared" si="118"/>
        <v>0</v>
      </c>
      <c r="P316">
        <f t="shared" si="119"/>
        <v>0</v>
      </c>
      <c r="Q316">
        <f t="shared" si="120"/>
        <v>0</v>
      </c>
      <c r="R316" s="11">
        <f t="shared" si="121"/>
        <v>0</v>
      </c>
      <c r="S316" s="12">
        <f t="shared" si="122"/>
        <v>0</v>
      </c>
      <c r="T316" s="11">
        <f t="shared" si="123"/>
        <v>0</v>
      </c>
      <c r="U316" s="12">
        <f t="shared" si="124"/>
        <v>0</v>
      </c>
      <c r="V316" s="11">
        <f t="shared" si="125"/>
        <v>0</v>
      </c>
      <c r="W316" s="12">
        <f t="shared" si="126"/>
        <v>0</v>
      </c>
      <c r="X316" s="11">
        <f t="shared" si="127"/>
        <v>0</v>
      </c>
      <c r="Y316" s="12">
        <f t="shared" si="128"/>
        <v>0</v>
      </c>
      <c r="Z316" s="11">
        <f t="shared" si="129"/>
        <v>0</v>
      </c>
      <c r="AA316" s="12">
        <f t="shared" si="130"/>
        <v>0</v>
      </c>
      <c r="AB316" s="11">
        <f t="shared" si="131"/>
        <v>0</v>
      </c>
      <c r="AC316" s="12">
        <f t="shared" si="132"/>
        <v>0</v>
      </c>
      <c r="AD316" s="11">
        <f t="shared" si="133"/>
        <v>0</v>
      </c>
      <c r="AE316" s="12">
        <f t="shared" si="134"/>
        <v>0</v>
      </c>
      <c r="AF316" s="11">
        <f t="shared" si="135"/>
        <v>0</v>
      </c>
      <c r="AG316" s="12">
        <f t="shared" si="136"/>
        <v>0</v>
      </c>
      <c r="AH316" s="11">
        <f t="shared" si="137"/>
        <v>0</v>
      </c>
      <c r="AI316" s="12">
        <f t="shared" si="138"/>
        <v>0</v>
      </c>
      <c r="AJ316" s="11">
        <f t="shared" si="139"/>
        <v>0</v>
      </c>
      <c r="AK316" s="12">
        <f t="shared" si="140"/>
        <v>0</v>
      </c>
    </row>
    <row r="317" spans="1:37" x14ac:dyDescent="0.3">
      <c r="A317">
        <v>614307</v>
      </c>
      <c r="C317" s="1">
        <v>44203</v>
      </c>
      <c r="D317">
        <v>12</v>
      </c>
      <c r="E317" t="s">
        <v>197</v>
      </c>
      <c r="F317" t="s">
        <v>165</v>
      </c>
      <c r="G317" t="s">
        <v>20</v>
      </c>
      <c r="H317" s="2">
        <v>19272066</v>
      </c>
      <c r="J317">
        <f t="shared" si="113"/>
        <v>0</v>
      </c>
      <c r="K317">
        <f t="shared" si="114"/>
        <v>0</v>
      </c>
      <c r="L317">
        <f t="shared" si="115"/>
        <v>0</v>
      </c>
      <c r="M317">
        <f t="shared" si="116"/>
        <v>0</v>
      </c>
      <c r="N317">
        <f t="shared" si="117"/>
        <v>0</v>
      </c>
      <c r="O317">
        <f t="shared" si="118"/>
        <v>0</v>
      </c>
      <c r="P317">
        <f t="shared" si="119"/>
        <v>0</v>
      </c>
      <c r="Q317">
        <f t="shared" si="120"/>
        <v>0</v>
      </c>
      <c r="R317" s="11">
        <f t="shared" si="121"/>
        <v>1</v>
      </c>
      <c r="S317" s="12">
        <f t="shared" si="122"/>
        <v>0</v>
      </c>
      <c r="T317" s="11">
        <f t="shared" si="123"/>
        <v>1</v>
      </c>
      <c r="U317" s="12">
        <f t="shared" si="124"/>
        <v>0</v>
      </c>
      <c r="V317" s="11">
        <f t="shared" si="125"/>
        <v>0</v>
      </c>
      <c r="W317" s="12">
        <f t="shared" si="126"/>
        <v>0</v>
      </c>
      <c r="X317" s="11">
        <f t="shared" si="127"/>
        <v>0</v>
      </c>
      <c r="Y317" s="12">
        <f t="shared" si="128"/>
        <v>0</v>
      </c>
      <c r="Z317" s="11">
        <f t="shared" si="129"/>
        <v>0</v>
      </c>
      <c r="AA317" s="12">
        <f t="shared" si="130"/>
        <v>0</v>
      </c>
      <c r="AB317" s="11">
        <f t="shared" si="131"/>
        <v>0</v>
      </c>
      <c r="AC317" s="12">
        <f t="shared" si="132"/>
        <v>0</v>
      </c>
      <c r="AD317" s="11">
        <f t="shared" si="133"/>
        <v>0</v>
      </c>
      <c r="AE317" s="12">
        <f t="shared" si="134"/>
        <v>0</v>
      </c>
      <c r="AF317" s="11">
        <f t="shared" si="135"/>
        <v>0</v>
      </c>
      <c r="AG317" s="12">
        <f t="shared" si="136"/>
        <v>0</v>
      </c>
      <c r="AH317" s="11">
        <f t="shared" si="137"/>
        <v>0</v>
      </c>
      <c r="AI317" s="12">
        <f t="shared" si="138"/>
        <v>0</v>
      </c>
      <c r="AJ317" s="11">
        <f t="shared" si="139"/>
        <v>0</v>
      </c>
      <c r="AK317" s="12">
        <f t="shared" si="140"/>
        <v>0</v>
      </c>
    </row>
    <row r="318" spans="1:37" x14ac:dyDescent="0.3">
      <c r="A318">
        <v>614307</v>
      </c>
      <c r="C318" s="1">
        <v>44203</v>
      </c>
      <c r="D318">
        <v>13</v>
      </c>
      <c r="E318" t="s">
        <v>197</v>
      </c>
      <c r="F318" t="s">
        <v>165</v>
      </c>
      <c r="G318" t="s">
        <v>21</v>
      </c>
      <c r="H318" s="2">
        <v>24358282</v>
      </c>
      <c r="J318">
        <f t="shared" si="113"/>
        <v>0</v>
      </c>
      <c r="K318">
        <f t="shared" si="114"/>
        <v>0</v>
      </c>
      <c r="L318">
        <f t="shared" si="115"/>
        <v>0</v>
      </c>
      <c r="M318">
        <f t="shared" si="116"/>
        <v>0</v>
      </c>
      <c r="N318">
        <f t="shared" si="117"/>
        <v>0</v>
      </c>
      <c r="O318">
        <f t="shared" si="118"/>
        <v>0</v>
      </c>
      <c r="P318">
        <f t="shared" si="119"/>
        <v>0</v>
      </c>
      <c r="Q318">
        <f t="shared" si="120"/>
        <v>0</v>
      </c>
      <c r="R318" s="11">
        <f t="shared" si="121"/>
        <v>0</v>
      </c>
      <c r="S318" s="12">
        <f t="shared" si="122"/>
        <v>0</v>
      </c>
      <c r="T318" s="11">
        <f t="shared" si="123"/>
        <v>0</v>
      </c>
      <c r="U318" s="12">
        <f t="shared" si="124"/>
        <v>0</v>
      </c>
      <c r="V318" s="11">
        <f t="shared" si="125"/>
        <v>0</v>
      </c>
      <c r="W318" s="12">
        <f t="shared" si="126"/>
        <v>0</v>
      </c>
      <c r="X318" s="11">
        <f t="shared" si="127"/>
        <v>1</v>
      </c>
      <c r="Y318" s="12">
        <f t="shared" si="128"/>
        <v>0</v>
      </c>
      <c r="Z318" s="11">
        <f t="shared" si="129"/>
        <v>0</v>
      </c>
      <c r="AA318" s="12">
        <f t="shared" si="130"/>
        <v>0</v>
      </c>
      <c r="AB318" s="11">
        <f t="shared" si="131"/>
        <v>0</v>
      </c>
      <c r="AC318" s="12">
        <f t="shared" si="132"/>
        <v>0</v>
      </c>
      <c r="AD318" s="11">
        <f t="shared" si="133"/>
        <v>0</v>
      </c>
      <c r="AE318" s="12">
        <f t="shared" si="134"/>
        <v>0</v>
      </c>
      <c r="AF318" s="11">
        <f t="shared" si="135"/>
        <v>0</v>
      </c>
      <c r="AG318" s="12">
        <f t="shared" si="136"/>
        <v>0</v>
      </c>
      <c r="AH318" s="11">
        <f t="shared" si="137"/>
        <v>0</v>
      </c>
      <c r="AI318" s="12">
        <f t="shared" si="138"/>
        <v>0</v>
      </c>
      <c r="AJ318" s="11">
        <f t="shared" si="139"/>
        <v>0</v>
      </c>
      <c r="AK318" s="12">
        <f t="shared" si="140"/>
        <v>0</v>
      </c>
    </row>
    <row r="319" spans="1:37" x14ac:dyDescent="0.3">
      <c r="A319">
        <v>614307</v>
      </c>
      <c r="C319" s="1">
        <v>44203</v>
      </c>
      <c r="D319">
        <v>14</v>
      </c>
      <c r="E319" t="s">
        <v>197</v>
      </c>
      <c r="F319" t="s">
        <v>165</v>
      </c>
      <c r="G319" t="s">
        <v>28</v>
      </c>
      <c r="H319" s="2">
        <v>26832324</v>
      </c>
      <c r="J319">
        <f t="shared" si="113"/>
        <v>0</v>
      </c>
      <c r="K319">
        <f t="shared" si="114"/>
        <v>0</v>
      </c>
      <c r="L319">
        <f t="shared" si="115"/>
        <v>0</v>
      </c>
      <c r="M319">
        <f t="shared" si="116"/>
        <v>0</v>
      </c>
      <c r="N319">
        <f t="shared" si="117"/>
        <v>0</v>
      </c>
      <c r="O319">
        <f t="shared" si="118"/>
        <v>0</v>
      </c>
      <c r="P319">
        <f t="shared" si="119"/>
        <v>0</v>
      </c>
      <c r="Q319">
        <f t="shared" si="120"/>
        <v>0</v>
      </c>
      <c r="R319" s="11">
        <f t="shared" si="121"/>
        <v>0</v>
      </c>
      <c r="S319" s="12">
        <f t="shared" si="122"/>
        <v>0</v>
      </c>
      <c r="T319" s="11">
        <f t="shared" si="123"/>
        <v>0</v>
      </c>
      <c r="U319" s="12">
        <f t="shared" si="124"/>
        <v>0</v>
      </c>
      <c r="V319" s="11">
        <f t="shared" si="125"/>
        <v>0</v>
      </c>
      <c r="W319" s="12">
        <f t="shared" si="126"/>
        <v>0</v>
      </c>
      <c r="X319" s="11">
        <f t="shared" si="127"/>
        <v>0</v>
      </c>
      <c r="Y319" s="12">
        <f t="shared" si="128"/>
        <v>0</v>
      </c>
      <c r="Z319" s="11">
        <f t="shared" si="129"/>
        <v>0</v>
      </c>
      <c r="AA319" s="12">
        <f t="shared" si="130"/>
        <v>0</v>
      </c>
      <c r="AB319" s="11">
        <f t="shared" si="131"/>
        <v>0</v>
      </c>
      <c r="AC319" s="12">
        <f t="shared" si="132"/>
        <v>0</v>
      </c>
      <c r="AD319" s="11">
        <f t="shared" si="133"/>
        <v>0</v>
      </c>
      <c r="AE319" s="12">
        <f t="shared" si="134"/>
        <v>0</v>
      </c>
      <c r="AF319" s="11">
        <f t="shared" si="135"/>
        <v>0</v>
      </c>
      <c r="AG319" s="12">
        <f t="shared" si="136"/>
        <v>0</v>
      </c>
      <c r="AH319" s="11">
        <f t="shared" si="137"/>
        <v>0</v>
      </c>
      <c r="AI319" s="12">
        <f t="shared" si="138"/>
        <v>0</v>
      </c>
      <c r="AJ319" s="11">
        <f t="shared" si="139"/>
        <v>0</v>
      </c>
      <c r="AK319" s="12">
        <f t="shared" si="140"/>
        <v>0</v>
      </c>
    </row>
    <row r="320" spans="1:37" x14ac:dyDescent="0.3">
      <c r="C320" s="1"/>
      <c r="H320" s="2"/>
      <c r="J320">
        <f t="shared" si="113"/>
        <v>0</v>
      </c>
      <c r="K320">
        <f t="shared" si="114"/>
        <v>0</v>
      </c>
      <c r="L320">
        <f t="shared" si="115"/>
        <v>0</v>
      </c>
      <c r="M320">
        <f t="shared" si="116"/>
        <v>0</v>
      </c>
      <c r="N320">
        <f t="shared" si="117"/>
        <v>0</v>
      </c>
      <c r="O320">
        <f t="shared" si="118"/>
        <v>0</v>
      </c>
      <c r="P320">
        <f t="shared" si="119"/>
        <v>0</v>
      </c>
      <c r="Q320">
        <f t="shared" si="120"/>
        <v>0</v>
      </c>
      <c r="R320" s="11">
        <f t="shared" si="121"/>
        <v>0</v>
      </c>
      <c r="S320" s="12">
        <f t="shared" si="122"/>
        <v>0</v>
      </c>
      <c r="T320" s="11">
        <f t="shared" si="123"/>
        <v>0</v>
      </c>
      <c r="U320" s="12">
        <f t="shared" si="124"/>
        <v>0</v>
      </c>
      <c r="V320" s="11">
        <f t="shared" si="125"/>
        <v>0</v>
      </c>
      <c r="W320" s="12">
        <f t="shared" si="126"/>
        <v>0</v>
      </c>
      <c r="X320" s="11">
        <f t="shared" si="127"/>
        <v>0</v>
      </c>
      <c r="Y320" s="12">
        <f t="shared" si="128"/>
        <v>0</v>
      </c>
      <c r="Z320" s="11">
        <f t="shared" si="129"/>
        <v>0</v>
      </c>
      <c r="AA320" s="12">
        <f t="shared" si="130"/>
        <v>0</v>
      </c>
      <c r="AB320" s="11">
        <f t="shared" si="131"/>
        <v>0</v>
      </c>
      <c r="AC320" s="12">
        <f t="shared" si="132"/>
        <v>0</v>
      </c>
      <c r="AD320" s="11">
        <f t="shared" si="133"/>
        <v>0</v>
      </c>
      <c r="AE320" s="12">
        <f t="shared" si="134"/>
        <v>0</v>
      </c>
      <c r="AF320" s="11">
        <f t="shared" si="135"/>
        <v>0</v>
      </c>
      <c r="AG320" s="12">
        <f t="shared" si="136"/>
        <v>0</v>
      </c>
      <c r="AH320" s="11">
        <f t="shared" si="137"/>
        <v>0</v>
      </c>
      <c r="AI320" s="12">
        <f t="shared" si="138"/>
        <v>0</v>
      </c>
      <c r="AJ320" s="11">
        <f t="shared" si="139"/>
        <v>0</v>
      </c>
      <c r="AK320" s="12">
        <f t="shared" si="140"/>
        <v>0</v>
      </c>
    </row>
  </sheetData>
  <mergeCells count="14">
    <mergeCell ref="T1:U1"/>
    <mergeCell ref="AJ1:AK1"/>
    <mergeCell ref="AH1:AI1"/>
    <mergeCell ref="L1:M1"/>
    <mergeCell ref="J1:K1"/>
    <mergeCell ref="P1:Q1"/>
    <mergeCell ref="Z1:AA1"/>
    <mergeCell ref="N1:O1"/>
    <mergeCell ref="R1:S1"/>
    <mergeCell ref="AB1:AC1"/>
    <mergeCell ref="AF1:AG1"/>
    <mergeCell ref="AD1:AE1"/>
    <mergeCell ref="X1:Y1"/>
    <mergeCell ref="V1:W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41"/>
  <sheetViews>
    <sheetView topLeftCell="C1" workbookViewId="0">
      <selection activeCell="T11" sqref="T11"/>
    </sheetView>
  </sheetViews>
  <sheetFormatPr defaultRowHeight="14.4" x14ac:dyDescent="0.3"/>
  <cols>
    <col min="2" max="2" width="2.6640625" customWidth="1"/>
    <col min="3" max="3" width="10.5546875" bestFit="1" customWidth="1"/>
    <col min="4" max="4" width="4.44140625" customWidth="1"/>
    <col min="5" max="5" width="65.6640625" customWidth="1"/>
    <col min="6" max="6" width="17.6640625" bestFit="1" customWidth="1"/>
    <col min="7" max="7" width="30.6640625" customWidth="1"/>
    <col min="8" max="8" width="10.88671875" bestFit="1" customWidth="1"/>
    <col min="9" max="9" width="4.88671875" customWidth="1"/>
  </cols>
  <sheetData>
    <row r="1" spans="1:37" s="4" customFormat="1" ht="30" customHeight="1" thickBot="1" x14ac:dyDescent="0.55000000000000004">
      <c r="E1" s="19">
        <v>2020</v>
      </c>
      <c r="J1" s="33" t="s">
        <v>156</v>
      </c>
      <c r="K1" s="34"/>
      <c r="L1" s="33" t="s">
        <v>35</v>
      </c>
      <c r="M1" s="34"/>
      <c r="N1" s="33" t="s">
        <v>13</v>
      </c>
      <c r="O1" s="34"/>
      <c r="P1" s="33" t="s">
        <v>44</v>
      </c>
      <c r="Q1" s="34"/>
      <c r="R1" s="33" t="s">
        <v>20</v>
      </c>
      <c r="S1" s="34"/>
      <c r="T1" s="33" t="s">
        <v>16</v>
      </c>
      <c r="U1" s="34"/>
      <c r="V1" s="33" t="s">
        <v>12</v>
      </c>
      <c r="W1" s="34"/>
      <c r="X1" s="33" t="s">
        <v>21</v>
      </c>
      <c r="Y1" s="34"/>
      <c r="Z1" s="33" t="s">
        <v>14</v>
      </c>
      <c r="AA1" s="34"/>
      <c r="AB1" s="33" t="s">
        <v>31</v>
      </c>
      <c r="AC1" s="34"/>
      <c r="AD1" s="33" t="s">
        <v>18</v>
      </c>
      <c r="AE1" s="34"/>
      <c r="AF1" s="33" t="s">
        <v>15</v>
      </c>
      <c r="AG1" s="34"/>
      <c r="AH1" s="33" t="s">
        <v>39</v>
      </c>
      <c r="AI1" s="34"/>
      <c r="AJ1" s="33" t="s">
        <v>29</v>
      </c>
      <c r="AK1" s="34"/>
    </row>
    <row r="2" spans="1:37" x14ac:dyDescent="0.3">
      <c r="A2" s="3" t="s">
        <v>157</v>
      </c>
      <c r="C2" s="3" t="s">
        <v>158</v>
      </c>
      <c r="E2" s="3" t="s">
        <v>159</v>
      </c>
      <c r="F2" s="3" t="s">
        <v>160</v>
      </c>
      <c r="G2" s="3" t="s">
        <v>0</v>
      </c>
      <c r="H2" s="3" t="s">
        <v>161</v>
      </c>
      <c r="J2" s="3" t="s">
        <v>162</v>
      </c>
      <c r="K2" s="3" t="s">
        <v>163</v>
      </c>
      <c r="L2" s="3" t="s">
        <v>162</v>
      </c>
      <c r="M2" s="3" t="s">
        <v>163</v>
      </c>
      <c r="N2" s="3" t="s">
        <v>162</v>
      </c>
      <c r="O2" s="3" t="s">
        <v>163</v>
      </c>
      <c r="P2" s="3" t="s">
        <v>162</v>
      </c>
      <c r="Q2" s="3" t="s">
        <v>163</v>
      </c>
      <c r="R2" s="15" t="s">
        <v>162</v>
      </c>
      <c r="S2" s="16" t="s">
        <v>163</v>
      </c>
      <c r="T2" s="15" t="s">
        <v>162</v>
      </c>
      <c r="U2" s="16" t="s">
        <v>163</v>
      </c>
      <c r="V2" s="15" t="s">
        <v>162</v>
      </c>
      <c r="W2" s="16" t="s">
        <v>163</v>
      </c>
      <c r="X2" s="15" t="s">
        <v>162</v>
      </c>
      <c r="Y2" s="16" t="s">
        <v>163</v>
      </c>
      <c r="Z2" s="15" t="s">
        <v>162</v>
      </c>
      <c r="AA2" s="16" t="s">
        <v>163</v>
      </c>
      <c r="AB2" s="15" t="s">
        <v>162</v>
      </c>
      <c r="AC2" s="16" t="s">
        <v>163</v>
      </c>
      <c r="AD2" s="15" t="s">
        <v>162</v>
      </c>
      <c r="AE2" s="16" t="s">
        <v>163</v>
      </c>
      <c r="AF2" s="15" t="s">
        <v>162</v>
      </c>
      <c r="AG2" s="16" t="s">
        <v>163</v>
      </c>
      <c r="AH2" s="15" t="s">
        <v>162</v>
      </c>
      <c r="AI2" s="16" t="s">
        <v>163</v>
      </c>
      <c r="AJ2" s="15" t="s">
        <v>162</v>
      </c>
      <c r="AK2" s="16" t="s">
        <v>163</v>
      </c>
    </row>
    <row r="3" spans="1:37" x14ac:dyDescent="0.3">
      <c r="A3" s="3"/>
      <c r="C3" s="3"/>
      <c r="E3" s="3"/>
      <c r="F3" s="3"/>
      <c r="G3" s="3"/>
      <c r="H3" s="3"/>
      <c r="J3" s="3">
        <f t="shared" ref="J3:AK3" si="0">SUM(J7:J241)</f>
        <v>18</v>
      </c>
      <c r="K3" s="3">
        <f t="shared" si="0"/>
        <v>2</v>
      </c>
      <c r="L3" s="3">
        <f t="shared" si="0"/>
        <v>3</v>
      </c>
      <c r="M3" s="3">
        <f t="shared" si="0"/>
        <v>0</v>
      </c>
      <c r="N3" s="3">
        <f t="shared" si="0"/>
        <v>9</v>
      </c>
      <c r="O3" s="3">
        <f t="shared" si="0"/>
        <v>0</v>
      </c>
      <c r="P3" s="3">
        <f t="shared" si="0"/>
        <v>3</v>
      </c>
      <c r="Q3" s="3">
        <f t="shared" si="0"/>
        <v>0</v>
      </c>
      <c r="R3" s="11">
        <f t="shared" si="0"/>
        <v>7</v>
      </c>
      <c r="S3" s="12">
        <f t="shared" si="0"/>
        <v>0</v>
      </c>
      <c r="T3" s="11">
        <f t="shared" si="0"/>
        <v>7</v>
      </c>
      <c r="U3" s="12">
        <f t="shared" si="0"/>
        <v>1</v>
      </c>
      <c r="V3" s="11">
        <f t="shared" si="0"/>
        <v>9</v>
      </c>
      <c r="W3" s="12">
        <f t="shared" si="0"/>
        <v>1</v>
      </c>
      <c r="X3" s="11">
        <f t="shared" si="0"/>
        <v>7</v>
      </c>
      <c r="Y3" s="12">
        <f t="shared" si="0"/>
        <v>2</v>
      </c>
      <c r="Z3" s="11">
        <f t="shared" si="0"/>
        <v>7</v>
      </c>
      <c r="AA3" s="12">
        <f t="shared" si="0"/>
        <v>1</v>
      </c>
      <c r="AB3" s="11">
        <f t="shared" si="0"/>
        <v>2</v>
      </c>
      <c r="AC3" s="12">
        <f t="shared" si="0"/>
        <v>0</v>
      </c>
      <c r="AD3" s="11">
        <f t="shared" si="0"/>
        <v>6</v>
      </c>
      <c r="AE3" s="12">
        <f t="shared" si="0"/>
        <v>0</v>
      </c>
      <c r="AF3" s="11">
        <f t="shared" si="0"/>
        <v>6</v>
      </c>
      <c r="AG3" s="12">
        <f t="shared" si="0"/>
        <v>0</v>
      </c>
      <c r="AH3" s="11">
        <f t="shared" si="0"/>
        <v>3</v>
      </c>
      <c r="AI3" s="12">
        <f t="shared" si="0"/>
        <v>0</v>
      </c>
      <c r="AJ3" s="11">
        <f t="shared" si="0"/>
        <v>4</v>
      </c>
      <c r="AK3" s="12">
        <f t="shared" si="0"/>
        <v>0</v>
      </c>
    </row>
    <row r="4" spans="1:37" x14ac:dyDescent="0.3">
      <c r="A4" s="3"/>
      <c r="C4" s="3"/>
      <c r="E4" s="3"/>
      <c r="F4" s="3"/>
      <c r="G4" s="3"/>
      <c r="H4" s="3"/>
      <c r="J4" s="3"/>
      <c r="K4" s="5">
        <f>K3/J3</f>
        <v>0.1111111111111111</v>
      </c>
      <c r="L4" s="3"/>
      <c r="M4" s="5">
        <f>M3/L3</f>
        <v>0</v>
      </c>
      <c r="N4" s="3"/>
      <c r="O4" s="5">
        <f>O3/N3</f>
        <v>0</v>
      </c>
      <c r="P4" s="3"/>
      <c r="Q4" s="5">
        <f>Q3/P3</f>
        <v>0</v>
      </c>
      <c r="R4" s="11"/>
      <c r="S4" s="17">
        <f>S3/R3</f>
        <v>0</v>
      </c>
      <c r="T4" s="11"/>
      <c r="U4" s="17">
        <f>U3/T3</f>
        <v>0.14285714285714285</v>
      </c>
      <c r="V4" s="11"/>
      <c r="W4" s="17">
        <f>W3/V3</f>
        <v>0.1111111111111111</v>
      </c>
      <c r="X4" s="11"/>
      <c r="Y4" s="17">
        <f>Y3/X3</f>
        <v>0.2857142857142857</v>
      </c>
      <c r="Z4" s="11"/>
      <c r="AA4" s="17">
        <f>AA3/Z3</f>
        <v>0.14285714285714285</v>
      </c>
      <c r="AB4" s="11"/>
      <c r="AC4" s="17">
        <f>AC3/AB3</f>
        <v>0</v>
      </c>
      <c r="AD4" s="11"/>
      <c r="AE4" s="17">
        <f>AE3/AD3</f>
        <v>0</v>
      </c>
      <c r="AF4" s="11"/>
      <c r="AG4" s="17">
        <f>AG3/AF3</f>
        <v>0</v>
      </c>
      <c r="AH4" s="11"/>
      <c r="AI4" s="17">
        <f>AI3/AH3</f>
        <v>0</v>
      </c>
      <c r="AJ4" s="11"/>
      <c r="AK4" s="17">
        <f>AK3/AJ3</f>
        <v>0</v>
      </c>
    </row>
    <row r="5" spans="1:37" x14ac:dyDescent="0.3">
      <c r="A5" s="3"/>
      <c r="C5" s="3"/>
      <c r="E5" s="3"/>
      <c r="F5" s="3"/>
      <c r="G5" s="3"/>
      <c r="H5" s="3"/>
      <c r="L5" s="3"/>
      <c r="M5" s="3"/>
      <c r="P5" s="3"/>
      <c r="Q5" s="3"/>
      <c r="R5" s="11"/>
      <c r="S5" s="12"/>
      <c r="T5" s="11"/>
      <c r="U5" s="12"/>
      <c r="V5" s="11"/>
      <c r="W5" s="12"/>
      <c r="X5" s="11"/>
      <c r="Y5" s="12"/>
      <c r="Z5" s="11"/>
      <c r="AA5" s="12"/>
      <c r="AB5" s="11"/>
      <c r="AC5" s="12"/>
      <c r="AD5" s="11"/>
      <c r="AE5" s="12"/>
      <c r="AF5" s="11"/>
      <c r="AG5" s="12"/>
      <c r="AH5" s="11"/>
      <c r="AI5" s="12"/>
      <c r="AJ5" s="11"/>
      <c r="AK5" s="12"/>
    </row>
    <row r="6" spans="1:37" x14ac:dyDescent="0.3">
      <c r="R6" s="11"/>
      <c r="S6" s="12"/>
      <c r="T6" s="11"/>
      <c r="U6" s="12"/>
      <c r="V6" s="11"/>
      <c r="W6" s="12"/>
      <c r="X6" s="11"/>
      <c r="Y6" s="12"/>
      <c r="Z6" s="11"/>
      <c r="AA6" s="12"/>
      <c r="AB6" s="11"/>
      <c r="AC6" s="12"/>
      <c r="AD6" s="11"/>
      <c r="AE6" s="12"/>
      <c r="AF6" s="11"/>
      <c r="AG6" s="12"/>
      <c r="AH6" s="11"/>
      <c r="AI6" s="12"/>
      <c r="AJ6" s="11"/>
      <c r="AK6" s="12"/>
    </row>
    <row r="7" spans="1:37" x14ac:dyDescent="0.3">
      <c r="C7" s="1"/>
      <c r="H7" s="2"/>
      <c r="J7">
        <f t="shared" ref="J7:J70" si="1">IF(G7="Perfetto Contracting Co., Inc. ",1,)</f>
        <v>0</v>
      </c>
      <c r="K7">
        <f t="shared" ref="K7:K70" si="2">IF(AND(D7=1,G7="Perfetto Contracting Co., Inc. "),1,)</f>
        <v>0</v>
      </c>
      <c r="L7">
        <f t="shared" ref="L7:L70" si="3">IF(G7="Oliveira Contracting Inc",1,)</f>
        <v>0</v>
      </c>
      <c r="M7">
        <f t="shared" ref="M7:M70" si="4">IF(AND(D7=1,G7="Oliveira Contracting Inc"),1,)</f>
        <v>0</v>
      </c>
      <c r="N7">
        <f t="shared" ref="N7:N70" si="5">IF(G7="Triumph Construction Co.",1,)</f>
        <v>0</v>
      </c>
      <c r="O7">
        <f t="shared" ref="O7:O70" si="6">IF(AND(D7=1,G7="Triumph Construction Co."),1,)</f>
        <v>0</v>
      </c>
      <c r="P7">
        <f t="shared" ref="P7:P70" si="7">IF(G7="John Civetta &amp; Sons, Inc.",1,)</f>
        <v>0</v>
      </c>
      <c r="Q7">
        <f t="shared" ref="Q7:Q70" si="8">IF(AND(D7=1,G7="John Civetta &amp; Sons, Inc."),1,)</f>
        <v>0</v>
      </c>
      <c r="R7" s="11">
        <f t="shared" ref="R7:R70" si="9">IF(G7="Grace Industries LLC",1,)</f>
        <v>0</v>
      </c>
      <c r="S7" s="12">
        <f t="shared" ref="S7:S70" si="10">IF(AND(D7=1,G7="Grace Industries LLC"),1,)</f>
        <v>0</v>
      </c>
      <c r="T7" s="11">
        <f t="shared" ref="T7:T70" si="11">IF($G7="Grace Industries LLC",1,)</f>
        <v>0</v>
      </c>
      <c r="U7" s="12">
        <f t="shared" ref="U7:U70" si="12">IF(AND($D7=1,$G7="Perfetto Enterprises Co., Inc."),1,)</f>
        <v>0</v>
      </c>
      <c r="V7" s="11">
        <f t="shared" ref="V7:V70" si="13">IF($G7="JRCRUZ Corp",1,)</f>
        <v>0</v>
      </c>
      <c r="W7" s="12">
        <f t="shared" ref="W7:W70" si="14">IF(AND($D7=1,$G7="JRCRUZ Corp"),1,)</f>
        <v>0</v>
      </c>
      <c r="X7" s="11">
        <f t="shared" ref="X7:X70" si="15">IF($G7="Tully Construction Co.",1,)</f>
        <v>0</v>
      </c>
      <c r="Y7" s="12">
        <f t="shared" ref="Y7:Y70" si="16">IF(AND($D7=1,$G7="Tully Construction Co."),1,)</f>
        <v>0</v>
      </c>
      <c r="Z7" s="11">
        <f t="shared" ref="Z7:Z70" si="17">IF($G7="Restani Construction Corp.",1,)</f>
        <v>0</v>
      </c>
      <c r="AA7" s="12">
        <f t="shared" ref="AA7:AA70" si="18">IF(AND($D7=1,$G7="Restani Construction Corp."),1,)</f>
        <v>0</v>
      </c>
      <c r="AB7" s="11">
        <f t="shared" ref="AB7:AB70" si="19">IF($G7="DiFazio Industries",1,)</f>
        <v>0</v>
      </c>
      <c r="AC7" s="12">
        <f t="shared" ref="AC7:AC70" si="20">IF(AND($D7=1,$G7="DiFazio Industries"),1,)</f>
        <v>0</v>
      </c>
      <c r="AD7" s="11">
        <f t="shared" ref="AD7:AD70" si="21">IF($G7="PJS Group/Paul J. Scariano, Inc.",1,)</f>
        <v>0</v>
      </c>
      <c r="AE7" s="12">
        <f t="shared" ref="AE7:AE70" si="22">IF(AND($D7=1,$G7="PJS Group/Paul J. Scariano, Inc."),1,)</f>
        <v>0</v>
      </c>
      <c r="AF7" s="11">
        <f t="shared" ref="AF7:AF70" si="23">IF($G7="C.A.C. Industries, Inc.",1,)</f>
        <v>0</v>
      </c>
      <c r="AG7" s="12">
        <f t="shared" ref="AG7:AG70" si="24">IF(AND($D7=1,$G7="C.A.C. Industries, Inc."),1,)</f>
        <v>0</v>
      </c>
      <c r="AH7" s="11">
        <f t="shared" ref="AH7:AH70" si="25">IF($G7="MLJ Contracting LLC",1,)</f>
        <v>0</v>
      </c>
      <c r="AI7" s="12">
        <f t="shared" ref="AI7:AI70" si="26">IF(AND($D7=1,$G7="MLJ Contracting LLC"),1,)</f>
        <v>0</v>
      </c>
      <c r="AJ7" s="11">
        <f t="shared" ref="AJ7:AJ70" si="27">IF($G7="El Sol Contracting/ES II Enterprises JV",1,)</f>
        <v>0</v>
      </c>
      <c r="AK7" s="12">
        <f t="shared" ref="AK7:AK70" si="28">IF(AND($D7=1,$G7="El Sol Contracting/ES II Enterprises JV"),1,)</f>
        <v>0</v>
      </c>
    </row>
    <row r="8" spans="1:37" x14ac:dyDescent="0.3">
      <c r="A8">
        <v>614120</v>
      </c>
      <c r="C8" s="1">
        <v>44195</v>
      </c>
      <c r="D8">
        <v>1</v>
      </c>
      <c r="E8" t="s">
        <v>198</v>
      </c>
      <c r="F8" t="s">
        <v>199</v>
      </c>
      <c r="G8" t="s">
        <v>65</v>
      </c>
      <c r="H8" s="2">
        <v>3738806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0</v>
      </c>
      <c r="R8" s="11">
        <f t="shared" si="9"/>
        <v>0</v>
      </c>
      <c r="S8" s="12">
        <f t="shared" si="10"/>
        <v>0</v>
      </c>
      <c r="T8" s="11">
        <f t="shared" si="11"/>
        <v>0</v>
      </c>
      <c r="U8" s="12">
        <f t="shared" si="12"/>
        <v>0</v>
      </c>
      <c r="V8" s="11">
        <f t="shared" si="13"/>
        <v>0</v>
      </c>
      <c r="W8" s="12">
        <f t="shared" si="14"/>
        <v>0</v>
      </c>
      <c r="X8" s="11">
        <f t="shared" si="15"/>
        <v>0</v>
      </c>
      <c r="Y8" s="12">
        <f t="shared" si="16"/>
        <v>0</v>
      </c>
      <c r="Z8" s="11">
        <f t="shared" si="17"/>
        <v>0</v>
      </c>
      <c r="AA8" s="12">
        <f t="shared" si="18"/>
        <v>0</v>
      </c>
      <c r="AB8" s="11">
        <f t="shared" si="19"/>
        <v>0</v>
      </c>
      <c r="AC8" s="12">
        <f t="shared" si="20"/>
        <v>0</v>
      </c>
      <c r="AD8" s="11">
        <f t="shared" si="21"/>
        <v>0</v>
      </c>
      <c r="AE8" s="12">
        <f t="shared" si="22"/>
        <v>0</v>
      </c>
      <c r="AF8" s="11">
        <f t="shared" si="23"/>
        <v>0</v>
      </c>
      <c r="AG8" s="12">
        <f t="shared" si="24"/>
        <v>0</v>
      </c>
      <c r="AH8" s="11">
        <f t="shared" si="25"/>
        <v>0</v>
      </c>
      <c r="AI8" s="12">
        <f t="shared" si="26"/>
        <v>0</v>
      </c>
      <c r="AJ8" s="11">
        <f t="shared" si="27"/>
        <v>0</v>
      </c>
      <c r="AK8" s="12">
        <f t="shared" si="28"/>
        <v>0</v>
      </c>
    </row>
    <row r="9" spans="1:37" x14ac:dyDescent="0.3">
      <c r="A9">
        <v>614120</v>
      </c>
      <c r="C9" s="1">
        <v>44195</v>
      </c>
      <c r="D9">
        <v>2</v>
      </c>
      <c r="E9" t="s">
        <v>198</v>
      </c>
      <c r="F9" t="s">
        <v>199</v>
      </c>
      <c r="G9" t="s">
        <v>119</v>
      </c>
      <c r="H9" s="2">
        <v>4106188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0</v>
      </c>
      <c r="R9" s="11">
        <f t="shared" si="9"/>
        <v>0</v>
      </c>
      <c r="S9" s="12">
        <f t="shared" si="10"/>
        <v>0</v>
      </c>
      <c r="T9" s="11">
        <f t="shared" si="11"/>
        <v>0</v>
      </c>
      <c r="U9" s="12">
        <f t="shared" si="12"/>
        <v>0</v>
      </c>
      <c r="V9" s="11">
        <f t="shared" si="13"/>
        <v>0</v>
      </c>
      <c r="W9" s="12">
        <f t="shared" si="14"/>
        <v>0</v>
      </c>
      <c r="X9" s="11">
        <f t="shared" si="15"/>
        <v>0</v>
      </c>
      <c r="Y9" s="12">
        <f t="shared" si="16"/>
        <v>0</v>
      </c>
      <c r="Z9" s="11">
        <f t="shared" si="17"/>
        <v>0</v>
      </c>
      <c r="AA9" s="12">
        <f t="shared" si="18"/>
        <v>0</v>
      </c>
      <c r="AB9" s="11">
        <f t="shared" si="19"/>
        <v>0</v>
      </c>
      <c r="AC9" s="12">
        <f t="shared" si="20"/>
        <v>0</v>
      </c>
      <c r="AD9" s="11">
        <f t="shared" si="21"/>
        <v>0</v>
      </c>
      <c r="AE9" s="12">
        <f t="shared" si="22"/>
        <v>0</v>
      </c>
      <c r="AF9" s="11">
        <f t="shared" si="23"/>
        <v>0</v>
      </c>
      <c r="AG9" s="12">
        <f t="shared" si="24"/>
        <v>0</v>
      </c>
      <c r="AH9" s="11">
        <f t="shared" si="25"/>
        <v>0</v>
      </c>
      <c r="AI9" s="12">
        <f t="shared" si="26"/>
        <v>0</v>
      </c>
      <c r="AJ9" s="11">
        <f t="shared" si="27"/>
        <v>0</v>
      </c>
      <c r="AK9" s="12">
        <f t="shared" si="28"/>
        <v>0</v>
      </c>
    </row>
    <row r="10" spans="1:37" x14ac:dyDescent="0.3">
      <c r="A10">
        <v>614120</v>
      </c>
      <c r="C10" s="1">
        <v>44195</v>
      </c>
      <c r="D10">
        <v>3</v>
      </c>
      <c r="E10" t="s">
        <v>198</v>
      </c>
      <c r="F10" t="s">
        <v>199</v>
      </c>
      <c r="G10" t="s">
        <v>120</v>
      </c>
      <c r="H10" s="2">
        <v>4340300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0</v>
      </c>
      <c r="R10" s="11">
        <f t="shared" si="9"/>
        <v>0</v>
      </c>
      <c r="S10" s="12">
        <f t="shared" si="10"/>
        <v>0</v>
      </c>
      <c r="T10" s="11">
        <f t="shared" si="11"/>
        <v>0</v>
      </c>
      <c r="U10" s="12">
        <f t="shared" si="12"/>
        <v>0</v>
      </c>
      <c r="V10" s="11">
        <f t="shared" si="13"/>
        <v>0</v>
      </c>
      <c r="W10" s="12">
        <f t="shared" si="14"/>
        <v>0</v>
      </c>
      <c r="X10" s="11">
        <f t="shared" si="15"/>
        <v>0</v>
      </c>
      <c r="Y10" s="12">
        <f t="shared" si="16"/>
        <v>0</v>
      </c>
      <c r="Z10" s="11">
        <f t="shared" si="17"/>
        <v>0</v>
      </c>
      <c r="AA10" s="12">
        <f t="shared" si="18"/>
        <v>0</v>
      </c>
      <c r="AB10" s="11">
        <f t="shared" si="19"/>
        <v>0</v>
      </c>
      <c r="AC10" s="12">
        <f t="shared" si="20"/>
        <v>0</v>
      </c>
      <c r="AD10" s="11">
        <f t="shared" si="21"/>
        <v>0</v>
      </c>
      <c r="AE10" s="12">
        <f t="shared" si="22"/>
        <v>0</v>
      </c>
      <c r="AF10" s="11">
        <f t="shared" si="23"/>
        <v>0</v>
      </c>
      <c r="AG10" s="12">
        <f t="shared" si="24"/>
        <v>0</v>
      </c>
      <c r="AH10" s="11">
        <f t="shared" si="25"/>
        <v>0</v>
      </c>
      <c r="AI10" s="12">
        <f t="shared" si="26"/>
        <v>0</v>
      </c>
      <c r="AJ10" s="11">
        <f t="shared" si="27"/>
        <v>0</v>
      </c>
      <c r="AK10" s="12">
        <f t="shared" si="28"/>
        <v>0</v>
      </c>
    </row>
    <row r="11" spans="1:37" x14ac:dyDescent="0.3">
      <c r="A11">
        <v>614120</v>
      </c>
      <c r="C11" s="1">
        <v>44195</v>
      </c>
      <c r="D11">
        <v>4</v>
      </c>
      <c r="E11" t="s">
        <v>198</v>
      </c>
      <c r="F11" t="s">
        <v>199</v>
      </c>
      <c r="G11" t="s">
        <v>50</v>
      </c>
      <c r="H11" s="2">
        <v>4958725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R11" s="11">
        <f t="shared" si="9"/>
        <v>0</v>
      </c>
      <c r="S11" s="12">
        <f t="shared" si="10"/>
        <v>0</v>
      </c>
      <c r="T11" s="11">
        <f t="shared" si="11"/>
        <v>0</v>
      </c>
      <c r="U11" s="12">
        <f t="shared" si="12"/>
        <v>0</v>
      </c>
      <c r="V11" s="11">
        <f t="shared" si="13"/>
        <v>0</v>
      </c>
      <c r="W11" s="12">
        <f t="shared" si="14"/>
        <v>0</v>
      </c>
      <c r="X11" s="11">
        <f t="shared" si="15"/>
        <v>0</v>
      </c>
      <c r="Y11" s="12">
        <f t="shared" si="16"/>
        <v>0</v>
      </c>
      <c r="Z11" s="11">
        <f t="shared" si="17"/>
        <v>0</v>
      </c>
      <c r="AA11" s="12">
        <f t="shared" si="18"/>
        <v>0</v>
      </c>
      <c r="AB11" s="11">
        <f t="shared" si="19"/>
        <v>0</v>
      </c>
      <c r="AC11" s="12">
        <f t="shared" si="20"/>
        <v>0</v>
      </c>
      <c r="AD11" s="11">
        <f t="shared" si="21"/>
        <v>0</v>
      </c>
      <c r="AE11" s="12">
        <f t="shared" si="22"/>
        <v>0</v>
      </c>
      <c r="AF11" s="11">
        <f t="shared" si="23"/>
        <v>0</v>
      </c>
      <c r="AG11" s="12">
        <f t="shared" si="24"/>
        <v>0</v>
      </c>
      <c r="AH11" s="11">
        <f t="shared" si="25"/>
        <v>0</v>
      </c>
      <c r="AI11" s="12">
        <f t="shared" si="26"/>
        <v>0</v>
      </c>
      <c r="AJ11" s="11">
        <f t="shared" si="27"/>
        <v>0</v>
      </c>
      <c r="AK11" s="12">
        <f t="shared" si="28"/>
        <v>0</v>
      </c>
    </row>
    <row r="12" spans="1:37" x14ac:dyDescent="0.3">
      <c r="A12">
        <v>614120</v>
      </c>
      <c r="C12" s="1">
        <v>44195</v>
      </c>
      <c r="D12">
        <v>5</v>
      </c>
      <c r="E12" t="s">
        <v>198</v>
      </c>
      <c r="F12" t="s">
        <v>199</v>
      </c>
      <c r="G12" t="s">
        <v>121</v>
      </c>
      <c r="H12" s="2">
        <v>5008982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 s="11">
        <f t="shared" si="9"/>
        <v>0</v>
      </c>
      <c r="S12" s="12">
        <f t="shared" si="10"/>
        <v>0</v>
      </c>
      <c r="T12" s="11">
        <f t="shared" si="11"/>
        <v>0</v>
      </c>
      <c r="U12" s="12">
        <f t="shared" si="12"/>
        <v>0</v>
      </c>
      <c r="V12" s="11">
        <f t="shared" si="13"/>
        <v>0</v>
      </c>
      <c r="W12" s="12">
        <f t="shared" si="14"/>
        <v>0</v>
      </c>
      <c r="X12" s="11">
        <f t="shared" si="15"/>
        <v>0</v>
      </c>
      <c r="Y12" s="12">
        <f t="shared" si="16"/>
        <v>0</v>
      </c>
      <c r="Z12" s="11">
        <f t="shared" si="17"/>
        <v>0</v>
      </c>
      <c r="AA12" s="12">
        <f t="shared" si="18"/>
        <v>0</v>
      </c>
      <c r="AB12" s="11">
        <f t="shared" si="19"/>
        <v>0</v>
      </c>
      <c r="AC12" s="12">
        <f t="shared" si="20"/>
        <v>0</v>
      </c>
      <c r="AD12" s="11">
        <f t="shared" si="21"/>
        <v>0</v>
      </c>
      <c r="AE12" s="12">
        <f t="shared" si="22"/>
        <v>0</v>
      </c>
      <c r="AF12" s="11">
        <f t="shared" si="23"/>
        <v>0</v>
      </c>
      <c r="AG12" s="12">
        <f t="shared" si="24"/>
        <v>0</v>
      </c>
      <c r="AH12" s="11">
        <f t="shared" si="25"/>
        <v>0</v>
      </c>
      <c r="AI12" s="12">
        <f t="shared" si="26"/>
        <v>0</v>
      </c>
      <c r="AJ12" s="11">
        <f t="shared" si="27"/>
        <v>0</v>
      </c>
      <c r="AK12" s="12">
        <f t="shared" si="28"/>
        <v>0</v>
      </c>
    </row>
    <row r="13" spans="1:37" x14ac:dyDescent="0.3">
      <c r="A13">
        <v>614120</v>
      </c>
      <c r="C13" s="1">
        <v>44195</v>
      </c>
      <c r="D13">
        <v>6</v>
      </c>
      <c r="E13" t="s">
        <v>198</v>
      </c>
      <c r="F13" t="s">
        <v>199</v>
      </c>
      <c r="G13" t="s">
        <v>156</v>
      </c>
      <c r="H13" s="2">
        <v>5817000</v>
      </c>
      <c r="J13">
        <f t="shared" si="1"/>
        <v>1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  <c r="Q13">
        <f t="shared" si="8"/>
        <v>0</v>
      </c>
      <c r="R13" s="11">
        <f t="shared" si="9"/>
        <v>0</v>
      </c>
      <c r="S13" s="12">
        <f t="shared" si="10"/>
        <v>0</v>
      </c>
      <c r="T13" s="11">
        <f t="shared" si="11"/>
        <v>0</v>
      </c>
      <c r="U13" s="12">
        <f t="shared" si="12"/>
        <v>0</v>
      </c>
      <c r="V13" s="11">
        <f t="shared" si="13"/>
        <v>0</v>
      </c>
      <c r="W13" s="12">
        <f t="shared" si="14"/>
        <v>0</v>
      </c>
      <c r="X13" s="11">
        <f t="shared" si="15"/>
        <v>0</v>
      </c>
      <c r="Y13" s="12">
        <f t="shared" si="16"/>
        <v>0</v>
      </c>
      <c r="Z13" s="11">
        <f t="shared" si="17"/>
        <v>0</v>
      </c>
      <c r="AA13" s="12">
        <f t="shared" si="18"/>
        <v>0</v>
      </c>
      <c r="AB13" s="11">
        <f t="shared" si="19"/>
        <v>0</v>
      </c>
      <c r="AC13" s="12">
        <f t="shared" si="20"/>
        <v>0</v>
      </c>
      <c r="AD13" s="11">
        <f t="shared" si="21"/>
        <v>0</v>
      </c>
      <c r="AE13" s="12">
        <f t="shared" si="22"/>
        <v>0</v>
      </c>
      <c r="AF13" s="11">
        <f t="shared" si="23"/>
        <v>0</v>
      </c>
      <c r="AG13" s="12">
        <f t="shared" si="24"/>
        <v>0</v>
      </c>
      <c r="AH13" s="11">
        <f t="shared" si="25"/>
        <v>0</v>
      </c>
      <c r="AI13" s="12">
        <f t="shared" si="26"/>
        <v>0</v>
      </c>
      <c r="AJ13" s="11">
        <f t="shared" si="27"/>
        <v>0</v>
      </c>
      <c r="AK13" s="12">
        <f t="shared" si="28"/>
        <v>0</v>
      </c>
    </row>
    <row r="14" spans="1:37" x14ac:dyDescent="0.3">
      <c r="A14">
        <v>614120</v>
      </c>
      <c r="C14" s="1">
        <v>44195</v>
      </c>
      <c r="D14">
        <v>7</v>
      </c>
      <c r="E14" t="s">
        <v>198</v>
      </c>
      <c r="F14" t="s">
        <v>199</v>
      </c>
      <c r="G14" t="s">
        <v>18</v>
      </c>
      <c r="H14" s="2">
        <v>5844160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  <c r="Q14">
        <f t="shared" si="8"/>
        <v>0</v>
      </c>
      <c r="R14" s="11">
        <f t="shared" si="9"/>
        <v>0</v>
      </c>
      <c r="S14" s="12">
        <f t="shared" si="10"/>
        <v>0</v>
      </c>
      <c r="T14" s="11">
        <f t="shared" si="11"/>
        <v>0</v>
      </c>
      <c r="U14" s="12">
        <f t="shared" si="12"/>
        <v>0</v>
      </c>
      <c r="V14" s="11">
        <f t="shared" si="13"/>
        <v>0</v>
      </c>
      <c r="W14" s="12">
        <f t="shared" si="14"/>
        <v>0</v>
      </c>
      <c r="X14" s="11">
        <f t="shared" si="15"/>
        <v>0</v>
      </c>
      <c r="Y14" s="12">
        <f t="shared" si="16"/>
        <v>0</v>
      </c>
      <c r="Z14" s="11">
        <f t="shared" si="17"/>
        <v>0</v>
      </c>
      <c r="AA14" s="12">
        <f t="shared" si="18"/>
        <v>0</v>
      </c>
      <c r="AB14" s="11">
        <f t="shared" si="19"/>
        <v>0</v>
      </c>
      <c r="AC14" s="12">
        <f t="shared" si="20"/>
        <v>0</v>
      </c>
      <c r="AD14" s="11">
        <f t="shared" si="21"/>
        <v>1</v>
      </c>
      <c r="AE14" s="12">
        <f t="shared" si="22"/>
        <v>0</v>
      </c>
      <c r="AF14" s="11">
        <f t="shared" si="23"/>
        <v>0</v>
      </c>
      <c r="AG14" s="12">
        <f t="shared" si="24"/>
        <v>0</v>
      </c>
      <c r="AH14" s="11">
        <f t="shared" si="25"/>
        <v>0</v>
      </c>
      <c r="AI14" s="12">
        <f t="shared" si="26"/>
        <v>0</v>
      </c>
      <c r="AJ14" s="11">
        <f t="shared" si="27"/>
        <v>0</v>
      </c>
      <c r="AK14" s="12">
        <f t="shared" si="28"/>
        <v>0</v>
      </c>
    </row>
    <row r="15" spans="1:37" x14ac:dyDescent="0.3">
      <c r="A15">
        <v>614120</v>
      </c>
      <c r="C15" s="1">
        <v>44195</v>
      </c>
      <c r="D15">
        <v>8</v>
      </c>
      <c r="E15" t="s">
        <v>198</v>
      </c>
      <c r="F15" t="s">
        <v>199</v>
      </c>
      <c r="G15" t="s">
        <v>122</v>
      </c>
      <c r="H15" s="2">
        <v>5903410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0</v>
      </c>
      <c r="R15" s="11">
        <f t="shared" si="9"/>
        <v>0</v>
      </c>
      <c r="S15" s="12">
        <f t="shared" si="10"/>
        <v>0</v>
      </c>
      <c r="T15" s="11">
        <f t="shared" si="11"/>
        <v>0</v>
      </c>
      <c r="U15" s="12">
        <f t="shared" si="12"/>
        <v>0</v>
      </c>
      <c r="V15" s="11">
        <f t="shared" si="13"/>
        <v>0</v>
      </c>
      <c r="W15" s="12">
        <f t="shared" si="14"/>
        <v>0</v>
      </c>
      <c r="X15" s="11">
        <f t="shared" si="15"/>
        <v>0</v>
      </c>
      <c r="Y15" s="12">
        <f t="shared" si="16"/>
        <v>0</v>
      </c>
      <c r="Z15" s="11">
        <f t="shared" si="17"/>
        <v>0</v>
      </c>
      <c r="AA15" s="12">
        <f t="shared" si="18"/>
        <v>0</v>
      </c>
      <c r="AB15" s="11">
        <f t="shared" si="19"/>
        <v>0</v>
      </c>
      <c r="AC15" s="12">
        <f t="shared" si="20"/>
        <v>0</v>
      </c>
      <c r="AD15" s="11">
        <f t="shared" si="21"/>
        <v>0</v>
      </c>
      <c r="AE15" s="12">
        <f t="shared" si="22"/>
        <v>0</v>
      </c>
      <c r="AF15" s="11">
        <f t="shared" si="23"/>
        <v>0</v>
      </c>
      <c r="AG15" s="12">
        <f t="shared" si="24"/>
        <v>0</v>
      </c>
      <c r="AH15" s="11">
        <f t="shared" si="25"/>
        <v>0</v>
      </c>
      <c r="AI15" s="12">
        <f t="shared" si="26"/>
        <v>0</v>
      </c>
      <c r="AJ15" s="11">
        <f t="shared" si="27"/>
        <v>0</v>
      </c>
      <c r="AK15" s="12">
        <f t="shared" si="28"/>
        <v>0</v>
      </c>
    </row>
    <row r="16" spans="1:37" x14ac:dyDescent="0.3">
      <c r="A16">
        <v>614120</v>
      </c>
      <c r="C16" s="1">
        <v>44195</v>
      </c>
      <c r="D16">
        <v>9</v>
      </c>
      <c r="E16" t="s">
        <v>198</v>
      </c>
      <c r="F16" t="s">
        <v>199</v>
      </c>
      <c r="G16" t="s">
        <v>15</v>
      </c>
      <c r="H16" s="2">
        <v>6131880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0</v>
      </c>
      <c r="Q16">
        <f t="shared" si="8"/>
        <v>0</v>
      </c>
      <c r="R16" s="11">
        <f t="shared" si="9"/>
        <v>0</v>
      </c>
      <c r="S16" s="12">
        <f t="shared" si="10"/>
        <v>0</v>
      </c>
      <c r="T16" s="11">
        <f t="shared" si="11"/>
        <v>0</v>
      </c>
      <c r="U16" s="12">
        <f t="shared" si="12"/>
        <v>0</v>
      </c>
      <c r="V16" s="11">
        <f t="shared" si="13"/>
        <v>0</v>
      </c>
      <c r="W16" s="12">
        <f t="shared" si="14"/>
        <v>0</v>
      </c>
      <c r="X16" s="11">
        <f t="shared" si="15"/>
        <v>0</v>
      </c>
      <c r="Y16" s="12">
        <f t="shared" si="16"/>
        <v>0</v>
      </c>
      <c r="Z16" s="11">
        <f t="shared" si="17"/>
        <v>0</v>
      </c>
      <c r="AA16" s="12">
        <f t="shared" si="18"/>
        <v>0</v>
      </c>
      <c r="AB16" s="11">
        <f t="shared" si="19"/>
        <v>0</v>
      </c>
      <c r="AC16" s="12">
        <f t="shared" si="20"/>
        <v>0</v>
      </c>
      <c r="AD16" s="11">
        <f t="shared" si="21"/>
        <v>0</v>
      </c>
      <c r="AE16" s="12">
        <f t="shared" si="22"/>
        <v>0</v>
      </c>
      <c r="AF16" s="11">
        <f t="shared" si="23"/>
        <v>1</v>
      </c>
      <c r="AG16" s="12">
        <f t="shared" si="24"/>
        <v>0</v>
      </c>
      <c r="AH16" s="11">
        <f t="shared" si="25"/>
        <v>0</v>
      </c>
      <c r="AI16" s="12">
        <f t="shared" si="26"/>
        <v>0</v>
      </c>
      <c r="AJ16" s="11">
        <f t="shared" si="27"/>
        <v>0</v>
      </c>
      <c r="AK16" s="12">
        <f t="shared" si="28"/>
        <v>0</v>
      </c>
    </row>
    <row r="17" spans="1:37" x14ac:dyDescent="0.3">
      <c r="A17">
        <v>614120</v>
      </c>
      <c r="C17" s="1">
        <v>44195</v>
      </c>
      <c r="D17">
        <v>10</v>
      </c>
      <c r="E17" t="s">
        <v>198</v>
      </c>
      <c r="F17" t="s">
        <v>199</v>
      </c>
      <c r="G17" t="s">
        <v>123</v>
      </c>
      <c r="H17" s="2">
        <v>6243132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0</v>
      </c>
      <c r="R17" s="11">
        <f t="shared" si="9"/>
        <v>0</v>
      </c>
      <c r="S17" s="12">
        <f t="shared" si="10"/>
        <v>0</v>
      </c>
      <c r="T17" s="11">
        <f t="shared" si="11"/>
        <v>0</v>
      </c>
      <c r="U17" s="12">
        <f t="shared" si="12"/>
        <v>0</v>
      </c>
      <c r="V17" s="11">
        <f t="shared" si="13"/>
        <v>0</v>
      </c>
      <c r="W17" s="12">
        <f t="shared" si="14"/>
        <v>0</v>
      </c>
      <c r="X17" s="11">
        <f t="shared" si="15"/>
        <v>0</v>
      </c>
      <c r="Y17" s="12">
        <f t="shared" si="16"/>
        <v>0</v>
      </c>
      <c r="Z17" s="11">
        <f t="shared" si="17"/>
        <v>0</v>
      </c>
      <c r="AA17" s="12">
        <f t="shared" si="18"/>
        <v>0</v>
      </c>
      <c r="AB17" s="11">
        <f t="shared" si="19"/>
        <v>0</v>
      </c>
      <c r="AC17" s="12">
        <f t="shared" si="20"/>
        <v>0</v>
      </c>
      <c r="AD17" s="11">
        <f t="shared" si="21"/>
        <v>0</v>
      </c>
      <c r="AE17" s="12">
        <f t="shared" si="22"/>
        <v>0</v>
      </c>
      <c r="AF17" s="11">
        <f t="shared" si="23"/>
        <v>0</v>
      </c>
      <c r="AG17" s="12">
        <f t="shared" si="24"/>
        <v>0</v>
      </c>
      <c r="AH17" s="11">
        <f t="shared" si="25"/>
        <v>0</v>
      </c>
      <c r="AI17" s="12">
        <f t="shared" si="26"/>
        <v>0</v>
      </c>
      <c r="AJ17" s="11">
        <f t="shared" si="27"/>
        <v>0</v>
      </c>
      <c r="AK17" s="12">
        <f t="shared" si="28"/>
        <v>0</v>
      </c>
    </row>
    <row r="18" spans="1:37" x14ac:dyDescent="0.3">
      <c r="A18">
        <v>614120</v>
      </c>
      <c r="C18" s="1">
        <v>44195</v>
      </c>
      <c r="D18">
        <v>11</v>
      </c>
      <c r="E18" t="s">
        <v>198</v>
      </c>
      <c r="F18" t="s">
        <v>199</v>
      </c>
      <c r="G18" t="s">
        <v>13</v>
      </c>
      <c r="H18" s="2">
        <v>6355553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1</v>
      </c>
      <c r="O18">
        <f t="shared" si="6"/>
        <v>0</v>
      </c>
      <c r="P18">
        <f t="shared" si="7"/>
        <v>0</v>
      </c>
      <c r="Q18">
        <f t="shared" si="8"/>
        <v>0</v>
      </c>
      <c r="R18" s="11">
        <f t="shared" si="9"/>
        <v>0</v>
      </c>
      <c r="S18" s="12">
        <f t="shared" si="10"/>
        <v>0</v>
      </c>
      <c r="T18" s="11">
        <f t="shared" si="11"/>
        <v>0</v>
      </c>
      <c r="U18" s="12">
        <f t="shared" si="12"/>
        <v>0</v>
      </c>
      <c r="V18" s="11">
        <f t="shared" si="13"/>
        <v>0</v>
      </c>
      <c r="W18" s="12">
        <f t="shared" si="14"/>
        <v>0</v>
      </c>
      <c r="X18" s="11">
        <f t="shared" si="15"/>
        <v>0</v>
      </c>
      <c r="Y18" s="12">
        <f t="shared" si="16"/>
        <v>0</v>
      </c>
      <c r="Z18" s="11">
        <f t="shared" si="17"/>
        <v>0</v>
      </c>
      <c r="AA18" s="12">
        <f t="shared" si="18"/>
        <v>0</v>
      </c>
      <c r="AB18" s="11">
        <f t="shared" si="19"/>
        <v>0</v>
      </c>
      <c r="AC18" s="12">
        <f t="shared" si="20"/>
        <v>0</v>
      </c>
      <c r="AD18" s="11">
        <f t="shared" si="21"/>
        <v>0</v>
      </c>
      <c r="AE18" s="12">
        <f t="shared" si="22"/>
        <v>0</v>
      </c>
      <c r="AF18" s="11">
        <f t="shared" si="23"/>
        <v>0</v>
      </c>
      <c r="AG18" s="12">
        <f t="shared" si="24"/>
        <v>0</v>
      </c>
      <c r="AH18" s="11">
        <f t="shared" si="25"/>
        <v>0</v>
      </c>
      <c r="AI18" s="12">
        <f t="shared" si="26"/>
        <v>0</v>
      </c>
      <c r="AJ18" s="11">
        <f t="shared" si="27"/>
        <v>0</v>
      </c>
      <c r="AK18" s="12">
        <f t="shared" si="28"/>
        <v>0</v>
      </c>
    </row>
    <row r="19" spans="1:37" x14ac:dyDescent="0.3">
      <c r="A19">
        <v>614120</v>
      </c>
      <c r="C19" s="1">
        <v>44195</v>
      </c>
      <c r="D19">
        <v>12</v>
      </c>
      <c r="E19" t="s">
        <v>198</v>
      </c>
      <c r="F19" t="s">
        <v>199</v>
      </c>
      <c r="G19" t="s">
        <v>32</v>
      </c>
      <c r="H19" s="2">
        <v>6559065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7"/>
        <v>0</v>
      </c>
      <c r="Q19">
        <f t="shared" si="8"/>
        <v>0</v>
      </c>
      <c r="R19" s="11">
        <f t="shared" si="9"/>
        <v>0</v>
      </c>
      <c r="S19" s="12">
        <f t="shared" si="10"/>
        <v>0</v>
      </c>
      <c r="T19" s="11">
        <f t="shared" si="11"/>
        <v>0</v>
      </c>
      <c r="U19" s="12">
        <f t="shared" si="12"/>
        <v>0</v>
      </c>
      <c r="V19" s="11">
        <f t="shared" si="13"/>
        <v>0</v>
      </c>
      <c r="W19" s="12">
        <f t="shared" si="14"/>
        <v>0</v>
      </c>
      <c r="X19" s="11">
        <f t="shared" si="15"/>
        <v>0</v>
      </c>
      <c r="Y19" s="12">
        <f t="shared" si="16"/>
        <v>0</v>
      </c>
      <c r="Z19" s="11">
        <f t="shared" si="17"/>
        <v>0</v>
      </c>
      <c r="AA19" s="12">
        <f t="shared" si="18"/>
        <v>0</v>
      </c>
      <c r="AB19" s="11">
        <f t="shared" si="19"/>
        <v>0</v>
      </c>
      <c r="AC19" s="12">
        <f t="shared" si="20"/>
        <v>0</v>
      </c>
      <c r="AD19" s="11">
        <f t="shared" si="21"/>
        <v>0</v>
      </c>
      <c r="AE19" s="12">
        <f t="shared" si="22"/>
        <v>0</v>
      </c>
      <c r="AF19" s="11">
        <f t="shared" si="23"/>
        <v>0</v>
      </c>
      <c r="AG19" s="12">
        <f t="shared" si="24"/>
        <v>0</v>
      </c>
      <c r="AH19" s="11">
        <f t="shared" si="25"/>
        <v>0</v>
      </c>
      <c r="AI19" s="12">
        <f t="shared" si="26"/>
        <v>0</v>
      </c>
      <c r="AJ19" s="11">
        <f t="shared" si="27"/>
        <v>0</v>
      </c>
      <c r="AK19" s="12">
        <f t="shared" si="28"/>
        <v>0</v>
      </c>
    </row>
    <row r="20" spans="1:37" x14ac:dyDescent="0.3">
      <c r="A20">
        <v>614120</v>
      </c>
      <c r="C20" s="1">
        <v>44195</v>
      </c>
      <c r="D20">
        <v>13</v>
      </c>
      <c r="E20" t="s">
        <v>198</v>
      </c>
      <c r="F20" t="s">
        <v>199</v>
      </c>
      <c r="G20" t="s">
        <v>12</v>
      </c>
      <c r="H20" s="2">
        <v>6928919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</v>
      </c>
      <c r="O20">
        <f t="shared" si="6"/>
        <v>0</v>
      </c>
      <c r="P20">
        <f t="shared" si="7"/>
        <v>0</v>
      </c>
      <c r="Q20">
        <f t="shared" si="8"/>
        <v>0</v>
      </c>
      <c r="R20" s="11">
        <f t="shared" si="9"/>
        <v>0</v>
      </c>
      <c r="S20" s="12">
        <f t="shared" si="10"/>
        <v>0</v>
      </c>
      <c r="T20" s="11">
        <f t="shared" si="11"/>
        <v>0</v>
      </c>
      <c r="U20" s="12">
        <f t="shared" si="12"/>
        <v>0</v>
      </c>
      <c r="V20" s="11">
        <f t="shared" si="13"/>
        <v>1</v>
      </c>
      <c r="W20" s="12">
        <f t="shared" si="14"/>
        <v>0</v>
      </c>
      <c r="X20" s="11">
        <f t="shared" si="15"/>
        <v>0</v>
      </c>
      <c r="Y20" s="12">
        <f t="shared" si="16"/>
        <v>0</v>
      </c>
      <c r="Z20" s="11">
        <f t="shared" si="17"/>
        <v>0</v>
      </c>
      <c r="AA20" s="12">
        <f t="shared" si="18"/>
        <v>0</v>
      </c>
      <c r="AB20" s="11">
        <f t="shared" si="19"/>
        <v>0</v>
      </c>
      <c r="AC20" s="12">
        <f t="shared" si="20"/>
        <v>0</v>
      </c>
      <c r="AD20" s="11">
        <f t="shared" si="21"/>
        <v>0</v>
      </c>
      <c r="AE20" s="12">
        <f t="shared" si="22"/>
        <v>0</v>
      </c>
      <c r="AF20" s="11">
        <f t="shared" si="23"/>
        <v>0</v>
      </c>
      <c r="AG20" s="12">
        <f t="shared" si="24"/>
        <v>0</v>
      </c>
      <c r="AH20" s="11">
        <f t="shared" si="25"/>
        <v>0</v>
      </c>
      <c r="AI20" s="12">
        <f t="shared" si="26"/>
        <v>0</v>
      </c>
      <c r="AJ20" s="11">
        <f t="shared" si="27"/>
        <v>0</v>
      </c>
      <c r="AK20" s="12">
        <f t="shared" si="28"/>
        <v>0</v>
      </c>
    </row>
    <row r="21" spans="1:37" x14ac:dyDescent="0.3">
      <c r="C21" s="1"/>
      <c r="H21" s="2"/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0</v>
      </c>
      <c r="O21">
        <f t="shared" si="6"/>
        <v>0</v>
      </c>
      <c r="P21">
        <f t="shared" si="7"/>
        <v>0</v>
      </c>
      <c r="Q21">
        <f t="shared" si="8"/>
        <v>0</v>
      </c>
      <c r="R21" s="11">
        <f t="shared" si="9"/>
        <v>0</v>
      </c>
      <c r="S21" s="12">
        <f t="shared" si="10"/>
        <v>0</v>
      </c>
      <c r="T21" s="11">
        <f t="shared" si="11"/>
        <v>0</v>
      </c>
      <c r="U21" s="12">
        <f t="shared" si="12"/>
        <v>0</v>
      </c>
      <c r="V21" s="11">
        <f t="shared" si="13"/>
        <v>0</v>
      </c>
      <c r="W21" s="12">
        <f t="shared" si="14"/>
        <v>0</v>
      </c>
      <c r="X21" s="11">
        <f t="shared" si="15"/>
        <v>0</v>
      </c>
      <c r="Y21" s="12">
        <f t="shared" si="16"/>
        <v>0</v>
      </c>
      <c r="Z21" s="11">
        <f t="shared" si="17"/>
        <v>0</v>
      </c>
      <c r="AA21" s="12">
        <f t="shared" si="18"/>
        <v>0</v>
      </c>
      <c r="AB21" s="11">
        <f t="shared" si="19"/>
        <v>0</v>
      </c>
      <c r="AC21" s="12">
        <f t="shared" si="20"/>
        <v>0</v>
      </c>
      <c r="AD21" s="11">
        <f t="shared" si="21"/>
        <v>0</v>
      </c>
      <c r="AE21" s="12">
        <f t="shared" si="22"/>
        <v>0</v>
      </c>
      <c r="AF21" s="11">
        <f t="shared" si="23"/>
        <v>0</v>
      </c>
      <c r="AG21" s="12">
        <f t="shared" si="24"/>
        <v>0</v>
      </c>
      <c r="AH21" s="11">
        <f t="shared" si="25"/>
        <v>0</v>
      </c>
      <c r="AI21" s="12">
        <f t="shared" si="26"/>
        <v>0</v>
      </c>
      <c r="AJ21" s="11">
        <f t="shared" si="27"/>
        <v>0</v>
      </c>
      <c r="AK21" s="12">
        <f t="shared" si="28"/>
        <v>0</v>
      </c>
    </row>
    <row r="22" spans="1:37" x14ac:dyDescent="0.3">
      <c r="A22">
        <v>613493</v>
      </c>
      <c r="C22" s="1">
        <v>44187</v>
      </c>
      <c r="D22">
        <v>1</v>
      </c>
      <c r="E22" t="s">
        <v>200</v>
      </c>
      <c r="F22" t="s">
        <v>165</v>
      </c>
      <c r="G22" t="s">
        <v>16</v>
      </c>
      <c r="H22" s="2">
        <v>910925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0</v>
      </c>
      <c r="O22">
        <f t="shared" si="6"/>
        <v>0</v>
      </c>
      <c r="P22">
        <f t="shared" si="7"/>
        <v>0</v>
      </c>
      <c r="Q22">
        <f t="shared" si="8"/>
        <v>0</v>
      </c>
      <c r="R22" s="11">
        <f t="shared" si="9"/>
        <v>0</v>
      </c>
      <c r="S22" s="12">
        <f t="shared" si="10"/>
        <v>0</v>
      </c>
      <c r="T22" s="11">
        <f t="shared" si="11"/>
        <v>0</v>
      </c>
      <c r="U22" s="12">
        <f t="shared" si="12"/>
        <v>1</v>
      </c>
      <c r="V22" s="11">
        <f t="shared" si="13"/>
        <v>0</v>
      </c>
      <c r="W22" s="12">
        <f t="shared" si="14"/>
        <v>0</v>
      </c>
      <c r="X22" s="11">
        <f t="shared" si="15"/>
        <v>0</v>
      </c>
      <c r="Y22" s="12">
        <f t="shared" si="16"/>
        <v>0</v>
      </c>
      <c r="Z22" s="11">
        <f t="shared" si="17"/>
        <v>0</v>
      </c>
      <c r="AA22" s="12">
        <f t="shared" si="18"/>
        <v>0</v>
      </c>
      <c r="AB22" s="11">
        <f t="shared" si="19"/>
        <v>0</v>
      </c>
      <c r="AC22" s="12">
        <f t="shared" si="20"/>
        <v>0</v>
      </c>
      <c r="AD22" s="11">
        <f t="shared" si="21"/>
        <v>0</v>
      </c>
      <c r="AE22" s="12">
        <f t="shared" si="22"/>
        <v>0</v>
      </c>
      <c r="AF22" s="11">
        <f t="shared" si="23"/>
        <v>0</v>
      </c>
      <c r="AG22" s="12">
        <f t="shared" si="24"/>
        <v>0</v>
      </c>
      <c r="AH22" s="11">
        <f t="shared" si="25"/>
        <v>0</v>
      </c>
      <c r="AI22" s="12">
        <f t="shared" si="26"/>
        <v>0</v>
      </c>
      <c r="AJ22" s="11">
        <f t="shared" si="27"/>
        <v>0</v>
      </c>
      <c r="AK22" s="12">
        <f t="shared" si="28"/>
        <v>0</v>
      </c>
    </row>
    <row r="23" spans="1:37" x14ac:dyDescent="0.3">
      <c r="A23">
        <v>613493</v>
      </c>
      <c r="C23" s="1">
        <v>44187</v>
      </c>
      <c r="D23">
        <v>2</v>
      </c>
      <c r="E23" t="s">
        <v>200</v>
      </c>
      <c r="F23" t="s">
        <v>165</v>
      </c>
      <c r="G23" t="s">
        <v>17</v>
      </c>
      <c r="H23" s="2">
        <v>928600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</v>
      </c>
      <c r="O23">
        <f t="shared" si="6"/>
        <v>0</v>
      </c>
      <c r="P23">
        <f t="shared" si="7"/>
        <v>0</v>
      </c>
      <c r="Q23">
        <f t="shared" si="8"/>
        <v>0</v>
      </c>
      <c r="R23" s="11">
        <f t="shared" si="9"/>
        <v>0</v>
      </c>
      <c r="S23" s="12">
        <f t="shared" si="10"/>
        <v>0</v>
      </c>
      <c r="T23" s="11">
        <f t="shared" si="11"/>
        <v>0</v>
      </c>
      <c r="U23" s="12">
        <f t="shared" si="12"/>
        <v>0</v>
      </c>
      <c r="V23" s="11">
        <f t="shared" si="13"/>
        <v>0</v>
      </c>
      <c r="W23" s="12">
        <f t="shared" si="14"/>
        <v>0</v>
      </c>
      <c r="X23" s="11">
        <f t="shared" si="15"/>
        <v>0</v>
      </c>
      <c r="Y23" s="12">
        <f t="shared" si="16"/>
        <v>0</v>
      </c>
      <c r="Z23" s="11">
        <f t="shared" si="17"/>
        <v>0</v>
      </c>
      <c r="AA23" s="12">
        <f t="shared" si="18"/>
        <v>0</v>
      </c>
      <c r="AB23" s="11">
        <f t="shared" si="19"/>
        <v>0</v>
      </c>
      <c r="AC23" s="12">
        <f t="shared" si="20"/>
        <v>0</v>
      </c>
      <c r="AD23" s="11">
        <f t="shared" si="21"/>
        <v>0</v>
      </c>
      <c r="AE23" s="12">
        <f t="shared" si="22"/>
        <v>0</v>
      </c>
      <c r="AF23" s="11">
        <f t="shared" si="23"/>
        <v>0</v>
      </c>
      <c r="AG23" s="12">
        <f t="shared" si="24"/>
        <v>0</v>
      </c>
      <c r="AH23" s="11">
        <f t="shared" si="25"/>
        <v>0</v>
      </c>
      <c r="AI23" s="12">
        <f t="shared" si="26"/>
        <v>0</v>
      </c>
      <c r="AJ23" s="11">
        <f t="shared" si="27"/>
        <v>0</v>
      </c>
      <c r="AK23" s="12">
        <f t="shared" si="28"/>
        <v>0</v>
      </c>
    </row>
    <row r="24" spans="1:37" x14ac:dyDescent="0.3">
      <c r="A24">
        <v>613493</v>
      </c>
      <c r="C24" s="1">
        <v>44187</v>
      </c>
      <c r="D24">
        <v>3</v>
      </c>
      <c r="E24" t="s">
        <v>200</v>
      </c>
      <c r="F24" t="s">
        <v>165</v>
      </c>
      <c r="G24" t="s">
        <v>124</v>
      </c>
      <c r="H24" s="2">
        <v>1008696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0</v>
      </c>
      <c r="R24" s="11">
        <f t="shared" si="9"/>
        <v>0</v>
      </c>
      <c r="S24" s="12">
        <f t="shared" si="10"/>
        <v>0</v>
      </c>
      <c r="T24" s="11">
        <f t="shared" si="11"/>
        <v>0</v>
      </c>
      <c r="U24" s="12">
        <f t="shared" si="12"/>
        <v>0</v>
      </c>
      <c r="V24" s="11">
        <f t="shared" si="13"/>
        <v>0</v>
      </c>
      <c r="W24" s="12">
        <f t="shared" si="14"/>
        <v>0</v>
      </c>
      <c r="X24" s="11">
        <f t="shared" si="15"/>
        <v>0</v>
      </c>
      <c r="Y24" s="12">
        <f t="shared" si="16"/>
        <v>0</v>
      </c>
      <c r="Z24" s="11">
        <f t="shared" si="17"/>
        <v>0</v>
      </c>
      <c r="AA24" s="12">
        <f t="shared" si="18"/>
        <v>0</v>
      </c>
      <c r="AB24" s="11">
        <f t="shared" si="19"/>
        <v>0</v>
      </c>
      <c r="AC24" s="12">
        <f t="shared" si="20"/>
        <v>0</v>
      </c>
      <c r="AD24" s="11">
        <f t="shared" si="21"/>
        <v>0</v>
      </c>
      <c r="AE24" s="12">
        <f t="shared" si="22"/>
        <v>0</v>
      </c>
      <c r="AF24" s="11">
        <f t="shared" si="23"/>
        <v>0</v>
      </c>
      <c r="AG24" s="12">
        <f t="shared" si="24"/>
        <v>0</v>
      </c>
      <c r="AH24" s="11">
        <f t="shared" si="25"/>
        <v>0</v>
      </c>
      <c r="AI24" s="12">
        <f t="shared" si="26"/>
        <v>0</v>
      </c>
      <c r="AJ24" s="11">
        <f t="shared" si="27"/>
        <v>0</v>
      </c>
      <c r="AK24" s="12">
        <f t="shared" si="28"/>
        <v>0</v>
      </c>
    </row>
    <row r="25" spans="1:37" x14ac:dyDescent="0.3">
      <c r="A25">
        <v>613493</v>
      </c>
      <c r="C25" s="1">
        <v>44187</v>
      </c>
      <c r="D25">
        <v>4</v>
      </c>
      <c r="E25" t="s">
        <v>200</v>
      </c>
      <c r="F25" t="s">
        <v>165</v>
      </c>
      <c r="G25" t="s">
        <v>14</v>
      </c>
      <c r="H25" s="2">
        <v>1270014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0</v>
      </c>
      <c r="R25" s="11">
        <f t="shared" si="9"/>
        <v>0</v>
      </c>
      <c r="S25" s="12">
        <f t="shared" si="10"/>
        <v>0</v>
      </c>
      <c r="T25" s="11">
        <f t="shared" si="11"/>
        <v>0</v>
      </c>
      <c r="U25" s="12">
        <f t="shared" si="12"/>
        <v>0</v>
      </c>
      <c r="V25" s="11">
        <f t="shared" si="13"/>
        <v>0</v>
      </c>
      <c r="W25" s="12">
        <f t="shared" si="14"/>
        <v>0</v>
      </c>
      <c r="X25" s="11">
        <f t="shared" si="15"/>
        <v>0</v>
      </c>
      <c r="Y25" s="12">
        <f t="shared" si="16"/>
        <v>0</v>
      </c>
      <c r="Z25" s="11">
        <f t="shared" si="17"/>
        <v>1</v>
      </c>
      <c r="AA25" s="12">
        <f t="shared" si="18"/>
        <v>0</v>
      </c>
      <c r="AB25" s="11">
        <f t="shared" si="19"/>
        <v>0</v>
      </c>
      <c r="AC25" s="12">
        <f t="shared" si="20"/>
        <v>0</v>
      </c>
      <c r="AD25" s="11">
        <f t="shared" si="21"/>
        <v>0</v>
      </c>
      <c r="AE25" s="12">
        <f t="shared" si="22"/>
        <v>0</v>
      </c>
      <c r="AF25" s="11">
        <f t="shared" si="23"/>
        <v>0</v>
      </c>
      <c r="AG25" s="12">
        <f t="shared" si="24"/>
        <v>0</v>
      </c>
      <c r="AH25" s="11">
        <f t="shared" si="25"/>
        <v>0</v>
      </c>
      <c r="AI25" s="12">
        <f t="shared" si="26"/>
        <v>0</v>
      </c>
      <c r="AJ25" s="11">
        <f t="shared" si="27"/>
        <v>0</v>
      </c>
      <c r="AK25" s="12">
        <f t="shared" si="28"/>
        <v>0</v>
      </c>
    </row>
    <row r="26" spans="1:37" x14ac:dyDescent="0.3">
      <c r="A26">
        <v>613493</v>
      </c>
      <c r="C26" s="1">
        <v>44187</v>
      </c>
      <c r="D26">
        <v>5</v>
      </c>
      <c r="E26" t="s">
        <v>200</v>
      </c>
      <c r="F26" t="s">
        <v>165</v>
      </c>
      <c r="G26" t="s">
        <v>84</v>
      </c>
      <c r="H26" s="2">
        <v>1270211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0</v>
      </c>
      <c r="R26" s="11">
        <f t="shared" si="9"/>
        <v>0</v>
      </c>
      <c r="S26" s="12">
        <f t="shared" si="10"/>
        <v>0</v>
      </c>
      <c r="T26" s="11">
        <f t="shared" si="11"/>
        <v>0</v>
      </c>
      <c r="U26" s="12">
        <f t="shared" si="12"/>
        <v>0</v>
      </c>
      <c r="V26" s="11">
        <f t="shared" si="13"/>
        <v>0</v>
      </c>
      <c r="W26" s="12">
        <f t="shared" si="14"/>
        <v>0</v>
      </c>
      <c r="X26" s="11">
        <f t="shared" si="15"/>
        <v>0</v>
      </c>
      <c r="Y26" s="12">
        <f t="shared" si="16"/>
        <v>0</v>
      </c>
      <c r="Z26" s="11">
        <f t="shared" si="17"/>
        <v>0</v>
      </c>
      <c r="AA26" s="12">
        <f t="shared" si="18"/>
        <v>0</v>
      </c>
      <c r="AB26" s="11">
        <f t="shared" si="19"/>
        <v>0</v>
      </c>
      <c r="AC26" s="12">
        <f t="shared" si="20"/>
        <v>0</v>
      </c>
      <c r="AD26" s="11">
        <f t="shared" si="21"/>
        <v>0</v>
      </c>
      <c r="AE26" s="12">
        <f t="shared" si="22"/>
        <v>0</v>
      </c>
      <c r="AF26" s="11">
        <f t="shared" si="23"/>
        <v>0</v>
      </c>
      <c r="AG26" s="12">
        <f t="shared" si="24"/>
        <v>0</v>
      </c>
      <c r="AH26" s="11">
        <f t="shared" si="25"/>
        <v>0</v>
      </c>
      <c r="AI26" s="12">
        <f t="shared" si="26"/>
        <v>0</v>
      </c>
      <c r="AJ26" s="11">
        <f t="shared" si="27"/>
        <v>0</v>
      </c>
      <c r="AK26" s="12">
        <f t="shared" si="28"/>
        <v>0</v>
      </c>
    </row>
    <row r="27" spans="1:37" x14ac:dyDescent="0.3">
      <c r="A27">
        <v>613493</v>
      </c>
      <c r="C27" s="1">
        <v>44187</v>
      </c>
      <c r="D27">
        <v>6</v>
      </c>
      <c r="E27" t="s">
        <v>200</v>
      </c>
      <c r="F27" t="s">
        <v>165</v>
      </c>
      <c r="G27" t="s">
        <v>47</v>
      </c>
      <c r="H27" s="2">
        <v>1270962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</v>
      </c>
      <c r="O27">
        <f t="shared" si="6"/>
        <v>0</v>
      </c>
      <c r="P27">
        <f t="shared" si="7"/>
        <v>0</v>
      </c>
      <c r="Q27">
        <f t="shared" si="8"/>
        <v>0</v>
      </c>
      <c r="R27" s="11">
        <f t="shared" si="9"/>
        <v>0</v>
      </c>
      <c r="S27" s="12">
        <f t="shared" si="10"/>
        <v>0</v>
      </c>
      <c r="T27" s="11">
        <f t="shared" si="11"/>
        <v>0</v>
      </c>
      <c r="U27" s="12">
        <f t="shared" si="12"/>
        <v>0</v>
      </c>
      <c r="V27" s="11">
        <f t="shared" si="13"/>
        <v>0</v>
      </c>
      <c r="W27" s="12">
        <f t="shared" si="14"/>
        <v>0</v>
      </c>
      <c r="X27" s="11">
        <f t="shared" si="15"/>
        <v>0</v>
      </c>
      <c r="Y27" s="12">
        <f t="shared" si="16"/>
        <v>0</v>
      </c>
      <c r="Z27" s="11">
        <f t="shared" si="17"/>
        <v>0</v>
      </c>
      <c r="AA27" s="12">
        <f t="shared" si="18"/>
        <v>0</v>
      </c>
      <c r="AB27" s="11">
        <f t="shared" si="19"/>
        <v>0</v>
      </c>
      <c r="AC27" s="12">
        <f t="shared" si="20"/>
        <v>0</v>
      </c>
      <c r="AD27" s="11">
        <f t="shared" si="21"/>
        <v>0</v>
      </c>
      <c r="AE27" s="12">
        <f t="shared" si="22"/>
        <v>0</v>
      </c>
      <c r="AF27" s="11">
        <f t="shared" si="23"/>
        <v>0</v>
      </c>
      <c r="AG27" s="12">
        <f t="shared" si="24"/>
        <v>0</v>
      </c>
      <c r="AH27" s="11">
        <f t="shared" si="25"/>
        <v>0</v>
      </c>
      <c r="AI27" s="12">
        <f t="shared" si="26"/>
        <v>0</v>
      </c>
      <c r="AJ27" s="11">
        <f t="shared" si="27"/>
        <v>0</v>
      </c>
      <c r="AK27" s="12">
        <f t="shared" si="28"/>
        <v>0</v>
      </c>
    </row>
    <row r="28" spans="1:37" x14ac:dyDescent="0.3">
      <c r="A28">
        <v>613493</v>
      </c>
      <c r="C28" s="1">
        <v>44187</v>
      </c>
      <c r="D28">
        <v>7</v>
      </c>
      <c r="E28" t="s">
        <v>200</v>
      </c>
      <c r="F28" t="s">
        <v>165</v>
      </c>
      <c r="G28" t="s">
        <v>58</v>
      </c>
      <c r="H28" s="2">
        <v>1281843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</v>
      </c>
      <c r="O28">
        <f t="shared" si="6"/>
        <v>0</v>
      </c>
      <c r="P28">
        <f t="shared" si="7"/>
        <v>0</v>
      </c>
      <c r="Q28">
        <f t="shared" si="8"/>
        <v>0</v>
      </c>
      <c r="R28" s="11">
        <f t="shared" si="9"/>
        <v>0</v>
      </c>
      <c r="S28" s="12">
        <f t="shared" si="10"/>
        <v>0</v>
      </c>
      <c r="T28" s="11">
        <f t="shared" si="11"/>
        <v>0</v>
      </c>
      <c r="U28" s="12">
        <f t="shared" si="12"/>
        <v>0</v>
      </c>
      <c r="V28" s="11">
        <f t="shared" si="13"/>
        <v>0</v>
      </c>
      <c r="W28" s="12">
        <f t="shared" si="14"/>
        <v>0</v>
      </c>
      <c r="X28" s="11">
        <f t="shared" si="15"/>
        <v>0</v>
      </c>
      <c r="Y28" s="12">
        <f t="shared" si="16"/>
        <v>0</v>
      </c>
      <c r="Z28" s="11">
        <f t="shared" si="17"/>
        <v>0</v>
      </c>
      <c r="AA28" s="12">
        <f t="shared" si="18"/>
        <v>0</v>
      </c>
      <c r="AB28" s="11">
        <f t="shared" si="19"/>
        <v>0</v>
      </c>
      <c r="AC28" s="12">
        <f t="shared" si="20"/>
        <v>0</v>
      </c>
      <c r="AD28" s="11">
        <f t="shared" si="21"/>
        <v>0</v>
      </c>
      <c r="AE28" s="12">
        <f t="shared" si="22"/>
        <v>0</v>
      </c>
      <c r="AF28" s="11">
        <f t="shared" si="23"/>
        <v>0</v>
      </c>
      <c r="AG28" s="12">
        <f t="shared" si="24"/>
        <v>0</v>
      </c>
      <c r="AH28" s="11">
        <f t="shared" si="25"/>
        <v>0</v>
      </c>
      <c r="AI28" s="12">
        <f t="shared" si="26"/>
        <v>0</v>
      </c>
      <c r="AJ28" s="11">
        <f t="shared" si="27"/>
        <v>0</v>
      </c>
      <c r="AK28" s="12">
        <f t="shared" si="28"/>
        <v>0</v>
      </c>
    </row>
    <row r="29" spans="1:37" x14ac:dyDescent="0.3">
      <c r="A29">
        <v>613493</v>
      </c>
      <c r="C29" s="1">
        <v>44187</v>
      </c>
      <c r="D29">
        <v>8</v>
      </c>
      <c r="E29" t="s">
        <v>200</v>
      </c>
      <c r="F29" t="s">
        <v>165</v>
      </c>
      <c r="G29" t="s">
        <v>125</v>
      </c>
      <c r="H29" s="2">
        <v>1317036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</v>
      </c>
      <c r="O29">
        <f t="shared" si="6"/>
        <v>0</v>
      </c>
      <c r="P29">
        <f t="shared" si="7"/>
        <v>0</v>
      </c>
      <c r="Q29">
        <f t="shared" si="8"/>
        <v>0</v>
      </c>
      <c r="R29" s="11">
        <f t="shared" si="9"/>
        <v>0</v>
      </c>
      <c r="S29" s="12">
        <f t="shared" si="10"/>
        <v>0</v>
      </c>
      <c r="T29" s="11">
        <f t="shared" si="11"/>
        <v>0</v>
      </c>
      <c r="U29" s="12">
        <f t="shared" si="12"/>
        <v>0</v>
      </c>
      <c r="V29" s="11">
        <f t="shared" si="13"/>
        <v>0</v>
      </c>
      <c r="W29" s="12">
        <f t="shared" si="14"/>
        <v>0</v>
      </c>
      <c r="X29" s="11">
        <f t="shared" si="15"/>
        <v>0</v>
      </c>
      <c r="Y29" s="12">
        <f t="shared" si="16"/>
        <v>0</v>
      </c>
      <c r="Z29" s="11">
        <f t="shared" si="17"/>
        <v>0</v>
      </c>
      <c r="AA29" s="12">
        <f t="shared" si="18"/>
        <v>0</v>
      </c>
      <c r="AB29" s="11">
        <f t="shared" si="19"/>
        <v>0</v>
      </c>
      <c r="AC29" s="12">
        <f t="shared" si="20"/>
        <v>0</v>
      </c>
      <c r="AD29" s="11">
        <f t="shared" si="21"/>
        <v>0</v>
      </c>
      <c r="AE29" s="12">
        <f t="shared" si="22"/>
        <v>0</v>
      </c>
      <c r="AF29" s="11">
        <f t="shared" si="23"/>
        <v>0</v>
      </c>
      <c r="AG29" s="12">
        <f t="shared" si="24"/>
        <v>0</v>
      </c>
      <c r="AH29" s="11">
        <f t="shared" si="25"/>
        <v>0</v>
      </c>
      <c r="AI29" s="12">
        <f t="shared" si="26"/>
        <v>0</v>
      </c>
      <c r="AJ29" s="11">
        <f t="shared" si="27"/>
        <v>0</v>
      </c>
      <c r="AK29" s="12">
        <f t="shared" si="28"/>
        <v>0</v>
      </c>
    </row>
    <row r="30" spans="1:37" x14ac:dyDescent="0.3">
      <c r="A30">
        <v>613493</v>
      </c>
      <c r="C30" s="1">
        <v>44187</v>
      </c>
      <c r="D30">
        <v>9</v>
      </c>
      <c r="E30" t="s">
        <v>200</v>
      </c>
      <c r="F30" t="s">
        <v>165</v>
      </c>
      <c r="G30" t="s">
        <v>126</v>
      </c>
      <c r="H30" s="2">
        <v>1342711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0</v>
      </c>
      <c r="Q30">
        <f t="shared" si="8"/>
        <v>0</v>
      </c>
      <c r="R30" s="11">
        <f t="shared" si="9"/>
        <v>0</v>
      </c>
      <c r="S30" s="12">
        <f t="shared" si="10"/>
        <v>0</v>
      </c>
      <c r="T30" s="11">
        <f t="shared" si="11"/>
        <v>0</v>
      </c>
      <c r="U30" s="12">
        <f t="shared" si="12"/>
        <v>0</v>
      </c>
      <c r="V30" s="11">
        <f t="shared" si="13"/>
        <v>0</v>
      </c>
      <c r="W30" s="12">
        <f t="shared" si="14"/>
        <v>0</v>
      </c>
      <c r="X30" s="11">
        <f t="shared" si="15"/>
        <v>0</v>
      </c>
      <c r="Y30" s="12">
        <f t="shared" si="16"/>
        <v>0</v>
      </c>
      <c r="Z30" s="11">
        <f t="shared" si="17"/>
        <v>0</v>
      </c>
      <c r="AA30" s="12">
        <f t="shared" si="18"/>
        <v>0</v>
      </c>
      <c r="AB30" s="11">
        <f t="shared" si="19"/>
        <v>0</v>
      </c>
      <c r="AC30" s="12">
        <f t="shared" si="20"/>
        <v>0</v>
      </c>
      <c r="AD30" s="11">
        <f t="shared" si="21"/>
        <v>0</v>
      </c>
      <c r="AE30" s="12">
        <f t="shared" si="22"/>
        <v>0</v>
      </c>
      <c r="AF30" s="11">
        <f t="shared" si="23"/>
        <v>0</v>
      </c>
      <c r="AG30" s="12">
        <f t="shared" si="24"/>
        <v>0</v>
      </c>
      <c r="AH30" s="11">
        <f t="shared" si="25"/>
        <v>0</v>
      </c>
      <c r="AI30" s="12">
        <f t="shared" si="26"/>
        <v>0</v>
      </c>
      <c r="AJ30" s="11">
        <f t="shared" si="27"/>
        <v>0</v>
      </c>
      <c r="AK30" s="12">
        <f t="shared" si="28"/>
        <v>0</v>
      </c>
    </row>
    <row r="31" spans="1:37" x14ac:dyDescent="0.3">
      <c r="A31">
        <v>613493</v>
      </c>
      <c r="C31" s="1">
        <v>44187</v>
      </c>
      <c r="D31">
        <v>10</v>
      </c>
      <c r="E31" t="s">
        <v>200</v>
      </c>
      <c r="F31" t="s">
        <v>165</v>
      </c>
      <c r="G31" t="s">
        <v>15</v>
      </c>
      <c r="H31" s="2">
        <v>1421332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7"/>
        <v>0</v>
      </c>
      <c r="Q31">
        <f t="shared" si="8"/>
        <v>0</v>
      </c>
      <c r="R31" s="11">
        <f t="shared" si="9"/>
        <v>0</v>
      </c>
      <c r="S31" s="12">
        <f t="shared" si="10"/>
        <v>0</v>
      </c>
      <c r="T31" s="11">
        <f t="shared" si="11"/>
        <v>0</v>
      </c>
      <c r="U31" s="12">
        <f t="shared" si="12"/>
        <v>0</v>
      </c>
      <c r="V31" s="11">
        <f t="shared" si="13"/>
        <v>0</v>
      </c>
      <c r="W31" s="12">
        <f t="shared" si="14"/>
        <v>0</v>
      </c>
      <c r="X31" s="11">
        <f t="shared" si="15"/>
        <v>0</v>
      </c>
      <c r="Y31" s="12">
        <f t="shared" si="16"/>
        <v>0</v>
      </c>
      <c r="Z31" s="11">
        <f t="shared" si="17"/>
        <v>0</v>
      </c>
      <c r="AA31" s="12">
        <f t="shared" si="18"/>
        <v>0</v>
      </c>
      <c r="AB31" s="11">
        <f t="shared" si="19"/>
        <v>0</v>
      </c>
      <c r="AC31" s="12">
        <f t="shared" si="20"/>
        <v>0</v>
      </c>
      <c r="AD31" s="11">
        <f t="shared" si="21"/>
        <v>0</v>
      </c>
      <c r="AE31" s="12">
        <f t="shared" si="22"/>
        <v>0</v>
      </c>
      <c r="AF31" s="11">
        <f t="shared" si="23"/>
        <v>1</v>
      </c>
      <c r="AG31" s="12">
        <f t="shared" si="24"/>
        <v>0</v>
      </c>
      <c r="AH31" s="11">
        <f t="shared" si="25"/>
        <v>0</v>
      </c>
      <c r="AI31" s="12">
        <f t="shared" si="26"/>
        <v>0</v>
      </c>
      <c r="AJ31" s="11">
        <f t="shared" si="27"/>
        <v>0</v>
      </c>
      <c r="AK31" s="12">
        <f t="shared" si="28"/>
        <v>0</v>
      </c>
    </row>
    <row r="32" spans="1:37" x14ac:dyDescent="0.3">
      <c r="A32">
        <v>613493</v>
      </c>
      <c r="C32" s="1">
        <v>44187</v>
      </c>
      <c r="D32">
        <v>11</v>
      </c>
      <c r="E32" t="s">
        <v>200</v>
      </c>
      <c r="F32" t="s">
        <v>165</v>
      </c>
      <c r="G32" t="s">
        <v>37</v>
      </c>
      <c r="H32" s="2">
        <v>1520304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</v>
      </c>
      <c r="O32">
        <f t="shared" si="6"/>
        <v>0</v>
      </c>
      <c r="P32">
        <f t="shared" si="7"/>
        <v>0</v>
      </c>
      <c r="Q32">
        <f t="shared" si="8"/>
        <v>0</v>
      </c>
      <c r="R32" s="11">
        <f t="shared" si="9"/>
        <v>0</v>
      </c>
      <c r="S32" s="12">
        <f t="shared" si="10"/>
        <v>0</v>
      </c>
      <c r="T32" s="11">
        <f t="shared" si="11"/>
        <v>0</v>
      </c>
      <c r="U32" s="12">
        <f t="shared" si="12"/>
        <v>0</v>
      </c>
      <c r="V32" s="11">
        <f t="shared" si="13"/>
        <v>0</v>
      </c>
      <c r="W32" s="12">
        <f t="shared" si="14"/>
        <v>0</v>
      </c>
      <c r="X32" s="11">
        <f t="shared" si="15"/>
        <v>0</v>
      </c>
      <c r="Y32" s="12">
        <f t="shared" si="16"/>
        <v>0</v>
      </c>
      <c r="Z32" s="11">
        <f t="shared" si="17"/>
        <v>0</v>
      </c>
      <c r="AA32" s="12">
        <f t="shared" si="18"/>
        <v>0</v>
      </c>
      <c r="AB32" s="11">
        <f t="shared" si="19"/>
        <v>0</v>
      </c>
      <c r="AC32" s="12">
        <f t="shared" si="20"/>
        <v>0</v>
      </c>
      <c r="AD32" s="11">
        <f t="shared" si="21"/>
        <v>0</v>
      </c>
      <c r="AE32" s="12">
        <f t="shared" si="22"/>
        <v>0</v>
      </c>
      <c r="AF32" s="11">
        <f t="shared" si="23"/>
        <v>0</v>
      </c>
      <c r="AG32" s="12">
        <f t="shared" si="24"/>
        <v>0</v>
      </c>
      <c r="AH32" s="11">
        <f t="shared" si="25"/>
        <v>0</v>
      </c>
      <c r="AI32" s="12">
        <f t="shared" si="26"/>
        <v>0</v>
      </c>
      <c r="AJ32" s="11">
        <f t="shared" si="27"/>
        <v>0</v>
      </c>
      <c r="AK32" s="12">
        <f t="shared" si="28"/>
        <v>0</v>
      </c>
    </row>
    <row r="33" spans="1:37" x14ac:dyDescent="0.3">
      <c r="A33">
        <v>613493</v>
      </c>
      <c r="C33" s="1">
        <v>44187</v>
      </c>
      <c r="D33">
        <v>12</v>
      </c>
      <c r="E33" t="s">
        <v>200</v>
      </c>
      <c r="F33" t="s">
        <v>165</v>
      </c>
      <c r="G33" t="s">
        <v>35</v>
      </c>
      <c r="H33" s="2">
        <v>1731227</v>
      </c>
      <c r="J33">
        <f t="shared" si="1"/>
        <v>0</v>
      </c>
      <c r="K33">
        <f t="shared" si="2"/>
        <v>0</v>
      </c>
      <c r="L33">
        <f t="shared" si="3"/>
        <v>1</v>
      </c>
      <c r="M33">
        <f t="shared" si="4"/>
        <v>0</v>
      </c>
      <c r="N33">
        <f t="shared" si="5"/>
        <v>0</v>
      </c>
      <c r="O33">
        <f t="shared" si="6"/>
        <v>0</v>
      </c>
      <c r="P33">
        <f t="shared" si="7"/>
        <v>0</v>
      </c>
      <c r="Q33">
        <f t="shared" si="8"/>
        <v>0</v>
      </c>
      <c r="R33" s="11">
        <f t="shared" si="9"/>
        <v>0</v>
      </c>
      <c r="S33" s="12">
        <f t="shared" si="10"/>
        <v>0</v>
      </c>
      <c r="T33" s="11">
        <f t="shared" si="11"/>
        <v>0</v>
      </c>
      <c r="U33" s="12">
        <f t="shared" si="12"/>
        <v>0</v>
      </c>
      <c r="V33" s="11">
        <f t="shared" si="13"/>
        <v>0</v>
      </c>
      <c r="W33" s="12">
        <f t="shared" si="14"/>
        <v>0</v>
      </c>
      <c r="X33" s="11">
        <f t="shared" si="15"/>
        <v>0</v>
      </c>
      <c r="Y33" s="12">
        <f t="shared" si="16"/>
        <v>0</v>
      </c>
      <c r="Z33" s="11">
        <f t="shared" si="17"/>
        <v>0</v>
      </c>
      <c r="AA33" s="12">
        <f t="shared" si="18"/>
        <v>0</v>
      </c>
      <c r="AB33" s="11">
        <f t="shared" si="19"/>
        <v>0</v>
      </c>
      <c r="AC33" s="12">
        <f t="shared" si="20"/>
        <v>0</v>
      </c>
      <c r="AD33" s="11">
        <f t="shared" si="21"/>
        <v>0</v>
      </c>
      <c r="AE33" s="12">
        <f t="shared" si="22"/>
        <v>0</v>
      </c>
      <c r="AF33" s="11">
        <f t="shared" si="23"/>
        <v>0</v>
      </c>
      <c r="AG33" s="12">
        <f t="shared" si="24"/>
        <v>0</v>
      </c>
      <c r="AH33" s="11">
        <f t="shared" si="25"/>
        <v>0</v>
      </c>
      <c r="AI33" s="12">
        <f t="shared" si="26"/>
        <v>0</v>
      </c>
      <c r="AJ33" s="11">
        <f t="shared" si="27"/>
        <v>0</v>
      </c>
      <c r="AK33" s="12">
        <f t="shared" si="28"/>
        <v>0</v>
      </c>
    </row>
    <row r="34" spans="1:37" x14ac:dyDescent="0.3">
      <c r="A34">
        <v>613493</v>
      </c>
      <c r="C34" s="1">
        <v>44187</v>
      </c>
      <c r="D34">
        <v>13</v>
      </c>
      <c r="E34" t="s">
        <v>200</v>
      </c>
      <c r="F34" t="s">
        <v>165</v>
      </c>
      <c r="G34" t="s">
        <v>64</v>
      </c>
      <c r="H34" s="2">
        <v>2153257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0</v>
      </c>
      <c r="N34">
        <f t="shared" si="5"/>
        <v>0</v>
      </c>
      <c r="O34">
        <f t="shared" si="6"/>
        <v>0</v>
      </c>
      <c r="P34">
        <f t="shared" si="7"/>
        <v>0</v>
      </c>
      <c r="Q34">
        <f t="shared" si="8"/>
        <v>0</v>
      </c>
      <c r="R34" s="11">
        <f t="shared" si="9"/>
        <v>0</v>
      </c>
      <c r="S34" s="12">
        <f t="shared" si="10"/>
        <v>0</v>
      </c>
      <c r="T34" s="11">
        <f t="shared" si="11"/>
        <v>0</v>
      </c>
      <c r="U34" s="12">
        <f t="shared" si="12"/>
        <v>0</v>
      </c>
      <c r="V34" s="11">
        <f t="shared" si="13"/>
        <v>0</v>
      </c>
      <c r="W34" s="12">
        <f t="shared" si="14"/>
        <v>0</v>
      </c>
      <c r="X34" s="11">
        <f t="shared" si="15"/>
        <v>0</v>
      </c>
      <c r="Y34" s="12">
        <f t="shared" si="16"/>
        <v>0</v>
      </c>
      <c r="Z34" s="11">
        <f t="shared" si="17"/>
        <v>0</v>
      </c>
      <c r="AA34" s="12">
        <f t="shared" si="18"/>
        <v>0</v>
      </c>
      <c r="AB34" s="11">
        <f t="shared" si="19"/>
        <v>0</v>
      </c>
      <c r="AC34" s="12">
        <f t="shared" si="20"/>
        <v>0</v>
      </c>
      <c r="AD34" s="11">
        <f t="shared" si="21"/>
        <v>0</v>
      </c>
      <c r="AE34" s="12">
        <f t="shared" si="22"/>
        <v>0</v>
      </c>
      <c r="AF34" s="11">
        <f t="shared" si="23"/>
        <v>0</v>
      </c>
      <c r="AG34" s="12">
        <f t="shared" si="24"/>
        <v>0</v>
      </c>
      <c r="AH34" s="11">
        <f t="shared" si="25"/>
        <v>0</v>
      </c>
      <c r="AI34" s="12">
        <f t="shared" si="26"/>
        <v>0</v>
      </c>
      <c r="AJ34" s="11">
        <f t="shared" si="27"/>
        <v>0</v>
      </c>
      <c r="AK34" s="12">
        <f t="shared" si="28"/>
        <v>0</v>
      </c>
    </row>
    <row r="35" spans="1:37" x14ac:dyDescent="0.3">
      <c r="A35">
        <v>613493</v>
      </c>
      <c r="C35" s="1">
        <v>44187</v>
      </c>
      <c r="D35">
        <v>14</v>
      </c>
      <c r="E35" t="s">
        <v>200</v>
      </c>
      <c r="F35" t="s">
        <v>165</v>
      </c>
      <c r="G35" t="s">
        <v>127</v>
      </c>
      <c r="H35" s="2">
        <v>2268927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7"/>
        <v>0</v>
      </c>
      <c r="Q35">
        <f t="shared" si="8"/>
        <v>0</v>
      </c>
      <c r="R35" s="11">
        <f t="shared" si="9"/>
        <v>0</v>
      </c>
      <c r="S35" s="12">
        <f t="shared" si="10"/>
        <v>0</v>
      </c>
      <c r="T35" s="11">
        <f t="shared" si="11"/>
        <v>0</v>
      </c>
      <c r="U35" s="12">
        <f t="shared" si="12"/>
        <v>0</v>
      </c>
      <c r="V35" s="11">
        <f t="shared" si="13"/>
        <v>0</v>
      </c>
      <c r="W35" s="12">
        <f t="shared" si="14"/>
        <v>0</v>
      </c>
      <c r="X35" s="11">
        <f t="shared" si="15"/>
        <v>0</v>
      </c>
      <c r="Y35" s="12">
        <f t="shared" si="16"/>
        <v>0</v>
      </c>
      <c r="Z35" s="11">
        <f t="shared" si="17"/>
        <v>0</v>
      </c>
      <c r="AA35" s="12">
        <f t="shared" si="18"/>
        <v>0</v>
      </c>
      <c r="AB35" s="11">
        <f t="shared" si="19"/>
        <v>0</v>
      </c>
      <c r="AC35" s="12">
        <f t="shared" si="20"/>
        <v>0</v>
      </c>
      <c r="AD35" s="11">
        <f t="shared" si="21"/>
        <v>0</v>
      </c>
      <c r="AE35" s="12">
        <f t="shared" si="22"/>
        <v>0</v>
      </c>
      <c r="AF35" s="11">
        <f t="shared" si="23"/>
        <v>0</v>
      </c>
      <c r="AG35" s="12">
        <f t="shared" si="24"/>
        <v>0</v>
      </c>
      <c r="AH35" s="11">
        <f t="shared" si="25"/>
        <v>0</v>
      </c>
      <c r="AI35" s="12">
        <f t="shared" si="26"/>
        <v>0</v>
      </c>
      <c r="AJ35" s="11">
        <f t="shared" si="27"/>
        <v>0</v>
      </c>
      <c r="AK35" s="12">
        <f t="shared" si="28"/>
        <v>0</v>
      </c>
    </row>
    <row r="36" spans="1:37" x14ac:dyDescent="0.3">
      <c r="A36">
        <v>613493</v>
      </c>
      <c r="C36" s="1">
        <v>44187</v>
      </c>
      <c r="D36">
        <v>15</v>
      </c>
      <c r="E36" t="s">
        <v>200</v>
      </c>
      <c r="F36" t="s">
        <v>165</v>
      </c>
      <c r="G36" t="s">
        <v>32</v>
      </c>
      <c r="H36" s="2">
        <v>2299998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0</v>
      </c>
      <c r="O36">
        <f t="shared" si="6"/>
        <v>0</v>
      </c>
      <c r="P36">
        <f t="shared" si="7"/>
        <v>0</v>
      </c>
      <c r="Q36">
        <f t="shared" si="8"/>
        <v>0</v>
      </c>
      <c r="R36" s="11">
        <f t="shared" si="9"/>
        <v>0</v>
      </c>
      <c r="S36" s="12">
        <f t="shared" si="10"/>
        <v>0</v>
      </c>
      <c r="T36" s="11">
        <f t="shared" si="11"/>
        <v>0</v>
      </c>
      <c r="U36" s="12">
        <f t="shared" si="12"/>
        <v>0</v>
      </c>
      <c r="V36" s="11">
        <f t="shared" si="13"/>
        <v>0</v>
      </c>
      <c r="W36" s="12">
        <f t="shared" si="14"/>
        <v>0</v>
      </c>
      <c r="X36" s="11">
        <f t="shared" si="15"/>
        <v>0</v>
      </c>
      <c r="Y36" s="12">
        <f t="shared" si="16"/>
        <v>0</v>
      </c>
      <c r="Z36" s="11">
        <f t="shared" si="17"/>
        <v>0</v>
      </c>
      <c r="AA36" s="12">
        <f t="shared" si="18"/>
        <v>0</v>
      </c>
      <c r="AB36" s="11">
        <f t="shared" si="19"/>
        <v>0</v>
      </c>
      <c r="AC36" s="12">
        <f t="shared" si="20"/>
        <v>0</v>
      </c>
      <c r="AD36" s="11">
        <f t="shared" si="21"/>
        <v>0</v>
      </c>
      <c r="AE36" s="12">
        <f t="shared" si="22"/>
        <v>0</v>
      </c>
      <c r="AF36" s="11">
        <f t="shared" si="23"/>
        <v>0</v>
      </c>
      <c r="AG36" s="12">
        <f t="shared" si="24"/>
        <v>0</v>
      </c>
      <c r="AH36" s="11">
        <f t="shared" si="25"/>
        <v>0</v>
      </c>
      <c r="AI36" s="12">
        <f t="shared" si="26"/>
        <v>0</v>
      </c>
      <c r="AJ36" s="11">
        <f t="shared" si="27"/>
        <v>0</v>
      </c>
      <c r="AK36" s="12">
        <f t="shared" si="28"/>
        <v>0</v>
      </c>
    </row>
    <row r="37" spans="1:37" x14ac:dyDescent="0.3">
      <c r="A37">
        <v>613493</v>
      </c>
      <c r="C37" s="1">
        <v>44187</v>
      </c>
      <c r="D37">
        <v>16</v>
      </c>
      <c r="E37" t="s">
        <v>200</v>
      </c>
      <c r="F37" t="s">
        <v>165</v>
      </c>
      <c r="G37" t="s">
        <v>71</v>
      </c>
      <c r="H37" s="2">
        <v>2379500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</v>
      </c>
      <c r="N37">
        <f t="shared" si="5"/>
        <v>0</v>
      </c>
      <c r="O37">
        <f t="shared" si="6"/>
        <v>0</v>
      </c>
      <c r="P37">
        <f t="shared" si="7"/>
        <v>0</v>
      </c>
      <c r="Q37">
        <f t="shared" si="8"/>
        <v>0</v>
      </c>
      <c r="R37" s="11">
        <f t="shared" si="9"/>
        <v>0</v>
      </c>
      <c r="S37" s="12">
        <f t="shared" si="10"/>
        <v>0</v>
      </c>
      <c r="T37" s="11">
        <f t="shared" si="11"/>
        <v>0</v>
      </c>
      <c r="U37" s="12">
        <f t="shared" si="12"/>
        <v>0</v>
      </c>
      <c r="V37" s="11">
        <f t="shared" si="13"/>
        <v>0</v>
      </c>
      <c r="W37" s="12">
        <f t="shared" si="14"/>
        <v>0</v>
      </c>
      <c r="X37" s="11">
        <f t="shared" si="15"/>
        <v>0</v>
      </c>
      <c r="Y37" s="12">
        <f t="shared" si="16"/>
        <v>0</v>
      </c>
      <c r="Z37" s="11">
        <f t="shared" si="17"/>
        <v>0</v>
      </c>
      <c r="AA37" s="12">
        <f t="shared" si="18"/>
        <v>0</v>
      </c>
      <c r="AB37" s="11">
        <f t="shared" si="19"/>
        <v>0</v>
      </c>
      <c r="AC37" s="12">
        <f t="shared" si="20"/>
        <v>0</v>
      </c>
      <c r="AD37" s="11">
        <f t="shared" si="21"/>
        <v>0</v>
      </c>
      <c r="AE37" s="12">
        <f t="shared" si="22"/>
        <v>0</v>
      </c>
      <c r="AF37" s="11">
        <f t="shared" si="23"/>
        <v>0</v>
      </c>
      <c r="AG37" s="12">
        <f t="shared" si="24"/>
        <v>0</v>
      </c>
      <c r="AH37" s="11">
        <f t="shared" si="25"/>
        <v>0</v>
      </c>
      <c r="AI37" s="12">
        <f t="shared" si="26"/>
        <v>0</v>
      </c>
      <c r="AJ37" s="11">
        <f t="shared" si="27"/>
        <v>0</v>
      </c>
      <c r="AK37" s="12">
        <f t="shared" si="28"/>
        <v>0</v>
      </c>
    </row>
    <row r="38" spans="1:37" x14ac:dyDescent="0.3">
      <c r="A38">
        <v>613493</v>
      </c>
      <c r="C38" s="1">
        <v>44187</v>
      </c>
      <c r="D38">
        <v>17</v>
      </c>
      <c r="E38" t="s">
        <v>200</v>
      </c>
      <c r="F38" t="s">
        <v>165</v>
      </c>
      <c r="G38" t="s">
        <v>156</v>
      </c>
      <c r="H38" s="2">
        <v>2462100</v>
      </c>
      <c r="J38">
        <f t="shared" si="1"/>
        <v>1</v>
      </c>
      <c r="K38">
        <f t="shared" si="2"/>
        <v>0</v>
      </c>
      <c r="L38">
        <f t="shared" si="3"/>
        <v>0</v>
      </c>
      <c r="M38">
        <f t="shared" si="4"/>
        <v>0</v>
      </c>
      <c r="N38">
        <f t="shared" si="5"/>
        <v>0</v>
      </c>
      <c r="O38">
        <f t="shared" si="6"/>
        <v>0</v>
      </c>
      <c r="P38">
        <f t="shared" si="7"/>
        <v>0</v>
      </c>
      <c r="Q38">
        <f t="shared" si="8"/>
        <v>0</v>
      </c>
      <c r="R38" s="11">
        <f t="shared" si="9"/>
        <v>0</v>
      </c>
      <c r="S38" s="12">
        <f t="shared" si="10"/>
        <v>0</v>
      </c>
      <c r="T38" s="11">
        <f t="shared" si="11"/>
        <v>0</v>
      </c>
      <c r="U38" s="12">
        <f t="shared" si="12"/>
        <v>0</v>
      </c>
      <c r="V38" s="11">
        <f t="shared" si="13"/>
        <v>0</v>
      </c>
      <c r="W38" s="12">
        <f t="shared" si="14"/>
        <v>0</v>
      </c>
      <c r="X38" s="11">
        <f t="shared" si="15"/>
        <v>0</v>
      </c>
      <c r="Y38" s="12">
        <f t="shared" si="16"/>
        <v>0</v>
      </c>
      <c r="Z38" s="11">
        <f t="shared" si="17"/>
        <v>0</v>
      </c>
      <c r="AA38" s="12">
        <f t="shared" si="18"/>
        <v>0</v>
      </c>
      <c r="AB38" s="11">
        <f t="shared" si="19"/>
        <v>0</v>
      </c>
      <c r="AC38" s="12">
        <f t="shared" si="20"/>
        <v>0</v>
      </c>
      <c r="AD38" s="11">
        <f t="shared" si="21"/>
        <v>0</v>
      </c>
      <c r="AE38" s="12">
        <f t="shared" si="22"/>
        <v>0</v>
      </c>
      <c r="AF38" s="11">
        <f t="shared" si="23"/>
        <v>0</v>
      </c>
      <c r="AG38" s="12">
        <f t="shared" si="24"/>
        <v>0</v>
      </c>
      <c r="AH38" s="11">
        <f t="shared" si="25"/>
        <v>0</v>
      </c>
      <c r="AI38" s="12">
        <f t="shared" si="26"/>
        <v>0</v>
      </c>
      <c r="AJ38" s="11">
        <f t="shared" si="27"/>
        <v>0</v>
      </c>
      <c r="AK38" s="12">
        <f t="shared" si="28"/>
        <v>0</v>
      </c>
    </row>
    <row r="39" spans="1:37" x14ac:dyDescent="0.3">
      <c r="C39" s="1"/>
      <c r="H39" s="2"/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0</v>
      </c>
      <c r="N39">
        <f t="shared" si="5"/>
        <v>0</v>
      </c>
      <c r="O39">
        <f t="shared" si="6"/>
        <v>0</v>
      </c>
      <c r="P39">
        <f t="shared" si="7"/>
        <v>0</v>
      </c>
      <c r="Q39">
        <f t="shared" si="8"/>
        <v>0</v>
      </c>
      <c r="R39" s="11">
        <f t="shared" si="9"/>
        <v>0</v>
      </c>
      <c r="S39" s="12">
        <f t="shared" si="10"/>
        <v>0</v>
      </c>
      <c r="T39" s="11">
        <f t="shared" si="11"/>
        <v>0</v>
      </c>
      <c r="U39" s="12">
        <f t="shared" si="12"/>
        <v>0</v>
      </c>
      <c r="V39" s="11">
        <f t="shared" si="13"/>
        <v>0</v>
      </c>
      <c r="W39" s="12">
        <f t="shared" si="14"/>
        <v>0</v>
      </c>
      <c r="X39" s="11">
        <f t="shared" si="15"/>
        <v>0</v>
      </c>
      <c r="Y39" s="12">
        <f t="shared" si="16"/>
        <v>0</v>
      </c>
      <c r="Z39" s="11">
        <f t="shared" si="17"/>
        <v>0</v>
      </c>
      <c r="AA39" s="12">
        <f t="shared" si="18"/>
        <v>0</v>
      </c>
      <c r="AB39" s="11">
        <f t="shared" si="19"/>
        <v>0</v>
      </c>
      <c r="AC39" s="12">
        <f t="shared" si="20"/>
        <v>0</v>
      </c>
      <c r="AD39" s="11">
        <f t="shared" si="21"/>
        <v>0</v>
      </c>
      <c r="AE39" s="12">
        <f t="shared" si="22"/>
        <v>0</v>
      </c>
      <c r="AF39" s="11">
        <f t="shared" si="23"/>
        <v>0</v>
      </c>
      <c r="AG39" s="12">
        <f t="shared" si="24"/>
        <v>0</v>
      </c>
      <c r="AH39" s="11">
        <f t="shared" si="25"/>
        <v>0</v>
      </c>
      <c r="AI39" s="12">
        <f t="shared" si="26"/>
        <v>0</v>
      </c>
      <c r="AJ39" s="11">
        <f t="shared" si="27"/>
        <v>0</v>
      </c>
      <c r="AK39" s="12">
        <f t="shared" si="28"/>
        <v>0</v>
      </c>
    </row>
    <row r="40" spans="1:37" x14ac:dyDescent="0.3">
      <c r="A40">
        <v>610787</v>
      </c>
      <c r="C40" s="1">
        <v>44154</v>
      </c>
      <c r="D40">
        <v>1</v>
      </c>
      <c r="E40" t="s">
        <v>201</v>
      </c>
      <c r="F40" t="s">
        <v>178</v>
      </c>
      <c r="G40" t="s">
        <v>69</v>
      </c>
      <c r="H40" s="2">
        <v>8900000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0</v>
      </c>
      <c r="N40">
        <f t="shared" si="5"/>
        <v>0</v>
      </c>
      <c r="O40">
        <f t="shared" si="6"/>
        <v>0</v>
      </c>
      <c r="P40">
        <f t="shared" si="7"/>
        <v>0</v>
      </c>
      <c r="Q40">
        <f t="shared" si="8"/>
        <v>0</v>
      </c>
      <c r="R40" s="11">
        <f t="shared" si="9"/>
        <v>0</v>
      </c>
      <c r="S40" s="12">
        <f t="shared" si="10"/>
        <v>0</v>
      </c>
      <c r="T40" s="11">
        <f t="shared" si="11"/>
        <v>0</v>
      </c>
      <c r="U40" s="12">
        <f t="shared" si="12"/>
        <v>0</v>
      </c>
      <c r="V40" s="11">
        <f t="shared" si="13"/>
        <v>0</v>
      </c>
      <c r="W40" s="12">
        <f t="shared" si="14"/>
        <v>0</v>
      </c>
      <c r="X40" s="11">
        <f t="shared" si="15"/>
        <v>0</v>
      </c>
      <c r="Y40" s="12">
        <f t="shared" si="16"/>
        <v>0</v>
      </c>
      <c r="Z40" s="11">
        <f t="shared" si="17"/>
        <v>0</v>
      </c>
      <c r="AA40" s="12">
        <f t="shared" si="18"/>
        <v>0</v>
      </c>
      <c r="AB40" s="11">
        <f t="shared" si="19"/>
        <v>0</v>
      </c>
      <c r="AC40" s="12">
        <f t="shared" si="20"/>
        <v>0</v>
      </c>
      <c r="AD40" s="11">
        <f t="shared" si="21"/>
        <v>0</v>
      </c>
      <c r="AE40" s="12">
        <f t="shared" si="22"/>
        <v>0</v>
      </c>
      <c r="AF40" s="11">
        <f t="shared" si="23"/>
        <v>0</v>
      </c>
      <c r="AG40" s="12">
        <f t="shared" si="24"/>
        <v>0</v>
      </c>
      <c r="AH40" s="11">
        <f t="shared" si="25"/>
        <v>0</v>
      </c>
      <c r="AI40" s="12">
        <f t="shared" si="26"/>
        <v>0</v>
      </c>
      <c r="AJ40" s="11">
        <f t="shared" si="27"/>
        <v>0</v>
      </c>
      <c r="AK40" s="12">
        <f t="shared" si="28"/>
        <v>0</v>
      </c>
    </row>
    <row r="41" spans="1:37" x14ac:dyDescent="0.3">
      <c r="A41">
        <v>610787</v>
      </c>
      <c r="C41" s="1">
        <v>44154</v>
      </c>
      <c r="D41">
        <v>2</v>
      </c>
      <c r="E41" t="s">
        <v>201</v>
      </c>
      <c r="F41" t="s">
        <v>178</v>
      </c>
      <c r="G41" t="s">
        <v>18</v>
      </c>
      <c r="H41" s="2">
        <v>9441234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</v>
      </c>
      <c r="O41">
        <f t="shared" si="6"/>
        <v>0</v>
      </c>
      <c r="P41">
        <f t="shared" si="7"/>
        <v>0</v>
      </c>
      <c r="Q41">
        <f t="shared" si="8"/>
        <v>0</v>
      </c>
      <c r="R41" s="11">
        <f t="shared" si="9"/>
        <v>0</v>
      </c>
      <c r="S41" s="12">
        <f t="shared" si="10"/>
        <v>0</v>
      </c>
      <c r="T41" s="11">
        <f t="shared" si="11"/>
        <v>0</v>
      </c>
      <c r="U41" s="12">
        <f t="shared" si="12"/>
        <v>0</v>
      </c>
      <c r="V41" s="11">
        <f t="shared" si="13"/>
        <v>0</v>
      </c>
      <c r="W41" s="12">
        <f t="shared" si="14"/>
        <v>0</v>
      </c>
      <c r="X41" s="11">
        <f t="shared" si="15"/>
        <v>0</v>
      </c>
      <c r="Y41" s="12">
        <f t="shared" si="16"/>
        <v>0</v>
      </c>
      <c r="Z41" s="11">
        <f t="shared" si="17"/>
        <v>0</v>
      </c>
      <c r="AA41" s="12">
        <f t="shared" si="18"/>
        <v>0</v>
      </c>
      <c r="AB41" s="11">
        <f t="shared" si="19"/>
        <v>0</v>
      </c>
      <c r="AC41" s="12">
        <f t="shared" si="20"/>
        <v>0</v>
      </c>
      <c r="AD41" s="11">
        <f t="shared" si="21"/>
        <v>1</v>
      </c>
      <c r="AE41" s="12">
        <f t="shared" si="22"/>
        <v>0</v>
      </c>
      <c r="AF41" s="11">
        <f t="shared" si="23"/>
        <v>0</v>
      </c>
      <c r="AG41" s="12">
        <f t="shared" si="24"/>
        <v>0</v>
      </c>
      <c r="AH41" s="11">
        <f t="shared" si="25"/>
        <v>0</v>
      </c>
      <c r="AI41" s="12">
        <f t="shared" si="26"/>
        <v>0</v>
      </c>
      <c r="AJ41" s="11">
        <f t="shared" si="27"/>
        <v>0</v>
      </c>
      <c r="AK41" s="12">
        <f t="shared" si="28"/>
        <v>0</v>
      </c>
    </row>
    <row r="42" spans="1:37" x14ac:dyDescent="0.3">
      <c r="A42">
        <v>610787</v>
      </c>
      <c r="C42" s="1">
        <v>44154</v>
      </c>
      <c r="D42">
        <v>3</v>
      </c>
      <c r="E42" t="s">
        <v>201</v>
      </c>
      <c r="F42" t="s">
        <v>178</v>
      </c>
      <c r="G42" t="s">
        <v>35</v>
      </c>
      <c r="H42" s="2">
        <v>10156555</v>
      </c>
      <c r="J42">
        <f t="shared" si="1"/>
        <v>0</v>
      </c>
      <c r="K42">
        <f t="shared" si="2"/>
        <v>0</v>
      </c>
      <c r="L42">
        <f t="shared" si="3"/>
        <v>1</v>
      </c>
      <c r="M42">
        <f t="shared" si="4"/>
        <v>0</v>
      </c>
      <c r="N42">
        <f t="shared" si="5"/>
        <v>0</v>
      </c>
      <c r="O42">
        <f t="shared" si="6"/>
        <v>0</v>
      </c>
      <c r="P42">
        <f t="shared" si="7"/>
        <v>0</v>
      </c>
      <c r="Q42">
        <f t="shared" si="8"/>
        <v>0</v>
      </c>
      <c r="R42" s="11">
        <f t="shared" si="9"/>
        <v>0</v>
      </c>
      <c r="S42" s="12">
        <f t="shared" si="10"/>
        <v>0</v>
      </c>
      <c r="T42" s="11">
        <f t="shared" si="11"/>
        <v>0</v>
      </c>
      <c r="U42" s="12">
        <f t="shared" si="12"/>
        <v>0</v>
      </c>
      <c r="V42" s="11">
        <f t="shared" si="13"/>
        <v>0</v>
      </c>
      <c r="W42" s="12">
        <f t="shared" si="14"/>
        <v>0</v>
      </c>
      <c r="X42" s="11">
        <f t="shared" si="15"/>
        <v>0</v>
      </c>
      <c r="Y42" s="12">
        <f t="shared" si="16"/>
        <v>0</v>
      </c>
      <c r="Z42" s="11">
        <f t="shared" si="17"/>
        <v>0</v>
      </c>
      <c r="AA42" s="12">
        <f t="shared" si="18"/>
        <v>0</v>
      </c>
      <c r="AB42" s="11">
        <f t="shared" si="19"/>
        <v>0</v>
      </c>
      <c r="AC42" s="12">
        <f t="shared" si="20"/>
        <v>0</v>
      </c>
      <c r="AD42" s="11">
        <f t="shared" si="21"/>
        <v>0</v>
      </c>
      <c r="AE42" s="12">
        <f t="shared" si="22"/>
        <v>0</v>
      </c>
      <c r="AF42" s="11">
        <f t="shared" si="23"/>
        <v>0</v>
      </c>
      <c r="AG42" s="12">
        <f t="shared" si="24"/>
        <v>0</v>
      </c>
      <c r="AH42" s="11">
        <f t="shared" si="25"/>
        <v>0</v>
      </c>
      <c r="AI42" s="12">
        <f t="shared" si="26"/>
        <v>0</v>
      </c>
      <c r="AJ42" s="11">
        <f t="shared" si="27"/>
        <v>0</v>
      </c>
      <c r="AK42" s="12">
        <f t="shared" si="28"/>
        <v>0</v>
      </c>
    </row>
    <row r="43" spans="1:37" x14ac:dyDescent="0.3">
      <c r="A43">
        <v>610787</v>
      </c>
      <c r="C43" s="1">
        <v>44154</v>
      </c>
      <c r="D43">
        <v>4</v>
      </c>
      <c r="E43" t="s">
        <v>201</v>
      </c>
      <c r="F43" t="s">
        <v>178</v>
      </c>
      <c r="G43" t="s">
        <v>62</v>
      </c>
      <c r="H43" s="2">
        <v>10185425</v>
      </c>
      <c r="J43">
        <f t="shared" si="1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P43">
        <f t="shared" si="7"/>
        <v>0</v>
      </c>
      <c r="Q43">
        <f t="shared" si="8"/>
        <v>0</v>
      </c>
      <c r="R43" s="11">
        <f t="shared" si="9"/>
        <v>0</v>
      </c>
      <c r="S43" s="12">
        <f t="shared" si="10"/>
        <v>0</v>
      </c>
      <c r="T43" s="11">
        <f t="shared" si="11"/>
        <v>0</v>
      </c>
      <c r="U43" s="12">
        <f t="shared" si="12"/>
        <v>0</v>
      </c>
      <c r="V43" s="11">
        <f t="shared" si="13"/>
        <v>0</v>
      </c>
      <c r="W43" s="12">
        <f t="shared" si="14"/>
        <v>0</v>
      </c>
      <c r="X43" s="11">
        <f t="shared" si="15"/>
        <v>0</v>
      </c>
      <c r="Y43" s="12">
        <f t="shared" si="16"/>
        <v>0</v>
      </c>
      <c r="Z43" s="11">
        <f t="shared" si="17"/>
        <v>0</v>
      </c>
      <c r="AA43" s="12">
        <f t="shared" si="18"/>
        <v>0</v>
      </c>
      <c r="AB43" s="11">
        <f t="shared" si="19"/>
        <v>0</v>
      </c>
      <c r="AC43" s="12">
        <f t="shared" si="20"/>
        <v>0</v>
      </c>
      <c r="AD43" s="11">
        <f t="shared" si="21"/>
        <v>0</v>
      </c>
      <c r="AE43" s="12">
        <f t="shared" si="22"/>
        <v>0</v>
      </c>
      <c r="AF43" s="11">
        <f t="shared" si="23"/>
        <v>0</v>
      </c>
      <c r="AG43" s="12">
        <f t="shared" si="24"/>
        <v>0</v>
      </c>
      <c r="AH43" s="11">
        <f t="shared" si="25"/>
        <v>0</v>
      </c>
      <c r="AI43" s="12">
        <f t="shared" si="26"/>
        <v>0</v>
      </c>
      <c r="AJ43" s="11">
        <f t="shared" si="27"/>
        <v>0</v>
      </c>
      <c r="AK43" s="12">
        <f t="shared" si="28"/>
        <v>0</v>
      </c>
    </row>
    <row r="44" spans="1:37" x14ac:dyDescent="0.3">
      <c r="A44">
        <v>610787</v>
      </c>
      <c r="C44" s="1">
        <v>44154</v>
      </c>
      <c r="D44">
        <v>5</v>
      </c>
      <c r="E44" t="s">
        <v>201</v>
      </c>
      <c r="F44" t="s">
        <v>178</v>
      </c>
      <c r="G44" t="s">
        <v>68</v>
      </c>
      <c r="H44" s="2">
        <v>10187900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P44">
        <f t="shared" si="7"/>
        <v>0</v>
      </c>
      <c r="Q44">
        <f t="shared" si="8"/>
        <v>0</v>
      </c>
      <c r="R44" s="11">
        <f t="shared" si="9"/>
        <v>0</v>
      </c>
      <c r="S44" s="12">
        <f t="shared" si="10"/>
        <v>0</v>
      </c>
      <c r="T44" s="11">
        <f t="shared" si="11"/>
        <v>0</v>
      </c>
      <c r="U44" s="12">
        <f t="shared" si="12"/>
        <v>0</v>
      </c>
      <c r="V44" s="11">
        <f t="shared" si="13"/>
        <v>0</v>
      </c>
      <c r="W44" s="12">
        <f t="shared" si="14"/>
        <v>0</v>
      </c>
      <c r="X44" s="11">
        <f t="shared" si="15"/>
        <v>0</v>
      </c>
      <c r="Y44" s="12">
        <f t="shared" si="16"/>
        <v>0</v>
      </c>
      <c r="Z44" s="11">
        <f t="shared" si="17"/>
        <v>0</v>
      </c>
      <c r="AA44" s="12">
        <f t="shared" si="18"/>
        <v>0</v>
      </c>
      <c r="AB44" s="11">
        <f t="shared" si="19"/>
        <v>0</v>
      </c>
      <c r="AC44" s="12">
        <f t="shared" si="20"/>
        <v>0</v>
      </c>
      <c r="AD44" s="11">
        <f t="shared" si="21"/>
        <v>0</v>
      </c>
      <c r="AE44" s="12">
        <f t="shared" si="22"/>
        <v>0</v>
      </c>
      <c r="AF44" s="11">
        <f t="shared" si="23"/>
        <v>0</v>
      </c>
      <c r="AG44" s="12">
        <f t="shared" si="24"/>
        <v>0</v>
      </c>
      <c r="AH44" s="11">
        <f t="shared" si="25"/>
        <v>0</v>
      </c>
      <c r="AI44" s="12">
        <f t="shared" si="26"/>
        <v>0</v>
      </c>
      <c r="AJ44" s="11">
        <f t="shared" si="27"/>
        <v>0</v>
      </c>
      <c r="AK44" s="12">
        <f t="shared" si="28"/>
        <v>0</v>
      </c>
    </row>
    <row r="45" spans="1:37" x14ac:dyDescent="0.3">
      <c r="A45">
        <v>610787</v>
      </c>
      <c r="C45" s="1">
        <v>44154</v>
      </c>
      <c r="D45">
        <v>6</v>
      </c>
      <c r="E45" t="s">
        <v>201</v>
      </c>
      <c r="F45" t="s">
        <v>178</v>
      </c>
      <c r="G45" t="s">
        <v>53</v>
      </c>
      <c r="H45" s="2">
        <v>10284555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</v>
      </c>
      <c r="N45">
        <f t="shared" si="5"/>
        <v>0</v>
      </c>
      <c r="O45">
        <f t="shared" si="6"/>
        <v>0</v>
      </c>
      <c r="P45">
        <f t="shared" si="7"/>
        <v>0</v>
      </c>
      <c r="Q45">
        <f t="shared" si="8"/>
        <v>0</v>
      </c>
      <c r="R45" s="11">
        <f t="shared" si="9"/>
        <v>0</v>
      </c>
      <c r="S45" s="12">
        <f t="shared" si="10"/>
        <v>0</v>
      </c>
      <c r="T45" s="11">
        <f t="shared" si="11"/>
        <v>0</v>
      </c>
      <c r="U45" s="12">
        <f t="shared" si="12"/>
        <v>0</v>
      </c>
      <c r="V45" s="11">
        <f t="shared" si="13"/>
        <v>0</v>
      </c>
      <c r="W45" s="12">
        <f t="shared" si="14"/>
        <v>0</v>
      </c>
      <c r="X45" s="11">
        <f t="shared" si="15"/>
        <v>0</v>
      </c>
      <c r="Y45" s="12">
        <f t="shared" si="16"/>
        <v>0</v>
      </c>
      <c r="Z45" s="11">
        <f t="shared" si="17"/>
        <v>0</v>
      </c>
      <c r="AA45" s="12">
        <f t="shared" si="18"/>
        <v>0</v>
      </c>
      <c r="AB45" s="11">
        <f t="shared" si="19"/>
        <v>0</v>
      </c>
      <c r="AC45" s="12">
        <f t="shared" si="20"/>
        <v>0</v>
      </c>
      <c r="AD45" s="11">
        <f t="shared" si="21"/>
        <v>0</v>
      </c>
      <c r="AE45" s="12">
        <f t="shared" si="22"/>
        <v>0</v>
      </c>
      <c r="AF45" s="11">
        <f t="shared" si="23"/>
        <v>0</v>
      </c>
      <c r="AG45" s="12">
        <f t="shared" si="24"/>
        <v>0</v>
      </c>
      <c r="AH45" s="11">
        <f t="shared" si="25"/>
        <v>0</v>
      </c>
      <c r="AI45" s="12">
        <f t="shared" si="26"/>
        <v>0</v>
      </c>
      <c r="AJ45" s="11">
        <f t="shared" si="27"/>
        <v>0</v>
      </c>
      <c r="AK45" s="12">
        <f t="shared" si="28"/>
        <v>0</v>
      </c>
    </row>
    <row r="46" spans="1:37" x14ac:dyDescent="0.3">
      <c r="A46">
        <v>610787</v>
      </c>
      <c r="C46" s="1">
        <v>44154</v>
      </c>
      <c r="D46">
        <v>7</v>
      </c>
      <c r="E46" t="s">
        <v>201</v>
      </c>
      <c r="F46" t="s">
        <v>178</v>
      </c>
      <c r="G46" t="s">
        <v>20</v>
      </c>
      <c r="H46" s="2">
        <v>10285938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</v>
      </c>
      <c r="O46">
        <f t="shared" si="6"/>
        <v>0</v>
      </c>
      <c r="P46">
        <f t="shared" si="7"/>
        <v>0</v>
      </c>
      <c r="Q46">
        <f t="shared" si="8"/>
        <v>0</v>
      </c>
      <c r="R46" s="11">
        <f t="shared" si="9"/>
        <v>1</v>
      </c>
      <c r="S46" s="12">
        <f t="shared" si="10"/>
        <v>0</v>
      </c>
      <c r="T46" s="11">
        <f t="shared" si="11"/>
        <v>1</v>
      </c>
      <c r="U46" s="12">
        <f t="shared" si="12"/>
        <v>0</v>
      </c>
      <c r="V46" s="11">
        <f t="shared" si="13"/>
        <v>0</v>
      </c>
      <c r="W46" s="12">
        <f t="shared" si="14"/>
        <v>0</v>
      </c>
      <c r="X46" s="11">
        <f t="shared" si="15"/>
        <v>0</v>
      </c>
      <c r="Y46" s="12">
        <f t="shared" si="16"/>
        <v>0</v>
      </c>
      <c r="Z46" s="11">
        <f t="shared" si="17"/>
        <v>0</v>
      </c>
      <c r="AA46" s="12">
        <f t="shared" si="18"/>
        <v>0</v>
      </c>
      <c r="AB46" s="11">
        <f t="shared" si="19"/>
        <v>0</v>
      </c>
      <c r="AC46" s="12">
        <f t="shared" si="20"/>
        <v>0</v>
      </c>
      <c r="AD46" s="11">
        <f t="shared" si="21"/>
        <v>0</v>
      </c>
      <c r="AE46" s="12">
        <f t="shared" si="22"/>
        <v>0</v>
      </c>
      <c r="AF46" s="11">
        <f t="shared" si="23"/>
        <v>0</v>
      </c>
      <c r="AG46" s="12">
        <f t="shared" si="24"/>
        <v>0</v>
      </c>
      <c r="AH46" s="11">
        <f t="shared" si="25"/>
        <v>0</v>
      </c>
      <c r="AI46" s="12">
        <f t="shared" si="26"/>
        <v>0</v>
      </c>
      <c r="AJ46" s="11">
        <f t="shared" si="27"/>
        <v>0</v>
      </c>
      <c r="AK46" s="12">
        <f t="shared" si="28"/>
        <v>0</v>
      </c>
    </row>
    <row r="47" spans="1:37" x14ac:dyDescent="0.3">
      <c r="A47">
        <v>610787</v>
      </c>
      <c r="C47" s="1">
        <v>44154</v>
      </c>
      <c r="D47">
        <v>8</v>
      </c>
      <c r="E47" t="s">
        <v>201</v>
      </c>
      <c r="F47" t="s">
        <v>178</v>
      </c>
      <c r="G47" t="s">
        <v>128</v>
      </c>
      <c r="H47" s="2">
        <v>10624732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</v>
      </c>
      <c r="O47">
        <f t="shared" si="6"/>
        <v>0</v>
      </c>
      <c r="P47">
        <f t="shared" si="7"/>
        <v>0</v>
      </c>
      <c r="Q47">
        <f t="shared" si="8"/>
        <v>0</v>
      </c>
      <c r="R47" s="11">
        <f t="shared" si="9"/>
        <v>0</v>
      </c>
      <c r="S47" s="12">
        <f t="shared" si="10"/>
        <v>0</v>
      </c>
      <c r="T47" s="11">
        <f t="shared" si="11"/>
        <v>0</v>
      </c>
      <c r="U47" s="12">
        <f t="shared" si="12"/>
        <v>0</v>
      </c>
      <c r="V47" s="11">
        <f t="shared" si="13"/>
        <v>0</v>
      </c>
      <c r="W47" s="12">
        <f t="shared" si="14"/>
        <v>0</v>
      </c>
      <c r="X47" s="11">
        <f t="shared" si="15"/>
        <v>0</v>
      </c>
      <c r="Y47" s="12">
        <f t="shared" si="16"/>
        <v>0</v>
      </c>
      <c r="Z47" s="11">
        <f t="shared" si="17"/>
        <v>0</v>
      </c>
      <c r="AA47" s="12">
        <f t="shared" si="18"/>
        <v>0</v>
      </c>
      <c r="AB47" s="11">
        <f t="shared" si="19"/>
        <v>0</v>
      </c>
      <c r="AC47" s="12">
        <f t="shared" si="20"/>
        <v>0</v>
      </c>
      <c r="AD47" s="11">
        <f t="shared" si="21"/>
        <v>0</v>
      </c>
      <c r="AE47" s="12">
        <f t="shared" si="22"/>
        <v>0</v>
      </c>
      <c r="AF47" s="11">
        <f t="shared" si="23"/>
        <v>0</v>
      </c>
      <c r="AG47" s="12">
        <f t="shared" si="24"/>
        <v>0</v>
      </c>
      <c r="AH47" s="11">
        <f t="shared" si="25"/>
        <v>0</v>
      </c>
      <c r="AI47" s="12">
        <f t="shared" si="26"/>
        <v>0</v>
      </c>
      <c r="AJ47" s="11">
        <f t="shared" si="27"/>
        <v>0</v>
      </c>
      <c r="AK47" s="12">
        <f t="shared" si="28"/>
        <v>0</v>
      </c>
    </row>
    <row r="48" spans="1:37" x14ac:dyDescent="0.3">
      <c r="A48">
        <v>610787</v>
      </c>
      <c r="C48" s="1">
        <v>44154</v>
      </c>
      <c r="D48">
        <v>9</v>
      </c>
      <c r="E48" t="s">
        <v>201</v>
      </c>
      <c r="F48" t="s">
        <v>178</v>
      </c>
      <c r="G48" t="s">
        <v>55</v>
      </c>
      <c r="H48" s="2">
        <v>10633336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</v>
      </c>
      <c r="O48">
        <f t="shared" si="6"/>
        <v>0</v>
      </c>
      <c r="P48">
        <f t="shared" si="7"/>
        <v>0</v>
      </c>
      <c r="Q48">
        <f t="shared" si="8"/>
        <v>0</v>
      </c>
      <c r="R48" s="11">
        <f t="shared" si="9"/>
        <v>0</v>
      </c>
      <c r="S48" s="12">
        <f t="shared" si="10"/>
        <v>0</v>
      </c>
      <c r="T48" s="11">
        <f t="shared" si="11"/>
        <v>0</v>
      </c>
      <c r="U48" s="12">
        <f t="shared" si="12"/>
        <v>0</v>
      </c>
      <c r="V48" s="11">
        <f t="shared" si="13"/>
        <v>0</v>
      </c>
      <c r="W48" s="12">
        <f t="shared" si="14"/>
        <v>0</v>
      </c>
      <c r="X48" s="11">
        <f t="shared" si="15"/>
        <v>0</v>
      </c>
      <c r="Y48" s="12">
        <f t="shared" si="16"/>
        <v>0</v>
      </c>
      <c r="Z48" s="11">
        <f t="shared" si="17"/>
        <v>0</v>
      </c>
      <c r="AA48" s="12">
        <f t="shared" si="18"/>
        <v>0</v>
      </c>
      <c r="AB48" s="11">
        <f t="shared" si="19"/>
        <v>0</v>
      </c>
      <c r="AC48" s="12">
        <f t="shared" si="20"/>
        <v>0</v>
      </c>
      <c r="AD48" s="11">
        <f t="shared" si="21"/>
        <v>0</v>
      </c>
      <c r="AE48" s="12">
        <f t="shared" si="22"/>
        <v>0</v>
      </c>
      <c r="AF48" s="11">
        <f t="shared" si="23"/>
        <v>0</v>
      </c>
      <c r="AG48" s="12">
        <f t="shared" si="24"/>
        <v>0</v>
      </c>
      <c r="AH48" s="11">
        <f t="shared" si="25"/>
        <v>0</v>
      </c>
      <c r="AI48" s="12">
        <f t="shared" si="26"/>
        <v>0</v>
      </c>
      <c r="AJ48" s="11">
        <f t="shared" si="27"/>
        <v>0</v>
      </c>
      <c r="AK48" s="12">
        <f t="shared" si="28"/>
        <v>0</v>
      </c>
    </row>
    <row r="49" spans="1:37" x14ac:dyDescent="0.3">
      <c r="A49">
        <v>610787</v>
      </c>
      <c r="C49" s="1">
        <v>44154</v>
      </c>
      <c r="D49">
        <v>10</v>
      </c>
      <c r="E49" t="s">
        <v>201</v>
      </c>
      <c r="F49" t="s">
        <v>178</v>
      </c>
      <c r="G49" t="s">
        <v>129</v>
      </c>
      <c r="H49" s="2">
        <v>10878700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</v>
      </c>
      <c r="O49">
        <f t="shared" si="6"/>
        <v>0</v>
      </c>
      <c r="P49">
        <f t="shared" si="7"/>
        <v>0</v>
      </c>
      <c r="Q49">
        <f t="shared" si="8"/>
        <v>0</v>
      </c>
      <c r="R49" s="11">
        <f t="shared" si="9"/>
        <v>0</v>
      </c>
      <c r="S49" s="12">
        <f t="shared" si="10"/>
        <v>0</v>
      </c>
      <c r="T49" s="11">
        <f t="shared" si="11"/>
        <v>0</v>
      </c>
      <c r="U49" s="12">
        <f t="shared" si="12"/>
        <v>0</v>
      </c>
      <c r="V49" s="11">
        <f t="shared" si="13"/>
        <v>0</v>
      </c>
      <c r="W49" s="12">
        <f t="shared" si="14"/>
        <v>0</v>
      </c>
      <c r="X49" s="11">
        <f t="shared" si="15"/>
        <v>0</v>
      </c>
      <c r="Y49" s="12">
        <f t="shared" si="16"/>
        <v>0</v>
      </c>
      <c r="Z49" s="11">
        <f t="shared" si="17"/>
        <v>0</v>
      </c>
      <c r="AA49" s="12">
        <f t="shared" si="18"/>
        <v>0</v>
      </c>
      <c r="AB49" s="11">
        <f t="shared" si="19"/>
        <v>0</v>
      </c>
      <c r="AC49" s="12">
        <f t="shared" si="20"/>
        <v>0</v>
      </c>
      <c r="AD49" s="11">
        <f t="shared" si="21"/>
        <v>0</v>
      </c>
      <c r="AE49" s="12">
        <f t="shared" si="22"/>
        <v>0</v>
      </c>
      <c r="AF49" s="11">
        <f t="shared" si="23"/>
        <v>0</v>
      </c>
      <c r="AG49" s="12">
        <f t="shared" si="24"/>
        <v>0</v>
      </c>
      <c r="AH49" s="11">
        <f t="shared" si="25"/>
        <v>0</v>
      </c>
      <c r="AI49" s="12">
        <f t="shared" si="26"/>
        <v>0</v>
      </c>
      <c r="AJ49" s="11">
        <f t="shared" si="27"/>
        <v>0</v>
      </c>
      <c r="AK49" s="12">
        <f t="shared" si="28"/>
        <v>0</v>
      </c>
    </row>
    <row r="50" spans="1:37" x14ac:dyDescent="0.3">
      <c r="A50">
        <v>610787</v>
      </c>
      <c r="C50" s="1">
        <v>44154</v>
      </c>
      <c r="D50">
        <v>11</v>
      </c>
      <c r="E50" t="s">
        <v>201</v>
      </c>
      <c r="F50" t="s">
        <v>178</v>
      </c>
      <c r="G50" t="s">
        <v>85</v>
      </c>
      <c r="H50" s="2">
        <v>11555550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  <c r="N50">
        <f t="shared" si="5"/>
        <v>0</v>
      </c>
      <c r="O50">
        <f t="shared" si="6"/>
        <v>0</v>
      </c>
      <c r="P50">
        <f t="shared" si="7"/>
        <v>0</v>
      </c>
      <c r="Q50">
        <f t="shared" si="8"/>
        <v>0</v>
      </c>
      <c r="R50" s="11">
        <f t="shared" si="9"/>
        <v>0</v>
      </c>
      <c r="S50" s="12">
        <f t="shared" si="10"/>
        <v>0</v>
      </c>
      <c r="T50" s="11">
        <f t="shared" si="11"/>
        <v>0</v>
      </c>
      <c r="U50" s="12">
        <f t="shared" si="12"/>
        <v>0</v>
      </c>
      <c r="V50" s="11">
        <f t="shared" si="13"/>
        <v>0</v>
      </c>
      <c r="W50" s="12">
        <f t="shared" si="14"/>
        <v>0</v>
      </c>
      <c r="X50" s="11">
        <f t="shared" si="15"/>
        <v>0</v>
      </c>
      <c r="Y50" s="12">
        <f t="shared" si="16"/>
        <v>0</v>
      </c>
      <c r="Z50" s="11">
        <f t="shared" si="17"/>
        <v>0</v>
      </c>
      <c r="AA50" s="12">
        <f t="shared" si="18"/>
        <v>0</v>
      </c>
      <c r="AB50" s="11">
        <f t="shared" si="19"/>
        <v>0</v>
      </c>
      <c r="AC50" s="12">
        <f t="shared" si="20"/>
        <v>0</v>
      </c>
      <c r="AD50" s="11">
        <f t="shared" si="21"/>
        <v>0</v>
      </c>
      <c r="AE50" s="12">
        <f t="shared" si="22"/>
        <v>0</v>
      </c>
      <c r="AF50" s="11">
        <f t="shared" si="23"/>
        <v>0</v>
      </c>
      <c r="AG50" s="12">
        <f t="shared" si="24"/>
        <v>0</v>
      </c>
      <c r="AH50" s="11">
        <f t="shared" si="25"/>
        <v>0</v>
      </c>
      <c r="AI50" s="12">
        <f t="shared" si="26"/>
        <v>0</v>
      </c>
      <c r="AJ50" s="11">
        <f t="shared" si="27"/>
        <v>0</v>
      </c>
      <c r="AK50" s="12">
        <f t="shared" si="28"/>
        <v>0</v>
      </c>
    </row>
    <row r="51" spans="1:37" x14ac:dyDescent="0.3">
      <c r="A51">
        <v>610787</v>
      </c>
      <c r="C51" s="1">
        <v>44154</v>
      </c>
      <c r="D51">
        <v>12</v>
      </c>
      <c r="E51" t="s">
        <v>201</v>
      </c>
      <c r="F51" t="s">
        <v>178</v>
      </c>
      <c r="G51" t="s">
        <v>13</v>
      </c>
      <c r="H51" s="2">
        <v>11859510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1</v>
      </c>
      <c r="O51">
        <f t="shared" si="6"/>
        <v>0</v>
      </c>
      <c r="P51">
        <f t="shared" si="7"/>
        <v>0</v>
      </c>
      <c r="Q51">
        <f t="shared" si="8"/>
        <v>0</v>
      </c>
      <c r="R51" s="11">
        <f t="shared" si="9"/>
        <v>0</v>
      </c>
      <c r="S51" s="12">
        <f t="shared" si="10"/>
        <v>0</v>
      </c>
      <c r="T51" s="11">
        <f t="shared" si="11"/>
        <v>0</v>
      </c>
      <c r="U51" s="12">
        <f t="shared" si="12"/>
        <v>0</v>
      </c>
      <c r="V51" s="11">
        <f t="shared" si="13"/>
        <v>0</v>
      </c>
      <c r="W51" s="12">
        <f t="shared" si="14"/>
        <v>0</v>
      </c>
      <c r="X51" s="11">
        <f t="shared" si="15"/>
        <v>0</v>
      </c>
      <c r="Y51" s="12">
        <f t="shared" si="16"/>
        <v>0</v>
      </c>
      <c r="Z51" s="11">
        <f t="shared" si="17"/>
        <v>0</v>
      </c>
      <c r="AA51" s="12">
        <f t="shared" si="18"/>
        <v>0</v>
      </c>
      <c r="AB51" s="11">
        <f t="shared" si="19"/>
        <v>0</v>
      </c>
      <c r="AC51" s="12">
        <f t="shared" si="20"/>
        <v>0</v>
      </c>
      <c r="AD51" s="11">
        <f t="shared" si="21"/>
        <v>0</v>
      </c>
      <c r="AE51" s="12">
        <f t="shared" si="22"/>
        <v>0</v>
      </c>
      <c r="AF51" s="11">
        <f t="shared" si="23"/>
        <v>0</v>
      </c>
      <c r="AG51" s="12">
        <f t="shared" si="24"/>
        <v>0</v>
      </c>
      <c r="AH51" s="11">
        <f t="shared" si="25"/>
        <v>0</v>
      </c>
      <c r="AI51" s="12">
        <f t="shared" si="26"/>
        <v>0</v>
      </c>
      <c r="AJ51" s="11">
        <f t="shared" si="27"/>
        <v>0</v>
      </c>
      <c r="AK51" s="12">
        <f t="shared" si="28"/>
        <v>0</v>
      </c>
    </row>
    <row r="52" spans="1:37" x14ac:dyDescent="0.3">
      <c r="A52">
        <v>610787</v>
      </c>
      <c r="C52" s="1">
        <v>44154</v>
      </c>
      <c r="D52">
        <v>13</v>
      </c>
      <c r="E52" t="s">
        <v>201</v>
      </c>
      <c r="F52" t="s">
        <v>178</v>
      </c>
      <c r="G52" t="s">
        <v>130</v>
      </c>
      <c r="H52" s="2">
        <v>12447000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P52">
        <f t="shared" si="7"/>
        <v>0</v>
      </c>
      <c r="Q52">
        <f t="shared" si="8"/>
        <v>0</v>
      </c>
      <c r="R52" s="11">
        <f t="shared" si="9"/>
        <v>0</v>
      </c>
      <c r="S52" s="12">
        <f t="shared" si="10"/>
        <v>0</v>
      </c>
      <c r="T52" s="11">
        <f t="shared" si="11"/>
        <v>0</v>
      </c>
      <c r="U52" s="12">
        <f t="shared" si="12"/>
        <v>0</v>
      </c>
      <c r="V52" s="11">
        <f t="shared" si="13"/>
        <v>0</v>
      </c>
      <c r="W52" s="12">
        <f t="shared" si="14"/>
        <v>0</v>
      </c>
      <c r="X52" s="11">
        <f t="shared" si="15"/>
        <v>0</v>
      </c>
      <c r="Y52" s="12">
        <f t="shared" si="16"/>
        <v>0</v>
      </c>
      <c r="Z52" s="11">
        <f t="shared" si="17"/>
        <v>0</v>
      </c>
      <c r="AA52" s="12">
        <f t="shared" si="18"/>
        <v>0</v>
      </c>
      <c r="AB52" s="11">
        <f t="shared" si="19"/>
        <v>0</v>
      </c>
      <c r="AC52" s="12">
        <f t="shared" si="20"/>
        <v>0</v>
      </c>
      <c r="AD52" s="11">
        <f t="shared" si="21"/>
        <v>0</v>
      </c>
      <c r="AE52" s="12">
        <f t="shared" si="22"/>
        <v>0</v>
      </c>
      <c r="AF52" s="11">
        <f t="shared" si="23"/>
        <v>0</v>
      </c>
      <c r="AG52" s="12">
        <f t="shared" si="24"/>
        <v>0</v>
      </c>
      <c r="AH52" s="11">
        <f t="shared" si="25"/>
        <v>0</v>
      </c>
      <c r="AI52" s="12">
        <f t="shared" si="26"/>
        <v>0</v>
      </c>
      <c r="AJ52" s="11">
        <f t="shared" si="27"/>
        <v>0</v>
      </c>
      <c r="AK52" s="12">
        <f t="shared" si="28"/>
        <v>0</v>
      </c>
    </row>
    <row r="53" spans="1:37" x14ac:dyDescent="0.3">
      <c r="A53">
        <v>610787</v>
      </c>
      <c r="C53" s="1">
        <v>44154</v>
      </c>
      <c r="D53">
        <v>14</v>
      </c>
      <c r="E53" t="s">
        <v>201</v>
      </c>
      <c r="F53" t="s">
        <v>178</v>
      </c>
      <c r="G53" t="s">
        <v>156</v>
      </c>
      <c r="H53" s="2">
        <v>12538000</v>
      </c>
      <c r="J53">
        <f t="shared" si="1"/>
        <v>1</v>
      </c>
      <c r="K53">
        <f t="shared" si="2"/>
        <v>0</v>
      </c>
      <c r="L53">
        <f t="shared" si="3"/>
        <v>0</v>
      </c>
      <c r="M53">
        <f t="shared" si="4"/>
        <v>0</v>
      </c>
      <c r="N53">
        <f t="shared" si="5"/>
        <v>0</v>
      </c>
      <c r="O53">
        <f t="shared" si="6"/>
        <v>0</v>
      </c>
      <c r="P53">
        <f t="shared" si="7"/>
        <v>0</v>
      </c>
      <c r="Q53">
        <f t="shared" si="8"/>
        <v>0</v>
      </c>
      <c r="R53" s="11">
        <f t="shared" si="9"/>
        <v>0</v>
      </c>
      <c r="S53" s="12">
        <f t="shared" si="10"/>
        <v>0</v>
      </c>
      <c r="T53" s="11">
        <f t="shared" si="11"/>
        <v>0</v>
      </c>
      <c r="U53" s="12">
        <f t="shared" si="12"/>
        <v>0</v>
      </c>
      <c r="V53" s="11">
        <f t="shared" si="13"/>
        <v>0</v>
      </c>
      <c r="W53" s="12">
        <f t="shared" si="14"/>
        <v>0</v>
      </c>
      <c r="X53" s="11">
        <f t="shared" si="15"/>
        <v>0</v>
      </c>
      <c r="Y53" s="12">
        <f t="shared" si="16"/>
        <v>0</v>
      </c>
      <c r="Z53" s="11">
        <f t="shared" si="17"/>
        <v>0</v>
      </c>
      <c r="AA53" s="12">
        <f t="shared" si="18"/>
        <v>0</v>
      </c>
      <c r="AB53" s="11">
        <f t="shared" si="19"/>
        <v>0</v>
      </c>
      <c r="AC53" s="12">
        <f t="shared" si="20"/>
        <v>0</v>
      </c>
      <c r="AD53" s="11">
        <f t="shared" si="21"/>
        <v>0</v>
      </c>
      <c r="AE53" s="12">
        <f t="shared" si="22"/>
        <v>0</v>
      </c>
      <c r="AF53" s="11">
        <f t="shared" si="23"/>
        <v>0</v>
      </c>
      <c r="AG53" s="12">
        <f t="shared" si="24"/>
        <v>0</v>
      </c>
      <c r="AH53" s="11">
        <f t="shared" si="25"/>
        <v>0</v>
      </c>
      <c r="AI53" s="12">
        <f t="shared" si="26"/>
        <v>0</v>
      </c>
      <c r="AJ53" s="11">
        <f t="shared" si="27"/>
        <v>0</v>
      </c>
      <c r="AK53" s="12">
        <f t="shared" si="28"/>
        <v>0</v>
      </c>
    </row>
    <row r="54" spans="1:37" x14ac:dyDescent="0.3">
      <c r="A54">
        <v>610787</v>
      </c>
      <c r="C54" s="1">
        <v>44154</v>
      </c>
      <c r="D54">
        <v>15</v>
      </c>
      <c r="E54" t="s">
        <v>201</v>
      </c>
      <c r="F54" t="s">
        <v>178</v>
      </c>
      <c r="G54" t="s">
        <v>12</v>
      </c>
      <c r="H54" s="2">
        <v>12875205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0</v>
      </c>
      <c r="N54">
        <f t="shared" si="5"/>
        <v>0</v>
      </c>
      <c r="O54">
        <f t="shared" si="6"/>
        <v>0</v>
      </c>
      <c r="P54">
        <f t="shared" si="7"/>
        <v>0</v>
      </c>
      <c r="Q54">
        <f t="shared" si="8"/>
        <v>0</v>
      </c>
      <c r="R54" s="11">
        <f t="shared" si="9"/>
        <v>0</v>
      </c>
      <c r="S54" s="12">
        <f t="shared" si="10"/>
        <v>0</v>
      </c>
      <c r="T54" s="11">
        <f t="shared" si="11"/>
        <v>0</v>
      </c>
      <c r="U54" s="12">
        <f t="shared" si="12"/>
        <v>0</v>
      </c>
      <c r="V54" s="11">
        <f t="shared" si="13"/>
        <v>1</v>
      </c>
      <c r="W54" s="12">
        <f t="shared" si="14"/>
        <v>0</v>
      </c>
      <c r="X54" s="11">
        <f t="shared" si="15"/>
        <v>0</v>
      </c>
      <c r="Y54" s="12">
        <f t="shared" si="16"/>
        <v>0</v>
      </c>
      <c r="Z54" s="11">
        <f t="shared" si="17"/>
        <v>0</v>
      </c>
      <c r="AA54" s="12">
        <f t="shared" si="18"/>
        <v>0</v>
      </c>
      <c r="AB54" s="11">
        <f t="shared" si="19"/>
        <v>0</v>
      </c>
      <c r="AC54" s="12">
        <f t="shared" si="20"/>
        <v>0</v>
      </c>
      <c r="AD54" s="11">
        <f t="shared" si="21"/>
        <v>0</v>
      </c>
      <c r="AE54" s="12">
        <f t="shared" si="22"/>
        <v>0</v>
      </c>
      <c r="AF54" s="11">
        <f t="shared" si="23"/>
        <v>0</v>
      </c>
      <c r="AG54" s="12">
        <f t="shared" si="24"/>
        <v>0</v>
      </c>
      <c r="AH54" s="11">
        <f t="shared" si="25"/>
        <v>0</v>
      </c>
      <c r="AI54" s="12">
        <f t="shared" si="26"/>
        <v>0</v>
      </c>
      <c r="AJ54" s="11">
        <f t="shared" si="27"/>
        <v>0</v>
      </c>
      <c r="AK54" s="12">
        <f t="shared" si="28"/>
        <v>0</v>
      </c>
    </row>
    <row r="55" spans="1:37" x14ac:dyDescent="0.3">
      <c r="A55">
        <v>610787</v>
      </c>
      <c r="C55" s="1">
        <v>44154</v>
      </c>
      <c r="D55">
        <v>16</v>
      </c>
      <c r="E55" t="s">
        <v>201</v>
      </c>
      <c r="F55" t="s">
        <v>178</v>
      </c>
      <c r="G55" t="s">
        <v>86</v>
      </c>
      <c r="H55" s="2">
        <v>13765000</v>
      </c>
      <c r="J55">
        <f t="shared" si="1"/>
        <v>0</v>
      </c>
      <c r="K55">
        <f t="shared" si="2"/>
        <v>0</v>
      </c>
      <c r="L55">
        <f t="shared" si="3"/>
        <v>0</v>
      </c>
      <c r="M55">
        <f t="shared" si="4"/>
        <v>0</v>
      </c>
      <c r="N55">
        <f t="shared" si="5"/>
        <v>0</v>
      </c>
      <c r="O55">
        <f t="shared" si="6"/>
        <v>0</v>
      </c>
      <c r="P55">
        <f t="shared" si="7"/>
        <v>0</v>
      </c>
      <c r="Q55">
        <f t="shared" si="8"/>
        <v>0</v>
      </c>
      <c r="R55" s="11">
        <f t="shared" si="9"/>
        <v>0</v>
      </c>
      <c r="S55" s="12">
        <f t="shared" si="10"/>
        <v>0</v>
      </c>
      <c r="T55" s="11">
        <f t="shared" si="11"/>
        <v>0</v>
      </c>
      <c r="U55" s="12">
        <f t="shared" si="12"/>
        <v>0</v>
      </c>
      <c r="V55" s="11">
        <f t="shared" si="13"/>
        <v>0</v>
      </c>
      <c r="W55" s="12">
        <f t="shared" si="14"/>
        <v>0</v>
      </c>
      <c r="X55" s="11">
        <f t="shared" si="15"/>
        <v>0</v>
      </c>
      <c r="Y55" s="12">
        <f t="shared" si="16"/>
        <v>0</v>
      </c>
      <c r="Z55" s="11">
        <f t="shared" si="17"/>
        <v>0</v>
      </c>
      <c r="AA55" s="12">
        <f t="shared" si="18"/>
        <v>0</v>
      </c>
      <c r="AB55" s="11">
        <f t="shared" si="19"/>
        <v>0</v>
      </c>
      <c r="AC55" s="12">
        <f t="shared" si="20"/>
        <v>0</v>
      </c>
      <c r="AD55" s="11">
        <f t="shared" si="21"/>
        <v>0</v>
      </c>
      <c r="AE55" s="12">
        <f t="shared" si="22"/>
        <v>0</v>
      </c>
      <c r="AF55" s="11">
        <f t="shared" si="23"/>
        <v>0</v>
      </c>
      <c r="AG55" s="12">
        <f t="shared" si="24"/>
        <v>0</v>
      </c>
      <c r="AH55" s="11">
        <f t="shared" si="25"/>
        <v>0</v>
      </c>
      <c r="AI55" s="12">
        <f t="shared" si="26"/>
        <v>0</v>
      </c>
      <c r="AJ55" s="11">
        <f t="shared" si="27"/>
        <v>0</v>
      </c>
      <c r="AK55" s="12">
        <f t="shared" si="28"/>
        <v>0</v>
      </c>
    </row>
    <row r="56" spans="1:37" x14ac:dyDescent="0.3">
      <c r="A56">
        <v>610787</v>
      </c>
      <c r="C56" s="1">
        <v>44154</v>
      </c>
      <c r="D56">
        <v>17</v>
      </c>
      <c r="E56" t="s">
        <v>201</v>
      </c>
      <c r="F56" t="s">
        <v>178</v>
      </c>
      <c r="G56" t="s">
        <v>70</v>
      </c>
      <c r="H56" s="2">
        <v>13962800</v>
      </c>
      <c r="J56">
        <f t="shared" si="1"/>
        <v>0</v>
      </c>
      <c r="K56">
        <f t="shared" si="2"/>
        <v>0</v>
      </c>
      <c r="L56">
        <f t="shared" si="3"/>
        <v>0</v>
      </c>
      <c r="M56">
        <f t="shared" si="4"/>
        <v>0</v>
      </c>
      <c r="N56">
        <f t="shared" si="5"/>
        <v>0</v>
      </c>
      <c r="O56">
        <f t="shared" si="6"/>
        <v>0</v>
      </c>
      <c r="P56">
        <f t="shared" si="7"/>
        <v>0</v>
      </c>
      <c r="Q56">
        <f t="shared" si="8"/>
        <v>0</v>
      </c>
      <c r="R56" s="11">
        <f t="shared" si="9"/>
        <v>0</v>
      </c>
      <c r="S56" s="12">
        <f t="shared" si="10"/>
        <v>0</v>
      </c>
      <c r="T56" s="11">
        <f t="shared" si="11"/>
        <v>0</v>
      </c>
      <c r="U56" s="12">
        <f t="shared" si="12"/>
        <v>0</v>
      </c>
      <c r="V56" s="11">
        <f t="shared" si="13"/>
        <v>0</v>
      </c>
      <c r="W56" s="12">
        <f t="shared" si="14"/>
        <v>0</v>
      </c>
      <c r="X56" s="11">
        <f t="shared" si="15"/>
        <v>0</v>
      </c>
      <c r="Y56" s="12">
        <f t="shared" si="16"/>
        <v>0</v>
      </c>
      <c r="Z56" s="11">
        <f t="shared" si="17"/>
        <v>0</v>
      </c>
      <c r="AA56" s="12">
        <f t="shared" si="18"/>
        <v>0</v>
      </c>
      <c r="AB56" s="11">
        <f t="shared" si="19"/>
        <v>0</v>
      </c>
      <c r="AC56" s="12">
        <f t="shared" si="20"/>
        <v>0</v>
      </c>
      <c r="AD56" s="11">
        <f t="shared" si="21"/>
        <v>0</v>
      </c>
      <c r="AE56" s="12">
        <f t="shared" si="22"/>
        <v>0</v>
      </c>
      <c r="AF56" s="11">
        <f t="shared" si="23"/>
        <v>0</v>
      </c>
      <c r="AG56" s="12">
        <f t="shared" si="24"/>
        <v>0</v>
      </c>
      <c r="AH56" s="11">
        <f t="shared" si="25"/>
        <v>0</v>
      </c>
      <c r="AI56" s="12">
        <f t="shared" si="26"/>
        <v>0</v>
      </c>
      <c r="AJ56" s="11">
        <f t="shared" si="27"/>
        <v>0</v>
      </c>
      <c r="AK56" s="12">
        <f t="shared" si="28"/>
        <v>0</v>
      </c>
    </row>
    <row r="57" spans="1:37" x14ac:dyDescent="0.3">
      <c r="C57" s="1"/>
      <c r="H57" s="2"/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0</v>
      </c>
      <c r="N57">
        <f t="shared" si="5"/>
        <v>0</v>
      </c>
      <c r="O57">
        <f t="shared" si="6"/>
        <v>0</v>
      </c>
      <c r="P57">
        <f t="shared" si="7"/>
        <v>0</v>
      </c>
      <c r="Q57">
        <f t="shared" si="8"/>
        <v>0</v>
      </c>
      <c r="R57" s="11">
        <f t="shared" si="9"/>
        <v>0</v>
      </c>
      <c r="S57" s="12">
        <f t="shared" si="10"/>
        <v>0</v>
      </c>
      <c r="T57" s="11">
        <f t="shared" si="11"/>
        <v>0</v>
      </c>
      <c r="U57" s="12">
        <f t="shared" si="12"/>
        <v>0</v>
      </c>
      <c r="V57" s="11">
        <f t="shared" si="13"/>
        <v>0</v>
      </c>
      <c r="W57" s="12">
        <f t="shared" si="14"/>
        <v>0</v>
      </c>
      <c r="X57" s="11">
        <f t="shared" si="15"/>
        <v>0</v>
      </c>
      <c r="Y57" s="12">
        <f t="shared" si="16"/>
        <v>0</v>
      </c>
      <c r="Z57" s="11">
        <f t="shared" si="17"/>
        <v>0</v>
      </c>
      <c r="AA57" s="12">
        <f t="shared" si="18"/>
        <v>0</v>
      </c>
      <c r="AB57" s="11">
        <f t="shared" si="19"/>
        <v>0</v>
      </c>
      <c r="AC57" s="12">
        <f t="shared" si="20"/>
        <v>0</v>
      </c>
      <c r="AD57" s="11">
        <f t="shared" si="21"/>
        <v>0</v>
      </c>
      <c r="AE57" s="12">
        <f t="shared" si="22"/>
        <v>0</v>
      </c>
      <c r="AF57" s="11">
        <f t="shared" si="23"/>
        <v>0</v>
      </c>
      <c r="AG57" s="12">
        <f t="shared" si="24"/>
        <v>0</v>
      </c>
      <c r="AH57" s="11">
        <f t="shared" si="25"/>
        <v>0</v>
      </c>
      <c r="AI57" s="12">
        <f t="shared" si="26"/>
        <v>0</v>
      </c>
      <c r="AJ57" s="11">
        <f t="shared" si="27"/>
        <v>0</v>
      </c>
      <c r="AK57" s="12">
        <f t="shared" si="28"/>
        <v>0</v>
      </c>
    </row>
    <row r="58" spans="1:37" x14ac:dyDescent="0.3">
      <c r="A58">
        <v>601891</v>
      </c>
      <c r="C58" s="1">
        <v>44153</v>
      </c>
      <c r="D58">
        <v>1</v>
      </c>
      <c r="E58" t="s">
        <v>202</v>
      </c>
      <c r="F58" t="s">
        <v>199</v>
      </c>
      <c r="G58" t="s">
        <v>30</v>
      </c>
      <c r="H58" s="2">
        <v>55639532</v>
      </c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0</v>
      </c>
      <c r="N58">
        <f t="shared" si="5"/>
        <v>0</v>
      </c>
      <c r="O58">
        <f t="shared" si="6"/>
        <v>0</v>
      </c>
      <c r="P58">
        <f t="shared" si="7"/>
        <v>0</v>
      </c>
      <c r="Q58">
        <f t="shared" si="8"/>
        <v>0</v>
      </c>
      <c r="R58" s="11">
        <f t="shared" si="9"/>
        <v>0</v>
      </c>
      <c r="S58" s="12">
        <f t="shared" si="10"/>
        <v>0</v>
      </c>
      <c r="T58" s="11">
        <f t="shared" si="11"/>
        <v>0</v>
      </c>
      <c r="U58" s="12">
        <f t="shared" si="12"/>
        <v>0</v>
      </c>
      <c r="V58" s="11">
        <f t="shared" si="13"/>
        <v>0</v>
      </c>
      <c r="W58" s="12">
        <f t="shared" si="14"/>
        <v>0</v>
      </c>
      <c r="X58" s="11">
        <f t="shared" si="15"/>
        <v>0</v>
      </c>
      <c r="Y58" s="12">
        <f t="shared" si="16"/>
        <v>0</v>
      </c>
      <c r="Z58" s="11">
        <f t="shared" si="17"/>
        <v>0</v>
      </c>
      <c r="AA58" s="12">
        <f t="shared" si="18"/>
        <v>0</v>
      </c>
      <c r="AB58" s="11">
        <f t="shared" si="19"/>
        <v>0</v>
      </c>
      <c r="AC58" s="12">
        <f t="shared" si="20"/>
        <v>0</v>
      </c>
      <c r="AD58" s="11">
        <f t="shared" si="21"/>
        <v>0</v>
      </c>
      <c r="AE58" s="12">
        <f t="shared" si="22"/>
        <v>0</v>
      </c>
      <c r="AF58" s="11">
        <f t="shared" si="23"/>
        <v>0</v>
      </c>
      <c r="AG58" s="12">
        <f t="shared" si="24"/>
        <v>0</v>
      </c>
      <c r="AH58" s="11">
        <f t="shared" si="25"/>
        <v>0</v>
      </c>
      <c r="AI58" s="12">
        <f t="shared" si="26"/>
        <v>0</v>
      </c>
      <c r="AJ58" s="11">
        <f t="shared" si="27"/>
        <v>0</v>
      </c>
      <c r="AK58" s="12">
        <f t="shared" si="28"/>
        <v>0</v>
      </c>
    </row>
    <row r="59" spans="1:37" x14ac:dyDescent="0.3">
      <c r="A59">
        <v>601891</v>
      </c>
      <c r="C59" s="1">
        <v>44153</v>
      </c>
      <c r="D59">
        <v>2</v>
      </c>
      <c r="E59" t="s">
        <v>202</v>
      </c>
      <c r="F59" t="s">
        <v>199</v>
      </c>
      <c r="G59" t="s">
        <v>26</v>
      </c>
      <c r="H59" s="2">
        <v>61066736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0</v>
      </c>
      <c r="N59">
        <f t="shared" si="5"/>
        <v>0</v>
      </c>
      <c r="O59">
        <f t="shared" si="6"/>
        <v>0</v>
      </c>
      <c r="P59">
        <f t="shared" si="7"/>
        <v>0</v>
      </c>
      <c r="Q59">
        <f t="shared" si="8"/>
        <v>0</v>
      </c>
      <c r="R59" s="11">
        <f t="shared" si="9"/>
        <v>0</v>
      </c>
      <c r="S59" s="12">
        <f t="shared" si="10"/>
        <v>0</v>
      </c>
      <c r="T59" s="11">
        <f t="shared" si="11"/>
        <v>0</v>
      </c>
      <c r="U59" s="12">
        <f t="shared" si="12"/>
        <v>0</v>
      </c>
      <c r="V59" s="11">
        <f t="shared" si="13"/>
        <v>0</v>
      </c>
      <c r="W59" s="12">
        <f t="shared" si="14"/>
        <v>0</v>
      </c>
      <c r="X59" s="11">
        <f t="shared" si="15"/>
        <v>0</v>
      </c>
      <c r="Y59" s="12">
        <f t="shared" si="16"/>
        <v>0</v>
      </c>
      <c r="Z59" s="11">
        <f t="shared" si="17"/>
        <v>0</v>
      </c>
      <c r="AA59" s="12">
        <f t="shared" si="18"/>
        <v>0</v>
      </c>
      <c r="AB59" s="11">
        <f t="shared" si="19"/>
        <v>0</v>
      </c>
      <c r="AC59" s="12">
        <f t="shared" si="20"/>
        <v>0</v>
      </c>
      <c r="AD59" s="11">
        <f t="shared" si="21"/>
        <v>0</v>
      </c>
      <c r="AE59" s="12">
        <f t="shared" si="22"/>
        <v>0</v>
      </c>
      <c r="AF59" s="11">
        <f t="shared" si="23"/>
        <v>0</v>
      </c>
      <c r="AG59" s="12">
        <f t="shared" si="24"/>
        <v>0</v>
      </c>
      <c r="AH59" s="11">
        <f t="shared" si="25"/>
        <v>0</v>
      </c>
      <c r="AI59" s="12">
        <f t="shared" si="26"/>
        <v>0</v>
      </c>
      <c r="AJ59" s="11">
        <f t="shared" si="27"/>
        <v>0</v>
      </c>
      <c r="AK59" s="12">
        <f t="shared" si="28"/>
        <v>0</v>
      </c>
    </row>
    <row r="60" spans="1:37" x14ac:dyDescent="0.3">
      <c r="A60">
        <v>601891</v>
      </c>
      <c r="C60" s="1">
        <v>44153</v>
      </c>
      <c r="D60">
        <v>3</v>
      </c>
      <c r="E60" t="s">
        <v>202</v>
      </c>
      <c r="F60" t="s">
        <v>199</v>
      </c>
      <c r="G60" t="s">
        <v>15</v>
      </c>
      <c r="H60" s="2">
        <v>64721871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P60">
        <f t="shared" si="7"/>
        <v>0</v>
      </c>
      <c r="Q60">
        <f t="shared" si="8"/>
        <v>0</v>
      </c>
      <c r="R60" s="11">
        <f t="shared" si="9"/>
        <v>0</v>
      </c>
      <c r="S60" s="12">
        <f t="shared" si="10"/>
        <v>0</v>
      </c>
      <c r="T60" s="11">
        <f t="shared" si="11"/>
        <v>0</v>
      </c>
      <c r="U60" s="12">
        <f t="shared" si="12"/>
        <v>0</v>
      </c>
      <c r="V60" s="11">
        <f t="shared" si="13"/>
        <v>0</v>
      </c>
      <c r="W60" s="12">
        <f t="shared" si="14"/>
        <v>0</v>
      </c>
      <c r="X60" s="11">
        <f t="shared" si="15"/>
        <v>0</v>
      </c>
      <c r="Y60" s="12">
        <f t="shared" si="16"/>
        <v>0</v>
      </c>
      <c r="Z60" s="11">
        <f t="shared" si="17"/>
        <v>0</v>
      </c>
      <c r="AA60" s="12">
        <f t="shared" si="18"/>
        <v>0</v>
      </c>
      <c r="AB60" s="11">
        <f t="shared" si="19"/>
        <v>0</v>
      </c>
      <c r="AC60" s="12">
        <f t="shared" si="20"/>
        <v>0</v>
      </c>
      <c r="AD60" s="11">
        <f t="shared" si="21"/>
        <v>0</v>
      </c>
      <c r="AE60" s="12">
        <f t="shared" si="22"/>
        <v>0</v>
      </c>
      <c r="AF60" s="11">
        <f t="shared" si="23"/>
        <v>1</v>
      </c>
      <c r="AG60" s="12">
        <f t="shared" si="24"/>
        <v>0</v>
      </c>
      <c r="AH60" s="11">
        <f t="shared" si="25"/>
        <v>0</v>
      </c>
      <c r="AI60" s="12">
        <f t="shared" si="26"/>
        <v>0</v>
      </c>
      <c r="AJ60" s="11">
        <f t="shared" si="27"/>
        <v>0</v>
      </c>
      <c r="AK60" s="12">
        <f t="shared" si="28"/>
        <v>0</v>
      </c>
    </row>
    <row r="61" spans="1:37" x14ac:dyDescent="0.3">
      <c r="A61">
        <v>601891</v>
      </c>
      <c r="C61" s="1">
        <v>44153</v>
      </c>
      <c r="D61">
        <v>4</v>
      </c>
      <c r="E61" t="s">
        <v>202</v>
      </c>
      <c r="F61" t="s">
        <v>199</v>
      </c>
      <c r="G61" t="s">
        <v>31</v>
      </c>
      <c r="H61" s="2">
        <v>65445445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P61">
        <f t="shared" si="7"/>
        <v>0</v>
      </c>
      <c r="Q61">
        <f t="shared" si="8"/>
        <v>0</v>
      </c>
      <c r="R61" s="11">
        <f t="shared" si="9"/>
        <v>0</v>
      </c>
      <c r="S61" s="12">
        <f t="shared" si="10"/>
        <v>0</v>
      </c>
      <c r="T61" s="11">
        <f t="shared" si="11"/>
        <v>0</v>
      </c>
      <c r="U61" s="12">
        <f t="shared" si="12"/>
        <v>0</v>
      </c>
      <c r="V61" s="11">
        <f t="shared" si="13"/>
        <v>0</v>
      </c>
      <c r="W61" s="12">
        <f t="shared" si="14"/>
        <v>0</v>
      </c>
      <c r="X61" s="11">
        <f t="shared" si="15"/>
        <v>0</v>
      </c>
      <c r="Y61" s="12">
        <f t="shared" si="16"/>
        <v>0</v>
      </c>
      <c r="Z61" s="11">
        <f t="shared" si="17"/>
        <v>0</v>
      </c>
      <c r="AA61" s="12">
        <f t="shared" si="18"/>
        <v>0</v>
      </c>
      <c r="AB61" s="11">
        <f t="shared" si="19"/>
        <v>1</v>
      </c>
      <c r="AC61" s="12">
        <f t="shared" si="20"/>
        <v>0</v>
      </c>
      <c r="AD61" s="11">
        <f t="shared" si="21"/>
        <v>0</v>
      </c>
      <c r="AE61" s="12">
        <f t="shared" si="22"/>
        <v>0</v>
      </c>
      <c r="AF61" s="11">
        <f t="shared" si="23"/>
        <v>0</v>
      </c>
      <c r="AG61" s="12">
        <f t="shared" si="24"/>
        <v>0</v>
      </c>
      <c r="AH61" s="11">
        <f t="shared" si="25"/>
        <v>0</v>
      </c>
      <c r="AI61" s="12">
        <f t="shared" si="26"/>
        <v>0</v>
      </c>
      <c r="AJ61" s="11">
        <f t="shared" si="27"/>
        <v>0</v>
      </c>
      <c r="AK61" s="12">
        <f t="shared" si="28"/>
        <v>0</v>
      </c>
    </row>
    <row r="62" spans="1:37" x14ac:dyDescent="0.3">
      <c r="A62">
        <v>601891</v>
      </c>
      <c r="C62" s="1">
        <v>44153</v>
      </c>
      <c r="D62">
        <v>5</v>
      </c>
      <c r="E62" t="s">
        <v>202</v>
      </c>
      <c r="F62" t="s">
        <v>199</v>
      </c>
      <c r="G62" t="s">
        <v>17</v>
      </c>
      <c r="H62" s="2">
        <v>67730000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  <c r="N62">
        <f t="shared" si="5"/>
        <v>0</v>
      </c>
      <c r="O62">
        <f t="shared" si="6"/>
        <v>0</v>
      </c>
      <c r="P62">
        <f t="shared" si="7"/>
        <v>0</v>
      </c>
      <c r="Q62">
        <f t="shared" si="8"/>
        <v>0</v>
      </c>
      <c r="R62" s="11">
        <f t="shared" si="9"/>
        <v>0</v>
      </c>
      <c r="S62" s="12">
        <f t="shared" si="10"/>
        <v>0</v>
      </c>
      <c r="T62" s="11">
        <f t="shared" si="11"/>
        <v>0</v>
      </c>
      <c r="U62" s="12">
        <f t="shared" si="12"/>
        <v>0</v>
      </c>
      <c r="V62" s="11">
        <f t="shared" si="13"/>
        <v>0</v>
      </c>
      <c r="W62" s="12">
        <f t="shared" si="14"/>
        <v>0</v>
      </c>
      <c r="X62" s="11">
        <f t="shared" si="15"/>
        <v>0</v>
      </c>
      <c r="Y62" s="12">
        <f t="shared" si="16"/>
        <v>0</v>
      </c>
      <c r="Z62" s="11">
        <f t="shared" si="17"/>
        <v>0</v>
      </c>
      <c r="AA62" s="12">
        <f t="shared" si="18"/>
        <v>0</v>
      </c>
      <c r="AB62" s="11">
        <f t="shared" si="19"/>
        <v>0</v>
      </c>
      <c r="AC62" s="12">
        <f t="shared" si="20"/>
        <v>0</v>
      </c>
      <c r="AD62" s="11">
        <f t="shared" si="21"/>
        <v>0</v>
      </c>
      <c r="AE62" s="12">
        <f t="shared" si="22"/>
        <v>0</v>
      </c>
      <c r="AF62" s="11">
        <f t="shared" si="23"/>
        <v>0</v>
      </c>
      <c r="AG62" s="12">
        <f t="shared" si="24"/>
        <v>0</v>
      </c>
      <c r="AH62" s="11">
        <f t="shared" si="25"/>
        <v>0</v>
      </c>
      <c r="AI62" s="12">
        <f t="shared" si="26"/>
        <v>0</v>
      </c>
      <c r="AJ62" s="11">
        <f t="shared" si="27"/>
        <v>0</v>
      </c>
      <c r="AK62" s="12">
        <f t="shared" si="28"/>
        <v>0</v>
      </c>
    </row>
    <row r="63" spans="1:37" x14ac:dyDescent="0.3">
      <c r="A63">
        <v>601891</v>
      </c>
      <c r="C63" s="1">
        <v>44153</v>
      </c>
      <c r="D63">
        <v>6</v>
      </c>
      <c r="E63" t="s">
        <v>202</v>
      </c>
      <c r="F63" t="s">
        <v>199</v>
      </c>
      <c r="G63" t="s">
        <v>45</v>
      </c>
      <c r="H63" s="2">
        <v>68329329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0</v>
      </c>
      <c r="N63">
        <f t="shared" si="5"/>
        <v>0</v>
      </c>
      <c r="O63">
        <f t="shared" si="6"/>
        <v>0</v>
      </c>
      <c r="P63">
        <f t="shared" si="7"/>
        <v>0</v>
      </c>
      <c r="Q63">
        <f t="shared" si="8"/>
        <v>0</v>
      </c>
      <c r="R63" s="11">
        <f t="shared" si="9"/>
        <v>0</v>
      </c>
      <c r="S63" s="12">
        <f t="shared" si="10"/>
        <v>0</v>
      </c>
      <c r="T63" s="11">
        <f t="shared" si="11"/>
        <v>0</v>
      </c>
      <c r="U63" s="12">
        <f t="shared" si="12"/>
        <v>0</v>
      </c>
      <c r="V63" s="11">
        <f t="shared" si="13"/>
        <v>0</v>
      </c>
      <c r="W63" s="12">
        <f t="shared" si="14"/>
        <v>0</v>
      </c>
      <c r="X63" s="11">
        <f t="shared" si="15"/>
        <v>0</v>
      </c>
      <c r="Y63" s="12">
        <f t="shared" si="16"/>
        <v>0</v>
      </c>
      <c r="Z63" s="11">
        <f t="shared" si="17"/>
        <v>0</v>
      </c>
      <c r="AA63" s="12">
        <f t="shared" si="18"/>
        <v>0</v>
      </c>
      <c r="AB63" s="11">
        <f t="shared" si="19"/>
        <v>0</v>
      </c>
      <c r="AC63" s="12">
        <f t="shared" si="20"/>
        <v>0</v>
      </c>
      <c r="AD63" s="11">
        <f t="shared" si="21"/>
        <v>0</v>
      </c>
      <c r="AE63" s="12">
        <f t="shared" si="22"/>
        <v>0</v>
      </c>
      <c r="AF63" s="11">
        <f t="shared" si="23"/>
        <v>0</v>
      </c>
      <c r="AG63" s="12">
        <f t="shared" si="24"/>
        <v>0</v>
      </c>
      <c r="AH63" s="11">
        <f t="shared" si="25"/>
        <v>0</v>
      </c>
      <c r="AI63" s="12">
        <f t="shared" si="26"/>
        <v>0</v>
      </c>
      <c r="AJ63" s="11">
        <f t="shared" si="27"/>
        <v>0</v>
      </c>
      <c r="AK63" s="12">
        <f t="shared" si="28"/>
        <v>0</v>
      </c>
    </row>
    <row r="64" spans="1:37" x14ac:dyDescent="0.3">
      <c r="A64">
        <v>601891</v>
      </c>
      <c r="C64" s="1">
        <v>44153</v>
      </c>
      <c r="D64">
        <v>7</v>
      </c>
      <c r="E64" t="s">
        <v>202</v>
      </c>
      <c r="F64" t="s">
        <v>199</v>
      </c>
      <c r="G64" t="s">
        <v>12</v>
      </c>
      <c r="H64" s="2">
        <v>68702917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</v>
      </c>
      <c r="N64">
        <f t="shared" si="5"/>
        <v>0</v>
      </c>
      <c r="O64">
        <f t="shared" si="6"/>
        <v>0</v>
      </c>
      <c r="P64">
        <f t="shared" si="7"/>
        <v>0</v>
      </c>
      <c r="Q64">
        <f t="shared" si="8"/>
        <v>0</v>
      </c>
      <c r="R64" s="11">
        <f t="shared" si="9"/>
        <v>0</v>
      </c>
      <c r="S64" s="12">
        <f t="shared" si="10"/>
        <v>0</v>
      </c>
      <c r="T64" s="11">
        <f t="shared" si="11"/>
        <v>0</v>
      </c>
      <c r="U64" s="12">
        <f t="shared" si="12"/>
        <v>0</v>
      </c>
      <c r="V64" s="11">
        <f t="shared" si="13"/>
        <v>1</v>
      </c>
      <c r="W64" s="12">
        <f t="shared" si="14"/>
        <v>0</v>
      </c>
      <c r="X64" s="11">
        <f t="shared" si="15"/>
        <v>0</v>
      </c>
      <c r="Y64" s="12">
        <f t="shared" si="16"/>
        <v>0</v>
      </c>
      <c r="Z64" s="11">
        <f t="shared" si="17"/>
        <v>0</v>
      </c>
      <c r="AA64" s="12">
        <f t="shared" si="18"/>
        <v>0</v>
      </c>
      <c r="AB64" s="11">
        <f t="shared" si="19"/>
        <v>0</v>
      </c>
      <c r="AC64" s="12">
        <f t="shared" si="20"/>
        <v>0</v>
      </c>
      <c r="AD64" s="11">
        <f t="shared" si="21"/>
        <v>0</v>
      </c>
      <c r="AE64" s="12">
        <f t="shared" si="22"/>
        <v>0</v>
      </c>
      <c r="AF64" s="11">
        <f t="shared" si="23"/>
        <v>0</v>
      </c>
      <c r="AG64" s="12">
        <f t="shared" si="24"/>
        <v>0</v>
      </c>
      <c r="AH64" s="11">
        <f t="shared" si="25"/>
        <v>0</v>
      </c>
      <c r="AI64" s="12">
        <f t="shared" si="26"/>
        <v>0</v>
      </c>
      <c r="AJ64" s="11">
        <f t="shared" si="27"/>
        <v>0</v>
      </c>
      <c r="AK64" s="12">
        <f t="shared" si="28"/>
        <v>0</v>
      </c>
    </row>
    <row r="65" spans="1:37" x14ac:dyDescent="0.3">
      <c r="A65">
        <v>601891</v>
      </c>
      <c r="C65" s="1">
        <v>44153</v>
      </c>
      <c r="D65">
        <v>8</v>
      </c>
      <c r="E65" t="s">
        <v>202</v>
      </c>
      <c r="F65" t="s">
        <v>199</v>
      </c>
      <c r="G65" t="s">
        <v>14</v>
      </c>
      <c r="H65" s="2">
        <v>69696069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0</v>
      </c>
      <c r="N65">
        <f t="shared" si="5"/>
        <v>0</v>
      </c>
      <c r="O65">
        <f t="shared" si="6"/>
        <v>0</v>
      </c>
      <c r="P65">
        <f t="shared" si="7"/>
        <v>0</v>
      </c>
      <c r="Q65">
        <f t="shared" si="8"/>
        <v>0</v>
      </c>
      <c r="R65" s="11">
        <f t="shared" si="9"/>
        <v>0</v>
      </c>
      <c r="S65" s="12">
        <f t="shared" si="10"/>
        <v>0</v>
      </c>
      <c r="T65" s="11">
        <f t="shared" si="11"/>
        <v>0</v>
      </c>
      <c r="U65" s="12">
        <f t="shared" si="12"/>
        <v>0</v>
      </c>
      <c r="V65" s="11">
        <f t="shared" si="13"/>
        <v>0</v>
      </c>
      <c r="W65" s="12">
        <f t="shared" si="14"/>
        <v>0</v>
      </c>
      <c r="X65" s="11">
        <f t="shared" si="15"/>
        <v>0</v>
      </c>
      <c r="Y65" s="12">
        <f t="shared" si="16"/>
        <v>0</v>
      </c>
      <c r="Z65" s="11">
        <f t="shared" si="17"/>
        <v>1</v>
      </c>
      <c r="AA65" s="12">
        <f t="shared" si="18"/>
        <v>0</v>
      </c>
      <c r="AB65" s="11">
        <f t="shared" si="19"/>
        <v>0</v>
      </c>
      <c r="AC65" s="12">
        <f t="shared" si="20"/>
        <v>0</v>
      </c>
      <c r="AD65" s="11">
        <f t="shared" si="21"/>
        <v>0</v>
      </c>
      <c r="AE65" s="12">
        <f t="shared" si="22"/>
        <v>0</v>
      </c>
      <c r="AF65" s="11">
        <f t="shared" si="23"/>
        <v>0</v>
      </c>
      <c r="AG65" s="12">
        <f t="shared" si="24"/>
        <v>0</v>
      </c>
      <c r="AH65" s="11">
        <f t="shared" si="25"/>
        <v>0</v>
      </c>
      <c r="AI65" s="12">
        <f t="shared" si="26"/>
        <v>0</v>
      </c>
      <c r="AJ65" s="11">
        <f t="shared" si="27"/>
        <v>0</v>
      </c>
      <c r="AK65" s="12">
        <f t="shared" si="28"/>
        <v>0</v>
      </c>
    </row>
    <row r="66" spans="1:37" x14ac:dyDescent="0.3">
      <c r="A66">
        <v>601891</v>
      </c>
      <c r="C66" s="1">
        <v>44153</v>
      </c>
      <c r="D66">
        <v>9</v>
      </c>
      <c r="E66" t="s">
        <v>202</v>
      </c>
      <c r="F66" t="s">
        <v>199</v>
      </c>
      <c r="G66" t="s">
        <v>156</v>
      </c>
      <c r="H66" s="2">
        <v>70525671</v>
      </c>
      <c r="J66">
        <f t="shared" si="1"/>
        <v>1</v>
      </c>
      <c r="K66">
        <f t="shared" si="2"/>
        <v>0</v>
      </c>
      <c r="L66">
        <f t="shared" si="3"/>
        <v>0</v>
      </c>
      <c r="M66">
        <f t="shared" si="4"/>
        <v>0</v>
      </c>
      <c r="N66">
        <f t="shared" si="5"/>
        <v>0</v>
      </c>
      <c r="O66">
        <f t="shared" si="6"/>
        <v>0</v>
      </c>
      <c r="P66">
        <f t="shared" si="7"/>
        <v>0</v>
      </c>
      <c r="Q66">
        <f t="shared" si="8"/>
        <v>0</v>
      </c>
      <c r="R66" s="11">
        <f t="shared" si="9"/>
        <v>0</v>
      </c>
      <c r="S66" s="12">
        <f t="shared" si="10"/>
        <v>0</v>
      </c>
      <c r="T66" s="11">
        <f t="shared" si="11"/>
        <v>0</v>
      </c>
      <c r="U66" s="12">
        <f t="shared" si="12"/>
        <v>0</v>
      </c>
      <c r="V66" s="11">
        <f t="shared" si="13"/>
        <v>0</v>
      </c>
      <c r="W66" s="12">
        <f t="shared" si="14"/>
        <v>0</v>
      </c>
      <c r="X66" s="11">
        <f t="shared" si="15"/>
        <v>0</v>
      </c>
      <c r="Y66" s="12">
        <f t="shared" si="16"/>
        <v>0</v>
      </c>
      <c r="Z66" s="11">
        <f t="shared" si="17"/>
        <v>0</v>
      </c>
      <c r="AA66" s="12">
        <f t="shared" si="18"/>
        <v>0</v>
      </c>
      <c r="AB66" s="11">
        <f t="shared" si="19"/>
        <v>0</v>
      </c>
      <c r="AC66" s="12">
        <f t="shared" si="20"/>
        <v>0</v>
      </c>
      <c r="AD66" s="11">
        <f t="shared" si="21"/>
        <v>0</v>
      </c>
      <c r="AE66" s="12">
        <f t="shared" si="22"/>
        <v>0</v>
      </c>
      <c r="AF66" s="11">
        <f t="shared" si="23"/>
        <v>0</v>
      </c>
      <c r="AG66" s="12">
        <f t="shared" si="24"/>
        <v>0</v>
      </c>
      <c r="AH66" s="11">
        <f t="shared" si="25"/>
        <v>0</v>
      </c>
      <c r="AI66" s="12">
        <f t="shared" si="26"/>
        <v>0</v>
      </c>
      <c r="AJ66" s="11">
        <f t="shared" si="27"/>
        <v>0</v>
      </c>
      <c r="AK66" s="12">
        <f t="shared" si="28"/>
        <v>0</v>
      </c>
    </row>
    <row r="67" spans="1:37" x14ac:dyDescent="0.3">
      <c r="A67">
        <v>601891</v>
      </c>
      <c r="C67" s="1">
        <v>44153</v>
      </c>
      <c r="D67">
        <v>10</v>
      </c>
      <c r="E67" t="s">
        <v>202</v>
      </c>
      <c r="F67" t="s">
        <v>199</v>
      </c>
      <c r="G67" t="s">
        <v>24</v>
      </c>
      <c r="H67" s="2">
        <v>74414444</v>
      </c>
      <c r="J67">
        <f t="shared" si="1"/>
        <v>0</v>
      </c>
      <c r="K67">
        <f t="shared" si="2"/>
        <v>0</v>
      </c>
      <c r="L67">
        <f t="shared" si="3"/>
        <v>0</v>
      </c>
      <c r="M67">
        <f t="shared" si="4"/>
        <v>0</v>
      </c>
      <c r="N67">
        <f t="shared" si="5"/>
        <v>0</v>
      </c>
      <c r="O67">
        <f t="shared" si="6"/>
        <v>0</v>
      </c>
      <c r="P67">
        <f t="shared" si="7"/>
        <v>0</v>
      </c>
      <c r="Q67">
        <f t="shared" si="8"/>
        <v>0</v>
      </c>
      <c r="R67" s="11">
        <f t="shared" si="9"/>
        <v>0</v>
      </c>
      <c r="S67" s="12">
        <f t="shared" si="10"/>
        <v>0</v>
      </c>
      <c r="T67" s="11">
        <f t="shared" si="11"/>
        <v>0</v>
      </c>
      <c r="U67" s="12">
        <f t="shared" si="12"/>
        <v>0</v>
      </c>
      <c r="V67" s="11">
        <f t="shared" si="13"/>
        <v>0</v>
      </c>
      <c r="W67" s="12">
        <f t="shared" si="14"/>
        <v>0</v>
      </c>
      <c r="X67" s="11">
        <f t="shared" si="15"/>
        <v>0</v>
      </c>
      <c r="Y67" s="12">
        <f t="shared" si="16"/>
        <v>0</v>
      </c>
      <c r="Z67" s="11">
        <f t="shared" si="17"/>
        <v>0</v>
      </c>
      <c r="AA67" s="12">
        <f t="shared" si="18"/>
        <v>0</v>
      </c>
      <c r="AB67" s="11">
        <f t="shared" si="19"/>
        <v>0</v>
      </c>
      <c r="AC67" s="12">
        <f t="shared" si="20"/>
        <v>0</v>
      </c>
      <c r="AD67" s="11">
        <f t="shared" si="21"/>
        <v>0</v>
      </c>
      <c r="AE67" s="12">
        <f t="shared" si="22"/>
        <v>0</v>
      </c>
      <c r="AF67" s="11">
        <f t="shared" si="23"/>
        <v>0</v>
      </c>
      <c r="AG67" s="12">
        <f t="shared" si="24"/>
        <v>0</v>
      </c>
      <c r="AH67" s="11">
        <f t="shared" si="25"/>
        <v>0</v>
      </c>
      <c r="AI67" s="12">
        <f t="shared" si="26"/>
        <v>0</v>
      </c>
      <c r="AJ67" s="11">
        <f t="shared" si="27"/>
        <v>0</v>
      </c>
      <c r="AK67" s="12">
        <f t="shared" si="28"/>
        <v>0</v>
      </c>
    </row>
    <row r="68" spans="1:37" x14ac:dyDescent="0.3">
      <c r="A68">
        <v>601891</v>
      </c>
      <c r="C68" s="1">
        <v>44153</v>
      </c>
      <c r="D68">
        <v>11</v>
      </c>
      <c r="E68" t="s">
        <v>202</v>
      </c>
      <c r="F68" t="s">
        <v>199</v>
      </c>
      <c r="G68" t="s">
        <v>19</v>
      </c>
      <c r="H68" s="2">
        <v>75383383</v>
      </c>
      <c r="J68">
        <f t="shared" si="1"/>
        <v>0</v>
      </c>
      <c r="K68">
        <f t="shared" si="2"/>
        <v>0</v>
      </c>
      <c r="L68">
        <f t="shared" si="3"/>
        <v>0</v>
      </c>
      <c r="M68">
        <f t="shared" si="4"/>
        <v>0</v>
      </c>
      <c r="N68">
        <f t="shared" si="5"/>
        <v>0</v>
      </c>
      <c r="O68">
        <f t="shared" si="6"/>
        <v>0</v>
      </c>
      <c r="P68">
        <f t="shared" si="7"/>
        <v>0</v>
      </c>
      <c r="Q68">
        <f t="shared" si="8"/>
        <v>0</v>
      </c>
      <c r="R68" s="11">
        <f t="shared" si="9"/>
        <v>0</v>
      </c>
      <c r="S68" s="12">
        <f t="shared" si="10"/>
        <v>0</v>
      </c>
      <c r="T68" s="11">
        <f t="shared" si="11"/>
        <v>0</v>
      </c>
      <c r="U68" s="12">
        <f t="shared" si="12"/>
        <v>0</v>
      </c>
      <c r="V68" s="11">
        <f t="shared" si="13"/>
        <v>0</v>
      </c>
      <c r="W68" s="12">
        <f t="shared" si="14"/>
        <v>0</v>
      </c>
      <c r="X68" s="11">
        <f t="shared" si="15"/>
        <v>0</v>
      </c>
      <c r="Y68" s="12">
        <f t="shared" si="16"/>
        <v>0</v>
      </c>
      <c r="Z68" s="11">
        <f t="shared" si="17"/>
        <v>0</v>
      </c>
      <c r="AA68" s="12">
        <f t="shared" si="18"/>
        <v>0</v>
      </c>
      <c r="AB68" s="11">
        <f t="shared" si="19"/>
        <v>0</v>
      </c>
      <c r="AC68" s="12">
        <f t="shared" si="20"/>
        <v>0</v>
      </c>
      <c r="AD68" s="11">
        <f t="shared" si="21"/>
        <v>0</v>
      </c>
      <c r="AE68" s="12">
        <f t="shared" si="22"/>
        <v>0</v>
      </c>
      <c r="AF68" s="11">
        <f t="shared" si="23"/>
        <v>0</v>
      </c>
      <c r="AG68" s="12">
        <f t="shared" si="24"/>
        <v>0</v>
      </c>
      <c r="AH68" s="11">
        <f t="shared" si="25"/>
        <v>0</v>
      </c>
      <c r="AI68" s="12">
        <f t="shared" si="26"/>
        <v>0</v>
      </c>
      <c r="AJ68" s="11">
        <f t="shared" si="27"/>
        <v>0</v>
      </c>
      <c r="AK68" s="12">
        <f t="shared" si="28"/>
        <v>0</v>
      </c>
    </row>
    <row r="69" spans="1:37" x14ac:dyDescent="0.3">
      <c r="A69">
        <v>601891</v>
      </c>
      <c r="C69" s="1">
        <v>44153</v>
      </c>
      <c r="D69">
        <v>12</v>
      </c>
      <c r="E69" t="s">
        <v>202</v>
      </c>
      <c r="F69" t="s">
        <v>199</v>
      </c>
      <c r="G69" t="s">
        <v>75</v>
      </c>
      <c r="H69" s="2">
        <v>75387778</v>
      </c>
      <c r="J69">
        <f t="shared" si="1"/>
        <v>0</v>
      </c>
      <c r="K69">
        <f t="shared" si="2"/>
        <v>0</v>
      </c>
      <c r="L69">
        <f t="shared" si="3"/>
        <v>0</v>
      </c>
      <c r="M69">
        <f t="shared" si="4"/>
        <v>0</v>
      </c>
      <c r="N69">
        <f t="shared" si="5"/>
        <v>0</v>
      </c>
      <c r="O69">
        <f t="shared" si="6"/>
        <v>0</v>
      </c>
      <c r="P69">
        <f t="shared" si="7"/>
        <v>0</v>
      </c>
      <c r="Q69">
        <f t="shared" si="8"/>
        <v>0</v>
      </c>
      <c r="R69" s="11">
        <f t="shared" si="9"/>
        <v>0</v>
      </c>
      <c r="S69" s="12">
        <f t="shared" si="10"/>
        <v>0</v>
      </c>
      <c r="T69" s="11">
        <f t="shared" si="11"/>
        <v>0</v>
      </c>
      <c r="U69" s="12">
        <f t="shared" si="12"/>
        <v>0</v>
      </c>
      <c r="V69" s="11">
        <f t="shared" si="13"/>
        <v>0</v>
      </c>
      <c r="W69" s="12">
        <f t="shared" si="14"/>
        <v>0</v>
      </c>
      <c r="X69" s="11">
        <f t="shared" si="15"/>
        <v>0</v>
      </c>
      <c r="Y69" s="12">
        <f t="shared" si="16"/>
        <v>0</v>
      </c>
      <c r="Z69" s="11">
        <f t="shared" si="17"/>
        <v>0</v>
      </c>
      <c r="AA69" s="12">
        <f t="shared" si="18"/>
        <v>0</v>
      </c>
      <c r="AB69" s="11">
        <f t="shared" si="19"/>
        <v>0</v>
      </c>
      <c r="AC69" s="12">
        <f t="shared" si="20"/>
        <v>0</v>
      </c>
      <c r="AD69" s="11">
        <f t="shared" si="21"/>
        <v>0</v>
      </c>
      <c r="AE69" s="12">
        <f t="shared" si="22"/>
        <v>0</v>
      </c>
      <c r="AF69" s="11">
        <f t="shared" si="23"/>
        <v>0</v>
      </c>
      <c r="AG69" s="12">
        <f t="shared" si="24"/>
        <v>0</v>
      </c>
      <c r="AH69" s="11">
        <f t="shared" si="25"/>
        <v>0</v>
      </c>
      <c r="AI69" s="12">
        <f t="shared" si="26"/>
        <v>0</v>
      </c>
      <c r="AJ69" s="11">
        <f t="shared" si="27"/>
        <v>0</v>
      </c>
      <c r="AK69" s="12">
        <f t="shared" si="28"/>
        <v>0</v>
      </c>
    </row>
    <row r="70" spans="1:37" x14ac:dyDescent="0.3">
      <c r="A70">
        <v>601891</v>
      </c>
      <c r="C70" s="1">
        <v>44153</v>
      </c>
      <c r="D70">
        <v>13</v>
      </c>
      <c r="E70" t="s">
        <v>202</v>
      </c>
      <c r="F70" t="s">
        <v>199</v>
      </c>
      <c r="G70" t="s">
        <v>13</v>
      </c>
      <c r="H70" s="2">
        <v>79939767</v>
      </c>
      <c r="J70">
        <f t="shared" si="1"/>
        <v>0</v>
      </c>
      <c r="K70">
        <f t="shared" si="2"/>
        <v>0</v>
      </c>
      <c r="L70">
        <f t="shared" si="3"/>
        <v>0</v>
      </c>
      <c r="M70">
        <f t="shared" si="4"/>
        <v>0</v>
      </c>
      <c r="N70">
        <f t="shared" si="5"/>
        <v>1</v>
      </c>
      <c r="O70">
        <f t="shared" si="6"/>
        <v>0</v>
      </c>
      <c r="P70">
        <f t="shared" si="7"/>
        <v>0</v>
      </c>
      <c r="Q70">
        <f t="shared" si="8"/>
        <v>0</v>
      </c>
      <c r="R70" s="11">
        <f t="shared" si="9"/>
        <v>0</v>
      </c>
      <c r="S70" s="12">
        <f t="shared" si="10"/>
        <v>0</v>
      </c>
      <c r="T70" s="11">
        <f t="shared" si="11"/>
        <v>0</v>
      </c>
      <c r="U70" s="12">
        <f t="shared" si="12"/>
        <v>0</v>
      </c>
      <c r="V70" s="11">
        <f t="shared" si="13"/>
        <v>0</v>
      </c>
      <c r="W70" s="12">
        <f t="shared" si="14"/>
        <v>0</v>
      </c>
      <c r="X70" s="11">
        <f t="shared" si="15"/>
        <v>0</v>
      </c>
      <c r="Y70" s="12">
        <f t="shared" si="16"/>
        <v>0</v>
      </c>
      <c r="Z70" s="11">
        <f t="shared" si="17"/>
        <v>0</v>
      </c>
      <c r="AA70" s="12">
        <f t="shared" si="18"/>
        <v>0</v>
      </c>
      <c r="AB70" s="11">
        <f t="shared" si="19"/>
        <v>0</v>
      </c>
      <c r="AC70" s="12">
        <f t="shared" si="20"/>
        <v>0</v>
      </c>
      <c r="AD70" s="11">
        <f t="shared" si="21"/>
        <v>0</v>
      </c>
      <c r="AE70" s="12">
        <f t="shared" si="22"/>
        <v>0</v>
      </c>
      <c r="AF70" s="11">
        <f t="shared" si="23"/>
        <v>0</v>
      </c>
      <c r="AG70" s="12">
        <f t="shared" si="24"/>
        <v>0</v>
      </c>
      <c r="AH70" s="11">
        <f t="shared" si="25"/>
        <v>0</v>
      </c>
      <c r="AI70" s="12">
        <f t="shared" si="26"/>
        <v>0</v>
      </c>
      <c r="AJ70" s="11">
        <f t="shared" si="27"/>
        <v>0</v>
      </c>
      <c r="AK70" s="12">
        <f t="shared" si="28"/>
        <v>0</v>
      </c>
    </row>
    <row r="71" spans="1:37" x14ac:dyDescent="0.3">
      <c r="A71">
        <v>601891</v>
      </c>
      <c r="C71" s="1">
        <v>44153</v>
      </c>
      <c r="D71">
        <v>14</v>
      </c>
      <c r="E71" t="s">
        <v>202</v>
      </c>
      <c r="F71" t="s">
        <v>199</v>
      </c>
      <c r="G71" t="s">
        <v>21</v>
      </c>
      <c r="H71" s="2">
        <v>80281151</v>
      </c>
      <c r="J71">
        <f t="shared" ref="J71:J134" si="29">IF(G71="Perfetto Contracting Co., Inc. ",1,)</f>
        <v>0</v>
      </c>
      <c r="K71">
        <f t="shared" ref="K71:K134" si="30">IF(AND(D71=1,G71="Perfetto Contracting Co., Inc. "),1,)</f>
        <v>0</v>
      </c>
      <c r="L71">
        <f t="shared" ref="L71:L134" si="31">IF(G71="Oliveira Contracting Inc",1,)</f>
        <v>0</v>
      </c>
      <c r="M71">
        <f t="shared" ref="M71:M134" si="32">IF(AND(D71=1,G71="Oliveira Contracting Inc"),1,)</f>
        <v>0</v>
      </c>
      <c r="N71">
        <f t="shared" ref="N71:N134" si="33">IF(G71="Triumph Construction Co.",1,)</f>
        <v>0</v>
      </c>
      <c r="O71">
        <f t="shared" ref="O71:O134" si="34">IF(AND(D71=1,G71="Triumph Construction Co."),1,)</f>
        <v>0</v>
      </c>
      <c r="P71">
        <f t="shared" ref="P71:P134" si="35">IF(G71="John Civetta &amp; Sons, Inc.",1,)</f>
        <v>0</v>
      </c>
      <c r="Q71">
        <f t="shared" ref="Q71:Q134" si="36">IF(AND(D71=1,G71="John Civetta &amp; Sons, Inc."),1,)</f>
        <v>0</v>
      </c>
      <c r="R71" s="11">
        <f t="shared" ref="R71:R134" si="37">IF(G71="Grace Industries LLC",1,)</f>
        <v>0</v>
      </c>
      <c r="S71" s="12">
        <f t="shared" ref="S71:S134" si="38">IF(AND(D71=1,G71="Grace Industries LLC"),1,)</f>
        <v>0</v>
      </c>
      <c r="T71" s="11">
        <f t="shared" ref="T71:T134" si="39">IF($G71="Grace Industries LLC",1,)</f>
        <v>0</v>
      </c>
      <c r="U71" s="12">
        <f t="shared" ref="U71:U134" si="40">IF(AND($D71=1,$G71="Perfetto Enterprises Co., Inc."),1,)</f>
        <v>0</v>
      </c>
      <c r="V71" s="11">
        <f t="shared" ref="V71:V134" si="41">IF($G71="JRCRUZ Corp",1,)</f>
        <v>0</v>
      </c>
      <c r="W71" s="12">
        <f t="shared" ref="W71:W134" si="42">IF(AND($D71=1,$G71="JRCRUZ Corp"),1,)</f>
        <v>0</v>
      </c>
      <c r="X71" s="11">
        <f t="shared" ref="X71:X134" si="43">IF($G71="Tully Construction Co.",1,)</f>
        <v>1</v>
      </c>
      <c r="Y71" s="12">
        <f t="shared" ref="Y71:Y134" si="44">IF(AND($D71=1,$G71="Tully Construction Co."),1,)</f>
        <v>0</v>
      </c>
      <c r="Z71" s="11">
        <f t="shared" ref="Z71:Z134" si="45">IF($G71="Restani Construction Corp.",1,)</f>
        <v>0</v>
      </c>
      <c r="AA71" s="12">
        <f t="shared" ref="AA71:AA134" si="46">IF(AND($D71=1,$G71="Restani Construction Corp."),1,)</f>
        <v>0</v>
      </c>
      <c r="AB71" s="11">
        <f t="shared" ref="AB71:AB134" si="47">IF($G71="DiFazio Industries",1,)</f>
        <v>0</v>
      </c>
      <c r="AC71" s="12">
        <f t="shared" ref="AC71:AC134" si="48">IF(AND($D71=1,$G71="DiFazio Industries"),1,)</f>
        <v>0</v>
      </c>
      <c r="AD71" s="11">
        <f t="shared" ref="AD71:AD134" si="49">IF($G71="PJS Group/Paul J. Scariano, Inc.",1,)</f>
        <v>0</v>
      </c>
      <c r="AE71" s="12">
        <f t="shared" ref="AE71:AE134" si="50">IF(AND($D71=1,$G71="PJS Group/Paul J. Scariano, Inc."),1,)</f>
        <v>0</v>
      </c>
      <c r="AF71" s="11">
        <f t="shared" ref="AF71:AF134" si="51">IF($G71="C.A.C. Industries, Inc.",1,)</f>
        <v>0</v>
      </c>
      <c r="AG71" s="12">
        <f t="shared" ref="AG71:AG134" si="52">IF(AND($D71=1,$G71="C.A.C. Industries, Inc."),1,)</f>
        <v>0</v>
      </c>
      <c r="AH71" s="11">
        <f t="shared" ref="AH71:AH134" si="53">IF($G71="MLJ Contracting LLC",1,)</f>
        <v>0</v>
      </c>
      <c r="AI71" s="12">
        <f t="shared" ref="AI71:AI134" si="54">IF(AND($D71=1,$G71="MLJ Contracting LLC"),1,)</f>
        <v>0</v>
      </c>
      <c r="AJ71" s="11">
        <f t="shared" ref="AJ71:AJ134" si="55">IF($G71="El Sol Contracting/ES II Enterprises JV",1,)</f>
        <v>0</v>
      </c>
      <c r="AK71" s="12">
        <f t="shared" ref="AK71:AK134" si="56">IF(AND($D71=1,$G71="El Sol Contracting/ES II Enterprises JV"),1,)</f>
        <v>0</v>
      </c>
    </row>
    <row r="72" spans="1:37" x14ac:dyDescent="0.3">
      <c r="A72">
        <v>601891</v>
      </c>
      <c r="C72" s="1">
        <v>44153</v>
      </c>
      <c r="D72">
        <v>15</v>
      </c>
      <c r="E72" t="s">
        <v>202</v>
      </c>
      <c r="F72" t="s">
        <v>199</v>
      </c>
      <c r="G72" t="s">
        <v>131</v>
      </c>
      <c r="H72" s="2">
        <v>81860000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  <c r="N72">
        <f t="shared" si="33"/>
        <v>0</v>
      </c>
      <c r="O72">
        <f t="shared" si="34"/>
        <v>0</v>
      </c>
      <c r="P72">
        <f t="shared" si="35"/>
        <v>0</v>
      </c>
      <c r="Q72">
        <f t="shared" si="36"/>
        <v>0</v>
      </c>
      <c r="R72" s="11">
        <f t="shared" si="37"/>
        <v>0</v>
      </c>
      <c r="S72" s="12">
        <f t="shared" si="38"/>
        <v>0</v>
      </c>
      <c r="T72" s="11">
        <f t="shared" si="39"/>
        <v>0</v>
      </c>
      <c r="U72" s="12">
        <f t="shared" si="40"/>
        <v>0</v>
      </c>
      <c r="V72" s="11">
        <f t="shared" si="41"/>
        <v>0</v>
      </c>
      <c r="W72" s="12">
        <f t="shared" si="42"/>
        <v>0</v>
      </c>
      <c r="X72" s="11">
        <f t="shared" si="43"/>
        <v>0</v>
      </c>
      <c r="Y72" s="12">
        <f t="shared" si="44"/>
        <v>0</v>
      </c>
      <c r="Z72" s="11">
        <f t="shared" si="45"/>
        <v>0</v>
      </c>
      <c r="AA72" s="12">
        <f t="shared" si="46"/>
        <v>0</v>
      </c>
      <c r="AB72" s="11">
        <f t="shared" si="47"/>
        <v>0</v>
      </c>
      <c r="AC72" s="12">
        <f t="shared" si="48"/>
        <v>0</v>
      </c>
      <c r="AD72" s="11">
        <f t="shared" si="49"/>
        <v>0</v>
      </c>
      <c r="AE72" s="12">
        <f t="shared" si="50"/>
        <v>0</v>
      </c>
      <c r="AF72" s="11">
        <f t="shared" si="51"/>
        <v>0</v>
      </c>
      <c r="AG72" s="12">
        <f t="shared" si="52"/>
        <v>0</v>
      </c>
      <c r="AH72" s="11">
        <f t="shared" si="53"/>
        <v>0</v>
      </c>
      <c r="AI72" s="12">
        <f t="shared" si="54"/>
        <v>0</v>
      </c>
      <c r="AJ72" s="11">
        <f t="shared" si="55"/>
        <v>0</v>
      </c>
      <c r="AK72" s="12">
        <f t="shared" si="56"/>
        <v>0</v>
      </c>
    </row>
    <row r="73" spans="1:37" x14ac:dyDescent="0.3">
      <c r="A73">
        <v>601891</v>
      </c>
      <c r="C73" s="1">
        <v>44153</v>
      </c>
      <c r="D73">
        <v>16</v>
      </c>
      <c r="E73" t="s">
        <v>202</v>
      </c>
      <c r="F73" t="s">
        <v>199</v>
      </c>
      <c r="G73" t="s">
        <v>51</v>
      </c>
      <c r="H73" s="2">
        <v>86886886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  <c r="N73">
        <f t="shared" si="33"/>
        <v>0</v>
      </c>
      <c r="O73">
        <f t="shared" si="34"/>
        <v>0</v>
      </c>
      <c r="P73">
        <f t="shared" si="35"/>
        <v>0</v>
      </c>
      <c r="Q73">
        <f t="shared" si="36"/>
        <v>0</v>
      </c>
      <c r="R73" s="11">
        <f t="shared" si="37"/>
        <v>0</v>
      </c>
      <c r="S73" s="12">
        <f t="shared" si="38"/>
        <v>0</v>
      </c>
      <c r="T73" s="11">
        <f t="shared" si="39"/>
        <v>0</v>
      </c>
      <c r="U73" s="12">
        <f t="shared" si="40"/>
        <v>0</v>
      </c>
      <c r="V73" s="11">
        <f t="shared" si="41"/>
        <v>0</v>
      </c>
      <c r="W73" s="12">
        <f t="shared" si="42"/>
        <v>0</v>
      </c>
      <c r="X73" s="11">
        <f t="shared" si="43"/>
        <v>0</v>
      </c>
      <c r="Y73" s="12">
        <f t="shared" si="44"/>
        <v>0</v>
      </c>
      <c r="Z73" s="11">
        <f t="shared" si="45"/>
        <v>0</v>
      </c>
      <c r="AA73" s="12">
        <f t="shared" si="46"/>
        <v>0</v>
      </c>
      <c r="AB73" s="11">
        <f t="shared" si="47"/>
        <v>0</v>
      </c>
      <c r="AC73" s="12">
        <f t="shared" si="48"/>
        <v>0</v>
      </c>
      <c r="AD73" s="11">
        <f t="shared" si="49"/>
        <v>0</v>
      </c>
      <c r="AE73" s="12">
        <f t="shared" si="50"/>
        <v>0</v>
      </c>
      <c r="AF73" s="11">
        <f t="shared" si="51"/>
        <v>0</v>
      </c>
      <c r="AG73" s="12">
        <f t="shared" si="52"/>
        <v>0</v>
      </c>
      <c r="AH73" s="11">
        <f t="shared" si="53"/>
        <v>0</v>
      </c>
      <c r="AI73" s="12">
        <f t="shared" si="54"/>
        <v>0</v>
      </c>
      <c r="AJ73" s="11">
        <f t="shared" si="55"/>
        <v>0</v>
      </c>
      <c r="AK73" s="12">
        <f t="shared" si="56"/>
        <v>0</v>
      </c>
    </row>
    <row r="74" spans="1:37" x14ac:dyDescent="0.3">
      <c r="C74" s="1"/>
      <c r="H74" s="2"/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  <c r="N74">
        <f t="shared" si="33"/>
        <v>0</v>
      </c>
      <c r="O74">
        <f t="shared" si="34"/>
        <v>0</v>
      </c>
      <c r="P74">
        <f t="shared" si="35"/>
        <v>0</v>
      </c>
      <c r="Q74">
        <f t="shared" si="36"/>
        <v>0</v>
      </c>
      <c r="R74" s="11">
        <f t="shared" si="37"/>
        <v>0</v>
      </c>
      <c r="S74" s="12">
        <f t="shared" si="38"/>
        <v>0</v>
      </c>
      <c r="T74" s="11">
        <f t="shared" si="39"/>
        <v>0</v>
      </c>
      <c r="U74" s="12">
        <f t="shared" si="40"/>
        <v>0</v>
      </c>
      <c r="V74" s="11">
        <f t="shared" si="41"/>
        <v>0</v>
      </c>
      <c r="W74" s="12">
        <f t="shared" si="42"/>
        <v>0</v>
      </c>
      <c r="X74" s="11">
        <f t="shared" si="43"/>
        <v>0</v>
      </c>
      <c r="Y74" s="12">
        <f t="shared" si="44"/>
        <v>0</v>
      </c>
      <c r="Z74" s="11">
        <f t="shared" si="45"/>
        <v>0</v>
      </c>
      <c r="AA74" s="12">
        <f t="shared" si="46"/>
        <v>0</v>
      </c>
      <c r="AB74" s="11">
        <f t="shared" si="47"/>
        <v>0</v>
      </c>
      <c r="AC74" s="12">
        <f t="shared" si="48"/>
        <v>0</v>
      </c>
      <c r="AD74" s="11">
        <f t="shared" si="49"/>
        <v>0</v>
      </c>
      <c r="AE74" s="12">
        <f t="shared" si="50"/>
        <v>0</v>
      </c>
      <c r="AF74" s="11">
        <f t="shared" si="51"/>
        <v>0</v>
      </c>
      <c r="AG74" s="12">
        <f t="shared" si="52"/>
        <v>0</v>
      </c>
      <c r="AH74" s="11">
        <f t="shared" si="53"/>
        <v>0</v>
      </c>
      <c r="AI74" s="12">
        <f t="shared" si="54"/>
        <v>0</v>
      </c>
      <c r="AJ74" s="11">
        <f t="shared" si="55"/>
        <v>0</v>
      </c>
      <c r="AK74" s="12">
        <f t="shared" si="56"/>
        <v>0</v>
      </c>
    </row>
    <row r="75" spans="1:37" x14ac:dyDescent="0.3">
      <c r="A75">
        <v>610889</v>
      </c>
      <c r="C75" s="1">
        <v>44126</v>
      </c>
      <c r="D75">
        <v>1</v>
      </c>
      <c r="E75" t="s">
        <v>203</v>
      </c>
      <c r="F75" t="s">
        <v>165</v>
      </c>
      <c r="G75" t="s">
        <v>22</v>
      </c>
      <c r="H75" s="2">
        <v>11276800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  <c r="N75">
        <f t="shared" si="33"/>
        <v>0</v>
      </c>
      <c r="O75">
        <f t="shared" si="34"/>
        <v>0</v>
      </c>
      <c r="P75">
        <f t="shared" si="35"/>
        <v>0</v>
      </c>
      <c r="Q75">
        <f t="shared" si="36"/>
        <v>0</v>
      </c>
      <c r="R75" s="11">
        <f t="shared" si="37"/>
        <v>0</v>
      </c>
      <c r="S75" s="12">
        <f t="shared" si="38"/>
        <v>0</v>
      </c>
      <c r="T75" s="11">
        <f t="shared" si="39"/>
        <v>0</v>
      </c>
      <c r="U75" s="12">
        <f t="shared" si="40"/>
        <v>0</v>
      </c>
      <c r="V75" s="11">
        <f t="shared" si="41"/>
        <v>0</v>
      </c>
      <c r="W75" s="12">
        <f t="shared" si="42"/>
        <v>0</v>
      </c>
      <c r="X75" s="11">
        <f t="shared" si="43"/>
        <v>0</v>
      </c>
      <c r="Y75" s="12">
        <f t="shared" si="44"/>
        <v>0</v>
      </c>
      <c r="Z75" s="11">
        <f t="shared" si="45"/>
        <v>0</v>
      </c>
      <c r="AA75" s="12">
        <f t="shared" si="46"/>
        <v>0</v>
      </c>
      <c r="AB75" s="11">
        <f t="shared" si="47"/>
        <v>0</v>
      </c>
      <c r="AC75" s="12">
        <f t="shared" si="48"/>
        <v>0</v>
      </c>
      <c r="AD75" s="11">
        <f t="shared" si="49"/>
        <v>0</v>
      </c>
      <c r="AE75" s="12">
        <f t="shared" si="50"/>
        <v>0</v>
      </c>
      <c r="AF75" s="11">
        <f t="shared" si="51"/>
        <v>0</v>
      </c>
      <c r="AG75" s="12">
        <f t="shared" si="52"/>
        <v>0</v>
      </c>
      <c r="AH75" s="11">
        <f t="shared" si="53"/>
        <v>0</v>
      </c>
      <c r="AI75" s="12">
        <f t="shared" si="54"/>
        <v>0</v>
      </c>
      <c r="AJ75" s="11">
        <f t="shared" si="55"/>
        <v>0</v>
      </c>
      <c r="AK75" s="12">
        <f t="shared" si="56"/>
        <v>0</v>
      </c>
    </row>
    <row r="76" spans="1:37" x14ac:dyDescent="0.3">
      <c r="A76">
        <v>610889</v>
      </c>
      <c r="C76" s="1">
        <v>44126</v>
      </c>
      <c r="D76">
        <v>2</v>
      </c>
      <c r="E76" t="s">
        <v>203</v>
      </c>
      <c r="F76" t="s">
        <v>165</v>
      </c>
      <c r="G76" t="s">
        <v>47</v>
      </c>
      <c r="H76" s="2">
        <v>11533500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  <c r="N76">
        <f t="shared" si="33"/>
        <v>0</v>
      </c>
      <c r="O76">
        <f t="shared" si="34"/>
        <v>0</v>
      </c>
      <c r="P76">
        <f t="shared" si="35"/>
        <v>0</v>
      </c>
      <c r="Q76">
        <f t="shared" si="36"/>
        <v>0</v>
      </c>
      <c r="R76" s="11">
        <f t="shared" si="37"/>
        <v>0</v>
      </c>
      <c r="S76" s="12">
        <f t="shared" si="38"/>
        <v>0</v>
      </c>
      <c r="T76" s="11">
        <f t="shared" si="39"/>
        <v>0</v>
      </c>
      <c r="U76" s="12">
        <f t="shared" si="40"/>
        <v>0</v>
      </c>
      <c r="V76" s="11">
        <f t="shared" si="41"/>
        <v>0</v>
      </c>
      <c r="W76" s="12">
        <f t="shared" si="42"/>
        <v>0</v>
      </c>
      <c r="X76" s="11">
        <f t="shared" si="43"/>
        <v>0</v>
      </c>
      <c r="Y76" s="12">
        <f t="shared" si="44"/>
        <v>0</v>
      </c>
      <c r="Z76" s="11">
        <f t="shared" si="45"/>
        <v>0</v>
      </c>
      <c r="AA76" s="12">
        <f t="shared" si="46"/>
        <v>0</v>
      </c>
      <c r="AB76" s="11">
        <f t="shared" si="47"/>
        <v>0</v>
      </c>
      <c r="AC76" s="12">
        <f t="shared" si="48"/>
        <v>0</v>
      </c>
      <c r="AD76" s="11">
        <f t="shared" si="49"/>
        <v>0</v>
      </c>
      <c r="AE76" s="12">
        <f t="shared" si="50"/>
        <v>0</v>
      </c>
      <c r="AF76" s="11">
        <f t="shared" si="51"/>
        <v>0</v>
      </c>
      <c r="AG76" s="12">
        <f t="shared" si="52"/>
        <v>0</v>
      </c>
      <c r="AH76" s="11">
        <f t="shared" si="53"/>
        <v>0</v>
      </c>
      <c r="AI76" s="12">
        <f t="shared" si="54"/>
        <v>0</v>
      </c>
      <c r="AJ76" s="11">
        <f t="shared" si="55"/>
        <v>0</v>
      </c>
      <c r="AK76" s="12">
        <f t="shared" si="56"/>
        <v>0</v>
      </c>
    </row>
    <row r="77" spans="1:37" x14ac:dyDescent="0.3">
      <c r="A77">
        <v>610889</v>
      </c>
      <c r="C77" s="1">
        <v>44126</v>
      </c>
      <c r="D77">
        <v>3</v>
      </c>
      <c r="E77" t="s">
        <v>203</v>
      </c>
      <c r="F77" t="s">
        <v>165</v>
      </c>
      <c r="G77" t="s">
        <v>13</v>
      </c>
      <c r="H77" s="2">
        <v>11859446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  <c r="N77">
        <f t="shared" si="33"/>
        <v>1</v>
      </c>
      <c r="O77">
        <f t="shared" si="34"/>
        <v>0</v>
      </c>
      <c r="P77">
        <f t="shared" si="35"/>
        <v>0</v>
      </c>
      <c r="Q77">
        <f t="shared" si="36"/>
        <v>0</v>
      </c>
      <c r="R77" s="11">
        <f t="shared" si="37"/>
        <v>0</v>
      </c>
      <c r="S77" s="12">
        <f t="shared" si="38"/>
        <v>0</v>
      </c>
      <c r="T77" s="11">
        <f t="shared" si="39"/>
        <v>0</v>
      </c>
      <c r="U77" s="12">
        <f t="shared" si="40"/>
        <v>0</v>
      </c>
      <c r="V77" s="11">
        <f t="shared" si="41"/>
        <v>0</v>
      </c>
      <c r="W77" s="12">
        <f t="shared" si="42"/>
        <v>0</v>
      </c>
      <c r="X77" s="11">
        <f t="shared" si="43"/>
        <v>0</v>
      </c>
      <c r="Y77" s="12">
        <f t="shared" si="44"/>
        <v>0</v>
      </c>
      <c r="Z77" s="11">
        <f t="shared" si="45"/>
        <v>0</v>
      </c>
      <c r="AA77" s="12">
        <f t="shared" si="46"/>
        <v>0</v>
      </c>
      <c r="AB77" s="11">
        <f t="shared" si="47"/>
        <v>0</v>
      </c>
      <c r="AC77" s="12">
        <f t="shared" si="48"/>
        <v>0</v>
      </c>
      <c r="AD77" s="11">
        <f t="shared" si="49"/>
        <v>0</v>
      </c>
      <c r="AE77" s="12">
        <f t="shared" si="50"/>
        <v>0</v>
      </c>
      <c r="AF77" s="11">
        <f t="shared" si="51"/>
        <v>0</v>
      </c>
      <c r="AG77" s="12">
        <f t="shared" si="52"/>
        <v>0</v>
      </c>
      <c r="AH77" s="11">
        <f t="shared" si="53"/>
        <v>0</v>
      </c>
      <c r="AI77" s="12">
        <f t="shared" si="54"/>
        <v>0</v>
      </c>
      <c r="AJ77" s="11">
        <f t="shared" si="55"/>
        <v>0</v>
      </c>
      <c r="AK77" s="12">
        <f t="shared" si="56"/>
        <v>0</v>
      </c>
    </row>
    <row r="78" spans="1:37" x14ac:dyDescent="0.3">
      <c r="A78">
        <v>610889</v>
      </c>
      <c r="C78" s="1">
        <v>44126</v>
      </c>
      <c r="D78">
        <v>4</v>
      </c>
      <c r="E78" t="s">
        <v>203</v>
      </c>
      <c r="F78" t="s">
        <v>165</v>
      </c>
      <c r="G78" t="s">
        <v>52</v>
      </c>
      <c r="H78" s="2">
        <v>12348960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  <c r="N78">
        <f t="shared" si="33"/>
        <v>0</v>
      </c>
      <c r="O78">
        <f t="shared" si="34"/>
        <v>0</v>
      </c>
      <c r="P78">
        <f t="shared" si="35"/>
        <v>0</v>
      </c>
      <c r="Q78">
        <f t="shared" si="36"/>
        <v>0</v>
      </c>
      <c r="R78" s="11">
        <f t="shared" si="37"/>
        <v>0</v>
      </c>
      <c r="S78" s="12">
        <f t="shared" si="38"/>
        <v>0</v>
      </c>
      <c r="T78" s="11">
        <f t="shared" si="39"/>
        <v>0</v>
      </c>
      <c r="U78" s="12">
        <f t="shared" si="40"/>
        <v>0</v>
      </c>
      <c r="V78" s="11">
        <f t="shared" si="41"/>
        <v>0</v>
      </c>
      <c r="W78" s="12">
        <f t="shared" si="42"/>
        <v>0</v>
      </c>
      <c r="X78" s="11">
        <f t="shared" si="43"/>
        <v>0</v>
      </c>
      <c r="Y78" s="12">
        <f t="shared" si="44"/>
        <v>0</v>
      </c>
      <c r="Z78" s="11">
        <f t="shared" si="45"/>
        <v>0</v>
      </c>
      <c r="AA78" s="12">
        <f t="shared" si="46"/>
        <v>0</v>
      </c>
      <c r="AB78" s="11">
        <f t="shared" si="47"/>
        <v>0</v>
      </c>
      <c r="AC78" s="12">
        <f t="shared" si="48"/>
        <v>0</v>
      </c>
      <c r="AD78" s="11">
        <f t="shared" si="49"/>
        <v>0</v>
      </c>
      <c r="AE78" s="12">
        <f t="shared" si="50"/>
        <v>0</v>
      </c>
      <c r="AF78" s="11">
        <f t="shared" si="51"/>
        <v>0</v>
      </c>
      <c r="AG78" s="12">
        <f t="shared" si="52"/>
        <v>0</v>
      </c>
      <c r="AH78" s="11">
        <f t="shared" si="53"/>
        <v>0</v>
      </c>
      <c r="AI78" s="12">
        <f t="shared" si="54"/>
        <v>0</v>
      </c>
      <c r="AJ78" s="11">
        <f t="shared" si="55"/>
        <v>0</v>
      </c>
      <c r="AK78" s="12">
        <f t="shared" si="56"/>
        <v>0</v>
      </c>
    </row>
    <row r="79" spans="1:37" x14ac:dyDescent="0.3">
      <c r="A79">
        <v>610889</v>
      </c>
      <c r="C79" s="1">
        <v>44126</v>
      </c>
      <c r="D79">
        <v>5</v>
      </c>
      <c r="E79" t="s">
        <v>203</v>
      </c>
      <c r="F79" t="s">
        <v>165</v>
      </c>
      <c r="G79" t="s">
        <v>12</v>
      </c>
      <c r="H79" s="2">
        <v>12497680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  <c r="N79">
        <f t="shared" si="33"/>
        <v>0</v>
      </c>
      <c r="O79">
        <f t="shared" si="34"/>
        <v>0</v>
      </c>
      <c r="P79">
        <f t="shared" si="35"/>
        <v>0</v>
      </c>
      <c r="Q79">
        <f t="shared" si="36"/>
        <v>0</v>
      </c>
      <c r="R79" s="11">
        <f t="shared" si="37"/>
        <v>0</v>
      </c>
      <c r="S79" s="12">
        <f t="shared" si="38"/>
        <v>0</v>
      </c>
      <c r="T79" s="11">
        <f t="shared" si="39"/>
        <v>0</v>
      </c>
      <c r="U79" s="12">
        <f t="shared" si="40"/>
        <v>0</v>
      </c>
      <c r="V79" s="11">
        <f t="shared" si="41"/>
        <v>1</v>
      </c>
      <c r="W79" s="12">
        <f t="shared" si="42"/>
        <v>0</v>
      </c>
      <c r="X79" s="11">
        <f t="shared" si="43"/>
        <v>0</v>
      </c>
      <c r="Y79" s="12">
        <f t="shared" si="44"/>
        <v>0</v>
      </c>
      <c r="Z79" s="11">
        <f t="shared" si="45"/>
        <v>0</v>
      </c>
      <c r="AA79" s="12">
        <f t="shared" si="46"/>
        <v>0</v>
      </c>
      <c r="AB79" s="11">
        <f t="shared" si="47"/>
        <v>0</v>
      </c>
      <c r="AC79" s="12">
        <f t="shared" si="48"/>
        <v>0</v>
      </c>
      <c r="AD79" s="11">
        <f t="shared" si="49"/>
        <v>0</v>
      </c>
      <c r="AE79" s="12">
        <f t="shared" si="50"/>
        <v>0</v>
      </c>
      <c r="AF79" s="11">
        <f t="shared" si="51"/>
        <v>0</v>
      </c>
      <c r="AG79" s="12">
        <f t="shared" si="52"/>
        <v>0</v>
      </c>
      <c r="AH79" s="11">
        <f t="shared" si="53"/>
        <v>0</v>
      </c>
      <c r="AI79" s="12">
        <f t="shared" si="54"/>
        <v>0</v>
      </c>
      <c r="AJ79" s="11">
        <f t="shared" si="55"/>
        <v>0</v>
      </c>
      <c r="AK79" s="12">
        <f t="shared" si="56"/>
        <v>0</v>
      </c>
    </row>
    <row r="80" spans="1:37" x14ac:dyDescent="0.3">
      <c r="A80">
        <v>610889</v>
      </c>
      <c r="C80" s="1">
        <v>44126</v>
      </c>
      <c r="D80">
        <v>6</v>
      </c>
      <c r="E80" t="s">
        <v>203</v>
      </c>
      <c r="F80" t="s">
        <v>165</v>
      </c>
      <c r="G80" t="s">
        <v>156</v>
      </c>
      <c r="H80" s="2">
        <v>12533000</v>
      </c>
      <c r="J80">
        <f t="shared" si="29"/>
        <v>1</v>
      </c>
      <c r="K80">
        <f t="shared" si="30"/>
        <v>0</v>
      </c>
      <c r="L80">
        <f t="shared" si="31"/>
        <v>0</v>
      </c>
      <c r="M80">
        <f t="shared" si="32"/>
        <v>0</v>
      </c>
      <c r="N80">
        <f t="shared" si="33"/>
        <v>0</v>
      </c>
      <c r="O80">
        <f t="shared" si="34"/>
        <v>0</v>
      </c>
      <c r="P80">
        <f t="shared" si="35"/>
        <v>0</v>
      </c>
      <c r="Q80">
        <f t="shared" si="36"/>
        <v>0</v>
      </c>
      <c r="R80" s="11">
        <f t="shared" si="37"/>
        <v>0</v>
      </c>
      <c r="S80" s="12">
        <f t="shared" si="38"/>
        <v>0</v>
      </c>
      <c r="T80" s="11">
        <f t="shared" si="39"/>
        <v>0</v>
      </c>
      <c r="U80" s="12">
        <f t="shared" si="40"/>
        <v>0</v>
      </c>
      <c r="V80" s="11">
        <f t="shared" si="41"/>
        <v>0</v>
      </c>
      <c r="W80" s="12">
        <f t="shared" si="42"/>
        <v>0</v>
      </c>
      <c r="X80" s="11">
        <f t="shared" si="43"/>
        <v>0</v>
      </c>
      <c r="Y80" s="12">
        <f t="shared" si="44"/>
        <v>0</v>
      </c>
      <c r="Z80" s="11">
        <f t="shared" si="45"/>
        <v>0</v>
      </c>
      <c r="AA80" s="12">
        <f t="shared" si="46"/>
        <v>0</v>
      </c>
      <c r="AB80" s="11">
        <f t="shared" si="47"/>
        <v>0</v>
      </c>
      <c r="AC80" s="12">
        <f t="shared" si="48"/>
        <v>0</v>
      </c>
      <c r="AD80" s="11">
        <f t="shared" si="49"/>
        <v>0</v>
      </c>
      <c r="AE80" s="12">
        <f t="shared" si="50"/>
        <v>0</v>
      </c>
      <c r="AF80" s="11">
        <f t="shared" si="51"/>
        <v>0</v>
      </c>
      <c r="AG80" s="12">
        <f t="shared" si="52"/>
        <v>0</v>
      </c>
      <c r="AH80" s="11">
        <f t="shared" si="53"/>
        <v>0</v>
      </c>
      <c r="AI80" s="12">
        <f t="shared" si="54"/>
        <v>0</v>
      </c>
      <c r="AJ80" s="11">
        <f t="shared" si="55"/>
        <v>0</v>
      </c>
      <c r="AK80" s="12">
        <f t="shared" si="56"/>
        <v>0</v>
      </c>
    </row>
    <row r="81" spans="1:37" x14ac:dyDescent="0.3">
      <c r="A81">
        <v>610889</v>
      </c>
      <c r="C81" s="1">
        <v>44126</v>
      </c>
      <c r="D81">
        <v>7</v>
      </c>
      <c r="E81" t="s">
        <v>203</v>
      </c>
      <c r="F81" t="s">
        <v>165</v>
      </c>
      <c r="G81" t="s">
        <v>25</v>
      </c>
      <c r="H81" s="2">
        <v>13104000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  <c r="N81">
        <f t="shared" si="33"/>
        <v>0</v>
      </c>
      <c r="O81">
        <f t="shared" si="34"/>
        <v>0</v>
      </c>
      <c r="P81">
        <f t="shared" si="35"/>
        <v>0</v>
      </c>
      <c r="Q81">
        <f t="shared" si="36"/>
        <v>0</v>
      </c>
      <c r="R81" s="11">
        <f t="shared" si="37"/>
        <v>0</v>
      </c>
      <c r="S81" s="12">
        <f t="shared" si="38"/>
        <v>0</v>
      </c>
      <c r="T81" s="11">
        <f t="shared" si="39"/>
        <v>0</v>
      </c>
      <c r="U81" s="12">
        <f t="shared" si="40"/>
        <v>0</v>
      </c>
      <c r="V81" s="11">
        <f t="shared" si="41"/>
        <v>0</v>
      </c>
      <c r="W81" s="12">
        <f t="shared" si="42"/>
        <v>0</v>
      </c>
      <c r="X81" s="11">
        <f t="shared" si="43"/>
        <v>0</v>
      </c>
      <c r="Y81" s="12">
        <f t="shared" si="44"/>
        <v>0</v>
      </c>
      <c r="Z81" s="11">
        <f t="shared" si="45"/>
        <v>0</v>
      </c>
      <c r="AA81" s="12">
        <f t="shared" si="46"/>
        <v>0</v>
      </c>
      <c r="AB81" s="11">
        <f t="shared" si="47"/>
        <v>0</v>
      </c>
      <c r="AC81" s="12">
        <f t="shared" si="48"/>
        <v>0</v>
      </c>
      <c r="AD81" s="11">
        <f t="shared" si="49"/>
        <v>0</v>
      </c>
      <c r="AE81" s="12">
        <f t="shared" si="50"/>
        <v>0</v>
      </c>
      <c r="AF81" s="11">
        <f t="shared" si="51"/>
        <v>0</v>
      </c>
      <c r="AG81" s="12">
        <f t="shared" si="52"/>
        <v>0</v>
      </c>
      <c r="AH81" s="11">
        <f t="shared" si="53"/>
        <v>0</v>
      </c>
      <c r="AI81" s="12">
        <f t="shared" si="54"/>
        <v>0</v>
      </c>
      <c r="AJ81" s="11">
        <f t="shared" si="55"/>
        <v>0</v>
      </c>
      <c r="AK81" s="12">
        <f t="shared" si="56"/>
        <v>0</v>
      </c>
    </row>
    <row r="82" spans="1:37" x14ac:dyDescent="0.3">
      <c r="A82">
        <v>610889</v>
      </c>
      <c r="C82" s="1">
        <v>44126</v>
      </c>
      <c r="D82">
        <v>8</v>
      </c>
      <c r="E82" t="s">
        <v>203</v>
      </c>
      <c r="F82" t="s">
        <v>165</v>
      </c>
      <c r="G82" t="s">
        <v>29</v>
      </c>
      <c r="H82" s="2">
        <v>13269500</v>
      </c>
      <c r="J82">
        <f t="shared" si="29"/>
        <v>0</v>
      </c>
      <c r="K82">
        <f t="shared" si="30"/>
        <v>0</v>
      </c>
      <c r="L82">
        <f t="shared" si="31"/>
        <v>0</v>
      </c>
      <c r="M82">
        <f t="shared" si="32"/>
        <v>0</v>
      </c>
      <c r="N82">
        <f t="shared" si="33"/>
        <v>0</v>
      </c>
      <c r="O82">
        <f t="shared" si="34"/>
        <v>0</v>
      </c>
      <c r="P82">
        <f t="shared" si="35"/>
        <v>0</v>
      </c>
      <c r="Q82">
        <f t="shared" si="36"/>
        <v>0</v>
      </c>
      <c r="R82" s="11">
        <f t="shared" si="37"/>
        <v>0</v>
      </c>
      <c r="S82" s="12">
        <f t="shared" si="38"/>
        <v>0</v>
      </c>
      <c r="T82" s="11">
        <f t="shared" si="39"/>
        <v>0</v>
      </c>
      <c r="U82" s="12">
        <f t="shared" si="40"/>
        <v>0</v>
      </c>
      <c r="V82" s="11">
        <f t="shared" si="41"/>
        <v>0</v>
      </c>
      <c r="W82" s="12">
        <f t="shared" si="42"/>
        <v>0</v>
      </c>
      <c r="X82" s="11">
        <f t="shared" si="43"/>
        <v>0</v>
      </c>
      <c r="Y82" s="12">
        <f t="shared" si="44"/>
        <v>0</v>
      </c>
      <c r="Z82" s="11">
        <f t="shared" si="45"/>
        <v>0</v>
      </c>
      <c r="AA82" s="12">
        <f t="shared" si="46"/>
        <v>0</v>
      </c>
      <c r="AB82" s="11">
        <f t="shared" si="47"/>
        <v>0</v>
      </c>
      <c r="AC82" s="12">
        <f t="shared" si="48"/>
        <v>0</v>
      </c>
      <c r="AD82" s="11">
        <f t="shared" si="49"/>
        <v>0</v>
      </c>
      <c r="AE82" s="12">
        <f t="shared" si="50"/>
        <v>0</v>
      </c>
      <c r="AF82" s="11">
        <f t="shared" si="51"/>
        <v>0</v>
      </c>
      <c r="AG82" s="12">
        <f t="shared" si="52"/>
        <v>0</v>
      </c>
      <c r="AH82" s="11">
        <f t="shared" si="53"/>
        <v>0</v>
      </c>
      <c r="AI82" s="12">
        <f t="shared" si="54"/>
        <v>0</v>
      </c>
      <c r="AJ82" s="11">
        <f t="shared" si="55"/>
        <v>1</v>
      </c>
      <c r="AK82" s="12">
        <f t="shared" si="56"/>
        <v>0</v>
      </c>
    </row>
    <row r="83" spans="1:37" x14ac:dyDescent="0.3">
      <c r="A83">
        <v>610889</v>
      </c>
      <c r="C83" s="1">
        <v>44126</v>
      </c>
      <c r="D83">
        <v>9</v>
      </c>
      <c r="E83" t="s">
        <v>203</v>
      </c>
      <c r="F83" t="s">
        <v>165</v>
      </c>
      <c r="G83" t="s">
        <v>18</v>
      </c>
      <c r="H83" s="2">
        <v>13473371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  <c r="N83">
        <f t="shared" si="33"/>
        <v>0</v>
      </c>
      <c r="O83">
        <f t="shared" si="34"/>
        <v>0</v>
      </c>
      <c r="P83">
        <f t="shared" si="35"/>
        <v>0</v>
      </c>
      <c r="Q83">
        <f t="shared" si="36"/>
        <v>0</v>
      </c>
      <c r="R83" s="11">
        <f t="shared" si="37"/>
        <v>0</v>
      </c>
      <c r="S83" s="12">
        <f t="shared" si="38"/>
        <v>0</v>
      </c>
      <c r="T83" s="11">
        <f t="shared" si="39"/>
        <v>0</v>
      </c>
      <c r="U83" s="12">
        <f t="shared" si="40"/>
        <v>0</v>
      </c>
      <c r="V83" s="11">
        <f t="shared" si="41"/>
        <v>0</v>
      </c>
      <c r="W83" s="12">
        <f t="shared" si="42"/>
        <v>0</v>
      </c>
      <c r="X83" s="11">
        <f t="shared" si="43"/>
        <v>0</v>
      </c>
      <c r="Y83" s="12">
        <f t="shared" si="44"/>
        <v>0</v>
      </c>
      <c r="Z83" s="11">
        <f t="shared" si="45"/>
        <v>0</v>
      </c>
      <c r="AA83" s="12">
        <f t="shared" si="46"/>
        <v>0</v>
      </c>
      <c r="AB83" s="11">
        <f t="shared" si="47"/>
        <v>0</v>
      </c>
      <c r="AC83" s="12">
        <f t="shared" si="48"/>
        <v>0</v>
      </c>
      <c r="AD83" s="11">
        <f t="shared" si="49"/>
        <v>1</v>
      </c>
      <c r="AE83" s="12">
        <f t="shared" si="50"/>
        <v>0</v>
      </c>
      <c r="AF83" s="11">
        <f t="shared" si="51"/>
        <v>0</v>
      </c>
      <c r="AG83" s="12">
        <f t="shared" si="52"/>
        <v>0</v>
      </c>
      <c r="AH83" s="11">
        <f t="shared" si="53"/>
        <v>0</v>
      </c>
      <c r="AI83" s="12">
        <f t="shared" si="54"/>
        <v>0</v>
      </c>
      <c r="AJ83" s="11">
        <f t="shared" si="55"/>
        <v>0</v>
      </c>
      <c r="AK83" s="12">
        <f t="shared" si="56"/>
        <v>0</v>
      </c>
    </row>
    <row r="84" spans="1:37" x14ac:dyDescent="0.3">
      <c r="A84">
        <v>610889</v>
      </c>
      <c r="C84" s="1">
        <v>44126</v>
      </c>
      <c r="D84">
        <v>10</v>
      </c>
      <c r="E84" t="s">
        <v>203</v>
      </c>
      <c r="F84" t="s">
        <v>165</v>
      </c>
      <c r="G84" t="s">
        <v>23</v>
      </c>
      <c r="H84" s="2">
        <v>13490500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  <c r="N84">
        <f t="shared" si="33"/>
        <v>0</v>
      </c>
      <c r="O84">
        <f t="shared" si="34"/>
        <v>0</v>
      </c>
      <c r="P84">
        <f t="shared" si="35"/>
        <v>0</v>
      </c>
      <c r="Q84">
        <f t="shared" si="36"/>
        <v>0</v>
      </c>
      <c r="R84" s="11">
        <f t="shared" si="37"/>
        <v>0</v>
      </c>
      <c r="S84" s="12">
        <f t="shared" si="38"/>
        <v>0</v>
      </c>
      <c r="T84" s="11">
        <f t="shared" si="39"/>
        <v>0</v>
      </c>
      <c r="U84" s="12">
        <f t="shared" si="40"/>
        <v>0</v>
      </c>
      <c r="V84" s="11">
        <f t="shared" si="41"/>
        <v>0</v>
      </c>
      <c r="W84" s="12">
        <f t="shared" si="42"/>
        <v>0</v>
      </c>
      <c r="X84" s="11">
        <f t="shared" si="43"/>
        <v>0</v>
      </c>
      <c r="Y84" s="12">
        <f t="shared" si="44"/>
        <v>0</v>
      </c>
      <c r="Z84" s="11">
        <f t="shared" si="45"/>
        <v>0</v>
      </c>
      <c r="AA84" s="12">
        <f t="shared" si="46"/>
        <v>0</v>
      </c>
      <c r="AB84" s="11">
        <f t="shared" si="47"/>
        <v>0</v>
      </c>
      <c r="AC84" s="12">
        <f t="shared" si="48"/>
        <v>0</v>
      </c>
      <c r="AD84" s="11">
        <f t="shared" si="49"/>
        <v>0</v>
      </c>
      <c r="AE84" s="12">
        <f t="shared" si="50"/>
        <v>0</v>
      </c>
      <c r="AF84" s="11">
        <f t="shared" si="51"/>
        <v>0</v>
      </c>
      <c r="AG84" s="12">
        <f t="shared" si="52"/>
        <v>0</v>
      </c>
      <c r="AH84" s="11">
        <f t="shared" si="53"/>
        <v>0</v>
      </c>
      <c r="AI84" s="12">
        <f t="shared" si="54"/>
        <v>0</v>
      </c>
      <c r="AJ84" s="11">
        <f t="shared" si="55"/>
        <v>0</v>
      </c>
      <c r="AK84" s="12">
        <f t="shared" si="56"/>
        <v>0</v>
      </c>
    </row>
    <row r="85" spans="1:37" x14ac:dyDescent="0.3">
      <c r="A85">
        <v>610889</v>
      </c>
      <c r="C85" s="1">
        <v>44126</v>
      </c>
      <c r="D85">
        <v>11</v>
      </c>
      <c r="E85" t="s">
        <v>203</v>
      </c>
      <c r="F85" t="s">
        <v>165</v>
      </c>
      <c r="G85" t="s">
        <v>14</v>
      </c>
      <c r="H85" s="2">
        <v>13819600</v>
      </c>
      <c r="J85">
        <f t="shared" si="29"/>
        <v>0</v>
      </c>
      <c r="K85">
        <f t="shared" si="30"/>
        <v>0</v>
      </c>
      <c r="L85">
        <f t="shared" si="31"/>
        <v>0</v>
      </c>
      <c r="M85">
        <f t="shared" si="32"/>
        <v>0</v>
      </c>
      <c r="N85">
        <f t="shared" si="33"/>
        <v>0</v>
      </c>
      <c r="O85">
        <f t="shared" si="34"/>
        <v>0</v>
      </c>
      <c r="P85">
        <f t="shared" si="35"/>
        <v>0</v>
      </c>
      <c r="Q85">
        <f t="shared" si="36"/>
        <v>0</v>
      </c>
      <c r="R85" s="11">
        <f t="shared" si="37"/>
        <v>0</v>
      </c>
      <c r="S85" s="12">
        <f t="shared" si="38"/>
        <v>0</v>
      </c>
      <c r="T85" s="11">
        <f t="shared" si="39"/>
        <v>0</v>
      </c>
      <c r="U85" s="12">
        <f t="shared" si="40"/>
        <v>0</v>
      </c>
      <c r="V85" s="11">
        <f t="shared" si="41"/>
        <v>0</v>
      </c>
      <c r="W85" s="12">
        <f t="shared" si="42"/>
        <v>0</v>
      </c>
      <c r="X85" s="11">
        <f t="shared" si="43"/>
        <v>0</v>
      </c>
      <c r="Y85" s="12">
        <f t="shared" si="44"/>
        <v>0</v>
      </c>
      <c r="Z85" s="11">
        <f t="shared" si="45"/>
        <v>1</v>
      </c>
      <c r="AA85" s="12">
        <f t="shared" si="46"/>
        <v>0</v>
      </c>
      <c r="AB85" s="11">
        <f t="shared" si="47"/>
        <v>0</v>
      </c>
      <c r="AC85" s="12">
        <f t="shared" si="48"/>
        <v>0</v>
      </c>
      <c r="AD85" s="11">
        <f t="shared" si="49"/>
        <v>0</v>
      </c>
      <c r="AE85" s="12">
        <f t="shared" si="50"/>
        <v>0</v>
      </c>
      <c r="AF85" s="11">
        <f t="shared" si="51"/>
        <v>0</v>
      </c>
      <c r="AG85" s="12">
        <f t="shared" si="52"/>
        <v>0</v>
      </c>
      <c r="AH85" s="11">
        <f t="shared" si="53"/>
        <v>0</v>
      </c>
      <c r="AI85" s="12">
        <f t="shared" si="54"/>
        <v>0</v>
      </c>
      <c r="AJ85" s="11">
        <f t="shared" si="55"/>
        <v>0</v>
      </c>
      <c r="AK85" s="12">
        <f t="shared" si="56"/>
        <v>0</v>
      </c>
    </row>
    <row r="86" spans="1:37" x14ac:dyDescent="0.3">
      <c r="A86">
        <v>610889</v>
      </c>
      <c r="C86" s="1">
        <v>44126</v>
      </c>
      <c r="D86">
        <v>12</v>
      </c>
      <c r="E86" t="s">
        <v>203</v>
      </c>
      <c r="F86" t="s">
        <v>165</v>
      </c>
      <c r="G86" t="s">
        <v>34</v>
      </c>
      <c r="H86" s="2">
        <v>14700000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  <c r="N86">
        <f t="shared" si="33"/>
        <v>0</v>
      </c>
      <c r="O86">
        <f t="shared" si="34"/>
        <v>0</v>
      </c>
      <c r="P86">
        <f t="shared" si="35"/>
        <v>0</v>
      </c>
      <c r="Q86">
        <f t="shared" si="36"/>
        <v>0</v>
      </c>
      <c r="R86" s="11">
        <f t="shared" si="37"/>
        <v>0</v>
      </c>
      <c r="S86" s="12">
        <f t="shared" si="38"/>
        <v>0</v>
      </c>
      <c r="T86" s="11">
        <f t="shared" si="39"/>
        <v>0</v>
      </c>
      <c r="U86" s="12">
        <f t="shared" si="40"/>
        <v>0</v>
      </c>
      <c r="V86" s="11">
        <f t="shared" si="41"/>
        <v>0</v>
      </c>
      <c r="W86" s="12">
        <f t="shared" si="42"/>
        <v>0</v>
      </c>
      <c r="X86" s="11">
        <f t="shared" si="43"/>
        <v>0</v>
      </c>
      <c r="Y86" s="12">
        <f t="shared" si="44"/>
        <v>0</v>
      </c>
      <c r="Z86" s="11">
        <f t="shared" si="45"/>
        <v>0</v>
      </c>
      <c r="AA86" s="12">
        <f t="shared" si="46"/>
        <v>0</v>
      </c>
      <c r="AB86" s="11">
        <f t="shared" si="47"/>
        <v>0</v>
      </c>
      <c r="AC86" s="12">
        <f t="shared" si="48"/>
        <v>0</v>
      </c>
      <c r="AD86" s="11">
        <f t="shared" si="49"/>
        <v>0</v>
      </c>
      <c r="AE86" s="12">
        <f t="shared" si="50"/>
        <v>0</v>
      </c>
      <c r="AF86" s="11">
        <f t="shared" si="51"/>
        <v>0</v>
      </c>
      <c r="AG86" s="12">
        <f t="shared" si="52"/>
        <v>0</v>
      </c>
      <c r="AH86" s="11">
        <f t="shared" si="53"/>
        <v>0</v>
      </c>
      <c r="AI86" s="12">
        <f t="shared" si="54"/>
        <v>0</v>
      </c>
      <c r="AJ86" s="11">
        <f t="shared" si="55"/>
        <v>0</v>
      </c>
      <c r="AK86" s="12">
        <f t="shared" si="56"/>
        <v>0</v>
      </c>
    </row>
    <row r="87" spans="1:37" x14ac:dyDescent="0.3">
      <c r="A87">
        <v>610889</v>
      </c>
      <c r="C87" s="1">
        <v>44126</v>
      </c>
      <c r="D87">
        <v>13</v>
      </c>
      <c r="E87" t="s">
        <v>203</v>
      </c>
      <c r="F87" t="s">
        <v>165</v>
      </c>
      <c r="G87" t="s">
        <v>45</v>
      </c>
      <c r="H87" s="2">
        <v>14829180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  <c r="N87">
        <f t="shared" si="33"/>
        <v>0</v>
      </c>
      <c r="O87">
        <f t="shared" si="34"/>
        <v>0</v>
      </c>
      <c r="P87">
        <f t="shared" si="35"/>
        <v>0</v>
      </c>
      <c r="Q87">
        <f t="shared" si="36"/>
        <v>0</v>
      </c>
      <c r="R87" s="11">
        <f t="shared" si="37"/>
        <v>0</v>
      </c>
      <c r="S87" s="12">
        <f t="shared" si="38"/>
        <v>0</v>
      </c>
      <c r="T87" s="11">
        <f t="shared" si="39"/>
        <v>0</v>
      </c>
      <c r="U87" s="12">
        <f t="shared" si="40"/>
        <v>0</v>
      </c>
      <c r="V87" s="11">
        <f t="shared" si="41"/>
        <v>0</v>
      </c>
      <c r="W87" s="12">
        <f t="shared" si="42"/>
        <v>0</v>
      </c>
      <c r="X87" s="11">
        <f t="shared" si="43"/>
        <v>0</v>
      </c>
      <c r="Y87" s="12">
        <f t="shared" si="44"/>
        <v>0</v>
      </c>
      <c r="Z87" s="11">
        <f t="shared" si="45"/>
        <v>0</v>
      </c>
      <c r="AA87" s="12">
        <f t="shared" si="46"/>
        <v>0</v>
      </c>
      <c r="AB87" s="11">
        <f t="shared" si="47"/>
        <v>0</v>
      </c>
      <c r="AC87" s="12">
        <f t="shared" si="48"/>
        <v>0</v>
      </c>
      <c r="AD87" s="11">
        <f t="shared" si="49"/>
        <v>0</v>
      </c>
      <c r="AE87" s="12">
        <f t="shared" si="50"/>
        <v>0</v>
      </c>
      <c r="AF87" s="11">
        <f t="shared" si="51"/>
        <v>0</v>
      </c>
      <c r="AG87" s="12">
        <f t="shared" si="52"/>
        <v>0</v>
      </c>
      <c r="AH87" s="11">
        <f t="shared" si="53"/>
        <v>0</v>
      </c>
      <c r="AI87" s="12">
        <f t="shared" si="54"/>
        <v>0</v>
      </c>
      <c r="AJ87" s="11">
        <f t="shared" si="55"/>
        <v>0</v>
      </c>
      <c r="AK87" s="12">
        <f t="shared" si="56"/>
        <v>0</v>
      </c>
    </row>
    <row r="88" spans="1:37" x14ac:dyDescent="0.3">
      <c r="A88">
        <v>610889</v>
      </c>
      <c r="C88" s="1">
        <v>44126</v>
      </c>
      <c r="D88">
        <v>14</v>
      </c>
      <c r="E88" t="s">
        <v>203</v>
      </c>
      <c r="F88" t="s">
        <v>165</v>
      </c>
      <c r="G88" t="s">
        <v>16</v>
      </c>
      <c r="H88" s="2">
        <v>15867500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  <c r="N88">
        <f t="shared" si="33"/>
        <v>0</v>
      </c>
      <c r="O88">
        <f t="shared" si="34"/>
        <v>0</v>
      </c>
      <c r="P88">
        <f t="shared" si="35"/>
        <v>0</v>
      </c>
      <c r="Q88">
        <f t="shared" si="36"/>
        <v>0</v>
      </c>
      <c r="R88" s="11">
        <f t="shared" si="37"/>
        <v>0</v>
      </c>
      <c r="S88" s="12">
        <f t="shared" si="38"/>
        <v>0</v>
      </c>
      <c r="T88" s="11">
        <f t="shared" si="39"/>
        <v>0</v>
      </c>
      <c r="U88" s="12">
        <f t="shared" si="40"/>
        <v>0</v>
      </c>
      <c r="V88" s="11">
        <f t="shared" si="41"/>
        <v>0</v>
      </c>
      <c r="W88" s="12">
        <f t="shared" si="42"/>
        <v>0</v>
      </c>
      <c r="X88" s="11">
        <f t="shared" si="43"/>
        <v>0</v>
      </c>
      <c r="Y88" s="12">
        <f t="shared" si="44"/>
        <v>0</v>
      </c>
      <c r="Z88" s="11">
        <f t="shared" si="45"/>
        <v>0</v>
      </c>
      <c r="AA88" s="12">
        <f t="shared" si="46"/>
        <v>0</v>
      </c>
      <c r="AB88" s="11">
        <f t="shared" si="47"/>
        <v>0</v>
      </c>
      <c r="AC88" s="12">
        <f t="shared" si="48"/>
        <v>0</v>
      </c>
      <c r="AD88" s="11">
        <f t="shared" si="49"/>
        <v>0</v>
      </c>
      <c r="AE88" s="12">
        <f t="shared" si="50"/>
        <v>0</v>
      </c>
      <c r="AF88" s="11">
        <f t="shared" si="51"/>
        <v>0</v>
      </c>
      <c r="AG88" s="12">
        <f t="shared" si="52"/>
        <v>0</v>
      </c>
      <c r="AH88" s="11">
        <f t="shared" si="53"/>
        <v>0</v>
      </c>
      <c r="AI88" s="12">
        <f t="shared" si="54"/>
        <v>0</v>
      </c>
      <c r="AJ88" s="11">
        <f t="shared" si="55"/>
        <v>0</v>
      </c>
      <c r="AK88" s="12">
        <f t="shared" si="56"/>
        <v>0</v>
      </c>
    </row>
    <row r="89" spans="1:37" x14ac:dyDescent="0.3">
      <c r="A89">
        <v>610889</v>
      </c>
      <c r="C89" s="1">
        <v>44126</v>
      </c>
      <c r="D89">
        <v>15</v>
      </c>
      <c r="E89" t="s">
        <v>203</v>
      </c>
      <c r="F89" t="s">
        <v>165</v>
      </c>
      <c r="G89" t="s">
        <v>40</v>
      </c>
      <c r="H89" s="2">
        <v>16543800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  <c r="N89">
        <f t="shared" si="33"/>
        <v>0</v>
      </c>
      <c r="O89">
        <f t="shared" si="34"/>
        <v>0</v>
      </c>
      <c r="P89">
        <f t="shared" si="35"/>
        <v>0</v>
      </c>
      <c r="Q89">
        <f t="shared" si="36"/>
        <v>0</v>
      </c>
      <c r="R89" s="11">
        <f t="shared" si="37"/>
        <v>0</v>
      </c>
      <c r="S89" s="12">
        <f t="shared" si="38"/>
        <v>0</v>
      </c>
      <c r="T89" s="11">
        <f t="shared" si="39"/>
        <v>0</v>
      </c>
      <c r="U89" s="12">
        <f t="shared" si="40"/>
        <v>0</v>
      </c>
      <c r="V89" s="11">
        <f t="shared" si="41"/>
        <v>0</v>
      </c>
      <c r="W89" s="12">
        <f t="shared" si="42"/>
        <v>0</v>
      </c>
      <c r="X89" s="11">
        <f t="shared" si="43"/>
        <v>0</v>
      </c>
      <c r="Y89" s="12">
        <f t="shared" si="44"/>
        <v>0</v>
      </c>
      <c r="Z89" s="11">
        <f t="shared" si="45"/>
        <v>0</v>
      </c>
      <c r="AA89" s="12">
        <f t="shared" si="46"/>
        <v>0</v>
      </c>
      <c r="AB89" s="11">
        <f t="shared" si="47"/>
        <v>0</v>
      </c>
      <c r="AC89" s="12">
        <f t="shared" si="48"/>
        <v>0</v>
      </c>
      <c r="AD89" s="11">
        <f t="shared" si="49"/>
        <v>0</v>
      </c>
      <c r="AE89" s="12">
        <f t="shared" si="50"/>
        <v>0</v>
      </c>
      <c r="AF89" s="11">
        <f t="shared" si="51"/>
        <v>0</v>
      </c>
      <c r="AG89" s="12">
        <f t="shared" si="52"/>
        <v>0</v>
      </c>
      <c r="AH89" s="11">
        <f t="shared" si="53"/>
        <v>0</v>
      </c>
      <c r="AI89" s="12">
        <f t="shared" si="54"/>
        <v>0</v>
      </c>
      <c r="AJ89" s="11">
        <f t="shared" si="55"/>
        <v>0</v>
      </c>
      <c r="AK89" s="12">
        <f t="shared" si="56"/>
        <v>0</v>
      </c>
    </row>
    <row r="90" spans="1:37" x14ac:dyDescent="0.3">
      <c r="A90">
        <v>610889</v>
      </c>
      <c r="C90" s="1">
        <v>44126</v>
      </c>
      <c r="D90">
        <v>16</v>
      </c>
      <c r="E90" t="s">
        <v>203</v>
      </c>
      <c r="F90" t="s">
        <v>165</v>
      </c>
      <c r="G90" t="s">
        <v>58</v>
      </c>
      <c r="H90" s="2">
        <v>17571000</v>
      </c>
      <c r="J90">
        <f t="shared" si="29"/>
        <v>0</v>
      </c>
      <c r="K90">
        <f t="shared" si="30"/>
        <v>0</v>
      </c>
      <c r="L90">
        <f t="shared" si="31"/>
        <v>0</v>
      </c>
      <c r="M90">
        <f t="shared" si="32"/>
        <v>0</v>
      </c>
      <c r="N90">
        <f t="shared" si="33"/>
        <v>0</v>
      </c>
      <c r="O90">
        <f t="shared" si="34"/>
        <v>0</v>
      </c>
      <c r="P90">
        <f t="shared" si="35"/>
        <v>0</v>
      </c>
      <c r="Q90">
        <f t="shared" si="36"/>
        <v>0</v>
      </c>
      <c r="R90" s="11">
        <f t="shared" si="37"/>
        <v>0</v>
      </c>
      <c r="S90" s="12">
        <f t="shared" si="38"/>
        <v>0</v>
      </c>
      <c r="T90" s="11">
        <f t="shared" si="39"/>
        <v>0</v>
      </c>
      <c r="U90" s="12">
        <f t="shared" si="40"/>
        <v>0</v>
      </c>
      <c r="V90" s="11">
        <f t="shared" si="41"/>
        <v>0</v>
      </c>
      <c r="W90" s="12">
        <f t="shared" si="42"/>
        <v>0</v>
      </c>
      <c r="X90" s="11">
        <f t="shared" si="43"/>
        <v>0</v>
      </c>
      <c r="Y90" s="12">
        <f t="shared" si="44"/>
        <v>0</v>
      </c>
      <c r="Z90" s="11">
        <f t="shared" si="45"/>
        <v>0</v>
      </c>
      <c r="AA90" s="12">
        <f t="shared" si="46"/>
        <v>0</v>
      </c>
      <c r="AB90" s="11">
        <f t="shared" si="47"/>
        <v>0</v>
      </c>
      <c r="AC90" s="12">
        <f t="shared" si="48"/>
        <v>0</v>
      </c>
      <c r="AD90" s="11">
        <f t="shared" si="49"/>
        <v>0</v>
      </c>
      <c r="AE90" s="12">
        <f t="shared" si="50"/>
        <v>0</v>
      </c>
      <c r="AF90" s="11">
        <f t="shared" si="51"/>
        <v>0</v>
      </c>
      <c r="AG90" s="12">
        <f t="shared" si="52"/>
        <v>0</v>
      </c>
      <c r="AH90" s="11">
        <f t="shared" si="53"/>
        <v>0</v>
      </c>
      <c r="AI90" s="12">
        <f t="shared" si="54"/>
        <v>0</v>
      </c>
      <c r="AJ90" s="11">
        <f t="shared" si="55"/>
        <v>0</v>
      </c>
      <c r="AK90" s="12">
        <f t="shared" si="56"/>
        <v>0</v>
      </c>
    </row>
    <row r="91" spans="1:37" x14ac:dyDescent="0.3">
      <c r="C91" s="1"/>
      <c r="H91" s="2"/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  <c r="N91">
        <f t="shared" si="33"/>
        <v>0</v>
      </c>
      <c r="O91">
        <f t="shared" si="34"/>
        <v>0</v>
      </c>
      <c r="P91">
        <f t="shared" si="35"/>
        <v>0</v>
      </c>
      <c r="Q91">
        <f t="shared" si="36"/>
        <v>0</v>
      </c>
      <c r="R91" s="11">
        <f t="shared" si="37"/>
        <v>0</v>
      </c>
      <c r="S91" s="12">
        <f t="shared" si="38"/>
        <v>0</v>
      </c>
      <c r="T91" s="11">
        <f t="shared" si="39"/>
        <v>0</v>
      </c>
      <c r="U91" s="12">
        <f t="shared" si="40"/>
        <v>0</v>
      </c>
      <c r="V91" s="11">
        <f t="shared" si="41"/>
        <v>0</v>
      </c>
      <c r="W91" s="12">
        <f t="shared" si="42"/>
        <v>0</v>
      </c>
      <c r="X91" s="11">
        <f t="shared" si="43"/>
        <v>0</v>
      </c>
      <c r="Y91" s="12">
        <f t="shared" si="44"/>
        <v>0</v>
      </c>
      <c r="Z91" s="11">
        <f t="shared" si="45"/>
        <v>0</v>
      </c>
      <c r="AA91" s="12">
        <f t="shared" si="46"/>
        <v>0</v>
      </c>
      <c r="AB91" s="11">
        <f t="shared" si="47"/>
        <v>0</v>
      </c>
      <c r="AC91" s="12">
        <f t="shared" si="48"/>
        <v>0</v>
      </c>
      <c r="AD91" s="11">
        <f t="shared" si="49"/>
        <v>0</v>
      </c>
      <c r="AE91" s="12">
        <f t="shared" si="50"/>
        <v>0</v>
      </c>
      <c r="AF91" s="11">
        <f t="shared" si="51"/>
        <v>0</v>
      </c>
      <c r="AG91" s="12">
        <f t="shared" si="52"/>
        <v>0</v>
      </c>
      <c r="AH91" s="11">
        <f t="shared" si="53"/>
        <v>0</v>
      </c>
      <c r="AI91" s="12">
        <f t="shared" si="54"/>
        <v>0</v>
      </c>
      <c r="AJ91" s="11">
        <f t="shared" si="55"/>
        <v>0</v>
      </c>
      <c r="AK91" s="12">
        <f t="shared" si="56"/>
        <v>0</v>
      </c>
    </row>
    <row r="92" spans="1:37" x14ac:dyDescent="0.3">
      <c r="A92">
        <v>609983</v>
      </c>
      <c r="C92" s="1">
        <v>44098</v>
      </c>
      <c r="D92">
        <v>1</v>
      </c>
      <c r="E92" t="s">
        <v>204</v>
      </c>
      <c r="F92" t="s">
        <v>165</v>
      </c>
      <c r="G92" t="s">
        <v>12</v>
      </c>
      <c r="H92" s="2">
        <v>3323210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  <c r="N92">
        <f t="shared" si="33"/>
        <v>0</v>
      </c>
      <c r="O92">
        <f t="shared" si="34"/>
        <v>0</v>
      </c>
      <c r="P92">
        <f t="shared" si="35"/>
        <v>0</v>
      </c>
      <c r="Q92">
        <f t="shared" si="36"/>
        <v>0</v>
      </c>
      <c r="R92" s="11">
        <f t="shared" si="37"/>
        <v>0</v>
      </c>
      <c r="S92" s="12">
        <f t="shared" si="38"/>
        <v>0</v>
      </c>
      <c r="T92" s="11">
        <f t="shared" si="39"/>
        <v>0</v>
      </c>
      <c r="U92" s="12">
        <f t="shared" si="40"/>
        <v>0</v>
      </c>
      <c r="V92" s="11">
        <f t="shared" si="41"/>
        <v>1</v>
      </c>
      <c r="W92" s="12">
        <f t="shared" si="42"/>
        <v>1</v>
      </c>
      <c r="X92" s="11">
        <f t="shared" si="43"/>
        <v>0</v>
      </c>
      <c r="Y92" s="12">
        <f t="shared" si="44"/>
        <v>0</v>
      </c>
      <c r="Z92" s="11">
        <f t="shared" si="45"/>
        <v>0</v>
      </c>
      <c r="AA92" s="12">
        <f t="shared" si="46"/>
        <v>0</v>
      </c>
      <c r="AB92" s="11">
        <f t="shared" si="47"/>
        <v>0</v>
      </c>
      <c r="AC92" s="12">
        <f t="shared" si="48"/>
        <v>0</v>
      </c>
      <c r="AD92" s="11">
        <f t="shared" si="49"/>
        <v>0</v>
      </c>
      <c r="AE92" s="12">
        <f t="shared" si="50"/>
        <v>0</v>
      </c>
      <c r="AF92" s="11">
        <f t="shared" si="51"/>
        <v>0</v>
      </c>
      <c r="AG92" s="12">
        <f t="shared" si="52"/>
        <v>0</v>
      </c>
      <c r="AH92" s="11">
        <f t="shared" si="53"/>
        <v>0</v>
      </c>
      <c r="AI92" s="12">
        <f t="shared" si="54"/>
        <v>0</v>
      </c>
      <c r="AJ92" s="11">
        <f t="shared" si="55"/>
        <v>0</v>
      </c>
      <c r="AK92" s="12">
        <f t="shared" si="56"/>
        <v>0</v>
      </c>
    </row>
    <row r="93" spans="1:37" x14ac:dyDescent="0.3">
      <c r="A93">
        <v>609983</v>
      </c>
      <c r="C93" s="1">
        <v>44098</v>
      </c>
      <c r="D93">
        <v>2</v>
      </c>
      <c r="E93" t="s">
        <v>204</v>
      </c>
      <c r="F93" t="s">
        <v>165</v>
      </c>
      <c r="G93" t="s">
        <v>132</v>
      </c>
      <c r="H93" s="2">
        <v>3721060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  <c r="N93">
        <f t="shared" si="33"/>
        <v>0</v>
      </c>
      <c r="O93">
        <f t="shared" si="34"/>
        <v>0</v>
      </c>
      <c r="P93">
        <f t="shared" si="35"/>
        <v>0</v>
      </c>
      <c r="Q93">
        <f t="shared" si="36"/>
        <v>0</v>
      </c>
      <c r="R93" s="11">
        <f t="shared" si="37"/>
        <v>0</v>
      </c>
      <c r="S93" s="12">
        <f t="shared" si="38"/>
        <v>0</v>
      </c>
      <c r="T93" s="11">
        <f t="shared" si="39"/>
        <v>0</v>
      </c>
      <c r="U93" s="12">
        <f t="shared" si="40"/>
        <v>0</v>
      </c>
      <c r="V93" s="11">
        <f t="shared" si="41"/>
        <v>0</v>
      </c>
      <c r="W93" s="12">
        <f t="shared" si="42"/>
        <v>0</v>
      </c>
      <c r="X93" s="11">
        <f t="shared" si="43"/>
        <v>0</v>
      </c>
      <c r="Y93" s="12">
        <f t="shared" si="44"/>
        <v>0</v>
      </c>
      <c r="Z93" s="11">
        <f t="shared" si="45"/>
        <v>0</v>
      </c>
      <c r="AA93" s="12">
        <f t="shared" si="46"/>
        <v>0</v>
      </c>
      <c r="AB93" s="11">
        <f t="shared" si="47"/>
        <v>0</v>
      </c>
      <c r="AC93" s="12">
        <f t="shared" si="48"/>
        <v>0</v>
      </c>
      <c r="AD93" s="11">
        <f t="shared" si="49"/>
        <v>0</v>
      </c>
      <c r="AE93" s="12">
        <f t="shared" si="50"/>
        <v>0</v>
      </c>
      <c r="AF93" s="11">
        <f t="shared" si="51"/>
        <v>0</v>
      </c>
      <c r="AG93" s="12">
        <f t="shared" si="52"/>
        <v>0</v>
      </c>
      <c r="AH93" s="11">
        <f t="shared" si="53"/>
        <v>0</v>
      </c>
      <c r="AI93" s="12">
        <f t="shared" si="54"/>
        <v>0</v>
      </c>
      <c r="AJ93" s="11">
        <f t="shared" si="55"/>
        <v>0</v>
      </c>
      <c r="AK93" s="12">
        <f t="shared" si="56"/>
        <v>0</v>
      </c>
    </row>
    <row r="94" spans="1:37" x14ac:dyDescent="0.3">
      <c r="A94">
        <v>609983</v>
      </c>
      <c r="C94" s="1">
        <v>44098</v>
      </c>
      <c r="D94">
        <v>3</v>
      </c>
      <c r="E94" t="s">
        <v>204</v>
      </c>
      <c r="F94" t="s">
        <v>165</v>
      </c>
      <c r="G94" t="s">
        <v>40</v>
      </c>
      <c r="H94" s="2">
        <v>3751187</v>
      </c>
      <c r="J94">
        <f t="shared" si="29"/>
        <v>0</v>
      </c>
      <c r="K94">
        <f t="shared" si="30"/>
        <v>0</v>
      </c>
      <c r="L94">
        <f t="shared" si="31"/>
        <v>0</v>
      </c>
      <c r="M94">
        <f t="shared" si="32"/>
        <v>0</v>
      </c>
      <c r="N94">
        <f t="shared" si="33"/>
        <v>0</v>
      </c>
      <c r="O94">
        <f t="shared" si="34"/>
        <v>0</v>
      </c>
      <c r="P94">
        <f t="shared" si="35"/>
        <v>0</v>
      </c>
      <c r="Q94">
        <f t="shared" si="36"/>
        <v>0</v>
      </c>
      <c r="R94" s="11">
        <f t="shared" si="37"/>
        <v>0</v>
      </c>
      <c r="S94" s="12">
        <f t="shared" si="38"/>
        <v>0</v>
      </c>
      <c r="T94" s="11">
        <f t="shared" si="39"/>
        <v>0</v>
      </c>
      <c r="U94" s="12">
        <f t="shared" si="40"/>
        <v>0</v>
      </c>
      <c r="V94" s="11">
        <f t="shared" si="41"/>
        <v>0</v>
      </c>
      <c r="W94" s="12">
        <f t="shared" si="42"/>
        <v>0</v>
      </c>
      <c r="X94" s="11">
        <f t="shared" si="43"/>
        <v>0</v>
      </c>
      <c r="Y94" s="12">
        <f t="shared" si="44"/>
        <v>0</v>
      </c>
      <c r="Z94" s="11">
        <f t="shared" si="45"/>
        <v>0</v>
      </c>
      <c r="AA94" s="12">
        <f t="shared" si="46"/>
        <v>0</v>
      </c>
      <c r="AB94" s="11">
        <f t="shared" si="47"/>
        <v>0</v>
      </c>
      <c r="AC94" s="12">
        <f t="shared" si="48"/>
        <v>0</v>
      </c>
      <c r="AD94" s="11">
        <f t="shared" si="49"/>
        <v>0</v>
      </c>
      <c r="AE94" s="12">
        <f t="shared" si="50"/>
        <v>0</v>
      </c>
      <c r="AF94" s="11">
        <f t="shared" si="51"/>
        <v>0</v>
      </c>
      <c r="AG94" s="12">
        <f t="shared" si="52"/>
        <v>0</v>
      </c>
      <c r="AH94" s="11">
        <f t="shared" si="53"/>
        <v>0</v>
      </c>
      <c r="AI94" s="12">
        <f t="shared" si="54"/>
        <v>0</v>
      </c>
      <c r="AJ94" s="11">
        <f t="shared" si="55"/>
        <v>0</v>
      </c>
      <c r="AK94" s="12">
        <f t="shared" si="56"/>
        <v>0</v>
      </c>
    </row>
    <row r="95" spans="1:37" x14ac:dyDescent="0.3">
      <c r="A95">
        <v>609983</v>
      </c>
      <c r="C95" s="1">
        <v>44098</v>
      </c>
      <c r="D95">
        <v>4</v>
      </c>
      <c r="E95" t="s">
        <v>204</v>
      </c>
      <c r="F95" t="s">
        <v>165</v>
      </c>
      <c r="G95" t="s">
        <v>22</v>
      </c>
      <c r="H95" s="2">
        <v>3819528</v>
      </c>
      <c r="J95">
        <f t="shared" si="29"/>
        <v>0</v>
      </c>
      <c r="K95">
        <f t="shared" si="30"/>
        <v>0</v>
      </c>
      <c r="L95">
        <f t="shared" si="31"/>
        <v>0</v>
      </c>
      <c r="M95">
        <f t="shared" si="32"/>
        <v>0</v>
      </c>
      <c r="N95">
        <f t="shared" si="33"/>
        <v>0</v>
      </c>
      <c r="O95">
        <f t="shared" si="34"/>
        <v>0</v>
      </c>
      <c r="P95">
        <f t="shared" si="35"/>
        <v>0</v>
      </c>
      <c r="Q95">
        <f t="shared" si="36"/>
        <v>0</v>
      </c>
      <c r="R95" s="11">
        <f t="shared" si="37"/>
        <v>0</v>
      </c>
      <c r="S95" s="12">
        <f t="shared" si="38"/>
        <v>0</v>
      </c>
      <c r="T95" s="11">
        <f t="shared" si="39"/>
        <v>0</v>
      </c>
      <c r="U95" s="12">
        <f t="shared" si="40"/>
        <v>0</v>
      </c>
      <c r="V95" s="11">
        <f t="shared" si="41"/>
        <v>0</v>
      </c>
      <c r="W95" s="12">
        <f t="shared" si="42"/>
        <v>0</v>
      </c>
      <c r="X95" s="11">
        <f t="shared" si="43"/>
        <v>0</v>
      </c>
      <c r="Y95" s="12">
        <f t="shared" si="44"/>
        <v>0</v>
      </c>
      <c r="Z95" s="11">
        <f t="shared" si="45"/>
        <v>0</v>
      </c>
      <c r="AA95" s="12">
        <f t="shared" si="46"/>
        <v>0</v>
      </c>
      <c r="AB95" s="11">
        <f t="shared" si="47"/>
        <v>0</v>
      </c>
      <c r="AC95" s="12">
        <f t="shared" si="48"/>
        <v>0</v>
      </c>
      <c r="AD95" s="11">
        <f t="shared" si="49"/>
        <v>0</v>
      </c>
      <c r="AE95" s="12">
        <f t="shared" si="50"/>
        <v>0</v>
      </c>
      <c r="AF95" s="11">
        <f t="shared" si="51"/>
        <v>0</v>
      </c>
      <c r="AG95" s="12">
        <f t="shared" si="52"/>
        <v>0</v>
      </c>
      <c r="AH95" s="11">
        <f t="shared" si="53"/>
        <v>0</v>
      </c>
      <c r="AI95" s="12">
        <f t="shared" si="54"/>
        <v>0</v>
      </c>
      <c r="AJ95" s="11">
        <f t="shared" si="55"/>
        <v>0</v>
      </c>
      <c r="AK95" s="12">
        <f t="shared" si="56"/>
        <v>0</v>
      </c>
    </row>
    <row r="96" spans="1:37" x14ac:dyDescent="0.3">
      <c r="A96">
        <v>609983</v>
      </c>
      <c r="C96" s="1">
        <v>44098</v>
      </c>
      <c r="D96">
        <v>5</v>
      </c>
      <c r="E96" t="s">
        <v>204</v>
      </c>
      <c r="F96" t="s">
        <v>165</v>
      </c>
      <c r="G96" t="s">
        <v>20</v>
      </c>
      <c r="H96" s="2">
        <v>3990725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  <c r="N96">
        <f t="shared" si="33"/>
        <v>0</v>
      </c>
      <c r="O96">
        <f t="shared" si="34"/>
        <v>0</v>
      </c>
      <c r="P96">
        <f t="shared" si="35"/>
        <v>0</v>
      </c>
      <c r="Q96">
        <f t="shared" si="36"/>
        <v>0</v>
      </c>
      <c r="R96" s="11">
        <f t="shared" si="37"/>
        <v>1</v>
      </c>
      <c r="S96" s="12">
        <f t="shared" si="38"/>
        <v>0</v>
      </c>
      <c r="T96" s="11">
        <f t="shared" si="39"/>
        <v>1</v>
      </c>
      <c r="U96" s="12">
        <f t="shared" si="40"/>
        <v>0</v>
      </c>
      <c r="V96" s="11">
        <f t="shared" si="41"/>
        <v>0</v>
      </c>
      <c r="W96" s="12">
        <f t="shared" si="42"/>
        <v>0</v>
      </c>
      <c r="X96" s="11">
        <f t="shared" si="43"/>
        <v>0</v>
      </c>
      <c r="Y96" s="12">
        <f t="shared" si="44"/>
        <v>0</v>
      </c>
      <c r="Z96" s="11">
        <f t="shared" si="45"/>
        <v>0</v>
      </c>
      <c r="AA96" s="12">
        <f t="shared" si="46"/>
        <v>0</v>
      </c>
      <c r="AB96" s="11">
        <f t="shared" si="47"/>
        <v>0</v>
      </c>
      <c r="AC96" s="12">
        <f t="shared" si="48"/>
        <v>0</v>
      </c>
      <c r="AD96" s="11">
        <f t="shared" si="49"/>
        <v>0</v>
      </c>
      <c r="AE96" s="12">
        <f t="shared" si="50"/>
        <v>0</v>
      </c>
      <c r="AF96" s="11">
        <f t="shared" si="51"/>
        <v>0</v>
      </c>
      <c r="AG96" s="12">
        <f t="shared" si="52"/>
        <v>0</v>
      </c>
      <c r="AH96" s="11">
        <f t="shared" si="53"/>
        <v>0</v>
      </c>
      <c r="AI96" s="12">
        <f t="shared" si="54"/>
        <v>0</v>
      </c>
      <c r="AJ96" s="11">
        <f t="shared" si="55"/>
        <v>0</v>
      </c>
      <c r="AK96" s="12">
        <f t="shared" si="56"/>
        <v>0</v>
      </c>
    </row>
    <row r="97" spans="1:37" x14ac:dyDescent="0.3">
      <c r="A97">
        <v>609983</v>
      </c>
      <c r="C97" s="1">
        <v>44098</v>
      </c>
      <c r="D97">
        <v>6</v>
      </c>
      <c r="E97" t="s">
        <v>204</v>
      </c>
      <c r="F97" t="s">
        <v>165</v>
      </c>
      <c r="G97" t="s">
        <v>14</v>
      </c>
      <c r="H97" s="2">
        <v>4062398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  <c r="N97">
        <f t="shared" si="33"/>
        <v>0</v>
      </c>
      <c r="O97">
        <f t="shared" si="34"/>
        <v>0</v>
      </c>
      <c r="P97">
        <f t="shared" si="35"/>
        <v>0</v>
      </c>
      <c r="Q97">
        <f t="shared" si="36"/>
        <v>0</v>
      </c>
      <c r="R97" s="11">
        <f t="shared" si="37"/>
        <v>0</v>
      </c>
      <c r="S97" s="12">
        <f t="shared" si="38"/>
        <v>0</v>
      </c>
      <c r="T97" s="11">
        <f t="shared" si="39"/>
        <v>0</v>
      </c>
      <c r="U97" s="12">
        <f t="shared" si="40"/>
        <v>0</v>
      </c>
      <c r="V97" s="11">
        <f t="shared" si="41"/>
        <v>0</v>
      </c>
      <c r="W97" s="12">
        <f t="shared" si="42"/>
        <v>0</v>
      </c>
      <c r="X97" s="11">
        <f t="shared" si="43"/>
        <v>0</v>
      </c>
      <c r="Y97" s="12">
        <f t="shared" si="44"/>
        <v>0</v>
      </c>
      <c r="Z97" s="11">
        <f t="shared" si="45"/>
        <v>1</v>
      </c>
      <c r="AA97" s="12">
        <f t="shared" si="46"/>
        <v>0</v>
      </c>
      <c r="AB97" s="11">
        <f t="shared" si="47"/>
        <v>0</v>
      </c>
      <c r="AC97" s="12">
        <f t="shared" si="48"/>
        <v>0</v>
      </c>
      <c r="AD97" s="11">
        <f t="shared" si="49"/>
        <v>0</v>
      </c>
      <c r="AE97" s="12">
        <f t="shared" si="50"/>
        <v>0</v>
      </c>
      <c r="AF97" s="11">
        <f t="shared" si="51"/>
        <v>0</v>
      </c>
      <c r="AG97" s="12">
        <f t="shared" si="52"/>
        <v>0</v>
      </c>
      <c r="AH97" s="11">
        <f t="shared" si="53"/>
        <v>0</v>
      </c>
      <c r="AI97" s="12">
        <f t="shared" si="54"/>
        <v>0</v>
      </c>
      <c r="AJ97" s="11">
        <f t="shared" si="55"/>
        <v>0</v>
      </c>
      <c r="AK97" s="12">
        <f t="shared" si="56"/>
        <v>0</v>
      </c>
    </row>
    <row r="98" spans="1:37" x14ac:dyDescent="0.3">
      <c r="A98">
        <v>609983</v>
      </c>
      <c r="C98" s="1">
        <v>44098</v>
      </c>
      <c r="D98">
        <v>7</v>
      </c>
      <c r="E98" t="s">
        <v>204</v>
      </c>
      <c r="F98" t="s">
        <v>165</v>
      </c>
      <c r="G98" t="s">
        <v>13</v>
      </c>
      <c r="H98" s="2">
        <v>4189455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  <c r="N98">
        <f t="shared" si="33"/>
        <v>1</v>
      </c>
      <c r="O98">
        <f t="shared" si="34"/>
        <v>0</v>
      </c>
      <c r="P98">
        <f t="shared" si="35"/>
        <v>0</v>
      </c>
      <c r="Q98">
        <f t="shared" si="36"/>
        <v>0</v>
      </c>
      <c r="R98" s="11">
        <f t="shared" si="37"/>
        <v>0</v>
      </c>
      <c r="S98" s="12">
        <f t="shared" si="38"/>
        <v>0</v>
      </c>
      <c r="T98" s="11">
        <f t="shared" si="39"/>
        <v>0</v>
      </c>
      <c r="U98" s="12">
        <f t="shared" si="40"/>
        <v>0</v>
      </c>
      <c r="V98" s="11">
        <f t="shared" si="41"/>
        <v>0</v>
      </c>
      <c r="W98" s="12">
        <f t="shared" si="42"/>
        <v>0</v>
      </c>
      <c r="X98" s="11">
        <f t="shared" si="43"/>
        <v>0</v>
      </c>
      <c r="Y98" s="12">
        <f t="shared" si="44"/>
        <v>0</v>
      </c>
      <c r="Z98" s="11">
        <f t="shared" si="45"/>
        <v>0</v>
      </c>
      <c r="AA98" s="12">
        <f t="shared" si="46"/>
        <v>0</v>
      </c>
      <c r="AB98" s="11">
        <f t="shared" si="47"/>
        <v>0</v>
      </c>
      <c r="AC98" s="12">
        <f t="shared" si="48"/>
        <v>0</v>
      </c>
      <c r="AD98" s="11">
        <f t="shared" si="49"/>
        <v>0</v>
      </c>
      <c r="AE98" s="12">
        <f t="shared" si="50"/>
        <v>0</v>
      </c>
      <c r="AF98" s="11">
        <f t="shared" si="51"/>
        <v>0</v>
      </c>
      <c r="AG98" s="12">
        <f t="shared" si="52"/>
        <v>0</v>
      </c>
      <c r="AH98" s="11">
        <f t="shared" si="53"/>
        <v>0</v>
      </c>
      <c r="AI98" s="12">
        <f t="shared" si="54"/>
        <v>0</v>
      </c>
      <c r="AJ98" s="11">
        <f t="shared" si="55"/>
        <v>0</v>
      </c>
      <c r="AK98" s="12">
        <f t="shared" si="56"/>
        <v>0</v>
      </c>
    </row>
    <row r="99" spans="1:37" x14ac:dyDescent="0.3">
      <c r="A99">
        <v>609983</v>
      </c>
      <c r="C99" s="1">
        <v>44098</v>
      </c>
      <c r="D99">
        <v>8</v>
      </c>
      <c r="E99" t="s">
        <v>204</v>
      </c>
      <c r="F99" t="s">
        <v>165</v>
      </c>
      <c r="G99" t="s">
        <v>43</v>
      </c>
      <c r="H99" s="2">
        <v>4491282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  <c r="N99">
        <f t="shared" si="33"/>
        <v>0</v>
      </c>
      <c r="O99">
        <f t="shared" si="34"/>
        <v>0</v>
      </c>
      <c r="P99">
        <f t="shared" si="35"/>
        <v>0</v>
      </c>
      <c r="Q99">
        <f t="shared" si="36"/>
        <v>0</v>
      </c>
      <c r="R99" s="11">
        <f t="shared" si="37"/>
        <v>0</v>
      </c>
      <c r="S99" s="12">
        <f t="shared" si="38"/>
        <v>0</v>
      </c>
      <c r="T99" s="11">
        <f t="shared" si="39"/>
        <v>0</v>
      </c>
      <c r="U99" s="12">
        <f t="shared" si="40"/>
        <v>0</v>
      </c>
      <c r="V99" s="11">
        <f t="shared" si="41"/>
        <v>0</v>
      </c>
      <c r="W99" s="12">
        <f t="shared" si="42"/>
        <v>0</v>
      </c>
      <c r="X99" s="11">
        <f t="shared" si="43"/>
        <v>0</v>
      </c>
      <c r="Y99" s="12">
        <f t="shared" si="44"/>
        <v>0</v>
      </c>
      <c r="Z99" s="11">
        <f t="shared" si="45"/>
        <v>0</v>
      </c>
      <c r="AA99" s="12">
        <f t="shared" si="46"/>
        <v>0</v>
      </c>
      <c r="AB99" s="11">
        <f t="shared" si="47"/>
        <v>0</v>
      </c>
      <c r="AC99" s="12">
        <f t="shared" si="48"/>
        <v>0</v>
      </c>
      <c r="AD99" s="11">
        <f t="shared" si="49"/>
        <v>0</v>
      </c>
      <c r="AE99" s="12">
        <f t="shared" si="50"/>
        <v>0</v>
      </c>
      <c r="AF99" s="11">
        <f t="shared" si="51"/>
        <v>0</v>
      </c>
      <c r="AG99" s="12">
        <f t="shared" si="52"/>
        <v>0</v>
      </c>
      <c r="AH99" s="11">
        <f t="shared" si="53"/>
        <v>0</v>
      </c>
      <c r="AI99" s="12">
        <f t="shared" si="54"/>
        <v>0</v>
      </c>
      <c r="AJ99" s="11">
        <f t="shared" si="55"/>
        <v>0</v>
      </c>
      <c r="AK99" s="12">
        <f t="shared" si="56"/>
        <v>0</v>
      </c>
    </row>
    <row r="100" spans="1:37" x14ac:dyDescent="0.3">
      <c r="A100">
        <v>609983</v>
      </c>
      <c r="C100" s="1">
        <v>44098</v>
      </c>
      <c r="D100">
        <v>9</v>
      </c>
      <c r="E100" t="s">
        <v>204</v>
      </c>
      <c r="F100" t="s">
        <v>165</v>
      </c>
      <c r="G100" t="s">
        <v>33</v>
      </c>
      <c r="H100" s="2">
        <v>4748471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  <c r="N100">
        <f t="shared" si="33"/>
        <v>0</v>
      </c>
      <c r="O100">
        <f t="shared" si="34"/>
        <v>0</v>
      </c>
      <c r="P100">
        <f t="shared" si="35"/>
        <v>0</v>
      </c>
      <c r="Q100">
        <f t="shared" si="36"/>
        <v>0</v>
      </c>
      <c r="R100" s="11">
        <f t="shared" si="37"/>
        <v>0</v>
      </c>
      <c r="S100" s="12">
        <f t="shared" si="38"/>
        <v>0</v>
      </c>
      <c r="T100" s="11">
        <f t="shared" si="39"/>
        <v>0</v>
      </c>
      <c r="U100" s="12">
        <f t="shared" si="40"/>
        <v>0</v>
      </c>
      <c r="V100" s="11">
        <f t="shared" si="41"/>
        <v>0</v>
      </c>
      <c r="W100" s="12">
        <f t="shared" si="42"/>
        <v>0</v>
      </c>
      <c r="X100" s="11">
        <f t="shared" si="43"/>
        <v>0</v>
      </c>
      <c r="Y100" s="12">
        <f t="shared" si="44"/>
        <v>0</v>
      </c>
      <c r="Z100" s="11">
        <f t="shared" si="45"/>
        <v>0</v>
      </c>
      <c r="AA100" s="12">
        <f t="shared" si="46"/>
        <v>0</v>
      </c>
      <c r="AB100" s="11">
        <f t="shared" si="47"/>
        <v>0</v>
      </c>
      <c r="AC100" s="12">
        <f t="shared" si="48"/>
        <v>0</v>
      </c>
      <c r="AD100" s="11">
        <f t="shared" si="49"/>
        <v>0</v>
      </c>
      <c r="AE100" s="12">
        <f t="shared" si="50"/>
        <v>0</v>
      </c>
      <c r="AF100" s="11">
        <f t="shared" si="51"/>
        <v>0</v>
      </c>
      <c r="AG100" s="12">
        <f t="shared" si="52"/>
        <v>0</v>
      </c>
      <c r="AH100" s="11">
        <f t="shared" si="53"/>
        <v>0</v>
      </c>
      <c r="AI100" s="12">
        <f t="shared" si="54"/>
        <v>0</v>
      </c>
      <c r="AJ100" s="11">
        <f t="shared" si="55"/>
        <v>0</v>
      </c>
      <c r="AK100" s="12">
        <f t="shared" si="56"/>
        <v>0</v>
      </c>
    </row>
    <row r="101" spans="1:37" x14ac:dyDescent="0.3">
      <c r="A101">
        <v>609983</v>
      </c>
      <c r="C101" s="1">
        <v>44098</v>
      </c>
      <c r="D101">
        <v>10</v>
      </c>
      <c r="E101" t="s">
        <v>204</v>
      </c>
      <c r="F101" t="s">
        <v>165</v>
      </c>
      <c r="G101" t="s">
        <v>18</v>
      </c>
      <c r="H101" s="2">
        <v>4842392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  <c r="N101">
        <f t="shared" si="33"/>
        <v>0</v>
      </c>
      <c r="O101">
        <f t="shared" si="34"/>
        <v>0</v>
      </c>
      <c r="P101">
        <f t="shared" si="35"/>
        <v>0</v>
      </c>
      <c r="Q101">
        <f t="shared" si="36"/>
        <v>0</v>
      </c>
      <c r="R101" s="11">
        <f t="shared" si="37"/>
        <v>0</v>
      </c>
      <c r="S101" s="12">
        <f t="shared" si="38"/>
        <v>0</v>
      </c>
      <c r="T101" s="11">
        <f t="shared" si="39"/>
        <v>0</v>
      </c>
      <c r="U101" s="12">
        <f t="shared" si="40"/>
        <v>0</v>
      </c>
      <c r="V101" s="11">
        <f t="shared" si="41"/>
        <v>0</v>
      </c>
      <c r="W101" s="12">
        <f t="shared" si="42"/>
        <v>0</v>
      </c>
      <c r="X101" s="11">
        <f t="shared" si="43"/>
        <v>0</v>
      </c>
      <c r="Y101" s="12">
        <f t="shared" si="44"/>
        <v>0</v>
      </c>
      <c r="Z101" s="11">
        <f t="shared" si="45"/>
        <v>0</v>
      </c>
      <c r="AA101" s="12">
        <f t="shared" si="46"/>
        <v>0</v>
      </c>
      <c r="AB101" s="11">
        <f t="shared" si="47"/>
        <v>0</v>
      </c>
      <c r="AC101" s="12">
        <f t="shared" si="48"/>
        <v>0</v>
      </c>
      <c r="AD101" s="11">
        <f t="shared" si="49"/>
        <v>1</v>
      </c>
      <c r="AE101" s="12">
        <f t="shared" si="50"/>
        <v>0</v>
      </c>
      <c r="AF101" s="11">
        <f t="shared" si="51"/>
        <v>0</v>
      </c>
      <c r="AG101" s="12">
        <f t="shared" si="52"/>
        <v>0</v>
      </c>
      <c r="AH101" s="11">
        <f t="shared" si="53"/>
        <v>0</v>
      </c>
      <c r="AI101" s="12">
        <f t="shared" si="54"/>
        <v>0</v>
      </c>
      <c r="AJ101" s="11">
        <f t="shared" si="55"/>
        <v>0</v>
      </c>
      <c r="AK101" s="12">
        <f t="shared" si="56"/>
        <v>0</v>
      </c>
    </row>
    <row r="102" spans="1:37" x14ac:dyDescent="0.3">
      <c r="A102">
        <v>609983</v>
      </c>
      <c r="C102" s="1">
        <v>44098</v>
      </c>
      <c r="D102">
        <v>11</v>
      </c>
      <c r="E102" t="s">
        <v>204</v>
      </c>
      <c r="F102" t="s">
        <v>165</v>
      </c>
      <c r="G102" t="s">
        <v>28</v>
      </c>
      <c r="H102" s="2">
        <v>5122644</v>
      </c>
      <c r="J102">
        <f t="shared" si="29"/>
        <v>0</v>
      </c>
      <c r="K102">
        <f t="shared" si="30"/>
        <v>0</v>
      </c>
      <c r="L102">
        <f t="shared" si="31"/>
        <v>0</v>
      </c>
      <c r="M102">
        <f t="shared" si="32"/>
        <v>0</v>
      </c>
      <c r="N102">
        <f t="shared" si="33"/>
        <v>0</v>
      </c>
      <c r="O102">
        <f t="shared" si="34"/>
        <v>0</v>
      </c>
      <c r="P102">
        <f t="shared" si="35"/>
        <v>0</v>
      </c>
      <c r="Q102">
        <f t="shared" si="36"/>
        <v>0</v>
      </c>
      <c r="R102" s="11">
        <f t="shared" si="37"/>
        <v>0</v>
      </c>
      <c r="S102" s="12">
        <f t="shared" si="38"/>
        <v>0</v>
      </c>
      <c r="T102" s="11">
        <f t="shared" si="39"/>
        <v>0</v>
      </c>
      <c r="U102" s="12">
        <f t="shared" si="40"/>
        <v>0</v>
      </c>
      <c r="V102" s="11">
        <f t="shared" si="41"/>
        <v>0</v>
      </c>
      <c r="W102" s="12">
        <f t="shared" si="42"/>
        <v>0</v>
      </c>
      <c r="X102" s="11">
        <f t="shared" si="43"/>
        <v>0</v>
      </c>
      <c r="Y102" s="12">
        <f t="shared" si="44"/>
        <v>0</v>
      </c>
      <c r="Z102" s="11">
        <f t="shared" si="45"/>
        <v>0</v>
      </c>
      <c r="AA102" s="12">
        <f t="shared" si="46"/>
        <v>0</v>
      </c>
      <c r="AB102" s="11">
        <f t="shared" si="47"/>
        <v>0</v>
      </c>
      <c r="AC102" s="12">
        <f t="shared" si="48"/>
        <v>0</v>
      </c>
      <c r="AD102" s="11">
        <f t="shared" si="49"/>
        <v>0</v>
      </c>
      <c r="AE102" s="12">
        <f t="shared" si="50"/>
        <v>0</v>
      </c>
      <c r="AF102" s="11">
        <f t="shared" si="51"/>
        <v>0</v>
      </c>
      <c r="AG102" s="12">
        <f t="shared" si="52"/>
        <v>0</v>
      </c>
      <c r="AH102" s="11">
        <f t="shared" si="53"/>
        <v>0</v>
      </c>
      <c r="AI102" s="12">
        <f t="shared" si="54"/>
        <v>0</v>
      </c>
      <c r="AJ102" s="11">
        <f t="shared" si="55"/>
        <v>0</v>
      </c>
      <c r="AK102" s="12">
        <f t="shared" si="56"/>
        <v>0</v>
      </c>
    </row>
    <row r="103" spans="1:37" x14ac:dyDescent="0.3">
      <c r="A103">
        <v>609983</v>
      </c>
      <c r="C103" s="1">
        <v>44098</v>
      </c>
      <c r="D103">
        <v>12</v>
      </c>
      <c r="E103" t="s">
        <v>204</v>
      </c>
      <c r="F103" t="s">
        <v>165</v>
      </c>
      <c r="G103" t="s">
        <v>23</v>
      </c>
      <c r="H103" s="2">
        <v>5173228</v>
      </c>
      <c r="J103">
        <f t="shared" si="29"/>
        <v>0</v>
      </c>
      <c r="K103">
        <f t="shared" si="30"/>
        <v>0</v>
      </c>
      <c r="L103">
        <f t="shared" si="31"/>
        <v>0</v>
      </c>
      <c r="M103">
        <f t="shared" si="32"/>
        <v>0</v>
      </c>
      <c r="N103">
        <f t="shared" si="33"/>
        <v>0</v>
      </c>
      <c r="O103">
        <f t="shared" si="34"/>
        <v>0</v>
      </c>
      <c r="P103">
        <f t="shared" si="35"/>
        <v>0</v>
      </c>
      <c r="Q103">
        <f t="shared" si="36"/>
        <v>0</v>
      </c>
      <c r="R103" s="11">
        <f t="shared" si="37"/>
        <v>0</v>
      </c>
      <c r="S103" s="12">
        <f t="shared" si="38"/>
        <v>0</v>
      </c>
      <c r="T103" s="11">
        <f t="shared" si="39"/>
        <v>0</v>
      </c>
      <c r="U103" s="12">
        <f t="shared" si="40"/>
        <v>0</v>
      </c>
      <c r="V103" s="11">
        <f t="shared" si="41"/>
        <v>0</v>
      </c>
      <c r="W103" s="12">
        <f t="shared" si="42"/>
        <v>0</v>
      </c>
      <c r="X103" s="11">
        <f t="shared" si="43"/>
        <v>0</v>
      </c>
      <c r="Y103" s="12">
        <f t="shared" si="44"/>
        <v>0</v>
      </c>
      <c r="Z103" s="11">
        <f t="shared" si="45"/>
        <v>0</v>
      </c>
      <c r="AA103" s="12">
        <f t="shared" si="46"/>
        <v>0</v>
      </c>
      <c r="AB103" s="11">
        <f t="shared" si="47"/>
        <v>0</v>
      </c>
      <c r="AC103" s="12">
        <f t="shared" si="48"/>
        <v>0</v>
      </c>
      <c r="AD103" s="11">
        <f t="shared" si="49"/>
        <v>0</v>
      </c>
      <c r="AE103" s="12">
        <f t="shared" si="50"/>
        <v>0</v>
      </c>
      <c r="AF103" s="11">
        <f t="shared" si="51"/>
        <v>0</v>
      </c>
      <c r="AG103" s="12">
        <f t="shared" si="52"/>
        <v>0</v>
      </c>
      <c r="AH103" s="11">
        <f t="shared" si="53"/>
        <v>0</v>
      </c>
      <c r="AI103" s="12">
        <f t="shared" si="54"/>
        <v>0</v>
      </c>
      <c r="AJ103" s="11">
        <f t="shared" si="55"/>
        <v>0</v>
      </c>
      <c r="AK103" s="12">
        <f t="shared" si="56"/>
        <v>0</v>
      </c>
    </row>
    <row r="104" spans="1:37" x14ac:dyDescent="0.3">
      <c r="A104">
        <v>609983</v>
      </c>
      <c r="C104" s="1">
        <v>44098</v>
      </c>
      <c r="D104">
        <v>13</v>
      </c>
      <c r="E104" t="s">
        <v>204</v>
      </c>
      <c r="F104" t="s">
        <v>165</v>
      </c>
      <c r="G104" t="s">
        <v>39</v>
      </c>
      <c r="H104" s="2">
        <v>5278000</v>
      </c>
      <c r="J104">
        <f t="shared" si="29"/>
        <v>0</v>
      </c>
      <c r="K104">
        <f t="shared" si="30"/>
        <v>0</v>
      </c>
      <c r="L104">
        <f t="shared" si="31"/>
        <v>0</v>
      </c>
      <c r="M104">
        <f t="shared" si="32"/>
        <v>0</v>
      </c>
      <c r="N104">
        <f t="shared" si="33"/>
        <v>0</v>
      </c>
      <c r="O104">
        <f t="shared" si="34"/>
        <v>0</v>
      </c>
      <c r="P104">
        <f t="shared" si="35"/>
        <v>0</v>
      </c>
      <c r="Q104">
        <f t="shared" si="36"/>
        <v>0</v>
      </c>
      <c r="R104" s="11">
        <f t="shared" si="37"/>
        <v>0</v>
      </c>
      <c r="S104" s="12">
        <f t="shared" si="38"/>
        <v>0</v>
      </c>
      <c r="T104" s="11">
        <f t="shared" si="39"/>
        <v>0</v>
      </c>
      <c r="U104" s="12">
        <f t="shared" si="40"/>
        <v>0</v>
      </c>
      <c r="V104" s="11">
        <f t="shared" si="41"/>
        <v>0</v>
      </c>
      <c r="W104" s="12">
        <f t="shared" si="42"/>
        <v>0</v>
      </c>
      <c r="X104" s="11">
        <f t="shared" si="43"/>
        <v>0</v>
      </c>
      <c r="Y104" s="12">
        <f t="shared" si="44"/>
        <v>0</v>
      </c>
      <c r="Z104" s="11">
        <f t="shared" si="45"/>
        <v>0</v>
      </c>
      <c r="AA104" s="12">
        <f t="shared" si="46"/>
        <v>0</v>
      </c>
      <c r="AB104" s="11">
        <f t="shared" si="47"/>
        <v>0</v>
      </c>
      <c r="AC104" s="12">
        <f t="shared" si="48"/>
        <v>0</v>
      </c>
      <c r="AD104" s="11">
        <f t="shared" si="49"/>
        <v>0</v>
      </c>
      <c r="AE104" s="12">
        <f t="shared" si="50"/>
        <v>0</v>
      </c>
      <c r="AF104" s="11">
        <f t="shared" si="51"/>
        <v>0</v>
      </c>
      <c r="AG104" s="12">
        <f t="shared" si="52"/>
        <v>0</v>
      </c>
      <c r="AH104" s="11">
        <f t="shared" si="53"/>
        <v>1</v>
      </c>
      <c r="AI104" s="12">
        <f t="shared" si="54"/>
        <v>0</v>
      </c>
      <c r="AJ104" s="11">
        <f t="shared" si="55"/>
        <v>0</v>
      </c>
      <c r="AK104" s="12">
        <f t="shared" si="56"/>
        <v>0</v>
      </c>
    </row>
    <row r="105" spans="1:37" x14ac:dyDescent="0.3">
      <c r="A105">
        <v>609983</v>
      </c>
      <c r="C105" s="1">
        <v>44098</v>
      </c>
      <c r="D105">
        <v>14</v>
      </c>
      <c r="E105" t="s">
        <v>204</v>
      </c>
      <c r="F105" t="s">
        <v>165</v>
      </c>
      <c r="G105" t="s">
        <v>156</v>
      </c>
      <c r="H105" s="2">
        <v>5383000</v>
      </c>
      <c r="J105">
        <f t="shared" si="29"/>
        <v>1</v>
      </c>
      <c r="K105">
        <f t="shared" si="30"/>
        <v>0</v>
      </c>
      <c r="L105">
        <f t="shared" si="31"/>
        <v>0</v>
      </c>
      <c r="M105">
        <f t="shared" si="32"/>
        <v>0</v>
      </c>
      <c r="N105">
        <f t="shared" si="33"/>
        <v>0</v>
      </c>
      <c r="O105">
        <f t="shared" si="34"/>
        <v>0</v>
      </c>
      <c r="P105">
        <f t="shared" si="35"/>
        <v>0</v>
      </c>
      <c r="Q105">
        <f t="shared" si="36"/>
        <v>0</v>
      </c>
      <c r="R105" s="11">
        <f t="shared" si="37"/>
        <v>0</v>
      </c>
      <c r="S105" s="12">
        <f t="shared" si="38"/>
        <v>0</v>
      </c>
      <c r="T105" s="11">
        <f t="shared" si="39"/>
        <v>0</v>
      </c>
      <c r="U105" s="12">
        <f t="shared" si="40"/>
        <v>0</v>
      </c>
      <c r="V105" s="11">
        <f t="shared" si="41"/>
        <v>0</v>
      </c>
      <c r="W105" s="12">
        <f t="shared" si="42"/>
        <v>0</v>
      </c>
      <c r="X105" s="11">
        <f t="shared" si="43"/>
        <v>0</v>
      </c>
      <c r="Y105" s="12">
        <f t="shared" si="44"/>
        <v>0</v>
      </c>
      <c r="Z105" s="11">
        <f t="shared" si="45"/>
        <v>0</v>
      </c>
      <c r="AA105" s="12">
        <f t="shared" si="46"/>
        <v>0</v>
      </c>
      <c r="AB105" s="11">
        <f t="shared" si="47"/>
        <v>0</v>
      </c>
      <c r="AC105" s="12">
        <f t="shared" si="48"/>
        <v>0</v>
      </c>
      <c r="AD105" s="11">
        <f t="shared" si="49"/>
        <v>0</v>
      </c>
      <c r="AE105" s="12">
        <f t="shared" si="50"/>
        <v>0</v>
      </c>
      <c r="AF105" s="11">
        <f t="shared" si="51"/>
        <v>0</v>
      </c>
      <c r="AG105" s="12">
        <f t="shared" si="52"/>
        <v>0</v>
      </c>
      <c r="AH105" s="11">
        <f t="shared" si="53"/>
        <v>0</v>
      </c>
      <c r="AI105" s="12">
        <f t="shared" si="54"/>
        <v>0</v>
      </c>
      <c r="AJ105" s="11">
        <f t="shared" si="55"/>
        <v>0</v>
      </c>
      <c r="AK105" s="12">
        <f t="shared" si="56"/>
        <v>0</v>
      </c>
    </row>
    <row r="106" spans="1:37" x14ac:dyDescent="0.3">
      <c r="A106">
        <v>609983</v>
      </c>
      <c r="C106" s="1">
        <v>44098</v>
      </c>
      <c r="D106">
        <v>15</v>
      </c>
      <c r="E106" t="s">
        <v>204</v>
      </c>
      <c r="F106" t="s">
        <v>165</v>
      </c>
      <c r="G106" t="s">
        <v>15</v>
      </c>
      <c r="H106" s="2">
        <v>5564340</v>
      </c>
      <c r="J106">
        <f t="shared" si="29"/>
        <v>0</v>
      </c>
      <c r="K106">
        <f t="shared" si="30"/>
        <v>0</v>
      </c>
      <c r="L106">
        <f t="shared" si="31"/>
        <v>0</v>
      </c>
      <c r="M106">
        <f t="shared" si="32"/>
        <v>0</v>
      </c>
      <c r="N106">
        <f t="shared" si="33"/>
        <v>0</v>
      </c>
      <c r="O106">
        <f t="shared" si="34"/>
        <v>0</v>
      </c>
      <c r="P106">
        <f t="shared" si="35"/>
        <v>0</v>
      </c>
      <c r="Q106">
        <f t="shared" si="36"/>
        <v>0</v>
      </c>
      <c r="R106" s="11">
        <f t="shared" si="37"/>
        <v>0</v>
      </c>
      <c r="S106" s="12">
        <f t="shared" si="38"/>
        <v>0</v>
      </c>
      <c r="T106" s="11">
        <f t="shared" si="39"/>
        <v>0</v>
      </c>
      <c r="U106" s="12">
        <f t="shared" si="40"/>
        <v>0</v>
      </c>
      <c r="V106" s="11">
        <f t="shared" si="41"/>
        <v>0</v>
      </c>
      <c r="W106" s="12">
        <f t="shared" si="42"/>
        <v>0</v>
      </c>
      <c r="X106" s="11">
        <f t="shared" si="43"/>
        <v>0</v>
      </c>
      <c r="Y106" s="12">
        <f t="shared" si="44"/>
        <v>0</v>
      </c>
      <c r="Z106" s="11">
        <f t="shared" si="45"/>
        <v>0</v>
      </c>
      <c r="AA106" s="12">
        <f t="shared" si="46"/>
        <v>0</v>
      </c>
      <c r="AB106" s="11">
        <f t="shared" si="47"/>
        <v>0</v>
      </c>
      <c r="AC106" s="12">
        <f t="shared" si="48"/>
        <v>0</v>
      </c>
      <c r="AD106" s="11">
        <f t="shared" si="49"/>
        <v>0</v>
      </c>
      <c r="AE106" s="12">
        <f t="shared" si="50"/>
        <v>0</v>
      </c>
      <c r="AF106" s="11">
        <f t="shared" si="51"/>
        <v>1</v>
      </c>
      <c r="AG106" s="12">
        <f t="shared" si="52"/>
        <v>0</v>
      </c>
      <c r="AH106" s="11">
        <f t="shared" si="53"/>
        <v>0</v>
      </c>
      <c r="AI106" s="12">
        <f t="shared" si="54"/>
        <v>0</v>
      </c>
      <c r="AJ106" s="11">
        <f t="shared" si="55"/>
        <v>0</v>
      </c>
      <c r="AK106" s="12">
        <f t="shared" si="56"/>
        <v>0</v>
      </c>
    </row>
    <row r="107" spans="1:37" x14ac:dyDescent="0.3">
      <c r="A107">
        <v>609983</v>
      </c>
      <c r="C107" s="1">
        <v>44098</v>
      </c>
      <c r="D107">
        <v>16</v>
      </c>
      <c r="E107" t="s">
        <v>204</v>
      </c>
      <c r="F107" t="s">
        <v>165</v>
      </c>
      <c r="G107" t="s">
        <v>44</v>
      </c>
      <c r="H107" s="2">
        <v>5927500</v>
      </c>
      <c r="J107">
        <f t="shared" si="29"/>
        <v>0</v>
      </c>
      <c r="K107">
        <f t="shared" si="30"/>
        <v>0</v>
      </c>
      <c r="L107">
        <f t="shared" si="31"/>
        <v>0</v>
      </c>
      <c r="M107">
        <f t="shared" si="32"/>
        <v>0</v>
      </c>
      <c r="N107">
        <f t="shared" si="33"/>
        <v>0</v>
      </c>
      <c r="O107">
        <f t="shared" si="34"/>
        <v>0</v>
      </c>
      <c r="P107">
        <f t="shared" si="35"/>
        <v>1</v>
      </c>
      <c r="Q107">
        <f t="shared" si="36"/>
        <v>0</v>
      </c>
      <c r="R107" s="11">
        <f t="shared" si="37"/>
        <v>0</v>
      </c>
      <c r="S107" s="12">
        <f t="shared" si="38"/>
        <v>0</v>
      </c>
      <c r="T107" s="11">
        <f t="shared" si="39"/>
        <v>0</v>
      </c>
      <c r="U107" s="12">
        <f t="shared" si="40"/>
        <v>0</v>
      </c>
      <c r="V107" s="11">
        <f t="shared" si="41"/>
        <v>0</v>
      </c>
      <c r="W107" s="12">
        <f t="shared" si="42"/>
        <v>0</v>
      </c>
      <c r="X107" s="11">
        <f t="shared" si="43"/>
        <v>0</v>
      </c>
      <c r="Y107" s="12">
        <f t="shared" si="44"/>
        <v>0</v>
      </c>
      <c r="Z107" s="11">
        <f t="shared" si="45"/>
        <v>0</v>
      </c>
      <c r="AA107" s="12">
        <f t="shared" si="46"/>
        <v>0</v>
      </c>
      <c r="AB107" s="11">
        <f t="shared" si="47"/>
        <v>0</v>
      </c>
      <c r="AC107" s="12">
        <f t="shared" si="48"/>
        <v>0</v>
      </c>
      <c r="AD107" s="11">
        <f t="shared" si="49"/>
        <v>0</v>
      </c>
      <c r="AE107" s="12">
        <f t="shared" si="50"/>
        <v>0</v>
      </c>
      <c r="AF107" s="11">
        <f t="shared" si="51"/>
        <v>0</v>
      </c>
      <c r="AG107" s="12">
        <f t="shared" si="52"/>
        <v>0</v>
      </c>
      <c r="AH107" s="11">
        <f t="shared" si="53"/>
        <v>0</v>
      </c>
      <c r="AI107" s="12">
        <f t="shared" si="54"/>
        <v>0</v>
      </c>
      <c r="AJ107" s="11">
        <f t="shared" si="55"/>
        <v>0</v>
      </c>
      <c r="AK107" s="12">
        <f t="shared" si="56"/>
        <v>0</v>
      </c>
    </row>
    <row r="108" spans="1:37" x14ac:dyDescent="0.3">
      <c r="A108">
        <v>609983</v>
      </c>
      <c r="C108" s="1">
        <v>44098</v>
      </c>
      <c r="D108">
        <v>17</v>
      </c>
      <c r="E108" t="s">
        <v>204</v>
      </c>
      <c r="F108" t="s">
        <v>165</v>
      </c>
      <c r="G108" t="s">
        <v>35</v>
      </c>
      <c r="H108" s="2">
        <v>6468354</v>
      </c>
      <c r="J108">
        <f t="shared" si="29"/>
        <v>0</v>
      </c>
      <c r="K108">
        <f t="shared" si="30"/>
        <v>0</v>
      </c>
      <c r="L108">
        <f t="shared" si="31"/>
        <v>1</v>
      </c>
      <c r="M108">
        <f t="shared" si="32"/>
        <v>0</v>
      </c>
      <c r="N108">
        <f t="shared" si="33"/>
        <v>0</v>
      </c>
      <c r="O108">
        <f t="shared" si="34"/>
        <v>0</v>
      </c>
      <c r="P108">
        <f t="shared" si="35"/>
        <v>0</v>
      </c>
      <c r="Q108">
        <f t="shared" si="36"/>
        <v>0</v>
      </c>
      <c r="R108" s="11">
        <f t="shared" si="37"/>
        <v>0</v>
      </c>
      <c r="S108" s="12">
        <f t="shared" si="38"/>
        <v>0</v>
      </c>
      <c r="T108" s="11">
        <f t="shared" si="39"/>
        <v>0</v>
      </c>
      <c r="U108" s="12">
        <f t="shared" si="40"/>
        <v>0</v>
      </c>
      <c r="V108" s="11">
        <f t="shared" si="41"/>
        <v>0</v>
      </c>
      <c r="W108" s="12">
        <f t="shared" si="42"/>
        <v>0</v>
      </c>
      <c r="X108" s="11">
        <f t="shared" si="43"/>
        <v>0</v>
      </c>
      <c r="Y108" s="12">
        <f t="shared" si="44"/>
        <v>0</v>
      </c>
      <c r="Z108" s="11">
        <f t="shared" si="45"/>
        <v>0</v>
      </c>
      <c r="AA108" s="12">
        <f t="shared" si="46"/>
        <v>0</v>
      </c>
      <c r="AB108" s="11">
        <f t="shared" si="47"/>
        <v>0</v>
      </c>
      <c r="AC108" s="12">
        <f t="shared" si="48"/>
        <v>0</v>
      </c>
      <c r="AD108" s="11">
        <f t="shared" si="49"/>
        <v>0</v>
      </c>
      <c r="AE108" s="12">
        <f t="shared" si="50"/>
        <v>0</v>
      </c>
      <c r="AF108" s="11">
        <f t="shared" si="51"/>
        <v>0</v>
      </c>
      <c r="AG108" s="12">
        <f t="shared" si="52"/>
        <v>0</v>
      </c>
      <c r="AH108" s="11">
        <f t="shared" si="53"/>
        <v>0</v>
      </c>
      <c r="AI108" s="12">
        <f t="shared" si="54"/>
        <v>0</v>
      </c>
      <c r="AJ108" s="11">
        <f t="shared" si="55"/>
        <v>0</v>
      </c>
      <c r="AK108" s="12">
        <f t="shared" si="56"/>
        <v>0</v>
      </c>
    </row>
    <row r="109" spans="1:37" x14ac:dyDescent="0.3">
      <c r="C109" s="1"/>
      <c r="H109" s="2"/>
      <c r="J109">
        <f t="shared" si="29"/>
        <v>0</v>
      </c>
      <c r="K109">
        <f t="shared" si="30"/>
        <v>0</v>
      </c>
      <c r="L109">
        <f t="shared" si="31"/>
        <v>0</v>
      </c>
      <c r="M109">
        <f t="shared" si="32"/>
        <v>0</v>
      </c>
      <c r="N109">
        <f t="shared" si="33"/>
        <v>0</v>
      </c>
      <c r="O109">
        <f t="shared" si="34"/>
        <v>0</v>
      </c>
      <c r="P109">
        <f t="shared" si="35"/>
        <v>0</v>
      </c>
      <c r="Q109">
        <f t="shared" si="36"/>
        <v>0</v>
      </c>
      <c r="R109" s="11">
        <f t="shared" si="37"/>
        <v>0</v>
      </c>
      <c r="S109" s="12">
        <f t="shared" si="38"/>
        <v>0</v>
      </c>
      <c r="T109" s="11">
        <f t="shared" si="39"/>
        <v>0</v>
      </c>
      <c r="U109" s="12">
        <f t="shared" si="40"/>
        <v>0</v>
      </c>
      <c r="V109" s="11">
        <f t="shared" si="41"/>
        <v>0</v>
      </c>
      <c r="W109" s="12">
        <f t="shared" si="42"/>
        <v>0</v>
      </c>
      <c r="X109" s="11">
        <f t="shared" si="43"/>
        <v>0</v>
      </c>
      <c r="Y109" s="12">
        <f t="shared" si="44"/>
        <v>0</v>
      </c>
      <c r="Z109" s="11">
        <f t="shared" si="45"/>
        <v>0</v>
      </c>
      <c r="AA109" s="12">
        <f t="shared" si="46"/>
        <v>0</v>
      </c>
      <c r="AB109" s="11">
        <f t="shared" si="47"/>
        <v>0</v>
      </c>
      <c r="AC109" s="12">
        <f t="shared" si="48"/>
        <v>0</v>
      </c>
      <c r="AD109" s="11">
        <f t="shared" si="49"/>
        <v>0</v>
      </c>
      <c r="AE109" s="12">
        <f t="shared" si="50"/>
        <v>0</v>
      </c>
      <c r="AF109" s="11">
        <f t="shared" si="51"/>
        <v>0</v>
      </c>
      <c r="AG109" s="12">
        <f t="shared" si="52"/>
        <v>0</v>
      </c>
      <c r="AH109" s="11">
        <f t="shared" si="53"/>
        <v>0</v>
      </c>
      <c r="AI109" s="12">
        <f t="shared" si="54"/>
        <v>0</v>
      </c>
      <c r="AJ109" s="11">
        <f t="shared" si="55"/>
        <v>0</v>
      </c>
      <c r="AK109" s="12">
        <f t="shared" si="56"/>
        <v>0</v>
      </c>
    </row>
    <row r="110" spans="1:37" x14ac:dyDescent="0.3">
      <c r="A110">
        <v>609980</v>
      </c>
      <c r="C110" s="1">
        <v>44098</v>
      </c>
      <c r="D110">
        <v>1</v>
      </c>
      <c r="E110" t="s">
        <v>205</v>
      </c>
      <c r="F110" t="s">
        <v>165</v>
      </c>
      <c r="G110" t="s">
        <v>52</v>
      </c>
      <c r="H110" s="2">
        <v>11279647</v>
      </c>
      <c r="J110">
        <f t="shared" si="29"/>
        <v>0</v>
      </c>
      <c r="K110">
        <f t="shared" si="30"/>
        <v>0</v>
      </c>
      <c r="L110">
        <f t="shared" si="31"/>
        <v>0</v>
      </c>
      <c r="M110">
        <f t="shared" si="32"/>
        <v>0</v>
      </c>
      <c r="N110">
        <f t="shared" si="33"/>
        <v>0</v>
      </c>
      <c r="O110">
        <f t="shared" si="34"/>
        <v>0</v>
      </c>
      <c r="P110">
        <f t="shared" si="35"/>
        <v>0</v>
      </c>
      <c r="Q110">
        <f t="shared" si="36"/>
        <v>0</v>
      </c>
      <c r="R110" s="11">
        <f t="shared" si="37"/>
        <v>0</v>
      </c>
      <c r="S110" s="12">
        <f t="shared" si="38"/>
        <v>0</v>
      </c>
      <c r="T110" s="11">
        <f t="shared" si="39"/>
        <v>0</v>
      </c>
      <c r="U110" s="12">
        <f t="shared" si="40"/>
        <v>0</v>
      </c>
      <c r="V110" s="11">
        <f t="shared" si="41"/>
        <v>0</v>
      </c>
      <c r="W110" s="12">
        <f t="shared" si="42"/>
        <v>0</v>
      </c>
      <c r="X110" s="11">
        <f t="shared" si="43"/>
        <v>0</v>
      </c>
      <c r="Y110" s="12">
        <f t="shared" si="44"/>
        <v>0</v>
      </c>
      <c r="Z110" s="11">
        <f t="shared" si="45"/>
        <v>0</v>
      </c>
      <c r="AA110" s="12">
        <f t="shared" si="46"/>
        <v>0</v>
      </c>
      <c r="AB110" s="11">
        <f t="shared" si="47"/>
        <v>0</v>
      </c>
      <c r="AC110" s="12">
        <f t="shared" si="48"/>
        <v>0</v>
      </c>
      <c r="AD110" s="11">
        <f t="shared" si="49"/>
        <v>0</v>
      </c>
      <c r="AE110" s="12">
        <f t="shared" si="50"/>
        <v>0</v>
      </c>
      <c r="AF110" s="11">
        <f t="shared" si="51"/>
        <v>0</v>
      </c>
      <c r="AG110" s="12">
        <f t="shared" si="52"/>
        <v>0</v>
      </c>
      <c r="AH110" s="11">
        <f t="shared" si="53"/>
        <v>0</v>
      </c>
      <c r="AI110" s="12">
        <f t="shared" si="54"/>
        <v>0</v>
      </c>
      <c r="AJ110" s="11">
        <f t="shared" si="55"/>
        <v>0</v>
      </c>
      <c r="AK110" s="12">
        <f t="shared" si="56"/>
        <v>0</v>
      </c>
    </row>
    <row r="111" spans="1:37" x14ac:dyDescent="0.3">
      <c r="A111">
        <v>609980</v>
      </c>
      <c r="C111" s="1">
        <v>44098</v>
      </c>
      <c r="D111">
        <v>2</v>
      </c>
      <c r="E111" t="s">
        <v>205</v>
      </c>
      <c r="F111" t="s">
        <v>165</v>
      </c>
      <c r="G111" t="s">
        <v>12</v>
      </c>
      <c r="H111" s="2">
        <v>11390760</v>
      </c>
      <c r="J111">
        <f t="shared" si="29"/>
        <v>0</v>
      </c>
      <c r="K111">
        <f t="shared" si="30"/>
        <v>0</v>
      </c>
      <c r="L111">
        <f t="shared" si="31"/>
        <v>0</v>
      </c>
      <c r="M111">
        <f t="shared" si="32"/>
        <v>0</v>
      </c>
      <c r="N111">
        <f t="shared" si="33"/>
        <v>0</v>
      </c>
      <c r="O111">
        <f t="shared" si="34"/>
        <v>0</v>
      </c>
      <c r="P111">
        <f t="shared" si="35"/>
        <v>0</v>
      </c>
      <c r="Q111">
        <f t="shared" si="36"/>
        <v>0</v>
      </c>
      <c r="R111" s="11">
        <f t="shared" si="37"/>
        <v>0</v>
      </c>
      <c r="S111" s="12">
        <f t="shared" si="38"/>
        <v>0</v>
      </c>
      <c r="T111" s="11">
        <f t="shared" si="39"/>
        <v>0</v>
      </c>
      <c r="U111" s="12">
        <f t="shared" si="40"/>
        <v>0</v>
      </c>
      <c r="V111" s="11">
        <f t="shared" si="41"/>
        <v>1</v>
      </c>
      <c r="W111" s="12">
        <f t="shared" si="42"/>
        <v>0</v>
      </c>
      <c r="X111" s="11">
        <f t="shared" si="43"/>
        <v>0</v>
      </c>
      <c r="Y111" s="12">
        <f t="shared" si="44"/>
        <v>0</v>
      </c>
      <c r="Z111" s="11">
        <f t="shared" si="45"/>
        <v>0</v>
      </c>
      <c r="AA111" s="12">
        <f t="shared" si="46"/>
        <v>0</v>
      </c>
      <c r="AB111" s="11">
        <f t="shared" si="47"/>
        <v>0</v>
      </c>
      <c r="AC111" s="12">
        <f t="shared" si="48"/>
        <v>0</v>
      </c>
      <c r="AD111" s="11">
        <f t="shared" si="49"/>
        <v>0</v>
      </c>
      <c r="AE111" s="12">
        <f t="shared" si="50"/>
        <v>0</v>
      </c>
      <c r="AF111" s="11">
        <f t="shared" si="51"/>
        <v>0</v>
      </c>
      <c r="AG111" s="12">
        <f t="shared" si="52"/>
        <v>0</v>
      </c>
      <c r="AH111" s="11">
        <f t="shared" si="53"/>
        <v>0</v>
      </c>
      <c r="AI111" s="12">
        <f t="shared" si="54"/>
        <v>0</v>
      </c>
      <c r="AJ111" s="11">
        <f t="shared" si="55"/>
        <v>0</v>
      </c>
      <c r="AK111" s="12">
        <f t="shared" si="56"/>
        <v>0</v>
      </c>
    </row>
    <row r="112" spans="1:37" x14ac:dyDescent="0.3">
      <c r="A112">
        <v>609980</v>
      </c>
      <c r="C112" s="1">
        <v>44098</v>
      </c>
      <c r="D112">
        <v>3</v>
      </c>
      <c r="E112" t="s">
        <v>205</v>
      </c>
      <c r="F112" t="s">
        <v>165</v>
      </c>
      <c r="G112" t="s">
        <v>47</v>
      </c>
      <c r="H112" s="2">
        <v>11919137</v>
      </c>
      <c r="J112">
        <f t="shared" si="29"/>
        <v>0</v>
      </c>
      <c r="K112">
        <f t="shared" si="30"/>
        <v>0</v>
      </c>
      <c r="L112">
        <f t="shared" si="31"/>
        <v>0</v>
      </c>
      <c r="M112">
        <f t="shared" si="32"/>
        <v>0</v>
      </c>
      <c r="N112">
        <f t="shared" si="33"/>
        <v>0</v>
      </c>
      <c r="O112">
        <f t="shared" si="34"/>
        <v>0</v>
      </c>
      <c r="P112">
        <f t="shared" si="35"/>
        <v>0</v>
      </c>
      <c r="Q112">
        <f t="shared" si="36"/>
        <v>0</v>
      </c>
      <c r="R112" s="11">
        <f t="shared" si="37"/>
        <v>0</v>
      </c>
      <c r="S112" s="12">
        <f t="shared" si="38"/>
        <v>0</v>
      </c>
      <c r="T112" s="11">
        <f t="shared" si="39"/>
        <v>0</v>
      </c>
      <c r="U112" s="12">
        <f t="shared" si="40"/>
        <v>0</v>
      </c>
      <c r="V112" s="11">
        <f t="shared" si="41"/>
        <v>0</v>
      </c>
      <c r="W112" s="12">
        <f t="shared" si="42"/>
        <v>0</v>
      </c>
      <c r="X112" s="11">
        <f t="shared" si="43"/>
        <v>0</v>
      </c>
      <c r="Y112" s="12">
        <f t="shared" si="44"/>
        <v>0</v>
      </c>
      <c r="Z112" s="11">
        <f t="shared" si="45"/>
        <v>0</v>
      </c>
      <c r="AA112" s="12">
        <f t="shared" si="46"/>
        <v>0</v>
      </c>
      <c r="AB112" s="11">
        <f t="shared" si="47"/>
        <v>0</v>
      </c>
      <c r="AC112" s="12">
        <f t="shared" si="48"/>
        <v>0</v>
      </c>
      <c r="AD112" s="11">
        <f t="shared" si="49"/>
        <v>0</v>
      </c>
      <c r="AE112" s="12">
        <f t="shared" si="50"/>
        <v>0</v>
      </c>
      <c r="AF112" s="11">
        <f t="shared" si="51"/>
        <v>0</v>
      </c>
      <c r="AG112" s="12">
        <f t="shared" si="52"/>
        <v>0</v>
      </c>
      <c r="AH112" s="11">
        <f t="shared" si="53"/>
        <v>0</v>
      </c>
      <c r="AI112" s="12">
        <f t="shared" si="54"/>
        <v>0</v>
      </c>
      <c r="AJ112" s="11">
        <f t="shared" si="55"/>
        <v>0</v>
      </c>
      <c r="AK112" s="12">
        <f t="shared" si="56"/>
        <v>0</v>
      </c>
    </row>
    <row r="113" spans="1:37" x14ac:dyDescent="0.3">
      <c r="A113">
        <v>609980</v>
      </c>
      <c r="C113" s="1">
        <v>44098</v>
      </c>
      <c r="D113">
        <v>4</v>
      </c>
      <c r="E113" t="s">
        <v>205</v>
      </c>
      <c r="F113" t="s">
        <v>165</v>
      </c>
      <c r="G113" t="s">
        <v>21</v>
      </c>
      <c r="H113" s="2">
        <v>12102430</v>
      </c>
      <c r="J113">
        <f t="shared" si="29"/>
        <v>0</v>
      </c>
      <c r="K113">
        <f t="shared" si="30"/>
        <v>0</v>
      </c>
      <c r="L113">
        <f t="shared" si="31"/>
        <v>0</v>
      </c>
      <c r="M113">
        <f t="shared" si="32"/>
        <v>0</v>
      </c>
      <c r="N113">
        <f t="shared" si="33"/>
        <v>0</v>
      </c>
      <c r="O113">
        <f t="shared" si="34"/>
        <v>0</v>
      </c>
      <c r="P113">
        <f t="shared" si="35"/>
        <v>0</v>
      </c>
      <c r="Q113">
        <f t="shared" si="36"/>
        <v>0</v>
      </c>
      <c r="R113" s="11">
        <f t="shared" si="37"/>
        <v>0</v>
      </c>
      <c r="S113" s="12">
        <f t="shared" si="38"/>
        <v>0</v>
      </c>
      <c r="T113" s="11">
        <f t="shared" si="39"/>
        <v>0</v>
      </c>
      <c r="U113" s="12">
        <f t="shared" si="40"/>
        <v>0</v>
      </c>
      <c r="V113" s="11">
        <f t="shared" si="41"/>
        <v>0</v>
      </c>
      <c r="W113" s="12">
        <f t="shared" si="42"/>
        <v>0</v>
      </c>
      <c r="X113" s="11">
        <f t="shared" si="43"/>
        <v>1</v>
      </c>
      <c r="Y113" s="12">
        <f t="shared" si="44"/>
        <v>0</v>
      </c>
      <c r="Z113" s="11">
        <f t="shared" si="45"/>
        <v>0</v>
      </c>
      <c r="AA113" s="12">
        <f t="shared" si="46"/>
        <v>0</v>
      </c>
      <c r="AB113" s="11">
        <f t="shared" si="47"/>
        <v>0</v>
      </c>
      <c r="AC113" s="12">
        <f t="shared" si="48"/>
        <v>0</v>
      </c>
      <c r="AD113" s="11">
        <f t="shared" si="49"/>
        <v>0</v>
      </c>
      <c r="AE113" s="12">
        <f t="shared" si="50"/>
        <v>0</v>
      </c>
      <c r="AF113" s="11">
        <f t="shared" si="51"/>
        <v>0</v>
      </c>
      <c r="AG113" s="12">
        <f t="shared" si="52"/>
        <v>0</v>
      </c>
      <c r="AH113" s="11">
        <f t="shared" si="53"/>
        <v>0</v>
      </c>
      <c r="AI113" s="12">
        <f t="shared" si="54"/>
        <v>0</v>
      </c>
      <c r="AJ113" s="11">
        <f t="shared" si="55"/>
        <v>0</v>
      </c>
      <c r="AK113" s="12">
        <f t="shared" si="56"/>
        <v>0</v>
      </c>
    </row>
    <row r="114" spans="1:37" x14ac:dyDescent="0.3">
      <c r="A114">
        <v>609980</v>
      </c>
      <c r="C114" s="1">
        <v>44098</v>
      </c>
      <c r="D114">
        <v>5</v>
      </c>
      <c r="E114" t="s">
        <v>205</v>
      </c>
      <c r="F114" t="s">
        <v>165</v>
      </c>
      <c r="G114" t="s">
        <v>20</v>
      </c>
      <c r="H114" s="2">
        <v>12281668</v>
      </c>
      <c r="J114">
        <f t="shared" si="29"/>
        <v>0</v>
      </c>
      <c r="K114">
        <f t="shared" si="30"/>
        <v>0</v>
      </c>
      <c r="L114">
        <f t="shared" si="31"/>
        <v>0</v>
      </c>
      <c r="M114">
        <f t="shared" si="32"/>
        <v>0</v>
      </c>
      <c r="N114">
        <f t="shared" si="33"/>
        <v>0</v>
      </c>
      <c r="O114">
        <f t="shared" si="34"/>
        <v>0</v>
      </c>
      <c r="P114">
        <f t="shared" si="35"/>
        <v>0</v>
      </c>
      <c r="Q114">
        <f t="shared" si="36"/>
        <v>0</v>
      </c>
      <c r="R114" s="11">
        <f t="shared" si="37"/>
        <v>1</v>
      </c>
      <c r="S114" s="12">
        <f t="shared" si="38"/>
        <v>0</v>
      </c>
      <c r="T114" s="11">
        <f t="shared" si="39"/>
        <v>1</v>
      </c>
      <c r="U114" s="12">
        <f t="shared" si="40"/>
        <v>0</v>
      </c>
      <c r="V114" s="11">
        <f t="shared" si="41"/>
        <v>0</v>
      </c>
      <c r="W114" s="12">
        <f t="shared" si="42"/>
        <v>0</v>
      </c>
      <c r="X114" s="11">
        <f t="shared" si="43"/>
        <v>0</v>
      </c>
      <c r="Y114" s="12">
        <f t="shared" si="44"/>
        <v>0</v>
      </c>
      <c r="Z114" s="11">
        <f t="shared" si="45"/>
        <v>0</v>
      </c>
      <c r="AA114" s="12">
        <f t="shared" si="46"/>
        <v>0</v>
      </c>
      <c r="AB114" s="11">
        <f t="shared" si="47"/>
        <v>0</v>
      </c>
      <c r="AC114" s="12">
        <f t="shared" si="48"/>
        <v>0</v>
      </c>
      <c r="AD114" s="11">
        <f t="shared" si="49"/>
        <v>0</v>
      </c>
      <c r="AE114" s="12">
        <f t="shared" si="50"/>
        <v>0</v>
      </c>
      <c r="AF114" s="11">
        <f t="shared" si="51"/>
        <v>0</v>
      </c>
      <c r="AG114" s="12">
        <f t="shared" si="52"/>
        <v>0</v>
      </c>
      <c r="AH114" s="11">
        <f t="shared" si="53"/>
        <v>0</v>
      </c>
      <c r="AI114" s="12">
        <f t="shared" si="54"/>
        <v>0</v>
      </c>
      <c r="AJ114" s="11">
        <f t="shared" si="55"/>
        <v>0</v>
      </c>
      <c r="AK114" s="12">
        <f t="shared" si="56"/>
        <v>0</v>
      </c>
    </row>
    <row r="115" spans="1:37" x14ac:dyDescent="0.3">
      <c r="A115">
        <v>609980</v>
      </c>
      <c r="C115" s="1">
        <v>44098</v>
      </c>
      <c r="D115">
        <v>6</v>
      </c>
      <c r="E115" t="s">
        <v>205</v>
      </c>
      <c r="F115" t="s">
        <v>165</v>
      </c>
      <c r="G115" t="s">
        <v>37</v>
      </c>
      <c r="H115" s="2">
        <v>13031055</v>
      </c>
      <c r="J115">
        <f t="shared" si="29"/>
        <v>0</v>
      </c>
      <c r="K115">
        <f t="shared" si="30"/>
        <v>0</v>
      </c>
      <c r="L115">
        <f t="shared" si="31"/>
        <v>0</v>
      </c>
      <c r="M115">
        <f t="shared" si="32"/>
        <v>0</v>
      </c>
      <c r="N115">
        <f t="shared" si="33"/>
        <v>0</v>
      </c>
      <c r="O115">
        <f t="shared" si="34"/>
        <v>0</v>
      </c>
      <c r="P115">
        <f t="shared" si="35"/>
        <v>0</v>
      </c>
      <c r="Q115">
        <f t="shared" si="36"/>
        <v>0</v>
      </c>
      <c r="R115" s="11">
        <f t="shared" si="37"/>
        <v>0</v>
      </c>
      <c r="S115" s="12">
        <f t="shared" si="38"/>
        <v>0</v>
      </c>
      <c r="T115" s="11">
        <f t="shared" si="39"/>
        <v>0</v>
      </c>
      <c r="U115" s="12">
        <f t="shared" si="40"/>
        <v>0</v>
      </c>
      <c r="V115" s="11">
        <f t="shared" si="41"/>
        <v>0</v>
      </c>
      <c r="W115" s="12">
        <f t="shared" si="42"/>
        <v>0</v>
      </c>
      <c r="X115" s="11">
        <f t="shared" si="43"/>
        <v>0</v>
      </c>
      <c r="Y115" s="12">
        <f t="shared" si="44"/>
        <v>0</v>
      </c>
      <c r="Z115" s="11">
        <f t="shared" si="45"/>
        <v>0</v>
      </c>
      <c r="AA115" s="12">
        <f t="shared" si="46"/>
        <v>0</v>
      </c>
      <c r="AB115" s="11">
        <f t="shared" si="47"/>
        <v>0</v>
      </c>
      <c r="AC115" s="12">
        <f t="shared" si="48"/>
        <v>0</v>
      </c>
      <c r="AD115" s="11">
        <f t="shared" si="49"/>
        <v>0</v>
      </c>
      <c r="AE115" s="12">
        <f t="shared" si="50"/>
        <v>0</v>
      </c>
      <c r="AF115" s="11">
        <f t="shared" si="51"/>
        <v>0</v>
      </c>
      <c r="AG115" s="12">
        <f t="shared" si="52"/>
        <v>0</v>
      </c>
      <c r="AH115" s="11">
        <f t="shared" si="53"/>
        <v>0</v>
      </c>
      <c r="AI115" s="12">
        <f t="shared" si="54"/>
        <v>0</v>
      </c>
      <c r="AJ115" s="11">
        <f t="shared" si="55"/>
        <v>0</v>
      </c>
      <c r="AK115" s="12">
        <f t="shared" si="56"/>
        <v>0</v>
      </c>
    </row>
    <row r="116" spans="1:37" x14ac:dyDescent="0.3">
      <c r="A116">
        <v>609980</v>
      </c>
      <c r="C116" s="1">
        <v>44098</v>
      </c>
      <c r="D116">
        <v>7</v>
      </c>
      <c r="E116" t="s">
        <v>205</v>
      </c>
      <c r="F116" t="s">
        <v>165</v>
      </c>
      <c r="G116" t="s">
        <v>72</v>
      </c>
      <c r="H116" s="2">
        <v>13130469</v>
      </c>
      <c r="J116">
        <f t="shared" si="29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33"/>
        <v>0</v>
      </c>
      <c r="O116">
        <f t="shared" si="34"/>
        <v>0</v>
      </c>
      <c r="P116">
        <f t="shared" si="35"/>
        <v>0</v>
      </c>
      <c r="Q116">
        <f t="shared" si="36"/>
        <v>0</v>
      </c>
      <c r="R116" s="11">
        <f t="shared" si="37"/>
        <v>0</v>
      </c>
      <c r="S116" s="12">
        <f t="shared" si="38"/>
        <v>0</v>
      </c>
      <c r="T116" s="11">
        <f t="shared" si="39"/>
        <v>0</v>
      </c>
      <c r="U116" s="12">
        <f t="shared" si="40"/>
        <v>0</v>
      </c>
      <c r="V116" s="11">
        <f t="shared" si="41"/>
        <v>0</v>
      </c>
      <c r="W116" s="12">
        <f t="shared" si="42"/>
        <v>0</v>
      </c>
      <c r="X116" s="11">
        <f t="shared" si="43"/>
        <v>0</v>
      </c>
      <c r="Y116" s="12">
        <f t="shared" si="44"/>
        <v>0</v>
      </c>
      <c r="Z116" s="11">
        <f t="shared" si="45"/>
        <v>0</v>
      </c>
      <c r="AA116" s="12">
        <f t="shared" si="46"/>
        <v>0</v>
      </c>
      <c r="AB116" s="11">
        <f t="shared" si="47"/>
        <v>0</v>
      </c>
      <c r="AC116" s="12">
        <f t="shared" si="48"/>
        <v>0</v>
      </c>
      <c r="AD116" s="11">
        <f t="shared" si="49"/>
        <v>0</v>
      </c>
      <c r="AE116" s="12">
        <f t="shared" si="50"/>
        <v>0</v>
      </c>
      <c r="AF116" s="11">
        <f t="shared" si="51"/>
        <v>0</v>
      </c>
      <c r="AG116" s="12">
        <f t="shared" si="52"/>
        <v>0</v>
      </c>
      <c r="AH116" s="11">
        <f t="shared" si="53"/>
        <v>0</v>
      </c>
      <c r="AI116" s="12">
        <f t="shared" si="54"/>
        <v>0</v>
      </c>
      <c r="AJ116" s="11">
        <f t="shared" si="55"/>
        <v>0</v>
      </c>
      <c r="AK116" s="12">
        <f t="shared" si="56"/>
        <v>0</v>
      </c>
    </row>
    <row r="117" spans="1:37" x14ac:dyDescent="0.3">
      <c r="A117">
        <v>609980</v>
      </c>
      <c r="C117" s="1">
        <v>44098</v>
      </c>
      <c r="D117">
        <v>8</v>
      </c>
      <c r="E117" t="s">
        <v>205</v>
      </c>
      <c r="F117" t="s">
        <v>165</v>
      </c>
      <c r="G117" t="s">
        <v>16</v>
      </c>
      <c r="H117" s="2">
        <v>13363449</v>
      </c>
      <c r="J117">
        <f t="shared" si="29"/>
        <v>0</v>
      </c>
      <c r="K117">
        <f t="shared" si="30"/>
        <v>0</v>
      </c>
      <c r="L117">
        <f t="shared" si="31"/>
        <v>0</v>
      </c>
      <c r="M117">
        <f t="shared" si="32"/>
        <v>0</v>
      </c>
      <c r="N117">
        <f t="shared" si="33"/>
        <v>0</v>
      </c>
      <c r="O117">
        <f t="shared" si="34"/>
        <v>0</v>
      </c>
      <c r="P117">
        <f t="shared" si="35"/>
        <v>0</v>
      </c>
      <c r="Q117">
        <f t="shared" si="36"/>
        <v>0</v>
      </c>
      <c r="R117" s="11">
        <f t="shared" si="37"/>
        <v>0</v>
      </c>
      <c r="S117" s="12">
        <f t="shared" si="38"/>
        <v>0</v>
      </c>
      <c r="T117" s="11">
        <f t="shared" si="39"/>
        <v>0</v>
      </c>
      <c r="U117" s="12">
        <f t="shared" si="40"/>
        <v>0</v>
      </c>
      <c r="V117" s="11">
        <f t="shared" si="41"/>
        <v>0</v>
      </c>
      <c r="W117" s="12">
        <f t="shared" si="42"/>
        <v>0</v>
      </c>
      <c r="X117" s="11">
        <f t="shared" si="43"/>
        <v>0</v>
      </c>
      <c r="Y117" s="12">
        <f t="shared" si="44"/>
        <v>0</v>
      </c>
      <c r="Z117" s="11">
        <f t="shared" si="45"/>
        <v>0</v>
      </c>
      <c r="AA117" s="12">
        <f t="shared" si="46"/>
        <v>0</v>
      </c>
      <c r="AB117" s="11">
        <f t="shared" si="47"/>
        <v>0</v>
      </c>
      <c r="AC117" s="12">
        <f t="shared" si="48"/>
        <v>0</v>
      </c>
      <c r="AD117" s="11">
        <f t="shared" si="49"/>
        <v>0</v>
      </c>
      <c r="AE117" s="12">
        <f t="shared" si="50"/>
        <v>0</v>
      </c>
      <c r="AF117" s="11">
        <f t="shared" si="51"/>
        <v>0</v>
      </c>
      <c r="AG117" s="12">
        <f t="shared" si="52"/>
        <v>0</v>
      </c>
      <c r="AH117" s="11">
        <f t="shared" si="53"/>
        <v>0</v>
      </c>
      <c r="AI117" s="12">
        <f t="shared" si="54"/>
        <v>0</v>
      </c>
      <c r="AJ117" s="11">
        <f t="shared" si="55"/>
        <v>0</v>
      </c>
      <c r="AK117" s="12">
        <f t="shared" si="56"/>
        <v>0</v>
      </c>
    </row>
    <row r="118" spans="1:37" x14ac:dyDescent="0.3">
      <c r="A118">
        <v>609980</v>
      </c>
      <c r="C118" s="1">
        <v>44098</v>
      </c>
      <c r="D118">
        <v>9</v>
      </c>
      <c r="E118" t="s">
        <v>205</v>
      </c>
      <c r="F118" t="s">
        <v>165</v>
      </c>
      <c r="G118" t="s">
        <v>27</v>
      </c>
      <c r="H118" s="2">
        <v>13527000</v>
      </c>
      <c r="J118">
        <f t="shared" si="29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33"/>
        <v>0</v>
      </c>
      <c r="O118">
        <f t="shared" si="34"/>
        <v>0</v>
      </c>
      <c r="P118">
        <f t="shared" si="35"/>
        <v>0</v>
      </c>
      <c r="Q118">
        <f t="shared" si="36"/>
        <v>0</v>
      </c>
      <c r="R118" s="11">
        <f t="shared" si="37"/>
        <v>0</v>
      </c>
      <c r="S118" s="12">
        <f t="shared" si="38"/>
        <v>0</v>
      </c>
      <c r="T118" s="11">
        <f t="shared" si="39"/>
        <v>0</v>
      </c>
      <c r="U118" s="12">
        <f t="shared" si="40"/>
        <v>0</v>
      </c>
      <c r="V118" s="11">
        <f t="shared" si="41"/>
        <v>0</v>
      </c>
      <c r="W118" s="12">
        <f t="shared" si="42"/>
        <v>0</v>
      </c>
      <c r="X118" s="11">
        <f t="shared" si="43"/>
        <v>0</v>
      </c>
      <c r="Y118" s="12">
        <f t="shared" si="44"/>
        <v>0</v>
      </c>
      <c r="Z118" s="11">
        <f t="shared" si="45"/>
        <v>0</v>
      </c>
      <c r="AA118" s="12">
        <f t="shared" si="46"/>
        <v>0</v>
      </c>
      <c r="AB118" s="11">
        <f t="shared" si="47"/>
        <v>0</v>
      </c>
      <c r="AC118" s="12">
        <f t="shared" si="48"/>
        <v>0</v>
      </c>
      <c r="AD118" s="11">
        <f t="shared" si="49"/>
        <v>0</v>
      </c>
      <c r="AE118" s="12">
        <f t="shared" si="50"/>
        <v>0</v>
      </c>
      <c r="AF118" s="11">
        <f t="shared" si="51"/>
        <v>0</v>
      </c>
      <c r="AG118" s="12">
        <f t="shared" si="52"/>
        <v>0</v>
      </c>
      <c r="AH118" s="11">
        <f t="shared" si="53"/>
        <v>0</v>
      </c>
      <c r="AI118" s="12">
        <f t="shared" si="54"/>
        <v>0</v>
      </c>
      <c r="AJ118" s="11">
        <f t="shared" si="55"/>
        <v>0</v>
      </c>
      <c r="AK118" s="12">
        <f t="shared" si="56"/>
        <v>0</v>
      </c>
    </row>
    <row r="119" spans="1:37" x14ac:dyDescent="0.3">
      <c r="A119">
        <v>609980</v>
      </c>
      <c r="C119" s="1">
        <v>44098</v>
      </c>
      <c r="D119">
        <v>10</v>
      </c>
      <c r="E119" t="s">
        <v>205</v>
      </c>
      <c r="F119" t="s">
        <v>165</v>
      </c>
      <c r="G119" t="s">
        <v>14</v>
      </c>
      <c r="H119" s="2">
        <v>13649566</v>
      </c>
      <c r="J119">
        <f t="shared" si="29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33"/>
        <v>0</v>
      </c>
      <c r="O119">
        <f t="shared" si="34"/>
        <v>0</v>
      </c>
      <c r="P119">
        <f t="shared" si="35"/>
        <v>0</v>
      </c>
      <c r="Q119">
        <f t="shared" si="36"/>
        <v>0</v>
      </c>
      <c r="R119" s="11">
        <f t="shared" si="37"/>
        <v>0</v>
      </c>
      <c r="S119" s="12">
        <f t="shared" si="38"/>
        <v>0</v>
      </c>
      <c r="T119" s="11">
        <f t="shared" si="39"/>
        <v>0</v>
      </c>
      <c r="U119" s="12">
        <f t="shared" si="40"/>
        <v>0</v>
      </c>
      <c r="V119" s="11">
        <f t="shared" si="41"/>
        <v>0</v>
      </c>
      <c r="W119" s="12">
        <f t="shared" si="42"/>
        <v>0</v>
      </c>
      <c r="X119" s="11">
        <f t="shared" si="43"/>
        <v>0</v>
      </c>
      <c r="Y119" s="12">
        <f t="shared" si="44"/>
        <v>0</v>
      </c>
      <c r="Z119" s="11">
        <f t="shared" si="45"/>
        <v>1</v>
      </c>
      <c r="AA119" s="12">
        <f t="shared" si="46"/>
        <v>0</v>
      </c>
      <c r="AB119" s="11">
        <f t="shared" si="47"/>
        <v>0</v>
      </c>
      <c r="AC119" s="12">
        <f t="shared" si="48"/>
        <v>0</v>
      </c>
      <c r="AD119" s="11">
        <f t="shared" si="49"/>
        <v>0</v>
      </c>
      <c r="AE119" s="12">
        <f t="shared" si="50"/>
        <v>0</v>
      </c>
      <c r="AF119" s="11">
        <f t="shared" si="51"/>
        <v>0</v>
      </c>
      <c r="AG119" s="12">
        <f t="shared" si="52"/>
        <v>0</v>
      </c>
      <c r="AH119" s="11">
        <f t="shared" si="53"/>
        <v>0</v>
      </c>
      <c r="AI119" s="12">
        <f t="shared" si="54"/>
        <v>0</v>
      </c>
      <c r="AJ119" s="11">
        <f t="shared" si="55"/>
        <v>0</v>
      </c>
      <c r="AK119" s="12">
        <f t="shared" si="56"/>
        <v>0</v>
      </c>
    </row>
    <row r="120" spans="1:37" x14ac:dyDescent="0.3">
      <c r="A120">
        <v>609980</v>
      </c>
      <c r="C120" s="1">
        <v>44098</v>
      </c>
      <c r="D120">
        <v>11</v>
      </c>
      <c r="E120" t="s">
        <v>205</v>
      </c>
      <c r="F120" t="s">
        <v>165</v>
      </c>
      <c r="G120" t="s">
        <v>22</v>
      </c>
      <c r="H120" s="2">
        <v>14215666</v>
      </c>
      <c r="J120">
        <f t="shared" si="29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33"/>
        <v>0</v>
      </c>
      <c r="O120">
        <f t="shared" si="34"/>
        <v>0</v>
      </c>
      <c r="P120">
        <f t="shared" si="35"/>
        <v>0</v>
      </c>
      <c r="Q120">
        <f t="shared" si="36"/>
        <v>0</v>
      </c>
      <c r="R120" s="11">
        <f t="shared" si="37"/>
        <v>0</v>
      </c>
      <c r="S120" s="12">
        <f t="shared" si="38"/>
        <v>0</v>
      </c>
      <c r="T120" s="11">
        <f t="shared" si="39"/>
        <v>0</v>
      </c>
      <c r="U120" s="12">
        <f t="shared" si="40"/>
        <v>0</v>
      </c>
      <c r="V120" s="11">
        <f t="shared" si="41"/>
        <v>0</v>
      </c>
      <c r="W120" s="12">
        <f t="shared" si="42"/>
        <v>0</v>
      </c>
      <c r="X120" s="11">
        <f t="shared" si="43"/>
        <v>0</v>
      </c>
      <c r="Y120" s="12">
        <f t="shared" si="44"/>
        <v>0</v>
      </c>
      <c r="Z120" s="11">
        <f t="shared" si="45"/>
        <v>0</v>
      </c>
      <c r="AA120" s="12">
        <f t="shared" si="46"/>
        <v>0</v>
      </c>
      <c r="AB120" s="11">
        <f t="shared" si="47"/>
        <v>0</v>
      </c>
      <c r="AC120" s="12">
        <f t="shared" si="48"/>
        <v>0</v>
      </c>
      <c r="AD120" s="11">
        <f t="shared" si="49"/>
        <v>0</v>
      </c>
      <c r="AE120" s="12">
        <f t="shared" si="50"/>
        <v>0</v>
      </c>
      <c r="AF120" s="11">
        <f t="shared" si="51"/>
        <v>0</v>
      </c>
      <c r="AG120" s="12">
        <f t="shared" si="52"/>
        <v>0</v>
      </c>
      <c r="AH120" s="11">
        <f t="shared" si="53"/>
        <v>0</v>
      </c>
      <c r="AI120" s="12">
        <f t="shared" si="54"/>
        <v>0</v>
      </c>
      <c r="AJ120" s="11">
        <f t="shared" si="55"/>
        <v>0</v>
      </c>
      <c r="AK120" s="12">
        <f t="shared" si="56"/>
        <v>0</v>
      </c>
    </row>
    <row r="121" spans="1:37" x14ac:dyDescent="0.3">
      <c r="A121">
        <v>609980</v>
      </c>
      <c r="C121" s="1">
        <v>44098</v>
      </c>
      <c r="D121">
        <v>12</v>
      </c>
      <c r="E121" t="s">
        <v>205</v>
      </c>
      <c r="F121" t="s">
        <v>165</v>
      </c>
      <c r="G121" t="s">
        <v>18</v>
      </c>
      <c r="H121" s="2">
        <v>15847797</v>
      </c>
      <c r="J121">
        <f t="shared" si="29"/>
        <v>0</v>
      </c>
      <c r="K121">
        <f t="shared" si="30"/>
        <v>0</v>
      </c>
      <c r="L121">
        <f t="shared" si="31"/>
        <v>0</v>
      </c>
      <c r="M121">
        <f t="shared" si="32"/>
        <v>0</v>
      </c>
      <c r="N121">
        <f t="shared" si="33"/>
        <v>0</v>
      </c>
      <c r="O121">
        <f t="shared" si="34"/>
        <v>0</v>
      </c>
      <c r="P121">
        <f t="shared" si="35"/>
        <v>0</v>
      </c>
      <c r="Q121">
        <f t="shared" si="36"/>
        <v>0</v>
      </c>
      <c r="R121" s="11">
        <f t="shared" si="37"/>
        <v>0</v>
      </c>
      <c r="S121" s="12">
        <f t="shared" si="38"/>
        <v>0</v>
      </c>
      <c r="T121" s="11">
        <f t="shared" si="39"/>
        <v>0</v>
      </c>
      <c r="U121" s="12">
        <f t="shared" si="40"/>
        <v>0</v>
      </c>
      <c r="V121" s="11">
        <f t="shared" si="41"/>
        <v>0</v>
      </c>
      <c r="W121" s="12">
        <f t="shared" si="42"/>
        <v>0</v>
      </c>
      <c r="X121" s="11">
        <f t="shared" si="43"/>
        <v>0</v>
      </c>
      <c r="Y121" s="12">
        <f t="shared" si="44"/>
        <v>0</v>
      </c>
      <c r="Z121" s="11">
        <f t="shared" si="45"/>
        <v>0</v>
      </c>
      <c r="AA121" s="12">
        <f t="shared" si="46"/>
        <v>0</v>
      </c>
      <c r="AB121" s="11">
        <f t="shared" si="47"/>
        <v>0</v>
      </c>
      <c r="AC121" s="12">
        <f t="shared" si="48"/>
        <v>0</v>
      </c>
      <c r="AD121" s="11">
        <f t="shared" si="49"/>
        <v>1</v>
      </c>
      <c r="AE121" s="12">
        <f t="shared" si="50"/>
        <v>0</v>
      </c>
      <c r="AF121" s="11">
        <f t="shared" si="51"/>
        <v>0</v>
      </c>
      <c r="AG121" s="12">
        <f t="shared" si="52"/>
        <v>0</v>
      </c>
      <c r="AH121" s="11">
        <f t="shared" si="53"/>
        <v>0</v>
      </c>
      <c r="AI121" s="12">
        <f t="shared" si="54"/>
        <v>0</v>
      </c>
      <c r="AJ121" s="11">
        <f t="shared" si="55"/>
        <v>0</v>
      </c>
      <c r="AK121" s="12">
        <f t="shared" si="56"/>
        <v>0</v>
      </c>
    </row>
    <row r="122" spans="1:37" x14ac:dyDescent="0.3">
      <c r="A122">
        <v>609980</v>
      </c>
      <c r="C122" s="1">
        <v>44098</v>
      </c>
      <c r="D122">
        <v>13</v>
      </c>
      <c r="E122" t="s">
        <v>205</v>
      </c>
      <c r="F122" t="s">
        <v>165</v>
      </c>
      <c r="G122" t="s">
        <v>36</v>
      </c>
      <c r="H122" s="2">
        <v>16111000</v>
      </c>
      <c r="J122">
        <f t="shared" si="29"/>
        <v>0</v>
      </c>
      <c r="K122">
        <f t="shared" si="30"/>
        <v>0</v>
      </c>
      <c r="L122">
        <f t="shared" si="31"/>
        <v>0</v>
      </c>
      <c r="M122">
        <f t="shared" si="32"/>
        <v>0</v>
      </c>
      <c r="N122">
        <f t="shared" si="33"/>
        <v>0</v>
      </c>
      <c r="O122">
        <f t="shared" si="34"/>
        <v>0</v>
      </c>
      <c r="P122">
        <f t="shared" si="35"/>
        <v>0</v>
      </c>
      <c r="Q122">
        <f t="shared" si="36"/>
        <v>0</v>
      </c>
      <c r="R122" s="11">
        <f t="shared" si="37"/>
        <v>0</v>
      </c>
      <c r="S122" s="12">
        <f t="shared" si="38"/>
        <v>0</v>
      </c>
      <c r="T122" s="11">
        <f t="shared" si="39"/>
        <v>0</v>
      </c>
      <c r="U122" s="12">
        <f t="shared" si="40"/>
        <v>0</v>
      </c>
      <c r="V122" s="11">
        <f t="shared" si="41"/>
        <v>0</v>
      </c>
      <c r="W122" s="12">
        <f t="shared" si="42"/>
        <v>0</v>
      </c>
      <c r="X122" s="11">
        <f t="shared" si="43"/>
        <v>0</v>
      </c>
      <c r="Y122" s="12">
        <f t="shared" si="44"/>
        <v>0</v>
      </c>
      <c r="Z122" s="11">
        <f t="shared" si="45"/>
        <v>0</v>
      </c>
      <c r="AA122" s="12">
        <f t="shared" si="46"/>
        <v>0</v>
      </c>
      <c r="AB122" s="11">
        <f t="shared" si="47"/>
        <v>0</v>
      </c>
      <c r="AC122" s="12">
        <f t="shared" si="48"/>
        <v>0</v>
      </c>
      <c r="AD122" s="11">
        <f t="shared" si="49"/>
        <v>0</v>
      </c>
      <c r="AE122" s="12">
        <f t="shared" si="50"/>
        <v>0</v>
      </c>
      <c r="AF122" s="11">
        <f t="shared" si="51"/>
        <v>0</v>
      </c>
      <c r="AG122" s="12">
        <f t="shared" si="52"/>
        <v>0</v>
      </c>
      <c r="AH122" s="11">
        <f t="shared" si="53"/>
        <v>0</v>
      </c>
      <c r="AI122" s="12">
        <f t="shared" si="54"/>
        <v>0</v>
      </c>
      <c r="AJ122" s="11">
        <f t="shared" si="55"/>
        <v>0</v>
      </c>
      <c r="AK122" s="12">
        <f t="shared" si="56"/>
        <v>0</v>
      </c>
    </row>
    <row r="123" spans="1:37" x14ac:dyDescent="0.3">
      <c r="A123">
        <v>609980</v>
      </c>
      <c r="C123" s="1">
        <v>44098</v>
      </c>
      <c r="D123">
        <v>14</v>
      </c>
      <c r="E123" t="s">
        <v>205</v>
      </c>
      <c r="F123" t="s">
        <v>165</v>
      </c>
      <c r="G123" t="s">
        <v>156</v>
      </c>
      <c r="H123" s="2">
        <v>17793000</v>
      </c>
      <c r="J123">
        <f t="shared" si="29"/>
        <v>1</v>
      </c>
      <c r="K123">
        <f t="shared" si="30"/>
        <v>0</v>
      </c>
      <c r="L123">
        <f t="shared" si="31"/>
        <v>0</v>
      </c>
      <c r="M123">
        <f t="shared" si="32"/>
        <v>0</v>
      </c>
      <c r="N123">
        <f t="shared" si="33"/>
        <v>0</v>
      </c>
      <c r="O123">
        <f t="shared" si="34"/>
        <v>0</v>
      </c>
      <c r="P123">
        <f t="shared" si="35"/>
        <v>0</v>
      </c>
      <c r="Q123">
        <f t="shared" si="36"/>
        <v>0</v>
      </c>
      <c r="R123" s="11">
        <f t="shared" si="37"/>
        <v>0</v>
      </c>
      <c r="S123" s="12">
        <f t="shared" si="38"/>
        <v>0</v>
      </c>
      <c r="T123" s="11">
        <f t="shared" si="39"/>
        <v>0</v>
      </c>
      <c r="U123" s="12">
        <f t="shared" si="40"/>
        <v>0</v>
      </c>
      <c r="V123" s="11">
        <f t="shared" si="41"/>
        <v>0</v>
      </c>
      <c r="W123" s="12">
        <f t="shared" si="42"/>
        <v>0</v>
      </c>
      <c r="X123" s="11">
        <f t="shared" si="43"/>
        <v>0</v>
      </c>
      <c r="Y123" s="12">
        <f t="shared" si="44"/>
        <v>0</v>
      </c>
      <c r="Z123" s="11">
        <f t="shared" si="45"/>
        <v>0</v>
      </c>
      <c r="AA123" s="12">
        <f t="shared" si="46"/>
        <v>0</v>
      </c>
      <c r="AB123" s="11">
        <f t="shared" si="47"/>
        <v>0</v>
      </c>
      <c r="AC123" s="12">
        <f t="shared" si="48"/>
        <v>0</v>
      </c>
      <c r="AD123" s="11">
        <f t="shared" si="49"/>
        <v>0</v>
      </c>
      <c r="AE123" s="12">
        <f t="shared" si="50"/>
        <v>0</v>
      </c>
      <c r="AF123" s="11">
        <f t="shared" si="51"/>
        <v>0</v>
      </c>
      <c r="AG123" s="12">
        <f t="shared" si="52"/>
        <v>0</v>
      </c>
      <c r="AH123" s="11">
        <f t="shared" si="53"/>
        <v>0</v>
      </c>
      <c r="AI123" s="12">
        <f t="shared" si="54"/>
        <v>0</v>
      </c>
      <c r="AJ123" s="11">
        <f t="shared" si="55"/>
        <v>0</v>
      </c>
      <c r="AK123" s="12">
        <f t="shared" si="56"/>
        <v>0</v>
      </c>
    </row>
    <row r="124" spans="1:37" x14ac:dyDescent="0.3">
      <c r="A124">
        <v>609980</v>
      </c>
      <c r="C124" s="1">
        <v>44098</v>
      </c>
      <c r="D124">
        <v>15</v>
      </c>
      <c r="E124" t="s">
        <v>205</v>
      </c>
      <c r="F124" t="s">
        <v>165</v>
      </c>
      <c r="G124" t="s">
        <v>26</v>
      </c>
      <c r="H124" s="2">
        <v>17807898</v>
      </c>
      <c r="J124">
        <f t="shared" si="29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33"/>
        <v>0</v>
      </c>
      <c r="O124">
        <f t="shared" si="34"/>
        <v>0</v>
      </c>
      <c r="P124">
        <f t="shared" si="35"/>
        <v>0</v>
      </c>
      <c r="Q124">
        <f t="shared" si="36"/>
        <v>0</v>
      </c>
      <c r="R124" s="11">
        <f t="shared" si="37"/>
        <v>0</v>
      </c>
      <c r="S124" s="12">
        <f t="shared" si="38"/>
        <v>0</v>
      </c>
      <c r="T124" s="11">
        <f t="shared" si="39"/>
        <v>0</v>
      </c>
      <c r="U124" s="12">
        <f t="shared" si="40"/>
        <v>0</v>
      </c>
      <c r="V124" s="11">
        <f t="shared" si="41"/>
        <v>0</v>
      </c>
      <c r="W124" s="12">
        <f t="shared" si="42"/>
        <v>0</v>
      </c>
      <c r="X124" s="11">
        <f t="shared" si="43"/>
        <v>0</v>
      </c>
      <c r="Y124" s="12">
        <f t="shared" si="44"/>
        <v>0</v>
      </c>
      <c r="Z124" s="11">
        <f t="shared" si="45"/>
        <v>0</v>
      </c>
      <c r="AA124" s="12">
        <f t="shared" si="46"/>
        <v>0</v>
      </c>
      <c r="AB124" s="11">
        <f t="shared" si="47"/>
        <v>0</v>
      </c>
      <c r="AC124" s="12">
        <f t="shared" si="48"/>
        <v>0</v>
      </c>
      <c r="AD124" s="11">
        <f t="shared" si="49"/>
        <v>0</v>
      </c>
      <c r="AE124" s="12">
        <f t="shared" si="50"/>
        <v>0</v>
      </c>
      <c r="AF124" s="11">
        <f t="shared" si="51"/>
        <v>0</v>
      </c>
      <c r="AG124" s="12">
        <f t="shared" si="52"/>
        <v>0</v>
      </c>
      <c r="AH124" s="11">
        <f t="shared" si="53"/>
        <v>0</v>
      </c>
      <c r="AI124" s="12">
        <f t="shared" si="54"/>
        <v>0</v>
      </c>
      <c r="AJ124" s="11">
        <f t="shared" si="55"/>
        <v>0</v>
      </c>
      <c r="AK124" s="12">
        <f t="shared" si="56"/>
        <v>0</v>
      </c>
    </row>
    <row r="125" spans="1:37" x14ac:dyDescent="0.3">
      <c r="A125">
        <v>609980</v>
      </c>
      <c r="C125" s="1">
        <v>44098</v>
      </c>
      <c r="D125">
        <v>16</v>
      </c>
      <c r="E125" t="s">
        <v>205</v>
      </c>
      <c r="F125" t="s">
        <v>165</v>
      </c>
      <c r="G125" t="s">
        <v>33</v>
      </c>
      <c r="H125" s="2">
        <v>18957066</v>
      </c>
      <c r="J125">
        <f t="shared" si="29"/>
        <v>0</v>
      </c>
      <c r="K125">
        <f t="shared" si="30"/>
        <v>0</v>
      </c>
      <c r="L125">
        <f t="shared" si="31"/>
        <v>0</v>
      </c>
      <c r="M125">
        <f t="shared" si="32"/>
        <v>0</v>
      </c>
      <c r="N125">
        <f t="shared" si="33"/>
        <v>0</v>
      </c>
      <c r="O125">
        <f t="shared" si="34"/>
        <v>0</v>
      </c>
      <c r="P125">
        <f t="shared" si="35"/>
        <v>0</v>
      </c>
      <c r="Q125">
        <f t="shared" si="36"/>
        <v>0</v>
      </c>
      <c r="R125" s="11">
        <f t="shared" si="37"/>
        <v>0</v>
      </c>
      <c r="S125" s="12">
        <f t="shared" si="38"/>
        <v>0</v>
      </c>
      <c r="T125" s="11">
        <f t="shared" si="39"/>
        <v>0</v>
      </c>
      <c r="U125" s="12">
        <f t="shared" si="40"/>
        <v>0</v>
      </c>
      <c r="V125" s="11">
        <f t="shared" si="41"/>
        <v>0</v>
      </c>
      <c r="W125" s="12">
        <f t="shared" si="42"/>
        <v>0</v>
      </c>
      <c r="X125" s="11">
        <f t="shared" si="43"/>
        <v>0</v>
      </c>
      <c r="Y125" s="12">
        <f t="shared" si="44"/>
        <v>0</v>
      </c>
      <c r="Z125" s="11">
        <f t="shared" si="45"/>
        <v>0</v>
      </c>
      <c r="AA125" s="12">
        <f t="shared" si="46"/>
        <v>0</v>
      </c>
      <c r="AB125" s="11">
        <f t="shared" si="47"/>
        <v>0</v>
      </c>
      <c r="AC125" s="12">
        <f t="shared" si="48"/>
        <v>0</v>
      </c>
      <c r="AD125" s="11">
        <f t="shared" si="49"/>
        <v>0</v>
      </c>
      <c r="AE125" s="12">
        <f t="shared" si="50"/>
        <v>0</v>
      </c>
      <c r="AF125" s="11">
        <f t="shared" si="51"/>
        <v>0</v>
      </c>
      <c r="AG125" s="12">
        <f t="shared" si="52"/>
        <v>0</v>
      </c>
      <c r="AH125" s="11">
        <f t="shared" si="53"/>
        <v>0</v>
      </c>
      <c r="AI125" s="12">
        <f t="shared" si="54"/>
        <v>0</v>
      </c>
      <c r="AJ125" s="11">
        <f t="shared" si="55"/>
        <v>0</v>
      </c>
      <c r="AK125" s="12">
        <f t="shared" si="56"/>
        <v>0</v>
      </c>
    </row>
    <row r="126" spans="1:37" x14ac:dyDescent="0.3">
      <c r="A126">
        <v>609980</v>
      </c>
      <c r="C126" s="1">
        <v>44098</v>
      </c>
      <c r="D126">
        <v>17</v>
      </c>
      <c r="E126" t="s">
        <v>205</v>
      </c>
      <c r="F126" t="s">
        <v>165</v>
      </c>
      <c r="G126" t="s">
        <v>58</v>
      </c>
      <c r="H126" s="2">
        <v>19386000</v>
      </c>
      <c r="J126">
        <f t="shared" si="29"/>
        <v>0</v>
      </c>
      <c r="K126">
        <f t="shared" si="30"/>
        <v>0</v>
      </c>
      <c r="L126">
        <f t="shared" si="31"/>
        <v>0</v>
      </c>
      <c r="M126">
        <f t="shared" si="32"/>
        <v>0</v>
      </c>
      <c r="N126">
        <f t="shared" si="33"/>
        <v>0</v>
      </c>
      <c r="O126">
        <f t="shared" si="34"/>
        <v>0</v>
      </c>
      <c r="P126">
        <f t="shared" si="35"/>
        <v>0</v>
      </c>
      <c r="Q126">
        <f t="shared" si="36"/>
        <v>0</v>
      </c>
      <c r="R126" s="11">
        <f t="shared" si="37"/>
        <v>0</v>
      </c>
      <c r="S126" s="12">
        <f t="shared" si="38"/>
        <v>0</v>
      </c>
      <c r="T126" s="11">
        <f t="shared" si="39"/>
        <v>0</v>
      </c>
      <c r="U126" s="12">
        <f t="shared" si="40"/>
        <v>0</v>
      </c>
      <c r="V126" s="11">
        <f t="shared" si="41"/>
        <v>0</v>
      </c>
      <c r="W126" s="12">
        <f t="shared" si="42"/>
        <v>0</v>
      </c>
      <c r="X126" s="11">
        <f t="shared" si="43"/>
        <v>0</v>
      </c>
      <c r="Y126" s="12">
        <f t="shared" si="44"/>
        <v>0</v>
      </c>
      <c r="Z126" s="11">
        <f t="shared" si="45"/>
        <v>0</v>
      </c>
      <c r="AA126" s="12">
        <f t="shared" si="46"/>
        <v>0</v>
      </c>
      <c r="AB126" s="11">
        <f t="shared" si="47"/>
        <v>0</v>
      </c>
      <c r="AC126" s="12">
        <f t="shared" si="48"/>
        <v>0</v>
      </c>
      <c r="AD126" s="11">
        <f t="shared" si="49"/>
        <v>0</v>
      </c>
      <c r="AE126" s="12">
        <f t="shared" si="50"/>
        <v>0</v>
      </c>
      <c r="AF126" s="11">
        <f t="shared" si="51"/>
        <v>0</v>
      </c>
      <c r="AG126" s="12">
        <f t="shared" si="52"/>
        <v>0</v>
      </c>
      <c r="AH126" s="11">
        <f t="shared" si="53"/>
        <v>0</v>
      </c>
      <c r="AI126" s="12">
        <f t="shared" si="54"/>
        <v>0</v>
      </c>
      <c r="AJ126" s="11">
        <f t="shared" si="55"/>
        <v>0</v>
      </c>
      <c r="AK126" s="12">
        <f t="shared" si="56"/>
        <v>0</v>
      </c>
    </row>
    <row r="127" spans="1:37" x14ac:dyDescent="0.3">
      <c r="A127">
        <v>609980</v>
      </c>
      <c r="C127" s="1">
        <v>44098</v>
      </c>
      <c r="D127">
        <v>18</v>
      </c>
      <c r="E127" t="s">
        <v>205</v>
      </c>
      <c r="F127" t="s">
        <v>165</v>
      </c>
      <c r="G127" t="s">
        <v>15</v>
      </c>
      <c r="H127" s="2">
        <v>20821718</v>
      </c>
      <c r="J127">
        <f t="shared" si="29"/>
        <v>0</v>
      </c>
      <c r="K127">
        <f t="shared" si="30"/>
        <v>0</v>
      </c>
      <c r="L127">
        <f t="shared" si="31"/>
        <v>0</v>
      </c>
      <c r="M127">
        <f t="shared" si="32"/>
        <v>0</v>
      </c>
      <c r="N127">
        <f t="shared" si="33"/>
        <v>0</v>
      </c>
      <c r="O127">
        <f t="shared" si="34"/>
        <v>0</v>
      </c>
      <c r="P127">
        <f t="shared" si="35"/>
        <v>0</v>
      </c>
      <c r="Q127">
        <f t="shared" si="36"/>
        <v>0</v>
      </c>
      <c r="R127" s="11">
        <f t="shared" si="37"/>
        <v>0</v>
      </c>
      <c r="S127" s="12">
        <f t="shared" si="38"/>
        <v>0</v>
      </c>
      <c r="T127" s="11">
        <f t="shared" si="39"/>
        <v>0</v>
      </c>
      <c r="U127" s="12">
        <f t="shared" si="40"/>
        <v>0</v>
      </c>
      <c r="V127" s="11">
        <f t="shared" si="41"/>
        <v>0</v>
      </c>
      <c r="W127" s="12">
        <f t="shared" si="42"/>
        <v>0</v>
      </c>
      <c r="X127" s="11">
        <f t="shared" si="43"/>
        <v>0</v>
      </c>
      <c r="Y127" s="12">
        <f t="shared" si="44"/>
        <v>0</v>
      </c>
      <c r="Z127" s="11">
        <f t="shared" si="45"/>
        <v>0</v>
      </c>
      <c r="AA127" s="12">
        <f t="shared" si="46"/>
        <v>0</v>
      </c>
      <c r="AB127" s="11">
        <f t="shared" si="47"/>
        <v>0</v>
      </c>
      <c r="AC127" s="12">
        <f t="shared" si="48"/>
        <v>0</v>
      </c>
      <c r="AD127" s="11">
        <f t="shared" si="49"/>
        <v>0</v>
      </c>
      <c r="AE127" s="12">
        <f t="shared" si="50"/>
        <v>0</v>
      </c>
      <c r="AF127" s="11">
        <f t="shared" si="51"/>
        <v>1</v>
      </c>
      <c r="AG127" s="12">
        <f t="shared" si="52"/>
        <v>0</v>
      </c>
      <c r="AH127" s="11">
        <f t="shared" si="53"/>
        <v>0</v>
      </c>
      <c r="AI127" s="12">
        <f t="shared" si="54"/>
        <v>0</v>
      </c>
      <c r="AJ127" s="11">
        <f t="shared" si="55"/>
        <v>0</v>
      </c>
      <c r="AK127" s="12">
        <f t="shared" si="56"/>
        <v>0</v>
      </c>
    </row>
    <row r="128" spans="1:37" x14ac:dyDescent="0.3">
      <c r="C128" s="1"/>
      <c r="H128" s="2"/>
      <c r="J128">
        <f t="shared" si="29"/>
        <v>0</v>
      </c>
      <c r="K128">
        <f t="shared" si="30"/>
        <v>0</v>
      </c>
      <c r="L128">
        <f t="shared" si="31"/>
        <v>0</v>
      </c>
      <c r="M128">
        <f t="shared" si="32"/>
        <v>0</v>
      </c>
      <c r="N128">
        <f t="shared" si="33"/>
        <v>0</v>
      </c>
      <c r="O128">
        <f t="shared" si="34"/>
        <v>0</v>
      </c>
      <c r="P128">
        <f t="shared" si="35"/>
        <v>0</v>
      </c>
      <c r="Q128">
        <f t="shared" si="36"/>
        <v>0</v>
      </c>
      <c r="R128" s="11">
        <f t="shared" si="37"/>
        <v>0</v>
      </c>
      <c r="S128" s="12">
        <f t="shared" si="38"/>
        <v>0</v>
      </c>
      <c r="T128" s="11">
        <f t="shared" si="39"/>
        <v>0</v>
      </c>
      <c r="U128" s="12">
        <f t="shared" si="40"/>
        <v>0</v>
      </c>
      <c r="V128" s="11">
        <f t="shared" si="41"/>
        <v>0</v>
      </c>
      <c r="W128" s="12">
        <f t="shared" si="42"/>
        <v>0</v>
      </c>
      <c r="X128" s="11">
        <f t="shared" si="43"/>
        <v>0</v>
      </c>
      <c r="Y128" s="12">
        <f t="shared" si="44"/>
        <v>0</v>
      </c>
      <c r="Z128" s="11">
        <f t="shared" si="45"/>
        <v>0</v>
      </c>
      <c r="AA128" s="12">
        <f t="shared" si="46"/>
        <v>0</v>
      </c>
      <c r="AB128" s="11">
        <f t="shared" si="47"/>
        <v>0</v>
      </c>
      <c r="AC128" s="12">
        <f t="shared" si="48"/>
        <v>0</v>
      </c>
      <c r="AD128" s="11">
        <f t="shared" si="49"/>
        <v>0</v>
      </c>
      <c r="AE128" s="12">
        <f t="shared" si="50"/>
        <v>0</v>
      </c>
      <c r="AF128" s="11">
        <f t="shared" si="51"/>
        <v>0</v>
      </c>
      <c r="AG128" s="12">
        <f t="shared" si="52"/>
        <v>0</v>
      </c>
      <c r="AH128" s="11">
        <f t="shared" si="53"/>
        <v>0</v>
      </c>
      <c r="AI128" s="12">
        <f t="shared" si="54"/>
        <v>0</v>
      </c>
      <c r="AJ128" s="11">
        <f t="shared" si="55"/>
        <v>0</v>
      </c>
      <c r="AK128" s="12">
        <f t="shared" si="56"/>
        <v>0</v>
      </c>
    </row>
    <row r="129" spans="1:37" x14ac:dyDescent="0.3">
      <c r="A129">
        <v>607477</v>
      </c>
      <c r="C129" s="1">
        <v>44040</v>
      </c>
      <c r="D129">
        <v>1</v>
      </c>
      <c r="E129" t="s">
        <v>206</v>
      </c>
      <c r="F129" t="s">
        <v>165</v>
      </c>
      <c r="G129" t="s">
        <v>28</v>
      </c>
      <c r="H129" s="2">
        <v>2587537</v>
      </c>
      <c r="J129">
        <f t="shared" si="29"/>
        <v>0</v>
      </c>
      <c r="K129">
        <f t="shared" si="30"/>
        <v>0</v>
      </c>
      <c r="L129">
        <f t="shared" si="31"/>
        <v>0</v>
      </c>
      <c r="M129">
        <f t="shared" si="32"/>
        <v>0</v>
      </c>
      <c r="N129">
        <f t="shared" si="33"/>
        <v>0</v>
      </c>
      <c r="O129">
        <f t="shared" si="34"/>
        <v>0</v>
      </c>
      <c r="P129">
        <f t="shared" si="35"/>
        <v>0</v>
      </c>
      <c r="Q129">
        <f t="shared" si="36"/>
        <v>0</v>
      </c>
      <c r="R129" s="11">
        <f t="shared" si="37"/>
        <v>0</v>
      </c>
      <c r="S129" s="12">
        <f t="shared" si="38"/>
        <v>0</v>
      </c>
      <c r="T129" s="11">
        <f t="shared" si="39"/>
        <v>0</v>
      </c>
      <c r="U129" s="12">
        <f t="shared" si="40"/>
        <v>0</v>
      </c>
      <c r="V129" s="11">
        <f t="shared" si="41"/>
        <v>0</v>
      </c>
      <c r="W129" s="12">
        <f t="shared" si="42"/>
        <v>0</v>
      </c>
      <c r="X129" s="11">
        <f t="shared" si="43"/>
        <v>0</v>
      </c>
      <c r="Y129" s="12">
        <f t="shared" si="44"/>
        <v>0</v>
      </c>
      <c r="Z129" s="11">
        <f t="shared" si="45"/>
        <v>0</v>
      </c>
      <c r="AA129" s="12">
        <f t="shared" si="46"/>
        <v>0</v>
      </c>
      <c r="AB129" s="11">
        <f t="shared" si="47"/>
        <v>0</v>
      </c>
      <c r="AC129" s="12">
        <f t="shared" si="48"/>
        <v>0</v>
      </c>
      <c r="AD129" s="11">
        <f t="shared" si="49"/>
        <v>0</v>
      </c>
      <c r="AE129" s="12">
        <f t="shared" si="50"/>
        <v>0</v>
      </c>
      <c r="AF129" s="11">
        <f t="shared" si="51"/>
        <v>0</v>
      </c>
      <c r="AG129" s="12">
        <f t="shared" si="52"/>
        <v>0</v>
      </c>
      <c r="AH129" s="11">
        <f t="shared" si="53"/>
        <v>0</v>
      </c>
      <c r="AI129" s="12">
        <f t="shared" si="54"/>
        <v>0</v>
      </c>
      <c r="AJ129" s="11">
        <f t="shared" si="55"/>
        <v>0</v>
      </c>
      <c r="AK129" s="12">
        <f t="shared" si="56"/>
        <v>0</v>
      </c>
    </row>
    <row r="130" spans="1:37" x14ac:dyDescent="0.3">
      <c r="A130">
        <v>607477</v>
      </c>
      <c r="C130" s="1">
        <v>44040</v>
      </c>
      <c r="D130">
        <v>2</v>
      </c>
      <c r="E130" t="s">
        <v>206</v>
      </c>
      <c r="F130" t="s">
        <v>165</v>
      </c>
      <c r="G130" t="s">
        <v>73</v>
      </c>
      <c r="H130" s="2">
        <v>4013050</v>
      </c>
      <c r="J130">
        <f t="shared" si="29"/>
        <v>0</v>
      </c>
      <c r="K130">
        <f t="shared" si="30"/>
        <v>0</v>
      </c>
      <c r="L130">
        <f t="shared" si="31"/>
        <v>0</v>
      </c>
      <c r="M130">
        <f t="shared" si="32"/>
        <v>0</v>
      </c>
      <c r="N130">
        <f t="shared" si="33"/>
        <v>0</v>
      </c>
      <c r="O130">
        <f t="shared" si="34"/>
        <v>0</v>
      </c>
      <c r="P130">
        <f t="shared" si="35"/>
        <v>0</v>
      </c>
      <c r="Q130">
        <f t="shared" si="36"/>
        <v>0</v>
      </c>
      <c r="R130" s="11">
        <f t="shared" si="37"/>
        <v>0</v>
      </c>
      <c r="S130" s="12">
        <f t="shared" si="38"/>
        <v>0</v>
      </c>
      <c r="T130" s="11">
        <f t="shared" si="39"/>
        <v>0</v>
      </c>
      <c r="U130" s="12">
        <f t="shared" si="40"/>
        <v>0</v>
      </c>
      <c r="V130" s="11">
        <f t="shared" si="41"/>
        <v>0</v>
      </c>
      <c r="W130" s="12">
        <f t="shared" si="42"/>
        <v>0</v>
      </c>
      <c r="X130" s="11">
        <f t="shared" si="43"/>
        <v>0</v>
      </c>
      <c r="Y130" s="12">
        <f t="shared" si="44"/>
        <v>0</v>
      </c>
      <c r="Z130" s="11">
        <f t="shared" si="45"/>
        <v>0</v>
      </c>
      <c r="AA130" s="12">
        <f t="shared" si="46"/>
        <v>0</v>
      </c>
      <c r="AB130" s="11">
        <f t="shared" si="47"/>
        <v>0</v>
      </c>
      <c r="AC130" s="12">
        <f t="shared" si="48"/>
        <v>0</v>
      </c>
      <c r="AD130" s="11">
        <f t="shared" si="49"/>
        <v>0</v>
      </c>
      <c r="AE130" s="12">
        <f t="shared" si="50"/>
        <v>0</v>
      </c>
      <c r="AF130" s="11">
        <f t="shared" si="51"/>
        <v>0</v>
      </c>
      <c r="AG130" s="12">
        <f t="shared" si="52"/>
        <v>0</v>
      </c>
      <c r="AH130" s="11">
        <f t="shared" si="53"/>
        <v>0</v>
      </c>
      <c r="AI130" s="12">
        <f t="shared" si="54"/>
        <v>0</v>
      </c>
      <c r="AJ130" s="11">
        <f t="shared" si="55"/>
        <v>0</v>
      </c>
      <c r="AK130" s="12">
        <f t="shared" si="56"/>
        <v>0</v>
      </c>
    </row>
    <row r="131" spans="1:37" x14ac:dyDescent="0.3">
      <c r="A131">
        <v>607477</v>
      </c>
      <c r="C131" s="1">
        <v>44040</v>
      </c>
      <c r="D131">
        <v>3</v>
      </c>
      <c r="E131" t="s">
        <v>206</v>
      </c>
      <c r="F131" t="s">
        <v>165</v>
      </c>
      <c r="G131" t="s">
        <v>23</v>
      </c>
      <c r="H131" s="2">
        <v>5423000</v>
      </c>
      <c r="J131">
        <f t="shared" si="29"/>
        <v>0</v>
      </c>
      <c r="K131">
        <f t="shared" si="30"/>
        <v>0</v>
      </c>
      <c r="L131">
        <f t="shared" si="31"/>
        <v>0</v>
      </c>
      <c r="M131">
        <f t="shared" si="32"/>
        <v>0</v>
      </c>
      <c r="N131">
        <f t="shared" si="33"/>
        <v>0</v>
      </c>
      <c r="O131">
        <f t="shared" si="34"/>
        <v>0</v>
      </c>
      <c r="P131">
        <f t="shared" si="35"/>
        <v>0</v>
      </c>
      <c r="Q131">
        <f t="shared" si="36"/>
        <v>0</v>
      </c>
      <c r="R131" s="11">
        <f t="shared" si="37"/>
        <v>0</v>
      </c>
      <c r="S131" s="12">
        <f t="shared" si="38"/>
        <v>0</v>
      </c>
      <c r="T131" s="11">
        <f t="shared" si="39"/>
        <v>0</v>
      </c>
      <c r="U131" s="12">
        <f t="shared" si="40"/>
        <v>0</v>
      </c>
      <c r="V131" s="11">
        <f t="shared" si="41"/>
        <v>0</v>
      </c>
      <c r="W131" s="12">
        <f t="shared" si="42"/>
        <v>0</v>
      </c>
      <c r="X131" s="11">
        <f t="shared" si="43"/>
        <v>0</v>
      </c>
      <c r="Y131" s="12">
        <f t="shared" si="44"/>
        <v>0</v>
      </c>
      <c r="Z131" s="11">
        <f t="shared" si="45"/>
        <v>0</v>
      </c>
      <c r="AA131" s="12">
        <f t="shared" si="46"/>
        <v>0</v>
      </c>
      <c r="AB131" s="11">
        <f t="shared" si="47"/>
        <v>0</v>
      </c>
      <c r="AC131" s="12">
        <f t="shared" si="48"/>
        <v>0</v>
      </c>
      <c r="AD131" s="11">
        <f t="shared" si="49"/>
        <v>0</v>
      </c>
      <c r="AE131" s="12">
        <f t="shared" si="50"/>
        <v>0</v>
      </c>
      <c r="AF131" s="11">
        <f t="shared" si="51"/>
        <v>0</v>
      </c>
      <c r="AG131" s="12">
        <f t="shared" si="52"/>
        <v>0</v>
      </c>
      <c r="AH131" s="11">
        <f t="shared" si="53"/>
        <v>0</v>
      </c>
      <c r="AI131" s="12">
        <f t="shared" si="54"/>
        <v>0</v>
      </c>
      <c r="AJ131" s="11">
        <f t="shared" si="55"/>
        <v>0</v>
      </c>
      <c r="AK131" s="12">
        <f t="shared" si="56"/>
        <v>0</v>
      </c>
    </row>
    <row r="132" spans="1:37" x14ac:dyDescent="0.3">
      <c r="A132">
        <v>607477</v>
      </c>
      <c r="C132" s="1">
        <v>44040</v>
      </c>
      <c r="D132">
        <v>4</v>
      </c>
      <c r="E132" t="s">
        <v>206</v>
      </c>
      <c r="F132" t="s">
        <v>165</v>
      </c>
      <c r="G132" t="s">
        <v>156</v>
      </c>
      <c r="H132" s="2">
        <v>6349306</v>
      </c>
      <c r="J132">
        <f t="shared" si="29"/>
        <v>1</v>
      </c>
      <c r="K132">
        <f t="shared" si="30"/>
        <v>0</v>
      </c>
      <c r="L132">
        <f t="shared" si="31"/>
        <v>0</v>
      </c>
      <c r="M132">
        <f t="shared" si="32"/>
        <v>0</v>
      </c>
      <c r="N132">
        <f t="shared" si="33"/>
        <v>0</v>
      </c>
      <c r="O132">
        <f t="shared" si="34"/>
        <v>0</v>
      </c>
      <c r="P132">
        <f t="shared" si="35"/>
        <v>0</v>
      </c>
      <c r="Q132">
        <f t="shared" si="36"/>
        <v>0</v>
      </c>
      <c r="R132" s="11">
        <f t="shared" si="37"/>
        <v>0</v>
      </c>
      <c r="S132" s="12">
        <f t="shared" si="38"/>
        <v>0</v>
      </c>
      <c r="T132" s="11">
        <f t="shared" si="39"/>
        <v>0</v>
      </c>
      <c r="U132" s="12">
        <f t="shared" si="40"/>
        <v>0</v>
      </c>
      <c r="V132" s="11">
        <f t="shared" si="41"/>
        <v>0</v>
      </c>
      <c r="W132" s="12">
        <f t="shared" si="42"/>
        <v>0</v>
      </c>
      <c r="X132" s="11">
        <f t="shared" si="43"/>
        <v>0</v>
      </c>
      <c r="Y132" s="12">
        <f t="shared" si="44"/>
        <v>0</v>
      </c>
      <c r="Z132" s="11">
        <f t="shared" si="45"/>
        <v>0</v>
      </c>
      <c r="AA132" s="12">
        <f t="shared" si="46"/>
        <v>0</v>
      </c>
      <c r="AB132" s="11">
        <f t="shared" si="47"/>
        <v>0</v>
      </c>
      <c r="AC132" s="12">
        <f t="shared" si="48"/>
        <v>0</v>
      </c>
      <c r="AD132" s="11">
        <f t="shared" si="49"/>
        <v>0</v>
      </c>
      <c r="AE132" s="12">
        <f t="shared" si="50"/>
        <v>0</v>
      </c>
      <c r="AF132" s="11">
        <f t="shared" si="51"/>
        <v>0</v>
      </c>
      <c r="AG132" s="12">
        <f t="shared" si="52"/>
        <v>0</v>
      </c>
      <c r="AH132" s="11">
        <f t="shared" si="53"/>
        <v>0</v>
      </c>
      <c r="AI132" s="12">
        <f t="shared" si="54"/>
        <v>0</v>
      </c>
      <c r="AJ132" s="11">
        <f t="shared" si="55"/>
        <v>0</v>
      </c>
      <c r="AK132" s="12">
        <f t="shared" si="56"/>
        <v>0</v>
      </c>
    </row>
    <row r="133" spans="1:37" x14ac:dyDescent="0.3">
      <c r="A133">
        <v>607477</v>
      </c>
      <c r="C133" s="1">
        <v>44040</v>
      </c>
      <c r="D133">
        <v>5</v>
      </c>
      <c r="E133" t="s">
        <v>206</v>
      </c>
      <c r="F133" t="s">
        <v>165</v>
      </c>
      <c r="G133" t="s">
        <v>34</v>
      </c>
      <c r="H133" s="2">
        <v>6781350</v>
      </c>
      <c r="J133">
        <f t="shared" si="29"/>
        <v>0</v>
      </c>
      <c r="K133">
        <f t="shared" si="30"/>
        <v>0</v>
      </c>
      <c r="L133">
        <f t="shared" si="31"/>
        <v>0</v>
      </c>
      <c r="M133">
        <f t="shared" si="32"/>
        <v>0</v>
      </c>
      <c r="N133">
        <f t="shared" si="33"/>
        <v>0</v>
      </c>
      <c r="O133">
        <f t="shared" si="34"/>
        <v>0</v>
      </c>
      <c r="P133">
        <f t="shared" si="35"/>
        <v>0</v>
      </c>
      <c r="Q133">
        <f t="shared" si="36"/>
        <v>0</v>
      </c>
      <c r="R133" s="11">
        <f t="shared" si="37"/>
        <v>0</v>
      </c>
      <c r="S133" s="12">
        <f t="shared" si="38"/>
        <v>0</v>
      </c>
      <c r="T133" s="11">
        <f t="shared" si="39"/>
        <v>0</v>
      </c>
      <c r="U133" s="12">
        <f t="shared" si="40"/>
        <v>0</v>
      </c>
      <c r="V133" s="11">
        <f t="shared" si="41"/>
        <v>0</v>
      </c>
      <c r="W133" s="12">
        <f t="shared" si="42"/>
        <v>0</v>
      </c>
      <c r="X133" s="11">
        <f t="shared" si="43"/>
        <v>0</v>
      </c>
      <c r="Y133" s="12">
        <f t="shared" si="44"/>
        <v>0</v>
      </c>
      <c r="Z133" s="11">
        <f t="shared" si="45"/>
        <v>0</v>
      </c>
      <c r="AA133" s="12">
        <f t="shared" si="46"/>
        <v>0</v>
      </c>
      <c r="AB133" s="11">
        <f t="shared" si="47"/>
        <v>0</v>
      </c>
      <c r="AC133" s="12">
        <f t="shared" si="48"/>
        <v>0</v>
      </c>
      <c r="AD133" s="11">
        <f t="shared" si="49"/>
        <v>0</v>
      </c>
      <c r="AE133" s="12">
        <f t="shared" si="50"/>
        <v>0</v>
      </c>
      <c r="AF133" s="11">
        <f t="shared" si="51"/>
        <v>0</v>
      </c>
      <c r="AG133" s="12">
        <f t="shared" si="52"/>
        <v>0</v>
      </c>
      <c r="AH133" s="11">
        <f t="shared" si="53"/>
        <v>0</v>
      </c>
      <c r="AI133" s="12">
        <f t="shared" si="54"/>
        <v>0</v>
      </c>
      <c r="AJ133" s="11">
        <f t="shared" si="55"/>
        <v>0</v>
      </c>
      <c r="AK133" s="12">
        <f t="shared" si="56"/>
        <v>0</v>
      </c>
    </row>
    <row r="134" spans="1:37" x14ac:dyDescent="0.3">
      <c r="A134">
        <v>607477</v>
      </c>
      <c r="C134" s="1">
        <v>44040</v>
      </c>
      <c r="D134">
        <v>6</v>
      </c>
      <c r="E134" t="s">
        <v>206</v>
      </c>
      <c r="F134" t="s">
        <v>165</v>
      </c>
      <c r="G134" t="s">
        <v>87</v>
      </c>
      <c r="H134" s="2">
        <v>7100403</v>
      </c>
      <c r="J134">
        <f t="shared" si="29"/>
        <v>0</v>
      </c>
      <c r="K134">
        <f t="shared" si="30"/>
        <v>0</v>
      </c>
      <c r="L134">
        <f t="shared" si="31"/>
        <v>0</v>
      </c>
      <c r="M134">
        <f t="shared" si="32"/>
        <v>0</v>
      </c>
      <c r="N134">
        <f t="shared" si="33"/>
        <v>0</v>
      </c>
      <c r="O134">
        <f t="shared" si="34"/>
        <v>0</v>
      </c>
      <c r="P134">
        <f t="shared" si="35"/>
        <v>0</v>
      </c>
      <c r="Q134">
        <f t="shared" si="36"/>
        <v>0</v>
      </c>
      <c r="R134" s="11">
        <f t="shared" si="37"/>
        <v>0</v>
      </c>
      <c r="S134" s="12">
        <f t="shared" si="38"/>
        <v>0</v>
      </c>
      <c r="T134" s="11">
        <f t="shared" si="39"/>
        <v>0</v>
      </c>
      <c r="U134" s="12">
        <f t="shared" si="40"/>
        <v>0</v>
      </c>
      <c r="V134" s="11">
        <f t="shared" si="41"/>
        <v>0</v>
      </c>
      <c r="W134" s="12">
        <f t="shared" si="42"/>
        <v>0</v>
      </c>
      <c r="X134" s="11">
        <f t="shared" si="43"/>
        <v>0</v>
      </c>
      <c r="Y134" s="12">
        <f t="shared" si="44"/>
        <v>0</v>
      </c>
      <c r="Z134" s="11">
        <f t="shared" si="45"/>
        <v>0</v>
      </c>
      <c r="AA134" s="12">
        <f t="shared" si="46"/>
        <v>0</v>
      </c>
      <c r="AB134" s="11">
        <f t="shared" si="47"/>
        <v>0</v>
      </c>
      <c r="AC134" s="12">
        <f t="shared" si="48"/>
        <v>0</v>
      </c>
      <c r="AD134" s="11">
        <f t="shared" si="49"/>
        <v>0</v>
      </c>
      <c r="AE134" s="12">
        <f t="shared" si="50"/>
        <v>0</v>
      </c>
      <c r="AF134" s="11">
        <f t="shared" si="51"/>
        <v>0</v>
      </c>
      <c r="AG134" s="12">
        <f t="shared" si="52"/>
        <v>0</v>
      </c>
      <c r="AH134" s="11">
        <f t="shared" si="53"/>
        <v>0</v>
      </c>
      <c r="AI134" s="12">
        <f t="shared" si="54"/>
        <v>0</v>
      </c>
      <c r="AJ134" s="11">
        <f t="shared" si="55"/>
        <v>0</v>
      </c>
      <c r="AK134" s="12">
        <f t="shared" si="56"/>
        <v>0</v>
      </c>
    </row>
    <row r="135" spans="1:37" x14ac:dyDescent="0.3">
      <c r="A135">
        <v>607477</v>
      </c>
      <c r="C135" s="1">
        <v>44040</v>
      </c>
      <c r="D135">
        <v>7</v>
      </c>
      <c r="E135" t="s">
        <v>206</v>
      </c>
      <c r="F135" t="s">
        <v>165</v>
      </c>
      <c r="G135" t="s">
        <v>22</v>
      </c>
      <c r="H135" s="2">
        <v>8244600</v>
      </c>
      <c r="J135">
        <f t="shared" ref="J135:J198" si="57">IF(G135="Perfetto Contracting Co., Inc. ",1,)</f>
        <v>0</v>
      </c>
      <c r="K135">
        <f t="shared" ref="K135:K198" si="58">IF(AND(D135=1,G135="Perfetto Contracting Co., Inc. "),1,)</f>
        <v>0</v>
      </c>
      <c r="L135">
        <f t="shared" ref="L135:L198" si="59">IF(G135="Oliveira Contracting Inc",1,)</f>
        <v>0</v>
      </c>
      <c r="M135">
        <f t="shared" ref="M135:M198" si="60">IF(AND(D135=1,G135="Oliveira Contracting Inc"),1,)</f>
        <v>0</v>
      </c>
      <c r="N135">
        <f t="shared" ref="N135:N198" si="61">IF(G135="Triumph Construction Co.",1,)</f>
        <v>0</v>
      </c>
      <c r="O135">
        <f t="shared" ref="O135:O198" si="62">IF(AND(D135=1,G135="Triumph Construction Co."),1,)</f>
        <v>0</v>
      </c>
      <c r="P135">
        <f t="shared" ref="P135:P198" si="63">IF(G135="John Civetta &amp; Sons, Inc.",1,)</f>
        <v>0</v>
      </c>
      <c r="Q135">
        <f t="shared" ref="Q135:Q198" si="64">IF(AND(D135=1,G135="John Civetta &amp; Sons, Inc."),1,)</f>
        <v>0</v>
      </c>
      <c r="R135" s="11">
        <f t="shared" ref="R135:R198" si="65">IF(G135="Grace Industries LLC",1,)</f>
        <v>0</v>
      </c>
      <c r="S135" s="12">
        <f t="shared" ref="S135:S198" si="66">IF(AND(D135=1,G135="Grace Industries LLC"),1,)</f>
        <v>0</v>
      </c>
      <c r="T135" s="11">
        <f t="shared" ref="T135:T198" si="67">IF($G135="Grace Industries LLC",1,)</f>
        <v>0</v>
      </c>
      <c r="U135" s="12">
        <f t="shared" ref="U135:U198" si="68">IF(AND($D135=1,$G135="Perfetto Enterprises Co., Inc."),1,)</f>
        <v>0</v>
      </c>
      <c r="V135" s="11">
        <f t="shared" ref="V135:V198" si="69">IF($G135="JRCRUZ Corp",1,)</f>
        <v>0</v>
      </c>
      <c r="W135" s="12">
        <f t="shared" ref="W135:W198" si="70">IF(AND($D135=1,$G135="JRCRUZ Corp"),1,)</f>
        <v>0</v>
      </c>
      <c r="X135" s="11">
        <f t="shared" ref="X135:X198" si="71">IF($G135="Tully Construction Co.",1,)</f>
        <v>0</v>
      </c>
      <c r="Y135" s="12">
        <f t="shared" ref="Y135:Y198" si="72">IF(AND($D135=1,$G135="Tully Construction Co."),1,)</f>
        <v>0</v>
      </c>
      <c r="Z135" s="11">
        <f t="shared" ref="Z135:Z198" si="73">IF($G135="Restani Construction Corp.",1,)</f>
        <v>0</v>
      </c>
      <c r="AA135" s="12">
        <f t="shared" ref="AA135:AA198" si="74">IF(AND($D135=1,$G135="Restani Construction Corp."),1,)</f>
        <v>0</v>
      </c>
      <c r="AB135" s="11">
        <f t="shared" ref="AB135:AB198" si="75">IF($G135="DiFazio Industries",1,)</f>
        <v>0</v>
      </c>
      <c r="AC135" s="12">
        <f t="shared" ref="AC135:AC198" si="76">IF(AND($D135=1,$G135="DiFazio Industries"),1,)</f>
        <v>0</v>
      </c>
      <c r="AD135" s="11">
        <f t="shared" ref="AD135:AD198" si="77">IF($G135="PJS Group/Paul J. Scariano, Inc.",1,)</f>
        <v>0</v>
      </c>
      <c r="AE135" s="12">
        <f t="shared" ref="AE135:AE198" si="78">IF(AND($D135=1,$G135="PJS Group/Paul J. Scariano, Inc."),1,)</f>
        <v>0</v>
      </c>
      <c r="AF135" s="11">
        <f t="shared" ref="AF135:AF198" si="79">IF($G135="C.A.C. Industries, Inc.",1,)</f>
        <v>0</v>
      </c>
      <c r="AG135" s="12">
        <f t="shared" ref="AG135:AG198" si="80">IF(AND($D135=1,$G135="C.A.C. Industries, Inc."),1,)</f>
        <v>0</v>
      </c>
      <c r="AH135" s="11">
        <f t="shared" ref="AH135:AH198" si="81">IF($G135="MLJ Contracting LLC",1,)</f>
        <v>0</v>
      </c>
      <c r="AI135" s="12">
        <f t="shared" ref="AI135:AI198" si="82">IF(AND($D135=1,$G135="MLJ Contracting LLC"),1,)</f>
        <v>0</v>
      </c>
      <c r="AJ135" s="11">
        <f t="shared" ref="AJ135:AJ198" si="83">IF($G135="El Sol Contracting/ES II Enterprises JV",1,)</f>
        <v>0</v>
      </c>
      <c r="AK135" s="12">
        <f t="shared" ref="AK135:AK198" si="84">IF(AND($D135=1,$G135="El Sol Contracting/ES II Enterprises JV"),1,)</f>
        <v>0</v>
      </c>
    </row>
    <row r="136" spans="1:37" x14ac:dyDescent="0.3">
      <c r="A136">
        <v>607477</v>
      </c>
      <c r="C136" s="1">
        <v>44040</v>
      </c>
      <c r="D136">
        <v>8</v>
      </c>
      <c r="E136" t="s">
        <v>206</v>
      </c>
      <c r="F136" t="s">
        <v>165</v>
      </c>
      <c r="G136" t="s">
        <v>69</v>
      </c>
      <c r="H136" s="2">
        <v>8702200</v>
      </c>
      <c r="J136">
        <f t="shared" si="57"/>
        <v>0</v>
      </c>
      <c r="K136">
        <f t="shared" si="58"/>
        <v>0</v>
      </c>
      <c r="L136">
        <f t="shared" si="59"/>
        <v>0</v>
      </c>
      <c r="M136">
        <f t="shared" si="60"/>
        <v>0</v>
      </c>
      <c r="N136">
        <f t="shared" si="61"/>
        <v>0</v>
      </c>
      <c r="O136">
        <f t="shared" si="62"/>
        <v>0</v>
      </c>
      <c r="P136">
        <f t="shared" si="63"/>
        <v>0</v>
      </c>
      <c r="Q136">
        <f t="shared" si="64"/>
        <v>0</v>
      </c>
      <c r="R136" s="11">
        <f t="shared" si="65"/>
        <v>0</v>
      </c>
      <c r="S136" s="12">
        <f t="shared" si="66"/>
        <v>0</v>
      </c>
      <c r="T136" s="11">
        <f t="shared" si="67"/>
        <v>0</v>
      </c>
      <c r="U136" s="12">
        <f t="shared" si="68"/>
        <v>0</v>
      </c>
      <c r="V136" s="11">
        <f t="shared" si="69"/>
        <v>0</v>
      </c>
      <c r="W136" s="12">
        <f t="shared" si="70"/>
        <v>0</v>
      </c>
      <c r="X136" s="11">
        <f t="shared" si="71"/>
        <v>0</v>
      </c>
      <c r="Y136" s="12">
        <f t="shared" si="72"/>
        <v>0</v>
      </c>
      <c r="Z136" s="11">
        <f t="shared" si="73"/>
        <v>0</v>
      </c>
      <c r="AA136" s="12">
        <f t="shared" si="74"/>
        <v>0</v>
      </c>
      <c r="AB136" s="11">
        <f t="shared" si="75"/>
        <v>0</v>
      </c>
      <c r="AC136" s="12">
        <f t="shared" si="76"/>
        <v>0</v>
      </c>
      <c r="AD136" s="11">
        <f t="shared" si="77"/>
        <v>0</v>
      </c>
      <c r="AE136" s="12">
        <f t="shared" si="78"/>
        <v>0</v>
      </c>
      <c r="AF136" s="11">
        <f t="shared" si="79"/>
        <v>0</v>
      </c>
      <c r="AG136" s="12">
        <f t="shared" si="80"/>
        <v>0</v>
      </c>
      <c r="AH136" s="11">
        <f t="shared" si="81"/>
        <v>0</v>
      </c>
      <c r="AI136" s="12">
        <f t="shared" si="82"/>
        <v>0</v>
      </c>
      <c r="AJ136" s="11">
        <f t="shared" si="83"/>
        <v>0</v>
      </c>
      <c r="AK136" s="12">
        <f t="shared" si="84"/>
        <v>0</v>
      </c>
    </row>
    <row r="137" spans="1:37" x14ac:dyDescent="0.3">
      <c r="C137" s="1"/>
      <c r="H137" s="2"/>
      <c r="J137">
        <f t="shared" si="57"/>
        <v>0</v>
      </c>
      <c r="K137">
        <f t="shared" si="58"/>
        <v>0</v>
      </c>
      <c r="L137">
        <f t="shared" si="59"/>
        <v>0</v>
      </c>
      <c r="M137">
        <f t="shared" si="60"/>
        <v>0</v>
      </c>
      <c r="N137">
        <f t="shared" si="61"/>
        <v>0</v>
      </c>
      <c r="O137">
        <f t="shared" si="62"/>
        <v>0</v>
      </c>
      <c r="P137">
        <f t="shared" si="63"/>
        <v>0</v>
      </c>
      <c r="Q137">
        <f t="shared" si="64"/>
        <v>0</v>
      </c>
      <c r="R137" s="11">
        <f t="shared" si="65"/>
        <v>0</v>
      </c>
      <c r="S137" s="12">
        <f t="shared" si="66"/>
        <v>0</v>
      </c>
      <c r="T137" s="11">
        <f t="shared" si="67"/>
        <v>0</v>
      </c>
      <c r="U137" s="12">
        <f t="shared" si="68"/>
        <v>0</v>
      </c>
      <c r="V137" s="11">
        <f t="shared" si="69"/>
        <v>0</v>
      </c>
      <c r="W137" s="12">
        <f t="shared" si="70"/>
        <v>0</v>
      </c>
      <c r="X137" s="11">
        <f t="shared" si="71"/>
        <v>0</v>
      </c>
      <c r="Y137" s="12">
        <f t="shared" si="72"/>
        <v>0</v>
      </c>
      <c r="Z137" s="11">
        <f t="shared" si="73"/>
        <v>0</v>
      </c>
      <c r="AA137" s="12">
        <f t="shared" si="74"/>
        <v>0</v>
      </c>
      <c r="AB137" s="11">
        <f t="shared" si="75"/>
        <v>0</v>
      </c>
      <c r="AC137" s="12">
        <f t="shared" si="76"/>
        <v>0</v>
      </c>
      <c r="AD137" s="11">
        <f t="shared" si="77"/>
        <v>0</v>
      </c>
      <c r="AE137" s="12">
        <f t="shared" si="78"/>
        <v>0</v>
      </c>
      <c r="AF137" s="11">
        <f t="shared" si="79"/>
        <v>0</v>
      </c>
      <c r="AG137" s="12">
        <f t="shared" si="80"/>
        <v>0</v>
      </c>
      <c r="AH137" s="11">
        <f t="shared" si="81"/>
        <v>0</v>
      </c>
      <c r="AI137" s="12">
        <f t="shared" si="82"/>
        <v>0</v>
      </c>
      <c r="AJ137" s="11">
        <f t="shared" si="83"/>
        <v>0</v>
      </c>
      <c r="AK137" s="12">
        <f t="shared" si="84"/>
        <v>0</v>
      </c>
    </row>
    <row r="138" spans="1:37" x14ac:dyDescent="0.3">
      <c r="A138">
        <v>601511</v>
      </c>
      <c r="C138" s="1">
        <v>44019</v>
      </c>
      <c r="D138">
        <v>1</v>
      </c>
      <c r="E138" t="s">
        <v>207</v>
      </c>
      <c r="F138" t="s">
        <v>165</v>
      </c>
      <c r="G138" t="s">
        <v>41</v>
      </c>
      <c r="H138" s="2">
        <v>7662559</v>
      </c>
      <c r="J138">
        <f t="shared" si="57"/>
        <v>0</v>
      </c>
      <c r="K138">
        <f t="shared" si="58"/>
        <v>0</v>
      </c>
      <c r="L138">
        <f t="shared" si="59"/>
        <v>0</v>
      </c>
      <c r="M138">
        <f t="shared" si="60"/>
        <v>0</v>
      </c>
      <c r="N138">
        <f t="shared" si="61"/>
        <v>0</v>
      </c>
      <c r="O138">
        <f t="shared" si="62"/>
        <v>0</v>
      </c>
      <c r="P138">
        <f t="shared" si="63"/>
        <v>0</v>
      </c>
      <c r="Q138">
        <f t="shared" si="64"/>
        <v>0</v>
      </c>
      <c r="R138" s="11">
        <f t="shared" si="65"/>
        <v>0</v>
      </c>
      <c r="S138" s="12">
        <f t="shared" si="66"/>
        <v>0</v>
      </c>
      <c r="T138" s="11">
        <f t="shared" si="67"/>
        <v>0</v>
      </c>
      <c r="U138" s="12">
        <f t="shared" si="68"/>
        <v>0</v>
      </c>
      <c r="V138" s="11">
        <f t="shared" si="69"/>
        <v>0</v>
      </c>
      <c r="W138" s="12">
        <f t="shared" si="70"/>
        <v>0</v>
      </c>
      <c r="X138" s="11">
        <f t="shared" si="71"/>
        <v>0</v>
      </c>
      <c r="Y138" s="12">
        <f t="shared" si="72"/>
        <v>0</v>
      </c>
      <c r="Z138" s="11">
        <f t="shared" si="73"/>
        <v>0</v>
      </c>
      <c r="AA138" s="12">
        <f t="shared" si="74"/>
        <v>0</v>
      </c>
      <c r="AB138" s="11">
        <f t="shared" si="75"/>
        <v>0</v>
      </c>
      <c r="AC138" s="12">
        <f t="shared" si="76"/>
        <v>0</v>
      </c>
      <c r="AD138" s="11">
        <f t="shared" si="77"/>
        <v>0</v>
      </c>
      <c r="AE138" s="12">
        <f t="shared" si="78"/>
        <v>0</v>
      </c>
      <c r="AF138" s="11">
        <f t="shared" si="79"/>
        <v>0</v>
      </c>
      <c r="AG138" s="12">
        <f t="shared" si="80"/>
        <v>0</v>
      </c>
      <c r="AH138" s="11">
        <f t="shared" si="81"/>
        <v>0</v>
      </c>
      <c r="AI138" s="12">
        <f t="shared" si="82"/>
        <v>0</v>
      </c>
      <c r="AJ138" s="11">
        <f t="shared" si="83"/>
        <v>0</v>
      </c>
      <c r="AK138" s="12">
        <f t="shared" si="84"/>
        <v>0</v>
      </c>
    </row>
    <row r="139" spans="1:37" x14ac:dyDescent="0.3">
      <c r="A139">
        <v>601511</v>
      </c>
      <c r="C139" s="1">
        <v>44019</v>
      </c>
      <c r="D139">
        <v>2</v>
      </c>
      <c r="E139" t="s">
        <v>207</v>
      </c>
      <c r="F139" t="s">
        <v>165</v>
      </c>
      <c r="G139" t="s">
        <v>13</v>
      </c>
      <c r="H139" s="2">
        <v>7713953</v>
      </c>
      <c r="J139">
        <f t="shared" si="57"/>
        <v>0</v>
      </c>
      <c r="K139">
        <f t="shared" si="58"/>
        <v>0</v>
      </c>
      <c r="L139">
        <f t="shared" si="59"/>
        <v>0</v>
      </c>
      <c r="M139">
        <f t="shared" si="60"/>
        <v>0</v>
      </c>
      <c r="N139">
        <f t="shared" si="61"/>
        <v>1</v>
      </c>
      <c r="O139">
        <f t="shared" si="62"/>
        <v>0</v>
      </c>
      <c r="P139">
        <f t="shared" si="63"/>
        <v>0</v>
      </c>
      <c r="Q139">
        <f t="shared" si="64"/>
        <v>0</v>
      </c>
      <c r="R139" s="11">
        <f t="shared" si="65"/>
        <v>0</v>
      </c>
      <c r="S139" s="12">
        <f t="shared" si="66"/>
        <v>0</v>
      </c>
      <c r="T139" s="11">
        <f t="shared" si="67"/>
        <v>0</v>
      </c>
      <c r="U139" s="12">
        <f t="shared" si="68"/>
        <v>0</v>
      </c>
      <c r="V139" s="11">
        <f t="shared" si="69"/>
        <v>0</v>
      </c>
      <c r="W139" s="12">
        <f t="shared" si="70"/>
        <v>0</v>
      </c>
      <c r="X139" s="11">
        <f t="shared" si="71"/>
        <v>0</v>
      </c>
      <c r="Y139" s="12">
        <f t="shared" si="72"/>
        <v>0</v>
      </c>
      <c r="Z139" s="11">
        <f t="shared" si="73"/>
        <v>0</v>
      </c>
      <c r="AA139" s="12">
        <f t="shared" si="74"/>
        <v>0</v>
      </c>
      <c r="AB139" s="11">
        <f t="shared" si="75"/>
        <v>0</v>
      </c>
      <c r="AC139" s="12">
        <f t="shared" si="76"/>
        <v>0</v>
      </c>
      <c r="AD139" s="11">
        <f t="shared" si="77"/>
        <v>0</v>
      </c>
      <c r="AE139" s="12">
        <f t="shared" si="78"/>
        <v>0</v>
      </c>
      <c r="AF139" s="11">
        <f t="shared" si="79"/>
        <v>0</v>
      </c>
      <c r="AG139" s="12">
        <f t="shared" si="80"/>
        <v>0</v>
      </c>
      <c r="AH139" s="11">
        <f t="shared" si="81"/>
        <v>0</v>
      </c>
      <c r="AI139" s="12">
        <f t="shared" si="82"/>
        <v>0</v>
      </c>
      <c r="AJ139" s="11">
        <f t="shared" si="83"/>
        <v>0</v>
      </c>
      <c r="AK139" s="12">
        <f t="shared" si="84"/>
        <v>0</v>
      </c>
    </row>
    <row r="140" spans="1:37" x14ac:dyDescent="0.3">
      <c r="A140">
        <v>601511</v>
      </c>
      <c r="C140" s="1">
        <v>44019</v>
      </c>
      <c r="D140">
        <v>3</v>
      </c>
      <c r="E140" t="s">
        <v>207</v>
      </c>
      <c r="F140" t="s">
        <v>165</v>
      </c>
      <c r="G140" t="s">
        <v>184</v>
      </c>
      <c r="H140" s="2">
        <v>7777777</v>
      </c>
      <c r="J140">
        <f t="shared" si="57"/>
        <v>0</v>
      </c>
      <c r="K140">
        <f t="shared" si="58"/>
        <v>0</v>
      </c>
      <c r="L140">
        <f t="shared" si="59"/>
        <v>0</v>
      </c>
      <c r="M140">
        <f t="shared" si="60"/>
        <v>0</v>
      </c>
      <c r="N140">
        <f t="shared" si="61"/>
        <v>0</v>
      </c>
      <c r="O140">
        <f t="shared" si="62"/>
        <v>0</v>
      </c>
      <c r="P140">
        <f t="shared" si="63"/>
        <v>0</v>
      </c>
      <c r="Q140">
        <f t="shared" si="64"/>
        <v>0</v>
      </c>
      <c r="R140" s="11">
        <f t="shared" si="65"/>
        <v>0</v>
      </c>
      <c r="S140" s="12">
        <f t="shared" si="66"/>
        <v>0</v>
      </c>
      <c r="T140" s="11">
        <f t="shared" si="67"/>
        <v>0</v>
      </c>
      <c r="U140" s="12">
        <f t="shared" si="68"/>
        <v>0</v>
      </c>
      <c r="V140" s="11">
        <f t="shared" si="69"/>
        <v>0</v>
      </c>
      <c r="W140" s="12">
        <f t="shared" si="70"/>
        <v>0</v>
      </c>
      <c r="X140" s="11">
        <f t="shared" si="71"/>
        <v>0</v>
      </c>
      <c r="Y140" s="12">
        <f t="shared" si="72"/>
        <v>0</v>
      </c>
      <c r="Z140" s="11">
        <f t="shared" si="73"/>
        <v>0</v>
      </c>
      <c r="AA140" s="12">
        <f t="shared" si="74"/>
        <v>0</v>
      </c>
      <c r="AB140" s="11">
        <f t="shared" si="75"/>
        <v>0</v>
      </c>
      <c r="AC140" s="12">
        <f t="shared" si="76"/>
        <v>0</v>
      </c>
      <c r="AD140" s="11">
        <f t="shared" si="77"/>
        <v>0</v>
      </c>
      <c r="AE140" s="12">
        <f t="shared" si="78"/>
        <v>0</v>
      </c>
      <c r="AF140" s="11">
        <f t="shared" si="79"/>
        <v>0</v>
      </c>
      <c r="AG140" s="12">
        <f t="shared" si="80"/>
        <v>0</v>
      </c>
      <c r="AH140" s="11">
        <f t="shared" si="81"/>
        <v>0</v>
      </c>
      <c r="AI140" s="12">
        <f t="shared" si="82"/>
        <v>0</v>
      </c>
      <c r="AJ140" s="11">
        <f t="shared" si="83"/>
        <v>0</v>
      </c>
      <c r="AK140" s="12">
        <f t="shared" si="84"/>
        <v>0</v>
      </c>
    </row>
    <row r="141" spans="1:37" x14ac:dyDescent="0.3">
      <c r="A141">
        <v>601511</v>
      </c>
      <c r="C141" s="1">
        <v>44019</v>
      </c>
      <c r="D141">
        <v>4</v>
      </c>
      <c r="E141" t="s">
        <v>207</v>
      </c>
      <c r="F141" t="s">
        <v>165</v>
      </c>
      <c r="G141" t="s">
        <v>12</v>
      </c>
      <c r="H141" s="2">
        <v>7924453</v>
      </c>
      <c r="J141">
        <f t="shared" si="57"/>
        <v>0</v>
      </c>
      <c r="K141">
        <f t="shared" si="58"/>
        <v>0</v>
      </c>
      <c r="L141">
        <f t="shared" si="59"/>
        <v>0</v>
      </c>
      <c r="M141">
        <f t="shared" si="60"/>
        <v>0</v>
      </c>
      <c r="N141">
        <f t="shared" si="61"/>
        <v>0</v>
      </c>
      <c r="O141">
        <f t="shared" si="62"/>
        <v>0</v>
      </c>
      <c r="P141">
        <f t="shared" si="63"/>
        <v>0</v>
      </c>
      <c r="Q141">
        <f t="shared" si="64"/>
        <v>0</v>
      </c>
      <c r="R141" s="11">
        <f t="shared" si="65"/>
        <v>0</v>
      </c>
      <c r="S141" s="12">
        <f t="shared" si="66"/>
        <v>0</v>
      </c>
      <c r="T141" s="11">
        <f t="shared" si="67"/>
        <v>0</v>
      </c>
      <c r="U141" s="12">
        <f t="shared" si="68"/>
        <v>0</v>
      </c>
      <c r="V141" s="11">
        <f t="shared" si="69"/>
        <v>1</v>
      </c>
      <c r="W141" s="12">
        <f t="shared" si="70"/>
        <v>0</v>
      </c>
      <c r="X141" s="11">
        <f t="shared" si="71"/>
        <v>0</v>
      </c>
      <c r="Y141" s="12">
        <f t="shared" si="72"/>
        <v>0</v>
      </c>
      <c r="Z141" s="11">
        <f t="shared" si="73"/>
        <v>0</v>
      </c>
      <c r="AA141" s="12">
        <f t="shared" si="74"/>
        <v>0</v>
      </c>
      <c r="AB141" s="11">
        <f t="shared" si="75"/>
        <v>0</v>
      </c>
      <c r="AC141" s="12">
        <f t="shared" si="76"/>
        <v>0</v>
      </c>
      <c r="AD141" s="11">
        <f t="shared" si="77"/>
        <v>0</v>
      </c>
      <c r="AE141" s="12">
        <f t="shared" si="78"/>
        <v>0</v>
      </c>
      <c r="AF141" s="11">
        <f t="shared" si="79"/>
        <v>0</v>
      </c>
      <c r="AG141" s="12">
        <f t="shared" si="80"/>
        <v>0</v>
      </c>
      <c r="AH141" s="11">
        <f t="shared" si="81"/>
        <v>0</v>
      </c>
      <c r="AI141" s="12">
        <f t="shared" si="82"/>
        <v>0</v>
      </c>
      <c r="AJ141" s="11">
        <f t="shared" si="83"/>
        <v>0</v>
      </c>
      <c r="AK141" s="12">
        <f t="shared" si="84"/>
        <v>0</v>
      </c>
    </row>
    <row r="142" spans="1:37" x14ac:dyDescent="0.3">
      <c r="A142">
        <v>601511</v>
      </c>
      <c r="C142" s="1">
        <v>44019</v>
      </c>
      <c r="D142">
        <v>5</v>
      </c>
      <c r="E142" t="s">
        <v>207</v>
      </c>
      <c r="F142" t="s">
        <v>165</v>
      </c>
      <c r="G142" t="s">
        <v>16</v>
      </c>
      <c r="H142" s="2">
        <v>8020000</v>
      </c>
      <c r="J142">
        <f t="shared" si="57"/>
        <v>0</v>
      </c>
      <c r="K142">
        <f t="shared" si="58"/>
        <v>0</v>
      </c>
      <c r="L142">
        <f t="shared" si="59"/>
        <v>0</v>
      </c>
      <c r="M142">
        <f t="shared" si="60"/>
        <v>0</v>
      </c>
      <c r="N142">
        <f t="shared" si="61"/>
        <v>0</v>
      </c>
      <c r="O142">
        <f t="shared" si="62"/>
        <v>0</v>
      </c>
      <c r="P142">
        <f t="shared" si="63"/>
        <v>0</v>
      </c>
      <c r="Q142">
        <f t="shared" si="64"/>
        <v>0</v>
      </c>
      <c r="R142" s="11">
        <f t="shared" si="65"/>
        <v>0</v>
      </c>
      <c r="S142" s="12">
        <f t="shared" si="66"/>
        <v>0</v>
      </c>
      <c r="T142" s="11">
        <f t="shared" si="67"/>
        <v>0</v>
      </c>
      <c r="U142" s="12">
        <f t="shared" si="68"/>
        <v>0</v>
      </c>
      <c r="V142" s="11">
        <f t="shared" si="69"/>
        <v>0</v>
      </c>
      <c r="W142" s="12">
        <f t="shared" si="70"/>
        <v>0</v>
      </c>
      <c r="X142" s="11">
        <f t="shared" si="71"/>
        <v>0</v>
      </c>
      <c r="Y142" s="12">
        <f t="shared" si="72"/>
        <v>0</v>
      </c>
      <c r="Z142" s="11">
        <f t="shared" si="73"/>
        <v>0</v>
      </c>
      <c r="AA142" s="12">
        <f t="shared" si="74"/>
        <v>0</v>
      </c>
      <c r="AB142" s="11">
        <f t="shared" si="75"/>
        <v>0</v>
      </c>
      <c r="AC142" s="12">
        <f t="shared" si="76"/>
        <v>0</v>
      </c>
      <c r="AD142" s="11">
        <f t="shared" si="77"/>
        <v>0</v>
      </c>
      <c r="AE142" s="12">
        <f t="shared" si="78"/>
        <v>0</v>
      </c>
      <c r="AF142" s="11">
        <f t="shared" si="79"/>
        <v>0</v>
      </c>
      <c r="AG142" s="12">
        <f t="shared" si="80"/>
        <v>0</v>
      </c>
      <c r="AH142" s="11">
        <f t="shared" si="81"/>
        <v>0</v>
      </c>
      <c r="AI142" s="12">
        <f t="shared" si="82"/>
        <v>0</v>
      </c>
      <c r="AJ142" s="11">
        <f t="shared" si="83"/>
        <v>0</v>
      </c>
      <c r="AK142" s="12">
        <f t="shared" si="84"/>
        <v>0</v>
      </c>
    </row>
    <row r="143" spans="1:37" x14ac:dyDescent="0.3">
      <c r="A143">
        <v>601511</v>
      </c>
      <c r="C143" s="1">
        <v>44019</v>
      </c>
      <c r="D143">
        <v>6</v>
      </c>
      <c r="E143" t="s">
        <v>207</v>
      </c>
      <c r="F143" t="s">
        <v>165</v>
      </c>
      <c r="G143" t="s">
        <v>17</v>
      </c>
      <c r="H143" s="2">
        <v>8197000</v>
      </c>
      <c r="J143">
        <f t="shared" si="57"/>
        <v>0</v>
      </c>
      <c r="K143">
        <f t="shared" si="58"/>
        <v>0</v>
      </c>
      <c r="L143">
        <f t="shared" si="59"/>
        <v>0</v>
      </c>
      <c r="M143">
        <f t="shared" si="60"/>
        <v>0</v>
      </c>
      <c r="N143">
        <f t="shared" si="61"/>
        <v>0</v>
      </c>
      <c r="O143">
        <f t="shared" si="62"/>
        <v>0</v>
      </c>
      <c r="P143">
        <f t="shared" si="63"/>
        <v>0</v>
      </c>
      <c r="Q143">
        <f t="shared" si="64"/>
        <v>0</v>
      </c>
      <c r="R143" s="11">
        <f t="shared" si="65"/>
        <v>0</v>
      </c>
      <c r="S143" s="12">
        <f t="shared" si="66"/>
        <v>0</v>
      </c>
      <c r="T143" s="11">
        <f t="shared" si="67"/>
        <v>0</v>
      </c>
      <c r="U143" s="12">
        <f t="shared" si="68"/>
        <v>0</v>
      </c>
      <c r="V143" s="11">
        <f t="shared" si="69"/>
        <v>0</v>
      </c>
      <c r="W143" s="12">
        <f t="shared" si="70"/>
        <v>0</v>
      </c>
      <c r="X143" s="11">
        <f t="shared" si="71"/>
        <v>0</v>
      </c>
      <c r="Y143" s="12">
        <f t="shared" si="72"/>
        <v>0</v>
      </c>
      <c r="Z143" s="11">
        <f t="shared" si="73"/>
        <v>0</v>
      </c>
      <c r="AA143" s="12">
        <f t="shared" si="74"/>
        <v>0</v>
      </c>
      <c r="AB143" s="11">
        <f t="shared" si="75"/>
        <v>0</v>
      </c>
      <c r="AC143" s="12">
        <f t="shared" si="76"/>
        <v>0</v>
      </c>
      <c r="AD143" s="11">
        <f t="shared" si="77"/>
        <v>0</v>
      </c>
      <c r="AE143" s="12">
        <f t="shared" si="78"/>
        <v>0</v>
      </c>
      <c r="AF143" s="11">
        <f t="shared" si="79"/>
        <v>0</v>
      </c>
      <c r="AG143" s="12">
        <f t="shared" si="80"/>
        <v>0</v>
      </c>
      <c r="AH143" s="11">
        <f t="shared" si="81"/>
        <v>0</v>
      </c>
      <c r="AI143" s="12">
        <f t="shared" si="82"/>
        <v>0</v>
      </c>
      <c r="AJ143" s="11">
        <f t="shared" si="83"/>
        <v>0</v>
      </c>
      <c r="AK143" s="12">
        <f t="shared" si="84"/>
        <v>0</v>
      </c>
    </row>
    <row r="144" spans="1:37" x14ac:dyDescent="0.3">
      <c r="A144">
        <v>601511</v>
      </c>
      <c r="C144" s="1">
        <v>44019</v>
      </c>
      <c r="D144">
        <v>7</v>
      </c>
      <c r="E144" t="s">
        <v>207</v>
      </c>
      <c r="F144" t="s">
        <v>165</v>
      </c>
      <c r="G144" t="s">
        <v>45</v>
      </c>
      <c r="H144" s="2">
        <v>9429369</v>
      </c>
      <c r="J144">
        <f t="shared" si="57"/>
        <v>0</v>
      </c>
      <c r="K144">
        <f t="shared" si="58"/>
        <v>0</v>
      </c>
      <c r="L144">
        <f t="shared" si="59"/>
        <v>0</v>
      </c>
      <c r="M144">
        <f t="shared" si="60"/>
        <v>0</v>
      </c>
      <c r="N144">
        <f t="shared" si="61"/>
        <v>0</v>
      </c>
      <c r="O144">
        <f t="shared" si="62"/>
        <v>0</v>
      </c>
      <c r="P144">
        <f t="shared" si="63"/>
        <v>0</v>
      </c>
      <c r="Q144">
        <f t="shared" si="64"/>
        <v>0</v>
      </c>
      <c r="R144" s="11">
        <f t="shared" si="65"/>
        <v>0</v>
      </c>
      <c r="S144" s="12">
        <f t="shared" si="66"/>
        <v>0</v>
      </c>
      <c r="T144" s="11">
        <f t="shared" si="67"/>
        <v>0</v>
      </c>
      <c r="U144" s="12">
        <f t="shared" si="68"/>
        <v>0</v>
      </c>
      <c r="V144" s="11">
        <f t="shared" si="69"/>
        <v>0</v>
      </c>
      <c r="W144" s="12">
        <f t="shared" si="70"/>
        <v>0</v>
      </c>
      <c r="X144" s="11">
        <f t="shared" si="71"/>
        <v>0</v>
      </c>
      <c r="Y144" s="12">
        <f t="shared" si="72"/>
        <v>0</v>
      </c>
      <c r="Z144" s="11">
        <f t="shared" si="73"/>
        <v>0</v>
      </c>
      <c r="AA144" s="12">
        <f t="shared" si="74"/>
        <v>0</v>
      </c>
      <c r="AB144" s="11">
        <f t="shared" si="75"/>
        <v>0</v>
      </c>
      <c r="AC144" s="12">
        <f t="shared" si="76"/>
        <v>0</v>
      </c>
      <c r="AD144" s="11">
        <f t="shared" si="77"/>
        <v>0</v>
      </c>
      <c r="AE144" s="12">
        <f t="shared" si="78"/>
        <v>0</v>
      </c>
      <c r="AF144" s="11">
        <f t="shared" si="79"/>
        <v>0</v>
      </c>
      <c r="AG144" s="12">
        <f t="shared" si="80"/>
        <v>0</v>
      </c>
      <c r="AH144" s="11">
        <f t="shared" si="81"/>
        <v>0</v>
      </c>
      <c r="AI144" s="12">
        <f t="shared" si="82"/>
        <v>0</v>
      </c>
      <c r="AJ144" s="11">
        <f t="shared" si="83"/>
        <v>0</v>
      </c>
      <c r="AK144" s="12">
        <f t="shared" si="84"/>
        <v>0</v>
      </c>
    </row>
    <row r="145" spans="1:37" x14ac:dyDescent="0.3">
      <c r="A145">
        <v>601511</v>
      </c>
      <c r="C145" s="1">
        <v>44019</v>
      </c>
      <c r="D145">
        <v>8</v>
      </c>
      <c r="E145" t="s">
        <v>207</v>
      </c>
      <c r="F145" t="s">
        <v>165</v>
      </c>
      <c r="G145" t="s">
        <v>24</v>
      </c>
      <c r="H145" s="2">
        <v>10234567</v>
      </c>
      <c r="J145">
        <f t="shared" si="57"/>
        <v>0</v>
      </c>
      <c r="K145">
        <f t="shared" si="58"/>
        <v>0</v>
      </c>
      <c r="L145">
        <f t="shared" si="59"/>
        <v>0</v>
      </c>
      <c r="M145">
        <f t="shared" si="60"/>
        <v>0</v>
      </c>
      <c r="N145">
        <f t="shared" si="61"/>
        <v>0</v>
      </c>
      <c r="O145">
        <f t="shared" si="62"/>
        <v>0</v>
      </c>
      <c r="P145">
        <f t="shared" si="63"/>
        <v>0</v>
      </c>
      <c r="Q145">
        <f t="shared" si="64"/>
        <v>0</v>
      </c>
      <c r="R145" s="11">
        <f t="shared" si="65"/>
        <v>0</v>
      </c>
      <c r="S145" s="12">
        <f t="shared" si="66"/>
        <v>0</v>
      </c>
      <c r="T145" s="11">
        <f t="shared" si="67"/>
        <v>0</v>
      </c>
      <c r="U145" s="12">
        <f t="shared" si="68"/>
        <v>0</v>
      </c>
      <c r="V145" s="11">
        <f t="shared" si="69"/>
        <v>0</v>
      </c>
      <c r="W145" s="12">
        <f t="shared" si="70"/>
        <v>0</v>
      </c>
      <c r="X145" s="11">
        <f t="shared" si="71"/>
        <v>0</v>
      </c>
      <c r="Y145" s="12">
        <f t="shared" si="72"/>
        <v>0</v>
      </c>
      <c r="Z145" s="11">
        <f t="shared" si="73"/>
        <v>0</v>
      </c>
      <c r="AA145" s="12">
        <f t="shared" si="74"/>
        <v>0</v>
      </c>
      <c r="AB145" s="11">
        <f t="shared" si="75"/>
        <v>0</v>
      </c>
      <c r="AC145" s="12">
        <f t="shared" si="76"/>
        <v>0</v>
      </c>
      <c r="AD145" s="11">
        <f t="shared" si="77"/>
        <v>0</v>
      </c>
      <c r="AE145" s="12">
        <f t="shared" si="78"/>
        <v>0</v>
      </c>
      <c r="AF145" s="11">
        <f t="shared" si="79"/>
        <v>0</v>
      </c>
      <c r="AG145" s="12">
        <f t="shared" si="80"/>
        <v>0</v>
      </c>
      <c r="AH145" s="11">
        <f t="shared" si="81"/>
        <v>0</v>
      </c>
      <c r="AI145" s="12">
        <f t="shared" si="82"/>
        <v>0</v>
      </c>
      <c r="AJ145" s="11">
        <f t="shared" si="83"/>
        <v>0</v>
      </c>
      <c r="AK145" s="12">
        <f t="shared" si="84"/>
        <v>0</v>
      </c>
    </row>
    <row r="146" spans="1:37" x14ac:dyDescent="0.3">
      <c r="A146">
        <v>601511</v>
      </c>
      <c r="C146" s="1">
        <v>44019</v>
      </c>
      <c r="D146">
        <v>9</v>
      </c>
      <c r="E146" t="s">
        <v>207</v>
      </c>
      <c r="F146" t="s">
        <v>165</v>
      </c>
      <c r="G146" t="s">
        <v>30</v>
      </c>
      <c r="H146" s="2">
        <v>10499439</v>
      </c>
      <c r="J146">
        <f t="shared" si="57"/>
        <v>0</v>
      </c>
      <c r="K146">
        <f t="shared" si="58"/>
        <v>0</v>
      </c>
      <c r="L146">
        <f t="shared" si="59"/>
        <v>0</v>
      </c>
      <c r="M146">
        <f t="shared" si="60"/>
        <v>0</v>
      </c>
      <c r="N146">
        <f t="shared" si="61"/>
        <v>0</v>
      </c>
      <c r="O146">
        <f t="shared" si="62"/>
        <v>0</v>
      </c>
      <c r="P146">
        <f t="shared" si="63"/>
        <v>0</v>
      </c>
      <c r="Q146">
        <f t="shared" si="64"/>
        <v>0</v>
      </c>
      <c r="R146" s="11">
        <f t="shared" si="65"/>
        <v>0</v>
      </c>
      <c r="S146" s="12">
        <f t="shared" si="66"/>
        <v>0</v>
      </c>
      <c r="T146" s="11">
        <f t="shared" si="67"/>
        <v>0</v>
      </c>
      <c r="U146" s="12">
        <f t="shared" si="68"/>
        <v>0</v>
      </c>
      <c r="V146" s="11">
        <f t="shared" si="69"/>
        <v>0</v>
      </c>
      <c r="W146" s="12">
        <f t="shared" si="70"/>
        <v>0</v>
      </c>
      <c r="X146" s="11">
        <f t="shared" si="71"/>
        <v>0</v>
      </c>
      <c r="Y146" s="12">
        <f t="shared" si="72"/>
        <v>0</v>
      </c>
      <c r="Z146" s="11">
        <f t="shared" si="73"/>
        <v>0</v>
      </c>
      <c r="AA146" s="12">
        <f t="shared" si="74"/>
        <v>0</v>
      </c>
      <c r="AB146" s="11">
        <f t="shared" si="75"/>
        <v>0</v>
      </c>
      <c r="AC146" s="12">
        <f t="shared" si="76"/>
        <v>0</v>
      </c>
      <c r="AD146" s="11">
        <f t="shared" si="77"/>
        <v>0</v>
      </c>
      <c r="AE146" s="12">
        <f t="shared" si="78"/>
        <v>0</v>
      </c>
      <c r="AF146" s="11">
        <f t="shared" si="79"/>
        <v>0</v>
      </c>
      <c r="AG146" s="12">
        <f t="shared" si="80"/>
        <v>0</v>
      </c>
      <c r="AH146" s="11">
        <f t="shared" si="81"/>
        <v>0</v>
      </c>
      <c r="AI146" s="12">
        <f t="shared" si="82"/>
        <v>0</v>
      </c>
      <c r="AJ146" s="11">
        <f t="shared" si="83"/>
        <v>0</v>
      </c>
      <c r="AK146" s="12">
        <f t="shared" si="84"/>
        <v>0</v>
      </c>
    </row>
    <row r="147" spans="1:37" x14ac:dyDescent="0.3">
      <c r="A147">
        <v>601511</v>
      </c>
      <c r="C147" s="1">
        <v>44019</v>
      </c>
      <c r="D147">
        <v>10</v>
      </c>
      <c r="E147" t="s">
        <v>207</v>
      </c>
      <c r="F147" t="s">
        <v>165</v>
      </c>
      <c r="G147" t="s">
        <v>156</v>
      </c>
      <c r="H147" s="2">
        <v>10848000</v>
      </c>
      <c r="J147">
        <f t="shared" si="57"/>
        <v>1</v>
      </c>
      <c r="K147">
        <f t="shared" si="58"/>
        <v>0</v>
      </c>
      <c r="L147">
        <f t="shared" si="59"/>
        <v>0</v>
      </c>
      <c r="M147">
        <f t="shared" si="60"/>
        <v>0</v>
      </c>
      <c r="N147">
        <f t="shared" si="61"/>
        <v>0</v>
      </c>
      <c r="O147">
        <f t="shared" si="62"/>
        <v>0</v>
      </c>
      <c r="P147">
        <f t="shared" si="63"/>
        <v>0</v>
      </c>
      <c r="Q147">
        <f t="shared" si="64"/>
        <v>0</v>
      </c>
      <c r="R147" s="11">
        <f t="shared" si="65"/>
        <v>0</v>
      </c>
      <c r="S147" s="12">
        <f t="shared" si="66"/>
        <v>0</v>
      </c>
      <c r="T147" s="11">
        <f t="shared" si="67"/>
        <v>0</v>
      </c>
      <c r="U147" s="12">
        <f t="shared" si="68"/>
        <v>0</v>
      </c>
      <c r="V147" s="11">
        <f t="shared" si="69"/>
        <v>0</v>
      </c>
      <c r="W147" s="12">
        <f t="shared" si="70"/>
        <v>0</v>
      </c>
      <c r="X147" s="11">
        <f t="shared" si="71"/>
        <v>0</v>
      </c>
      <c r="Y147" s="12">
        <f t="shared" si="72"/>
        <v>0</v>
      </c>
      <c r="Z147" s="11">
        <f t="shared" si="73"/>
        <v>0</v>
      </c>
      <c r="AA147" s="12">
        <f t="shared" si="74"/>
        <v>0</v>
      </c>
      <c r="AB147" s="11">
        <f t="shared" si="75"/>
        <v>0</v>
      </c>
      <c r="AC147" s="12">
        <f t="shared" si="76"/>
        <v>0</v>
      </c>
      <c r="AD147" s="11">
        <f t="shared" si="77"/>
        <v>0</v>
      </c>
      <c r="AE147" s="12">
        <f t="shared" si="78"/>
        <v>0</v>
      </c>
      <c r="AF147" s="11">
        <f t="shared" si="79"/>
        <v>0</v>
      </c>
      <c r="AG147" s="12">
        <f t="shared" si="80"/>
        <v>0</v>
      </c>
      <c r="AH147" s="11">
        <f t="shared" si="81"/>
        <v>0</v>
      </c>
      <c r="AI147" s="12">
        <f t="shared" si="82"/>
        <v>0</v>
      </c>
      <c r="AJ147" s="11">
        <f t="shared" si="83"/>
        <v>0</v>
      </c>
      <c r="AK147" s="12">
        <f t="shared" si="84"/>
        <v>0</v>
      </c>
    </row>
    <row r="148" spans="1:37" x14ac:dyDescent="0.3">
      <c r="A148">
        <v>601511</v>
      </c>
      <c r="C148" s="1">
        <v>44019</v>
      </c>
      <c r="D148">
        <v>11</v>
      </c>
      <c r="E148" t="s">
        <v>207</v>
      </c>
      <c r="F148" t="s">
        <v>165</v>
      </c>
      <c r="G148" t="s">
        <v>19</v>
      </c>
      <c r="H148" s="2">
        <v>11944000</v>
      </c>
      <c r="J148">
        <f t="shared" si="57"/>
        <v>0</v>
      </c>
      <c r="K148">
        <f t="shared" si="58"/>
        <v>0</v>
      </c>
      <c r="L148">
        <f t="shared" si="59"/>
        <v>0</v>
      </c>
      <c r="M148">
        <f t="shared" si="60"/>
        <v>0</v>
      </c>
      <c r="N148">
        <f t="shared" si="61"/>
        <v>0</v>
      </c>
      <c r="O148">
        <f t="shared" si="62"/>
        <v>0</v>
      </c>
      <c r="P148">
        <f t="shared" si="63"/>
        <v>0</v>
      </c>
      <c r="Q148">
        <f t="shared" si="64"/>
        <v>0</v>
      </c>
      <c r="R148" s="11">
        <f t="shared" si="65"/>
        <v>0</v>
      </c>
      <c r="S148" s="12">
        <f t="shared" si="66"/>
        <v>0</v>
      </c>
      <c r="T148" s="11">
        <f t="shared" si="67"/>
        <v>0</v>
      </c>
      <c r="U148" s="12">
        <f t="shared" si="68"/>
        <v>0</v>
      </c>
      <c r="V148" s="11">
        <f t="shared" si="69"/>
        <v>0</v>
      </c>
      <c r="W148" s="12">
        <f t="shared" si="70"/>
        <v>0</v>
      </c>
      <c r="X148" s="11">
        <f t="shared" si="71"/>
        <v>0</v>
      </c>
      <c r="Y148" s="12">
        <f t="shared" si="72"/>
        <v>0</v>
      </c>
      <c r="Z148" s="11">
        <f t="shared" si="73"/>
        <v>0</v>
      </c>
      <c r="AA148" s="12">
        <f t="shared" si="74"/>
        <v>0</v>
      </c>
      <c r="AB148" s="11">
        <f t="shared" si="75"/>
        <v>0</v>
      </c>
      <c r="AC148" s="12">
        <f t="shared" si="76"/>
        <v>0</v>
      </c>
      <c r="AD148" s="11">
        <f t="shared" si="77"/>
        <v>0</v>
      </c>
      <c r="AE148" s="12">
        <f t="shared" si="78"/>
        <v>0</v>
      </c>
      <c r="AF148" s="11">
        <f t="shared" si="79"/>
        <v>0</v>
      </c>
      <c r="AG148" s="12">
        <f t="shared" si="80"/>
        <v>0</v>
      </c>
      <c r="AH148" s="11">
        <f t="shared" si="81"/>
        <v>0</v>
      </c>
      <c r="AI148" s="12">
        <f t="shared" si="82"/>
        <v>0</v>
      </c>
      <c r="AJ148" s="11">
        <f t="shared" si="83"/>
        <v>0</v>
      </c>
      <c r="AK148" s="12">
        <f t="shared" si="84"/>
        <v>0</v>
      </c>
    </row>
    <row r="149" spans="1:37" x14ac:dyDescent="0.3">
      <c r="C149" s="1"/>
      <c r="H149" s="2"/>
      <c r="J149">
        <f t="shared" si="57"/>
        <v>0</v>
      </c>
      <c r="K149">
        <f t="shared" si="58"/>
        <v>0</v>
      </c>
      <c r="L149">
        <f t="shared" si="59"/>
        <v>0</v>
      </c>
      <c r="M149">
        <f t="shared" si="60"/>
        <v>0</v>
      </c>
      <c r="N149">
        <f t="shared" si="61"/>
        <v>0</v>
      </c>
      <c r="O149">
        <f t="shared" si="62"/>
        <v>0</v>
      </c>
      <c r="P149">
        <f t="shared" si="63"/>
        <v>0</v>
      </c>
      <c r="Q149">
        <f t="shared" si="64"/>
        <v>0</v>
      </c>
      <c r="R149" s="11">
        <f t="shared" si="65"/>
        <v>0</v>
      </c>
      <c r="S149" s="12">
        <f t="shared" si="66"/>
        <v>0</v>
      </c>
      <c r="T149" s="11">
        <f t="shared" si="67"/>
        <v>0</v>
      </c>
      <c r="U149" s="12">
        <f t="shared" si="68"/>
        <v>0</v>
      </c>
      <c r="V149" s="11">
        <f t="shared" si="69"/>
        <v>0</v>
      </c>
      <c r="W149" s="12">
        <f t="shared" si="70"/>
        <v>0</v>
      </c>
      <c r="X149" s="11">
        <f t="shared" si="71"/>
        <v>0</v>
      </c>
      <c r="Y149" s="12">
        <f t="shared" si="72"/>
        <v>0</v>
      </c>
      <c r="Z149" s="11">
        <f t="shared" si="73"/>
        <v>0</v>
      </c>
      <c r="AA149" s="12">
        <f t="shared" si="74"/>
        <v>0</v>
      </c>
      <c r="AB149" s="11">
        <f t="shared" si="75"/>
        <v>0</v>
      </c>
      <c r="AC149" s="12">
        <f t="shared" si="76"/>
        <v>0</v>
      </c>
      <c r="AD149" s="11">
        <f t="shared" si="77"/>
        <v>0</v>
      </c>
      <c r="AE149" s="12">
        <f t="shared" si="78"/>
        <v>0</v>
      </c>
      <c r="AF149" s="11">
        <f t="shared" si="79"/>
        <v>0</v>
      </c>
      <c r="AG149" s="12">
        <f t="shared" si="80"/>
        <v>0</v>
      </c>
      <c r="AH149" s="11">
        <f t="shared" si="81"/>
        <v>0</v>
      </c>
      <c r="AI149" s="12">
        <f t="shared" si="82"/>
        <v>0</v>
      </c>
      <c r="AJ149" s="11">
        <f t="shared" si="83"/>
        <v>0</v>
      </c>
      <c r="AK149" s="12">
        <f t="shared" si="84"/>
        <v>0</v>
      </c>
    </row>
    <row r="150" spans="1:37" x14ac:dyDescent="0.3">
      <c r="A150">
        <v>605558</v>
      </c>
      <c r="C150" s="1">
        <v>44000</v>
      </c>
      <c r="D150">
        <v>1</v>
      </c>
      <c r="E150" t="s">
        <v>208</v>
      </c>
      <c r="F150" t="s">
        <v>165</v>
      </c>
      <c r="G150" t="s">
        <v>14</v>
      </c>
      <c r="H150" s="2">
        <v>7711500</v>
      </c>
      <c r="J150">
        <f t="shared" si="57"/>
        <v>0</v>
      </c>
      <c r="K150">
        <f t="shared" si="58"/>
        <v>0</v>
      </c>
      <c r="L150">
        <f t="shared" si="59"/>
        <v>0</v>
      </c>
      <c r="M150">
        <f t="shared" si="60"/>
        <v>0</v>
      </c>
      <c r="N150">
        <f t="shared" si="61"/>
        <v>0</v>
      </c>
      <c r="O150">
        <f t="shared" si="62"/>
        <v>0</v>
      </c>
      <c r="P150">
        <f t="shared" si="63"/>
        <v>0</v>
      </c>
      <c r="Q150">
        <f t="shared" si="64"/>
        <v>0</v>
      </c>
      <c r="R150" s="11">
        <f t="shared" si="65"/>
        <v>0</v>
      </c>
      <c r="S150" s="12">
        <f t="shared" si="66"/>
        <v>0</v>
      </c>
      <c r="T150" s="11">
        <f t="shared" si="67"/>
        <v>0</v>
      </c>
      <c r="U150" s="12">
        <f t="shared" si="68"/>
        <v>0</v>
      </c>
      <c r="V150" s="11">
        <f t="shared" si="69"/>
        <v>0</v>
      </c>
      <c r="W150" s="12">
        <f t="shared" si="70"/>
        <v>0</v>
      </c>
      <c r="X150" s="11">
        <f t="shared" si="71"/>
        <v>0</v>
      </c>
      <c r="Y150" s="12">
        <f t="shared" si="72"/>
        <v>0</v>
      </c>
      <c r="Z150" s="11">
        <f t="shared" si="73"/>
        <v>1</v>
      </c>
      <c r="AA150" s="12">
        <f t="shared" si="74"/>
        <v>1</v>
      </c>
      <c r="AB150" s="11">
        <f t="shared" si="75"/>
        <v>0</v>
      </c>
      <c r="AC150" s="12">
        <f t="shared" si="76"/>
        <v>0</v>
      </c>
      <c r="AD150" s="11">
        <f t="shared" si="77"/>
        <v>0</v>
      </c>
      <c r="AE150" s="12">
        <f t="shared" si="78"/>
        <v>0</v>
      </c>
      <c r="AF150" s="11">
        <f t="shared" si="79"/>
        <v>0</v>
      </c>
      <c r="AG150" s="12">
        <f t="shared" si="80"/>
        <v>0</v>
      </c>
      <c r="AH150" s="11">
        <f t="shared" si="81"/>
        <v>0</v>
      </c>
      <c r="AI150" s="12">
        <f t="shared" si="82"/>
        <v>0</v>
      </c>
      <c r="AJ150" s="11">
        <f t="shared" si="83"/>
        <v>0</v>
      </c>
      <c r="AK150" s="12">
        <f t="shared" si="84"/>
        <v>0</v>
      </c>
    </row>
    <row r="151" spans="1:37" x14ac:dyDescent="0.3">
      <c r="A151">
        <v>605558</v>
      </c>
      <c r="C151" s="1">
        <v>44000</v>
      </c>
      <c r="D151">
        <v>2</v>
      </c>
      <c r="E151" t="s">
        <v>208</v>
      </c>
      <c r="F151" t="s">
        <v>165</v>
      </c>
      <c r="G151" t="s">
        <v>20</v>
      </c>
      <c r="H151" s="2">
        <v>8343718</v>
      </c>
      <c r="J151">
        <f t="shared" si="57"/>
        <v>0</v>
      </c>
      <c r="K151">
        <f t="shared" si="58"/>
        <v>0</v>
      </c>
      <c r="L151">
        <f t="shared" si="59"/>
        <v>0</v>
      </c>
      <c r="M151">
        <f t="shared" si="60"/>
        <v>0</v>
      </c>
      <c r="N151">
        <f t="shared" si="61"/>
        <v>0</v>
      </c>
      <c r="O151">
        <f t="shared" si="62"/>
        <v>0</v>
      </c>
      <c r="P151">
        <f t="shared" si="63"/>
        <v>0</v>
      </c>
      <c r="Q151">
        <f t="shared" si="64"/>
        <v>0</v>
      </c>
      <c r="R151" s="11">
        <f t="shared" si="65"/>
        <v>1</v>
      </c>
      <c r="S151" s="12">
        <f t="shared" si="66"/>
        <v>0</v>
      </c>
      <c r="T151" s="11">
        <f t="shared" si="67"/>
        <v>1</v>
      </c>
      <c r="U151" s="12">
        <f t="shared" si="68"/>
        <v>0</v>
      </c>
      <c r="V151" s="11">
        <f t="shared" si="69"/>
        <v>0</v>
      </c>
      <c r="W151" s="12">
        <f t="shared" si="70"/>
        <v>0</v>
      </c>
      <c r="X151" s="11">
        <f t="shared" si="71"/>
        <v>0</v>
      </c>
      <c r="Y151" s="12">
        <f t="shared" si="72"/>
        <v>0</v>
      </c>
      <c r="Z151" s="11">
        <f t="shared" si="73"/>
        <v>0</v>
      </c>
      <c r="AA151" s="12">
        <f t="shared" si="74"/>
        <v>0</v>
      </c>
      <c r="AB151" s="11">
        <f t="shared" si="75"/>
        <v>0</v>
      </c>
      <c r="AC151" s="12">
        <f t="shared" si="76"/>
        <v>0</v>
      </c>
      <c r="AD151" s="11">
        <f t="shared" si="77"/>
        <v>0</v>
      </c>
      <c r="AE151" s="12">
        <f t="shared" si="78"/>
        <v>0</v>
      </c>
      <c r="AF151" s="11">
        <f t="shared" si="79"/>
        <v>0</v>
      </c>
      <c r="AG151" s="12">
        <f t="shared" si="80"/>
        <v>0</v>
      </c>
      <c r="AH151" s="11">
        <f t="shared" si="81"/>
        <v>0</v>
      </c>
      <c r="AI151" s="12">
        <f t="shared" si="82"/>
        <v>0</v>
      </c>
      <c r="AJ151" s="11">
        <f t="shared" si="83"/>
        <v>0</v>
      </c>
      <c r="AK151" s="12">
        <f t="shared" si="84"/>
        <v>0</v>
      </c>
    </row>
    <row r="152" spans="1:37" x14ac:dyDescent="0.3">
      <c r="A152">
        <v>605558</v>
      </c>
      <c r="C152" s="1">
        <v>44000</v>
      </c>
      <c r="D152">
        <v>3</v>
      </c>
      <c r="E152" t="s">
        <v>208</v>
      </c>
      <c r="F152" t="s">
        <v>165</v>
      </c>
      <c r="G152" t="s">
        <v>29</v>
      </c>
      <c r="H152" s="2">
        <v>8462109</v>
      </c>
      <c r="J152">
        <f t="shared" si="57"/>
        <v>0</v>
      </c>
      <c r="K152">
        <f t="shared" si="58"/>
        <v>0</v>
      </c>
      <c r="L152">
        <f t="shared" si="59"/>
        <v>0</v>
      </c>
      <c r="M152">
        <f t="shared" si="60"/>
        <v>0</v>
      </c>
      <c r="N152">
        <f t="shared" si="61"/>
        <v>0</v>
      </c>
      <c r="O152">
        <f t="shared" si="62"/>
        <v>0</v>
      </c>
      <c r="P152">
        <f t="shared" si="63"/>
        <v>0</v>
      </c>
      <c r="Q152">
        <f t="shared" si="64"/>
        <v>0</v>
      </c>
      <c r="R152" s="11">
        <f t="shared" si="65"/>
        <v>0</v>
      </c>
      <c r="S152" s="12">
        <f t="shared" si="66"/>
        <v>0</v>
      </c>
      <c r="T152" s="11">
        <f t="shared" si="67"/>
        <v>0</v>
      </c>
      <c r="U152" s="12">
        <f t="shared" si="68"/>
        <v>0</v>
      </c>
      <c r="V152" s="11">
        <f t="shared" si="69"/>
        <v>0</v>
      </c>
      <c r="W152" s="12">
        <f t="shared" si="70"/>
        <v>0</v>
      </c>
      <c r="X152" s="11">
        <f t="shared" si="71"/>
        <v>0</v>
      </c>
      <c r="Y152" s="12">
        <f t="shared" si="72"/>
        <v>0</v>
      </c>
      <c r="Z152" s="11">
        <f t="shared" si="73"/>
        <v>0</v>
      </c>
      <c r="AA152" s="12">
        <f t="shared" si="74"/>
        <v>0</v>
      </c>
      <c r="AB152" s="11">
        <f t="shared" si="75"/>
        <v>0</v>
      </c>
      <c r="AC152" s="12">
        <f t="shared" si="76"/>
        <v>0</v>
      </c>
      <c r="AD152" s="11">
        <f t="shared" si="77"/>
        <v>0</v>
      </c>
      <c r="AE152" s="12">
        <f t="shared" si="78"/>
        <v>0</v>
      </c>
      <c r="AF152" s="11">
        <f t="shared" si="79"/>
        <v>0</v>
      </c>
      <c r="AG152" s="12">
        <f t="shared" si="80"/>
        <v>0</v>
      </c>
      <c r="AH152" s="11">
        <f t="shared" si="81"/>
        <v>0</v>
      </c>
      <c r="AI152" s="12">
        <f t="shared" si="82"/>
        <v>0</v>
      </c>
      <c r="AJ152" s="11">
        <f t="shared" si="83"/>
        <v>1</v>
      </c>
      <c r="AK152" s="12">
        <f t="shared" si="84"/>
        <v>0</v>
      </c>
    </row>
    <row r="153" spans="1:37" x14ac:dyDescent="0.3">
      <c r="A153">
        <v>605558</v>
      </c>
      <c r="C153" s="1">
        <v>44000</v>
      </c>
      <c r="D153">
        <v>4</v>
      </c>
      <c r="E153" t="s">
        <v>208</v>
      </c>
      <c r="F153" t="s">
        <v>165</v>
      </c>
      <c r="G153" t="s">
        <v>16</v>
      </c>
      <c r="H153" s="2">
        <v>8585000</v>
      </c>
      <c r="J153">
        <f t="shared" si="57"/>
        <v>0</v>
      </c>
      <c r="K153">
        <f t="shared" si="58"/>
        <v>0</v>
      </c>
      <c r="L153">
        <f t="shared" si="59"/>
        <v>0</v>
      </c>
      <c r="M153">
        <f t="shared" si="60"/>
        <v>0</v>
      </c>
      <c r="N153">
        <f t="shared" si="61"/>
        <v>0</v>
      </c>
      <c r="O153">
        <f t="shared" si="62"/>
        <v>0</v>
      </c>
      <c r="P153">
        <f t="shared" si="63"/>
        <v>0</v>
      </c>
      <c r="Q153">
        <f t="shared" si="64"/>
        <v>0</v>
      </c>
      <c r="R153" s="11">
        <f t="shared" si="65"/>
        <v>0</v>
      </c>
      <c r="S153" s="12">
        <f t="shared" si="66"/>
        <v>0</v>
      </c>
      <c r="T153" s="11">
        <f t="shared" si="67"/>
        <v>0</v>
      </c>
      <c r="U153" s="12">
        <f t="shared" si="68"/>
        <v>0</v>
      </c>
      <c r="V153" s="11">
        <f t="shared" si="69"/>
        <v>0</v>
      </c>
      <c r="W153" s="12">
        <f t="shared" si="70"/>
        <v>0</v>
      </c>
      <c r="X153" s="11">
        <f t="shared" si="71"/>
        <v>0</v>
      </c>
      <c r="Y153" s="12">
        <f t="shared" si="72"/>
        <v>0</v>
      </c>
      <c r="Z153" s="11">
        <f t="shared" si="73"/>
        <v>0</v>
      </c>
      <c r="AA153" s="12">
        <f t="shared" si="74"/>
        <v>0</v>
      </c>
      <c r="AB153" s="11">
        <f t="shared" si="75"/>
        <v>0</v>
      </c>
      <c r="AC153" s="12">
        <f t="shared" si="76"/>
        <v>0</v>
      </c>
      <c r="AD153" s="11">
        <f t="shared" si="77"/>
        <v>0</v>
      </c>
      <c r="AE153" s="12">
        <f t="shared" si="78"/>
        <v>0</v>
      </c>
      <c r="AF153" s="11">
        <f t="shared" si="79"/>
        <v>0</v>
      </c>
      <c r="AG153" s="12">
        <f t="shared" si="80"/>
        <v>0</v>
      </c>
      <c r="AH153" s="11">
        <f t="shared" si="81"/>
        <v>0</v>
      </c>
      <c r="AI153" s="12">
        <f t="shared" si="82"/>
        <v>0</v>
      </c>
      <c r="AJ153" s="11">
        <f t="shared" si="83"/>
        <v>0</v>
      </c>
      <c r="AK153" s="12">
        <f t="shared" si="84"/>
        <v>0</v>
      </c>
    </row>
    <row r="154" spans="1:37" x14ac:dyDescent="0.3">
      <c r="A154">
        <v>605558</v>
      </c>
      <c r="C154" s="1">
        <v>44000</v>
      </c>
      <c r="D154">
        <v>5</v>
      </c>
      <c r="E154" t="s">
        <v>208</v>
      </c>
      <c r="F154" t="s">
        <v>165</v>
      </c>
      <c r="G154" t="s">
        <v>52</v>
      </c>
      <c r="H154" s="2">
        <v>8788483</v>
      </c>
      <c r="J154">
        <f t="shared" si="57"/>
        <v>0</v>
      </c>
      <c r="K154">
        <f t="shared" si="58"/>
        <v>0</v>
      </c>
      <c r="L154">
        <f t="shared" si="59"/>
        <v>0</v>
      </c>
      <c r="M154">
        <f t="shared" si="60"/>
        <v>0</v>
      </c>
      <c r="N154">
        <f t="shared" si="61"/>
        <v>0</v>
      </c>
      <c r="O154">
        <f t="shared" si="62"/>
        <v>0</v>
      </c>
      <c r="P154">
        <f t="shared" si="63"/>
        <v>0</v>
      </c>
      <c r="Q154">
        <f t="shared" si="64"/>
        <v>0</v>
      </c>
      <c r="R154" s="11">
        <f t="shared" si="65"/>
        <v>0</v>
      </c>
      <c r="S154" s="12">
        <f t="shared" si="66"/>
        <v>0</v>
      </c>
      <c r="T154" s="11">
        <f t="shared" si="67"/>
        <v>0</v>
      </c>
      <c r="U154" s="12">
        <f t="shared" si="68"/>
        <v>0</v>
      </c>
      <c r="V154" s="11">
        <f t="shared" si="69"/>
        <v>0</v>
      </c>
      <c r="W154" s="12">
        <f t="shared" si="70"/>
        <v>0</v>
      </c>
      <c r="X154" s="11">
        <f t="shared" si="71"/>
        <v>0</v>
      </c>
      <c r="Y154" s="12">
        <f t="shared" si="72"/>
        <v>0</v>
      </c>
      <c r="Z154" s="11">
        <f t="shared" si="73"/>
        <v>0</v>
      </c>
      <c r="AA154" s="12">
        <f t="shared" si="74"/>
        <v>0</v>
      </c>
      <c r="AB154" s="11">
        <f t="shared" si="75"/>
        <v>0</v>
      </c>
      <c r="AC154" s="12">
        <f t="shared" si="76"/>
        <v>0</v>
      </c>
      <c r="AD154" s="11">
        <f t="shared" si="77"/>
        <v>0</v>
      </c>
      <c r="AE154" s="12">
        <f t="shared" si="78"/>
        <v>0</v>
      </c>
      <c r="AF154" s="11">
        <f t="shared" si="79"/>
        <v>0</v>
      </c>
      <c r="AG154" s="12">
        <f t="shared" si="80"/>
        <v>0</v>
      </c>
      <c r="AH154" s="11">
        <f t="shared" si="81"/>
        <v>0</v>
      </c>
      <c r="AI154" s="12">
        <f t="shared" si="82"/>
        <v>0</v>
      </c>
      <c r="AJ154" s="11">
        <f t="shared" si="83"/>
        <v>0</v>
      </c>
      <c r="AK154" s="12">
        <f t="shared" si="84"/>
        <v>0</v>
      </c>
    </row>
    <row r="155" spans="1:37" x14ac:dyDescent="0.3">
      <c r="A155">
        <v>605558</v>
      </c>
      <c r="C155" s="1">
        <v>44000</v>
      </c>
      <c r="D155">
        <v>6</v>
      </c>
      <c r="E155" t="s">
        <v>208</v>
      </c>
      <c r="F155" t="s">
        <v>165</v>
      </c>
      <c r="G155" t="s">
        <v>21</v>
      </c>
      <c r="H155" s="2">
        <v>9847366</v>
      </c>
      <c r="J155">
        <f t="shared" si="57"/>
        <v>0</v>
      </c>
      <c r="K155">
        <f t="shared" si="58"/>
        <v>0</v>
      </c>
      <c r="L155">
        <f t="shared" si="59"/>
        <v>0</v>
      </c>
      <c r="M155">
        <f t="shared" si="60"/>
        <v>0</v>
      </c>
      <c r="N155">
        <f t="shared" si="61"/>
        <v>0</v>
      </c>
      <c r="O155">
        <f t="shared" si="62"/>
        <v>0</v>
      </c>
      <c r="P155">
        <f t="shared" si="63"/>
        <v>0</v>
      </c>
      <c r="Q155">
        <f t="shared" si="64"/>
        <v>0</v>
      </c>
      <c r="R155" s="11">
        <f t="shared" si="65"/>
        <v>0</v>
      </c>
      <c r="S155" s="12">
        <f t="shared" si="66"/>
        <v>0</v>
      </c>
      <c r="T155" s="11">
        <f t="shared" si="67"/>
        <v>0</v>
      </c>
      <c r="U155" s="12">
        <f t="shared" si="68"/>
        <v>0</v>
      </c>
      <c r="V155" s="11">
        <f t="shared" si="69"/>
        <v>0</v>
      </c>
      <c r="W155" s="12">
        <f t="shared" si="70"/>
        <v>0</v>
      </c>
      <c r="X155" s="11">
        <f t="shared" si="71"/>
        <v>1</v>
      </c>
      <c r="Y155" s="12">
        <f t="shared" si="72"/>
        <v>0</v>
      </c>
      <c r="Z155" s="11">
        <f t="shared" si="73"/>
        <v>0</v>
      </c>
      <c r="AA155" s="12">
        <f t="shared" si="74"/>
        <v>0</v>
      </c>
      <c r="AB155" s="11">
        <f t="shared" si="75"/>
        <v>0</v>
      </c>
      <c r="AC155" s="12">
        <f t="shared" si="76"/>
        <v>0</v>
      </c>
      <c r="AD155" s="11">
        <f t="shared" si="77"/>
        <v>0</v>
      </c>
      <c r="AE155" s="12">
        <f t="shared" si="78"/>
        <v>0</v>
      </c>
      <c r="AF155" s="11">
        <f t="shared" si="79"/>
        <v>0</v>
      </c>
      <c r="AG155" s="12">
        <f t="shared" si="80"/>
        <v>0</v>
      </c>
      <c r="AH155" s="11">
        <f t="shared" si="81"/>
        <v>0</v>
      </c>
      <c r="AI155" s="12">
        <f t="shared" si="82"/>
        <v>0</v>
      </c>
      <c r="AJ155" s="11">
        <f t="shared" si="83"/>
        <v>0</v>
      </c>
      <c r="AK155" s="12">
        <f t="shared" si="84"/>
        <v>0</v>
      </c>
    </row>
    <row r="156" spans="1:37" x14ac:dyDescent="0.3">
      <c r="A156">
        <v>605558</v>
      </c>
      <c r="C156" s="1">
        <v>44000</v>
      </c>
      <c r="D156">
        <v>7</v>
      </c>
      <c r="E156" t="s">
        <v>208</v>
      </c>
      <c r="F156" t="s">
        <v>165</v>
      </c>
      <c r="G156" t="s">
        <v>22</v>
      </c>
      <c r="H156" s="2">
        <v>10548320</v>
      </c>
      <c r="J156">
        <f t="shared" si="57"/>
        <v>0</v>
      </c>
      <c r="K156">
        <f t="shared" si="58"/>
        <v>0</v>
      </c>
      <c r="L156">
        <f t="shared" si="59"/>
        <v>0</v>
      </c>
      <c r="M156">
        <f t="shared" si="60"/>
        <v>0</v>
      </c>
      <c r="N156">
        <f t="shared" si="61"/>
        <v>0</v>
      </c>
      <c r="O156">
        <f t="shared" si="62"/>
        <v>0</v>
      </c>
      <c r="P156">
        <f t="shared" si="63"/>
        <v>0</v>
      </c>
      <c r="Q156">
        <f t="shared" si="64"/>
        <v>0</v>
      </c>
      <c r="R156" s="11">
        <f t="shared" si="65"/>
        <v>0</v>
      </c>
      <c r="S156" s="12">
        <f t="shared" si="66"/>
        <v>0</v>
      </c>
      <c r="T156" s="11">
        <f t="shared" si="67"/>
        <v>0</v>
      </c>
      <c r="U156" s="12">
        <f t="shared" si="68"/>
        <v>0</v>
      </c>
      <c r="V156" s="11">
        <f t="shared" si="69"/>
        <v>0</v>
      </c>
      <c r="W156" s="12">
        <f t="shared" si="70"/>
        <v>0</v>
      </c>
      <c r="X156" s="11">
        <f t="shared" si="71"/>
        <v>0</v>
      </c>
      <c r="Y156" s="12">
        <f t="shared" si="72"/>
        <v>0</v>
      </c>
      <c r="Z156" s="11">
        <f t="shared" si="73"/>
        <v>0</v>
      </c>
      <c r="AA156" s="12">
        <f t="shared" si="74"/>
        <v>0</v>
      </c>
      <c r="AB156" s="11">
        <f t="shared" si="75"/>
        <v>0</v>
      </c>
      <c r="AC156" s="12">
        <f t="shared" si="76"/>
        <v>0</v>
      </c>
      <c r="AD156" s="11">
        <f t="shared" si="77"/>
        <v>0</v>
      </c>
      <c r="AE156" s="12">
        <f t="shared" si="78"/>
        <v>0</v>
      </c>
      <c r="AF156" s="11">
        <f t="shared" si="79"/>
        <v>0</v>
      </c>
      <c r="AG156" s="12">
        <f t="shared" si="80"/>
        <v>0</v>
      </c>
      <c r="AH156" s="11">
        <f t="shared" si="81"/>
        <v>0</v>
      </c>
      <c r="AI156" s="12">
        <f t="shared" si="82"/>
        <v>0</v>
      </c>
      <c r="AJ156" s="11">
        <f t="shared" si="83"/>
        <v>0</v>
      </c>
      <c r="AK156" s="12">
        <f t="shared" si="84"/>
        <v>0</v>
      </c>
    </row>
    <row r="157" spans="1:37" x14ac:dyDescent="0.3">
      <c r="A157">
        <v>605558</v>
      </c>
      <c r="C157" s="1">
        <v>44000</v>
      </c>
      <c r="D157">
        <v>8</v>
      </c>
      <c r="E157" t="s">
        <v>208</v>
      </c>
      <c r="F157" t="s">
        <v>165</v>
      </c>
      <c r="G157" t="s">
        <v>23</v>
      </c>
      <c r="H157" s="2">
        <v>10672020</v>
      </c>
      <c r="J157">
        <f t="shared" si="57"/>
        <v>0</v>
      </c>
      <c r="K157">
        <f t="shared" si="58"/>
        <v>0</v>
      </c>
      <c r="L157">
        <f t="shared" si="59"/>
        <v>0</v>
      </c>
      <c r="M157">
        <f t="shared" si="60"/>
        <v>0</v>
      </c>
      <c r="N157">
        <f t="shared" si="61"/>
        <v>0</v>
      </c>
      <c r="O157">
        <f t="shared" si="62"/>
        <v>0</v>
      </c>
      <c r="P157">
        <f t="shared" si="63"/>
        <v>0</v>
      </c>
      <c r="Q157">
        <f t="shared" si="64"/>
        <v>0</v>
      </c>
      <c r="R157" s="11">
        <f t="shared" si="65"/>
        <v>0</v>
      </c>
      <c r="S157" s="12">
        <f t="shared" si="66"/>
        <v>0</v>
      </c>
      <c r="T157" s="11">
        <f t="shared" si="67"/>
        <v>0</v>
      </c>
      <c r="U157" s="12">
        <f t="shared" si="68"/>
        <v>0</v>
      </c>
      <c r="V157" s="11">
        <f t="shared" si="69"/>
        <v>0</v>
      </c>
      <c r="W157" s="12">
        <f t="shared" si="70"/>
        <v>0</v>
      </c>
      <c r="X157" s="11">
        <f t="shared" si="71"/>
        <v>0</v>
      </c>
      <c r="Y157" s="12">
        <f t="shared" si="72"/>
        <v>0</v>
      </c>
      <c r="Z157" s="11">
        <f t="shared" si="73"/>
        <v>0</v>
      </c>
      <c r="AA157" s="12">
        <f t="shared" si="74"/>
        <v>0</v>
      </c>
      <c r="AB157" s="11">
        <f t="shared" si="75"/>
        <v>0</v>
      </c>
      <c r="AC157" s="12">
        <f t="shared" si="76"/>
        <v>0</v>
      </c>
      <c r="AD157" s="11">
        <f t="shared" si="77"/>
        <v>0</v>
      </c>
      <c r="AE157" s="12">
        <f t="shared" si="78"/>
        <v>0</v>
      </c>
      <c r="AF157" s="11">
        <f t="shared" si="79"/>
        <v>0</v>
      </c>
      <c r="AG157" s="12">
        <f t="shared" si="80"/>
        <v>0</v>
      </c>
      <c r="AH157" s="11">
        <f t="shared" si="81"/>
        <v>0</v>
      </c>
      <c r="AI157" s="12">
        <f t="shared" si="82"/>
        <v>0</v>
      </c>
      <c r="AJ157" s="11">
        <f t="shared" si="83"/>
        <v>0</v>
      </c>
      <c r="AK157" s="12">
        <f t="shared" si="84"/>
        <v>0</v>
      </c>
    </row>
    <row r="158" spans="1:37" x14ac:dyDescent="0.3">
      <c r="A158">
        <v>605558</v>
      </c>
      <c r="C158" s="1">
        <v>44000</v>
      </c>
      <c r="D158">
        <v>9</v>
      </c>
      <c r="E158" t="s">
        <v>208</v>
      </c>
      <c r="F158" t="s">
        <v>165</v>
      </c>
      <c r="G158" t="s">
        <v>88</v>
      </c>
      <c r="H158" s="2">
        <v>11466572</v>
      </c>
      <c r="J158">
        <f t="shared" si="57"/>
        <v>0</v>
      </c>
      <c r="K158">
        <f t="shared" si="58"/>
        <v>0</v>
      </c>
      <c r="L158">
        <f t="shared" si="59"/>
        <v>0</v>
      </c>
      <c r="M158">
        <f t="shared" si="60"/>
        <v>0</v>
      </c>
      <c r="N158">
        <f t="shared" si="61"/>
        <v>0</v>
      </c>
      <c r="O158">
        <f t="shared" si="62"/>
        <v>0</v>
      </c>
      <c r="P158">
        <f t="shared" si="63"/>
        <v>0</v>
      </c>
      <c r="Q158">
        <f t="shared" si="64"/>
        <v>0</v>
      </c>
      <c r="R158" s="11">
        <f t="shared" si="65"/>
        <v>0</v>
      </c>
      <c r="S158" s="12">
        <f t="shared" si="66"/>
        <v>0</v>
      </c>
      <c r="T158" s="11">
        <f t="shared" si="67"/>
        <v>0</v>
      </c>
      <c r="U158" s="12">
        <f t="shared" si="68"/>
        <v>0</v>
      </c>
      <c r="V158" s="11">
        <f t="shared" si="69"/>
        <v>0</v>
      </c>
      <c r="W158" s="12">
        <f t="shared" si="70"/>
        <v>0</v>
      </c>
      <c r="X158" s="11">
        <f t="shared" si="71"/>
        <v>0</v>
      </c>
      <c r="Y158" s="12">
        <f t="shared" si="72"/>
        <v>0</v>
      </c>
      <c r="Z158" s="11">
        <f t="shared" si="73"/>
        <v>0</v>
      </c>
      <c r="AA158" s="12">
        <f t="shared" si="74"/>
        <v>0</v>
      </c>
      <c r="AB158" s="11">
        <f t="shared" si="75"/>
        <v>0</v>
      </c>
      <c r="AC158" s="12">
        <f t="shared" si="76"/>
        <v>0</v>
      </c>
      <c r="AD158" s="11">
        <f t="shared" si="77"/>
        <v>0</v>
      </c>
      <c r="AE158" s="12">
        <f t="shared" si="78"/>
        <v>0</v>
      </c>
      <c r="AF158" s="11">
        <f t="shared" si="79"/>
        <v>0</v>
      </c>
      <c r="AG158" s="12">
        <f t="shared" si="80"/>
        <v>0</v>
      </c>
      <c r="AH158" s="11">
        <f t="shared" si="81"/>
        <v>0</v>
      </c>
      <c r="AI158" s="12">
        <f t="shared" si="82"/>
        <v>0</v>
      </c>
      <c r="AJ158" s="11">
        <f t="shared" si="83"/>
        <v>0</v>
      </c>
      <c r="AK158" s="12">
        <f t="shared" si="84"/>
        <v>0</v>
      </c>
    </row>
    <row r="159" spans="1:37" x14ac:dyDescent="0.3">
      <c r="A159">
        <v>605558</v>
      </c>
      <c r="C159" s="1">
        <v>44000</v>
      </c>
      <c r="D159">
        <v>10</v>
      </c>
      <c r="E159" t="s">
        <v>208</v>
      </c>
      <c r="F159" t="s">
        <v>165</v>
      </c>
      <c r="G159" t="s">
        <v>25</v>
      </c>
      <c r="H159" s="2">
        <v>11611000</v>
      </c>
      <c r="J159">
        <f t="shared" si="57"/>
        <v>0</v>
      </c>
      <c r="K159">
        <f t="shared" si="58"/>
        <v>0</v>
      </c>
      <c r="L159">
        <f t="shared" si="59"/>
        <v>0</v>
      </c>
      <c r="M159">
        <f t="shared" si="60"/>
        <v>0</v>
      </c>
      <c r="N159">
        <f t="shared" si="61"/>
        <v>0</v>
      </c>
      <c r="O159">
        <f t="shared" si="62"/>
        <v>0</v>
      </c>
      <c r="P159">
        <f t="shared" si="63"/>
        <v>0</v>
      </c>
      <c r="Q159">
        <f t="shared" si="64"/>
        <v>0</v>
      </c>
      <c r="R159" s="11">
        <f t="shared" si="65"/>
        <v>0</v>
      </c>
      <c r="S159" s="12">
        <f t="shared" si="66"/>
        <v>0</v>
      </c>
      <c r="T159" s="11">
        <f t="shared" si="67"/>
        <v>0</v>
      </c>
      <c r="U159" s="12">
        <f t="shared" si="68"/>
        <v>0</v>
      </c>
      <c r="V159" s="11">
        <f t="shared" si="69"/>
        <v>0</v>
      </c>
      <c r="W159" s="12">
        <f t="shared" si="70"/>
        <v>0</v>
      </c>
      <c r="X159" s="11">
        <f t="shared" si="71"/>
        <v>0</v>
      </c>
      <c r="Y159" s="12">
        <f t="shared" si="72"/>
        <v>0</v>
      </c>
      <c r="Z159" s="11">
        <f t="shared" si="73"/>
        <v>0</v>
      </c>
      <c r="AA159" s="12">
        <f t="shared" si="74"/>
        <v>0</v>
      </c>
      <c r="AB159" s="11">
        <f t="shared" si="75"/>
        <v>0</v>
      </c>
      <c r="AC159" s="12">
        <f t="shared" si="76"/>
        <v>0</v>
      </c>
      <c r="AD159" s="11">
        <f t="shared" si="77"/>
        <v>0</v>
      </c>
      <c r="AE159" s="12">
        <f t="shared" si="78"/>
        <v>0</v>
      </c>
      <c r="AF159" s="11">
        <f t="shared" si="79"/>
        <v>0</v>
      </c>
      <c r="AG159" s="12">
        <f t="shared" si="80"/>
        <v>0</v>
      </c>
      <c r="AH159" s="11">
        <f t="shared" si="81"/>
        <v>0</v>
      </c>
      <c r="AI159" s="12">
        <f t="shared" si="82"/>
        <v>0</v>
      </c>
      <c r="AJ159" s="11">
        <f t="shared" si="83"/>
        <v>0</v>
      </c>
      <c r="AK159" s="12">
        <f t="shared" si="84"/>
        <v>0</v>
      </c>
    </row>
    <row r="160" spans="1:37" x14ac:dyDescent="0.3">
      <c r="A160">
        <v>605558</v>
      </c>
      <c r="C160" s="1">
        <v>44000</v>
      </c>
      <c r="D160">
        <v>11</v>
      </c>
      <c r="E160" t="s">
        <v>208</v>
      </c>
      <c r="F160" t="s">
        <v>165</v>
      </c>
      <c r="G160" t="s">
        <v>28</v>
      </c>
      <c r="H160" s="2">
        <v>11698998</v>
      </c>
      <c r="J160">
        <f t="shared" si="57"/>
        <v>0</v>
      </c>
      <c r="K160">
        <f t="shared" si="58"/>
        <v>0</v>
      </c>
      <c r="L160">
        <f t="shared" si="59"/>
        <v>0</v>
      </c>
      <c r="M160">
        <f t="shared" si="60"/>
        <v>0</v>
      </c>
      <c r="N160">
        <f t="shared" si="61"/>
        <v>0</v>
      </c>
      <c r="O160">
        <f t="shared" si="62"/>
        <v>0</v>
      </c>
      <c r="P160">
        <f t="shared" si="63"/>
        <v>0</v>
      </c>
      <c r="Q160">
        <f t="shared" si="64"/>
        <v>0</v>
      </c>
      <c r="R160" s="11">
        <f t="shared" si="65"/>
        <v>0</v>
      </c>
      <c r="S160" s="12">
        <f t="shared" si="66"/>
        <v>0</v>
      </c>
      <c r="T160" s="11">
        <f t="shared" si="67"/>
        <v>0</v>
      </c>
      <c r="U160" s="12">
        <f t="shared" si="68"/>
        <v>0</v>
      </c>
      <c r="V160" s="11">
        <f t="shared" si="69"/>
        <v>0</v>
      </c>
      <c r="W160" s="12">
        <f t="shared" si="70"/>
        <v>0</v>
      </c>
      <c r="X160" s="11">
        <f t="shared" si="71"/>
        <v>0</v>
      </c>
      <c r="Y160" s="12">
        <f t="shared" si="72"/>
        <v>0</v>
      </c>
      <c r="Z160" s="11">
        <f t="shared" si="73"/>
        <v>0</v>
      </c>
      <c r="AA160" s="12">
        <f t="shared" si="74"/>
        <v>0</v>
      </c>
      <c r="AB160" s="11">
        <f t="shared" si="75"/>
        <v>0</v>
      </c>
      <c r="AC160" s="12">
        <f t="shared" si="76"/>
        <v>0</v>
      </c>
      <c r="AD160" s="11">
        <f t="shared" si="77"/>
        <v>0</v>
      </c>
      <c r="AE160" s="12">
        <f t="shared" si="78"/>
        <v>0</v>
      </c>
      <c r="AF160" s="11">
        <f t="shared" si="79"/>
        <v>0</v>
      </c>
      <c r="AG160" s="12">
        <f t="shared" si="80"/>
        <v>0</v>
      </c>
      <c r="AH160" s="11">
        <f t="shared" si="81"/>
        <v>0</v>
      </c>
      <c r="AI160" s="12">
        <f t="shared" si="82"/>
        <v>0</v>
      </c>
      <c r="AJ160" s="11">
        <f t="shared" si="83"/>
        <v>0</v>
      </c>
      <c r="AK160" s="12">
        <f t="shared" si="84"/>
        <v>0</v>
      </c>
    </row>
    <row r="161" spans="1:37" x14ac:dyDescent="0.3">
      <c r="A161">
        <v>605558</v>
      </c>
      <c r="C161" s="1">
        <v>44000</v>
      </c>
      <c r="D161">
        <v>12</v>
      </c>
      <c r="E161" t="s">
        <v>208</v>
      </c>
      <c r="F161" t="s">
        <v>165</v>
      </c>
      <c r="G161" t="s">
        <v>156</v>
      </c>
      <c r="H161" s="2">
        <v>12094000</v>
      </c>
      <c r="J161">
        <f t="shared" si="57"/>
        <v>1</v>
      </c>
      <c r="K161">
        <f t="shared" si="58"/>
        <v>0</v>
      </c>
      <c r="L161">
        <f t="shared" si="59"/>
        <v>0</v>
      </c>
      <c r="M161">
        <f t="shared" si="60"/>
        <v>0</v>
      </c>
      <c r="N161">
        <f t="shared" si="61"/>
        <v>0</v>
      </c>
      <c r="O161">
        <f t="shared" si="62"/>
        <v>0</v>
      </c>
      <c r="P161">
        <f t="shared" si="63"/>
        <v>0</v>
      </c>
      <c r="Q161">
        <f t="shared" si="64"/>
        <v>0</v>
      </c>
      <c r="R161" s="11">
        <f t="shared" si="65"/>
        <v>0</v>
      </c>
      <c r="S161" s="12">
        <f t="shared" si="66"/>
        <v>0</v>
      </c>
      <c r="T161" s="11">
        <f t="shared" si="67"/>
        <v>0</v>
      </c>
      <c r="U161" s="12">
        <f t="shared" si="68"/>
        <v>0</v>
      </c>
      <c r="V161" s="11">
        <f t="shared" si="69"/>
        <v>0</v>
      </c>
      <c r="W161" s="12">
        <f t="shared" si="70"/>
        <v>0</v>
      </c>
      <c r="X161" s="11">
        <f t="shared" si="71"/>
        <v>0</v>
      </c>
      <c r="Y161" s="12">
        <f t="shared" si="72"/>
        <v>0</v>
      </c>
      <c r="Z161" s="11">
        <f t="shared" si="73"/>
        <v>0</v>
      </c>
      <c r="AA161" s="12">
        <f t="shared" si="74"/>
        <v>0</v>
      </c>
      <c r="AB161" s="11">
        <f t="shared" si="75"/>
        <v>0</v>
      </c>
      <c r="AC161" s="12">
        <f t="shared" si="76"/>
        <v>0</v>
      </c>
      <c r="AD161" s="11">
        <f t="shared" si="77"/>
        <v>0</v>
      </c>
      <c r="AE161" s="12">
        <f t="shared" si="78"/>
        <v>0</v>
      </c>
      <c r="AF161" s="11">
        <f t="shared" si="79"/>
        <v>0</v>
      </c>
      <c r="AG161" s="12">
        <f t="shared" si="80"/>
        <v>0</v>
      </c>
      <c r="AH161" s="11">
        <f t="shared" si="81"/>
        <v>0</v>
      </c>
      <c r="AI161" s="12">
        <f t="shared" si="82"/>
        <v>0</v>
      </c>
      <c r="AJ161" s="11">
        <f t="shared" si="83"/>
        <v>0</v>
      </c>
      <c r="AK161" s="12">
        <f t="shared" si="84"/>
        <v>0</v>
      </c>
    </row>
    <row r="162" spans="1:37" x14ac:dyDescent="0.3">
      <c r="C162" s="1"/>
      <c r="H162" s="2"/>
      <c r="J162">
        <f t="shared" si="57"/>
        <v>0</v>
      </c>
      <c r="K162">
        <f t="shared" si="58"/>
        <v>0</v>
      </c>
      <c r="L162">
        <f t="shared" si="59"/>
        <v>0</v>
      </c>
      <c r="M162">
        <f t="shared" si="60"/>
        <v>0</v>
      </c>
      <c r="N162">
        <f t="shared" si="61"/>
        <v>0</v>
      </c>
      <c r="O162">
        <f t="shared" si="62"/>
        <v>0</v>
      </c>
      <c r="P162">
        <f t="shared" si="63"/>
        <v>0</v>
      </c>
      <c r="Q162">
        <f t="shared" si="64"/>
        <v>0</v>
      </c>
      <c r="R162" s="11">
        <f t="shared" si="65"/>
        <v>0</v>
      </c>
      <c r="S162" s="12">
        <f t="shared" si="66"/>
        <v>0</v>
      </c>
      <c r="T162" s="11">
        <f t="shared" si="67"/>
        <v>0</v>
      </c>
      <c r="U162" s="12">
        <f t="shared" si="68"/>
        <v>0</v>
      </c>
      <c r="V162" s="11">
        <f t="shared" si="69"/>
        <v>0</v>
      </c>
      <c r="W162" s="12">
        <f t="shared" si="70"/>
        <v>0</v>
      </c>
      <c r="X162" s="11">
        <f t="shared" si="71"/>
        <v>0</v>
      </c>
      <c r="Y162" s="12">
        <f t="shared" si="72"/>
        <v>0</v>
      </c>
      <c r="Z162" s="11">
        <f t="shared" si="73"/>
        <v>0</v>
      </c>
      <c r="AA162" s="12">
        <f t="shared" si="74"/>
        <v>0</v>
      </c>
      <c r="AB162" s="11">
        <f t="shared" si="75"/>
        <v>0</v>
      </c>
      <c r="AC162" s="12">
        <f t="shared" si="76"/>
        <v>0</v>
      </c>
      <c r="AD162" s="11">
        <f t="shared" si="77"/>
        <v>0</v>
      </c>
      <c r="AE162" s="12">
        <f t="shared" si="78"/>
        <v>0</v>
      </c>
      <c r="AF162" s="11">
        <f t="shared" si="79"/>
        <v>0</v>
      </c>
      <c r="AG162" s="12">
        <f t="shared" si="80"/>
        <v>0</v>
      </c>
      <c r="AH162" s="11">
        <f t="shared" si="81"/>
        <v>0</v>
      </c>
      <c r="AI162" s="12">
        <f t="shared" si="82"/>
        <v>0</v>
      </c>
      <c r="AJ162" s="11">
        <f t="shared" si="83"/>
        <v>0</v>
      </c>
      <c r="AK162" s="12">
        <f t="shared" si="84"/>
        <v>0</v>
      </c>
    </row>
    <row r="163" spans="1:37" x14ac:dyDescent="0.3">
      <c r="A163">
        <v>600459</v>
      </c>
      <c r="C163" s="1">
        <v>43979</v>
      </c>
      <c r="D163">
        <v>1</v>
      </c>
      <c r="E163" t="s">
        <v>209</v>
      </c>
      <c r="F163" t="s">
        <v>178</v>
      </c>
      <c r="G163" t="s">
        <v>156</v>
      </c>
      <c r="H163" s="2">
        <v>163066043</v>
      </c>
      <c r="J163">
        <f t="shared" si="57"/>
        <v>1</v>
      </c>
      <c r="K163">
        <f t="shared" si="58"/>
        <v>1</v>
      </c>
      <c r="L163">
        <f t="shared" si="59"/>
        <v>0</v>
      </c>
      <c r="M163">
        <f t="shared" si="60"/>
        <v>0</v>
      </c>
      <c r="N163">
        <f t="shared" si="61"/>
        <v>0</v>
      </c>
      <c r="O163">
        <f t="shared" si="62"/>
        <v>0</v>
      </c>
      <c r="P163">
        <f t="shared" si="63"/>
        <v>0</v>
      </c>
      <c r="Q163">
        <f t="shared" si="64"/>
        <v>0</v>
      </c>
      <c r="R163" s="11">
        <f t="shared" si="65"/>
        <v>0</v>
      </c>
      <c r="S163" s="12">
        <f t="shared" si="66"/>
        <v>0</v>
      </c>
      <c r="T163" s="11">
        <f t="shared" si="67"/>
        <v>0</v>
      </c>
      <c r="U163" s="12">
        <f t="shared" si="68"/>
        <v>0</v>
      </c>
      <c r="V163" s="11">
        <f t="shared" si="69"/>
        <v>0</v>
      </c>
      <c r="W163" s="12">
        <f t="shared" si="70"/>
        <v>0</v>
      </c>
      <c r="X163" s="11">
        <f t="shared" si="71"/>
        <v>0</v>
      </c>
      <c r="Y163" s="12">
        <f t="shared" si="72"/>
        <v>0</v>
      </c>
      <c r="Z163" s="11">
        <f t="shared" si="73"/>
        <v>0</v>
      </c>
      <c r="AA163" s="12">
        <f t="shared" si="74"/>
        <v>0</v>
      </c>
      <c r="AB163" s="11">
        <f t="shared" si="75"/>
        <v>0</v>
      </c>
      <c r="AC163" s="12">
        <f t="shared" si="76"/>
        <v>0</v>
      </c>
      <c r="AD163" s="11">
        <f t="shared" si="77"/>
        <v>0</v>
      </c>
      <c r="AE163" s="12">
        <f t="shared" si="78"/>
        <v>0</v>
      </c>
      <c r="AF163" s="11">
        <f t="shared" si="79"/>
        <v>0</v>
      </c>
      <c r="AG163" s="12">
        <f t="shared" si="80"/>
        <v>0</v>
      </c>
      <c r="AH163" s="11">
        <f t="shared" si="81"/>
        <v>0</v>
      </c>
      <c r="AI163" s="12">
        <f t="shared" si="82"/>
        <v>0</v>
      </c>
      <c r="AJ163" s="11">
        <f t="shared" si="83"/>
        <v>0</v>
      </c>
      <c r="AK163" s="12">
        <f t="shared" si="84"/>
        <v>0</v>
      </c>
    </row>
    <row r="164" spans="1:37" x14ac:dyDescent="0.3">
      <c r="A164">
        <v>600459</v>
      </c>
      <c r="C164" s="1">
        <v>43979</v>
      </c>
      <c r="D164">
        <v>2</v>
      </c>
      <c r="E164" t="s">
        <v>209</v>
      </c>
      <c r="F164" t="s">
        <v>178</v>
      </c>
      <c r="G164" t="s">
        <v>14</v>
      </c>
      <c r="H164" s="2">
        <v>170445988</v>
      </c>
      <c r="J164">
        <f t="shared" si="57"/>
        <v>0</v>
      </c>
      <c r="K164">
        <f t="shared" si="58"/>
        <v>0</v>
      </c>
      <c r="L164">
        <f t="shared" si="59"/>
        <v>0</v>
      </c>
      <c r="M164">
        <f t="shared" si="60"/>
        <v>0</v>
      </c>
      <c r="N164">
        <f t="shared" si="61"/>
        <v>0</v>
      </c>
      <c r="O164">
        <f t="shared" si="62"/>
        <v>0</v>
      </c>
      <c r="P164">
        <f t="shared" si="63"/>
        <v>0</v>
      </c>
      <c r="Q164">
        <f t="shared" si="64"/>
        <v>0</v>
      </c>
      <c r="R164" s="11">
        <f t="shared" si="65"/>
        <v>0</v>
      </c>
      <c r="S164" s="12">
        <f t="shared" si="66"/>
        <v>0</v>
      </c>
      <c r="T164" s="11">
        <f t="shared" si="67"/>
        <v>0</v>
      </c>
      <c r="U164" s="12">
        <f t="shared" si="68"/>
        <v>0</v>
      </c>
      <c r="V164" s="11">
        <f t="shared" si="69"/>
        <v>0</v>
      </c>
      <c r="W164" s="12">
        <f t="shared" si="70"/>
        <v>0</v>
      </c>
      <c r="X164" s="11">
        <f t="shared" si="71"/>
        <v>0</v>
      </c>
      <c r="Y164" s="12">
        <f t="shared" si="72"/>
        <v>0</v>
      </c>
      <c r="Z164" s="11">
        <f t="shared" si="73"/>
        <v>1</v>
      </c>
      <c r="AA164" s="12">
        <f t="shared" si="74"/>
        <v>0</v>
      </c>
      <c r="AB164" s="11">
        <f t="shared" si="75"/>
        <v>0</v>
      </c>
      <c r="AC164" s="12">
        <f t="shared" si="76"/>
        <v>0</v>
      </c>
      <c r="AD164" s="11">
        <f t="shared" si="77"/>
        <v>0</v>
      </c>
      <c r="AE164" s="12">
        <f t="shared" si="78"/>
        <v>0</v>
      </c>
      <c r="AF164" s="11">
        <f t="shared" si="79"/>
        <v>0</v>
      </c>
      <c r="AG164" s="12">
        <f t="shared" si="80"/>
        <v>0</v>
      </c>
      <c r="AH164" s="11">
        <f t="shared" si="81"/>
        <v>0</v>
      </c>
      <c r="AI164" s="12">
        <f t="shared" si="82"/>
        <v>0</v>
      </c>
      <c r="AJ164" s="11">
        <f t="shared" si="83"/>
        <v>0</v>
      </c>
      <c r="AK164" s="12">
        <f t="shared" si="84"/>
        <v>0</v>
      </c>
    </row>
    <row r="165" spans="1:37" x14ac:dyDescent="0.3">
      <c r="A165">
        <v>600459</v>
      </c>
      <c r="C165" s="1">
        <v>43979</v>
      </c>
      <c r="D165">
        <v>3</v>
      </c>
      <c r="E165" t="s">
        <v>209</v>
      </c>
      <c r="F165" t="s">
        <v>178</v>
      </c>
      <c r="G165" t="s">
        <v>54</v>
      </c>
      <c r="H165" s="2">
        <v>172000000</v>
      </c>
      <c r="J165">
        <f t="shared" si="57"/>
        <v>0</v>
      </c>
      <c r="K165">
        <f t="shared" si="58"/>
        <v>0</v>
      </c>
      <c r="L165">
        <f t="shared" si="59"/>
        <v>0</v>
      </c>
      <c r="M165">
        <f t="shared" si="60"/>
        <v>0</v>
      </c>
      <c r="N165">
        <f t="shared" si="61"/>
        <v>0</v>
      </c>
      <c r="O165">
        <f t="shared" si="62"/>
        <v>0</v>
      </c>
      <c r="P165">
        <f t="shared" si="63"/>
        <v>0</v>
      </c>
      <c r="Q165">
        <f t="shared" si="64"/>
        <v>0</v>
      </c>
      <c r="R165" s="11">
        <f t="shared" si="65"/>
        <v>0</v>
      </c>
      <c r="S165" s="12">
        <f t="shared" si="66"/>
        <v>0</v>
      </c>
      <c r="T165" s="11">
        <f t="shared" si="67"/>
        <v>0</v>
      </c>
      <c r="U165" s="12">
        <f t="shared" si="68"/>
        <v>0</v>
      </c>
      <c r="V165" s="11">
        <f t="shared" si="69"/>
        <v>0</v>
      </c>
      <c r="W165" s="12">
        <f t="shared" si="70"/>
        <v>0</v>
      </c>
      <c r="X165" s="11">
        <f t="shared" si="71"/>
        <v>0</v>
      </c>
      <c r="Y165" s="12">
        <f t="shared" si="72"/>
        <v>0</v>
      </c>
      <c r="Z165" s="11">
        <f t="shared" si="73"/>
        <v>0</v>
      </c>
      <c r="AA165" s="12">
        <f t="shared" si="74"/>
        <v>0</v>
      </c>
      <c r="AB165" s="11">
        <f t="shared" si="75"/>
        <v>0</v>
      </c>
      <c r="AC165" s="12">
        <f t="shared" si="76"/>
        <v>0</v>
      </c>
      <c r="AD165" s="11">
        <f t="shared" si="77"/>
        <v>0</v>
      </c>
      <c r="AE165" s="12">
        <f t="shared" si="78"/>
        <v>0</v>
      </c>
      <c r="AF165" s="11">
        <f t="shared" si="79"/>
        <v>0</v>
      </c>
      <c r="AG165" s="12">
        <f t="shared" si="80"/>
        <v>0</v>
      </c>
      <c r="AH165" s="11">
        <f t="shared" si="81"/>
        <v>0</v>
      </c>
      <c r="AI165" s="12">
        <f t="shared" si="82"/>
        <v>0</v>
      </c>
      <c r="AJ165" s="11">
        <f t="shared" si="83"/>
        <v>0</v>
      </c>
      <c r="AK165" s="12">
        <f t="shared" si="84"/>
        <v>0</v>
      </c>
    </row>
    <row r="166" spans="1:37" x14ac:dyDescent="0.3">
      <c r="A166">
        <v>600459</v>
      </c>
      <c r="C166" s="1">
        <v>43979</v>
      </c>
      <c r="D166">
        <v>4</v>
      </c>
      <c r="E166" t="s">
        <v>209</v>
      </c>
      <c r="F166" t="s">
        <v>178</v>
      </c>
      <c r="G166" t="s">
        <v>21</v>
      </c>
      <c r="H166" s="2">
        <v>172272351</v>
      </c>
      <c r="J166">
        <f t="shared" si="57"/>
        <v>0</v>
      </c>
      <c r="K166">
        <f t="shared" si="58"/>
        <v>0</v>
      </c>
      <c r="L166">
        <f t="shared" si="59"/>
        <v>0</v>
      </c>
      <c r="M166">
        <f t="shared" si="60"/>
        <v>0</v>
      </c>
      <c r="N166">
        <f t="shared" si="61"/>
        <v>0</v>
      </c>
      <c r="O166">
        <f t="shared" si="62"/>
        <v>0</v>
      </c>
      <c r="P166">
        <f t="shared" si="63"/>
        <v>0</v>
      </c>
      <c r="Q166">
        <f t="shared" si="64"/>
        <v>0</v>
      </c>
      <c r="R166" s="11">
        <f t="shared" si="65"/>
        <v>0</v>
      </c>
      <c r="S166" s="12">
        <f t="shared" si="66"/>
        <v>0</v>
      </c>
      <c r="T166" s="11">
        <f t="shared" si="67"/>
        <v>0</v>
      </c>
      <c r="U166" s="12">
        <f t="shared" si="68"/>
        <v>0</v>
      </c>
      <c r="V166" s="11">
        <f t="shared" si="69"/>
        <v>0</v>
      </c>
      <c r="W166" s="12">
        <f t="shared" si="70"/>
        <v>0</v>
      </c>
      <c r="X166" s="11">
        <f t="shared" si="71"/>
        <v>1</v>
      </c>
      <c r="Y166" s="12">
        <f t="shared" si="72"/>
        <v>0</v>
      </c>
      <c r="Z166" s="11">
        <f t="shared" si="73"/>
        <v>0</v>
      </c>
      <c r="AA166" s="12">
        <f t="shared" si="74"/>
        <v>0</v>
      </c>
      <c r="AB166" s="11">
        <f t="shared" si="75"/>
        <v>0</v>
      </c>
      <c r="AC166" s="12">
        <f t="shared" si="76"/>
        <v>0</v>
      </c>
      <c r="AD166" s="11">
        <f t="shared" si="77"/>
        <v>0</v>
      </c>
      <c r="AE166" s="12">
        <f t="shared" si="78"/>
        <v>0</v>
      </c>
      <c r="AF166" s="11">
        <f t="shared" si="79"/>
        <v>0</v>
      </c>
      <c r="AG166" s="12">
        <f t="shared" si="80"/>
        <v>0</v>
      </c>
      <c r="AH166" s="11">
        <f t="shared" si="81"/>
        <v>0</v>
      </c>
      <c r="AI166" s="12">
        <f t="shared" si="82"/>
        <v>0</v>
      </c>
      <c r="AJ166" s="11">
        <f t="shared" si="83"/>
        <v>0</v>
      </c>
      <c r="AK166" s="12">
        <f t="shared" si="84"/>
        <v>0</v>
      </c>
    </row>
    <row r="167" spans="1:37" x14ac:dyDescent="0.3">
      <c r="A167">
        <v>600459</v>
      </c>
      <c r="C167" s="1">
        <v>43979</v>
      </c>
      <c r="D167">
        <v>5</v>
      </c>
      <c r="E167" t="s">
        <v>209</v>
      </c>
      <c r="F167" t="s">
        <v>178</v>
      </c>
      <c r="G167" t="s">
        <v>82</v>
      </c>
      <c r="H167" s="2">
        <v>173211448</v>
      </c>
      <c r="J167">
        <f t="shared" si="57"/>
        <v>0</v>
      </c>
      <c r="K167">
        <f t="shared" si="58"/>
        <v>0</v>
      </c>
      <c r="L167">
        <f t="shared" si="59"/>
        <v>0</v>
      </c>
      <c r="M167">
        <f t="shared" si="60"/>
        <v>0</v>
      </c>
      <c r="N167">
        <f t="shared" si="61"/>
        <v>0</v>
      </c>
      <c r="O167">
        <f t="shared" si="62"/>
        <v>0</v>
      </c>
      <c r="P167">
        <f t="shared" si="63"/>
        <v>0</v>
      </c>
      <c r="Q167">
        <f t="shared" si="64"/>
        <v>0</v>
      </c>
      <c r="R167" s="11">
        <f t="shared" si="65"/>
        <v>0</v>
      </c>
      <c r="S167" s="12">
        <f t="shared" si="66"/>
        <v>0</v>
      </c>
      <c r="T167" s="11">
        <f t="shared" si="67"/>
        <v>0</v>
      </c>
      <c r="U167" s="12">
        <f t="shared" si="68"/>
        <v>0</v>
      </c>
      <c r="V167" s="11">
        <f t="shared" si="69"/>
        <v>0</v>
      </c>
      <c r="W167" s="12">
        <f t="shared" si="70"/>
        <v>0</v>
      </c>
      <c r="X167" s="11">
        <f t="shared" si="71"/>
        <v>0</v>
      </c>
      <c r="Y167" s="12">
        <f t="shared" si="72"/>
        <v>0</v>
      </c>
      <c r="Z167" s="11">
        <f t="shared" si="73"/>
        <v>0</v>
      </c>
      <c r="AA167" s="12">
        <f t="shared" si="74"/>
        <v>0</v>
      </c>
      <c r="AB167" s="11">
        <f t="shared" si="75"/>
        <v>0</v>
      </c>
      <c r="AC167" s="12">
        <f t="shared" si="76"/>
        <v>0</v>
      </c>
      <c r="AD167" s="11">
        <f t="shared" si="77"/>
        <v>0</v>
      </c>
      <c r="AE167" s="12">
        <f t="shared" si="78"/>
        <v>0</v>
      </c>
      <c r="AF167" s="11">
        <f t="shared" si="79"/>
        <v>0</v>
      </c>
      <c r="AG167" s="12">
        <f t="shared" si="80"/>
        <v>0</v>
      </c>
      <c r="AH167" s="11">
        <f t="shared" si="81"/>
        <v>0</v>
      </c>
      <c r="AI167" s="12">
        <f t="shared" si="82"/>
        <v>0</v>
      </c>
      <c r="AJ167" s="11">
        <f t="shared" si="83"/>
        <v>0</v>
      </c>
      <c r="AK167" s="12">
        <f t="shared" si="84"/>
        <v>0</v>
      </c>
    </row>
    <row r="168" spans="1:37" x14ac:dyDescent="0.3">
      <c r="A168">
        <v>600459</v>
      </c>
      <c r="C168" s="1">
        <v>43979</v>
      </c>
      <c r="D168">
        <v>6</v>
      </c>
      <c r="E168" t="s">
        <v>209</v>
      </c>
      <c r="F168" t="s">
        <v>178</v>
      </c>
      <c r="G168" t="s">
        <v>39</v>
      </c>
      <c r="H168" s="2">
        <v>188500000</v>
      </c>
      <c r="J168">
        <f t="shared" si="57"/>
        <v>0</v>
      </c>
      <c r="K168">
        <f t="shared" si="58"/>
        <v>0</v>
      </c>
      <c r="L168">
        <f t="shared" si="59"/>
        <v>0</v>
      </c>
      <c r="M168">
        <f t="shared" si="60"/>
        <v>0</v>
      </c>
      <c r="N168">
        <f t="shared" si="61"/>
        <v>0</v>
      </c>
      <c r="O168">
        <f t="shared" si="62"/>
        <v>0</v>
      </c>
      <c r="P168">
        <f t="shared" si="63"/>
        <v>0</v>
      </c>
      <c r="Q168">
        <f t="shared" si="64"/>
        <v>0</v>
      </c>
      <c r="R168" s="11">
        <f t="shared" si="65"/>
        <v>0</v>
      </c>
      <c r="S168" s="12">
        <f t="shared" si="66"/>
        <v>0</v>
      </c>
      <c r="T168" s="11">
        <f t="shared" si="67"/>
        <v>0</v>
      </c>
      <c r="U168" s="12">
        <f t="shared" si="68"/>
        <v>0</v>
      </c>
      <c r="V168" s="11">
        <f t="shared" si="69"/>
        <v>0</v>
      </c>
      <c r="W168" s="12">
        <f t="shared" si="70"/>
        <v>0</v>
      </c>
      <c r="X168" s="11">
        <f t="shared" si="71"/>
        <v>0</v>
      </c>
      <c r="Y168" s="12">
        <f t="shared" si="72"/>
        <v>0</v>
      </c>
      <c r="Z168" s="11">
        <f t="shared" si="73"/>
        <v>0</v>
      </c>
      <c r="AA168" s="12">
        <f t="shared" si="74"/>
        <v>0</v>
      </c>
      <c r="AB168" s="11">
        <f t="shared" si="75"/>
        <v>0</v>
      </c>
      <c r="AC168" s="12">
        <f t="shared" si="76"/>
        <v>0</v>
      </c>
      <c r="AD168" s="11">
        <f t="shared" si="77"/>
        <v>0</v>
      </c>
      <c r="AE168" s="12">
        <f t="shared" si="78"/>
        <v>0</v>
      </c>
      <c r="AF168" s="11">
        <f t="shared" si="79"/>
        <v>0</v>
      </c>
      <c r="AG168" s="12">
        <f t="shared" si="80"/>
        <v>0</v>
      </c>
      <c r="AH168" s="11">
        <f t="shared" si="81"/>
        <v>1</v>
      </c>
      <c r="AI168" s="12">
        <f t="shared" si="82"/>
        <v>0</v>
      </c>
      <c r="AJ168" s="11">
        <f t="shared" si="83"/>
        <v>0</v>
      </c>
      <c r="AK168" s="12">
        <f t="shared" si="84"/>
        <v>0</v>
      </c>
    </row>
    <row r="169" spans="1:37" x14ac:dyDescent="0.3">
      <c r="A169">
        <v>600459</v>
      </c>
      <c r="C169" s="1">
        <v>43979</v>
      </c>
      <c r="D169">
        <v>7</v>
      </c>
      <c r="E169" t="s">
        <v>209</v>
      </c>
      <c r="F169" t="s">
        <v>178</v>
      </c>
      <c r="G169" t="s">
        <v>34</v>
      </c>
      <c r="H169" s="2">
        <v>192333000</v>
      </c>
      <c r="J169">
        <f t="shared" si="57"/>
        <v>0</v>
      </c>
      <c r="K169">
        <f t="shared" si="58"/>
        <v>0</v>
      </c>
      <c r="L169">
        <f t="shared" si="59"/>
        <v>0</v>
      </c>
      <c r="M169">
        <f t="shared" si="60"/>
        <v>0</v>
      </c>
      <c r="N169">
        <f t="shared" si="61"/>
        <v>0</v>
      </c>
      <c r="O169">
        <f t="shared" si="62"/>
        <v>0</v>
      </c>
      <c r="P169">
        <f t="shared" si="63"/>
        <v>0</v>
      </c>
      <c r="Q169">
        <f t="shared" si="64"/>
        <v>0</v>
      </c>
      <c r="R169" s="11">
        <f t="shared" si="65"/>
        <v>0</v>
      </c>
      <c r="S169" s="12">
        <f t="shared" si="66"/>
        <v>0</v>
      </c>
      <c r="T169" s="11">
        <f t="shared" si="67"/>
        <v>0</v>
      </c>
      <c r="U169" s="12">
        <f t="shared" si="68"/>
        <v>0</v>
      </c>
      <c r="V169" s="11">
        <f t="shared" si="69"/>
        <v>0</v>
      </c>
      <c r="W169" s="12">
        <f t="shared" si="70"/>
        <v>0</v>
      </c>
      <c r="X169" s="11">
        <f t="shared" si="71"/>
        <v>0</v>
      </c>
      <c r="Y169" s="12">
        <f t="shared" si="72"/>
        <v>0</v>
      </c>
      <c r="Z169" s="11">
        <f t="shared" si="73"/>
        <v>0</v>
      </c>
      <c r="AA169" s="12">
        <f t="shared" si="74"/>
        <v>0</v>
      </c>
      <c r="AB169" s="11">
        <f t="shared" si="75"/>
        <v>0</v>
      </c>
      <c r="AC169" s="12">
        <f t="shared" si="76"/>
        <v>0</v>
      </c>
      <c r="AD169" s="11">
        <f t="shared" si="77"/>
        <v>0</v>
      </c>
      <c r="AE169" s="12">
        <f t="shared" si="78"/>
        <v>0</v>
      </c>
      <c r="AF169" s="11">
        <f t="shared" si="79"/>
        <v>0</v>
      </c>
      <c r="AG169" s="12">
        <f t="shared" si="80"/>
        <v>0</v>
      </c>
      <c r="AH169" s="11">
        <f t="shared" si="81"/>
        <v>0</v>
      </c>
      <c r="AI169" s="12">
        <f t="shared" si="82"/>
        <v>0</v>
      </c>
      <c r="AJ169" s="11">
        <f t="shared" si="83"/>
        <v>0</v>
      </c>
      <c r="AK169" s="12">
        <f t="shared" si="84"/>
        <v>0</v>
      </c>
    </row>
    <row r="170" spans="1:37" x14ac:dyDescent="0.3">
      <c r="C170" s="1"/>
      <c r="H170" s="2"/>
      <c r="J170">
        <f t="shared" si="57"/>
        <v>0</v>
      </c>
      <c r="K170">
        <f t="shared" si="58"/>
        <v>0</v>
      </c>
      <c r="L170">
        <f t="shared" si="59"/>
        <v>0</v>
      </c>
      <c r="M170">
        <f t="shared" si="60"/>
        <v>0</v>
      </c>
      <c r="N170">
        <f t="shared" si="61"/>
        <v>0</v>
      </c>
      <c r="O170">
        <f t="shared" si="62"/>
        <v>0</v>
      </c>
      <c r="P170">
        <f t="shared" si="63"/>
        <v>0</v>
      </c>
      <c r="Q170">
        <f t="shared" si="64"/>
        <v>0</v>
      </c>
      <c r="R170" s="11">
        <f t="shared" si="65"/>
        <v>0</v>
      </c>
      <c r="S170" s="12">
        <f t="shared" si="66"/>
        <v>0</v>
      </c>
      <c r="T170" s="11">
        <f t="shared" si="67"/>
        <v>0</v>
      </c>
      <c r="U170" s="12">
        <f t="shared" si="68"/>
        <v>0</v>
      </c>
      <c r="V170" s="11">
        <f t="shared" si="69"/>
        <v>0</v>
      </c>
      <c r="W170" s="12">
        <f t="shared" si="70"/>
        <v>0</v>
      </c>
      <c r="X170" s="11">
        <f t="shared" si="71"/>
        <v>0</v>
      </c>
      <c r="Y170" s="12">
        <f t="shared" si="72"/>
        <v>0</v>
      </c>
      <c r="Z170" s="11">
        <f t="shared" si="73"/>
        <v>0</v>
      </c>
      <c r="AA170" s="12">
        <f t="shared" si="74"/>
        <v>0</v>
      </c>
      <c r="AB170" s="11">
        <f t="shared" si="75"/>
        <v>0</v>
      </c>
      <c r="AC170" s="12">
        <f t="shared" si="76"/>
        <v>0</v>
      </c>
      <c r="AD170" s="11">
        <f t="shared" si="77"/>
        <v>0</v>
      </c>
      <c r="AE170" s="12">
        <f t="shared" si="78"/>
        <v>0</v>
      </c>
      <c r="AF170" s="11">
        <f t="shared" si="79"/>
        <v>0</v>
      </c>
      <c r="AG170" s="12">
        <f t="shared" si="80"/>
        <v>0</v>
      </c>
      <c r="AH170" s="11">
        <f t="shared" si="81"/>
        <v>0</v>
      </c>
      <c r="AI170" s="12">
        <f t="shared" si="82"/>
        <v>0</v>
      </c>
      <c r="AJ170" s="11">
        <f t="shared" si="83"/>
        <v>0</v>
      </c>
      <c r="AK170" s="12">
        <f t="shared" si="84"/>
        <v>0</v>
      </c>
    </row>
    <row r="171" spans="1:37" x14ac:dyDescent="0.3">
      <c r="A171">
        <v>604509</v>
      </c>
      <c r="C171" s="1">
        <v>43965</v>
      </c>
      <c r="D171">
        <v>1</v>
      </c>
      <c r="E171" t="s">
        <v>210</v>
      </c>
      <c r="F171" t="s">
        <v>165</v>
      </c>
      <c r="G171" t="s">
        <v>21</v>
      </c>
      <c r="H171" s="2">
        <v>13092846</v>
      </c>
      <c r="J171">
        <f t="shared" si="57"/>
        <v>0</v>
      </c>
      <c r="K171">
        <f t="shared" si="58"/>
        <v>0</v>
      </c>
      <c r="L171">
        <f t="shared" si="59"/>
        <v>0</v>
      </c>
      <c r="M171">
        <f t="shared" si="60"/>
        <v>0</v>
      </c>
      <c r="N171">
        <f t="shared" si="61"/>
        <v>0</v>
      </c>
      <c r="O171">
        <f t="shared" si="62"/>
        <v>0</v>
      </c>
      <c r="P171">
        <f t="shared" si="63"/>
        <v>0</v>
      </c>
      <c r="Q171">
        <f t="shared" si="64"/>
        <v>0</v>
      </c>
      <c r="R171" s="11">
        <f t="shared" si="65"/>
        <v>0</v>
      </c>
      <c r="S171" s="12">
        <f t="shared" si="66"/>
        <v>0</v>
      </c>
      <c r="T171" s="11">
        <f t="shared" si="67"/>
        <v>0</v>
      </c>
      <c r="U171" s="12">
        <f t="shared" si="68"/>
        <v>0</v>
      </c>
      <c r="V171" s="11">
        <f t="shared" si="69"/>
        <v>0</v>
      </c>
      <c r="W171" s="12">
        <f t="shared" si="70"/>
        <v>0</v>
      </c>
      <c r="X171" s="11">
        <f t="shared" si="71"/>
        <v>1</v>
      </c>
      <c r="Y171" s="12">
        <f t="shared" si="72"/>
        <v>1</v>
      </c>
      <c r="Z171" s="11">
        <f t="shared" si="73"/>
        <v>0</v>
      </c>
      <c r="AA171" s="12">
        <f t="shared" si="74"/>
        <v>0</v>
      </c>
      <c r="AB171" s="11">
        <f t="shared" si="75"/>
        <v>0</v>
      </c>
      <c r="AC171" s="12">
        <f t="shared" si="76"/>
        <v>0</v>
      </c>
      <c r="AD171" s="11">
        <f t="shared" si="77"/>
        <v>0</v>
      </c>
      <c r="AE171" s="12">
        <f t="shared" si="78"/>
        <v>0</v>
      </c>
      <c r="AF171" s="11">
        <f t="shared" si="79"/>
        <v>0</v>
      </c>
      <c r="AG171" s="12">
        <f t="shared" si="80"/>
        <v>0</v>
      </c>
      <c r="AH171" s="11">
        <f t="shared" si="81"/>
        <v>0</v>
      </c>
      <c r="AI171" s="12">
        <f t="shared" si="82"/>
        <v>0</v>
      </c>
      <c r="AJ171" s="11">
        <f t="shared" si="83"/>
        <v>0</v>
      </c>
      <c r="AK171" s="12">
        <f t="shared" si="84"/>
        <v>0</v>
      </c>
    </row>
    <row r="172" spans="1:37" x14ac:dyDescent="0.3">
      <c r="A172">
        <v>604509</v>
      </c>
      <c r="C172" s="1">
        <v>43965</v>
      </c>
      <c r="D172">
        <v>2</v>
      </c>
      <c r="E172" t="s">
        <v>210</v>
      </c>
      <c r="F172" t="s">
        <v>165</v>
      </c>
      <c r="G172" t="s">
        <v>72</v>
      </c>
      <c r="H172" s="2">
        <v>13845350</v>
      </c>
      <c r="J172">
        <f t="shared" si="57"/>
        <v>0</v>
      </c>
      <c r="K172">
        <f t="shared" si="58"/>
        <v>0</v>
      </c>
      <c r="L172">
        <f t="shared" si="59"/>
        <v>0</v>
      </c>
      <c r="M172">
        <f t="shared" si="60"/>
        <v>0</v>
      </c>
      <c r="N172">
        <f t="shared" si="61"/>
        <v>0</v>
      </c>
      <c r="O172">
        <f t="shared" si="62"/>
        <v>0</v>
      </c>
      <c r="P172">
        <f t="shared" si="63"/>
        <v>0</v>
      </c>
      <c r="Q172">
        <f t="shared" si="64"/>
        <v>0</v>
      </c>
      <c r="R172" s="11">
        <f t="shared" si="65"/>
        <v>0</v>
      </c>
      <c r="S172" s="12">
        <f t="shared" si="66"/>
        <v>0</v>
      </c>
      <c r="T172" s="11">
        <f t="shared" si="67"/>
        <v>0</v>
      </c>
      <c r="U172" s="12">
        <f t="shared" si="68"/>
        <v>0</v>
      </c>
      <c r="V172" s="11">
        <f t="shared" si="69"/>
        <v>0</v>
      </c>
      <c r="W172" s="12">
        <f t="shared" si="70"/>
        <v>0</v>
      </c>
      <c r="X172" s="11">
        <f t="shared" si="71"/>
        <v>0</v>
      </c>
      <c r="Y172" s="12">
        <f t="shared" si="72"/>
        <v>0</v>
      </c>
      <c r="Z172" s="11">
        <f t="shared" si="73"/>
        <v>0</v>
      </c>
      <c r="AA172" s="12">
        <f t="shared" si="74"/>
        <v>0</v>
      </c>
      <c r="AB172" s="11">
        <f t="shared" si="75"/>
        <v>0</v>
      </c>
      <c r="AC172" s="12">
        <f t="shared" si="76"/>
        <v>0</v>
      </c>
      <c r="AD172" s="11">
        <f t="shared" si="77"/>
        <v>0</v>
      </c>
      <c r="AE172" s="12">
        <f t="shared" si="78"/>
        <v>0</v>
      </c>
      <c r="AF172" s="11">
        <f t="shared" si="79"/>
        <v>0</v>
      </c>
      <c r="AG172" s="12">
        <f t="shared" si="80"/>
        <v>0</v>
      </c>
      <c r="AH172" s="11">
        <f t="shared" si="81"/>
        <v>0</v>
      </c>
      <c r="AI172" s="12">
        <f t="shared" si="82"/>
        <v>0</v>
      </c>
      <c r="AJ172" s="11">
        <f t="shared" si="83"/>
        <v>0</v>
      </c>
      <c r="AK172" s="12">
        <f t="shared" si="84"/>
        <v>0</v>
      </c>
    </row>
    <row r="173" spans="1:37" x14ac:dyDescent="0.3">
      <c r="A173">
        <v>604509</v>
      </c>
      <c r="C173" s="1">
        <v>43965</v>
      </c>
      <c r="D173">
        <v>3</v>
      </c>
      <c r="E173" t="s">
        <v>210</v>
      </c>
      <c r="F173" t="s">
        <v>165</v>
      </c>
      <c r="G173" t="s">
        <v>20</v>
      </c>
      <c r="H173" s="2">
        <v>14238663</v>
      </c>
      <c r="J173">
        <f t="shared" si="57"/>
        <v>0</v>
      </c>
      <c r="K173">
        <f t="shared" si="58"/>
        <v>0</v>
      </c>
      <c r="L173">
        <f t="shared" si="59"/>
        <v>0</v>
      </c>
      <c r="M173">
        <f t="shared" si="60"/>
        <v>0</v>
      </c>
      <c r="N173">
        <f t="shared" si="61"/>
        <v>0</v>
      </c>
      <c r="O173">
        <f t="shared" si="62"/>
        <v>0</v>
      </c>
      <c r="P173">
        <f t="shared" si="63"/>
        <v>0</v>
      </c>
      <c r="Q173">
        <f t="shared" si="64"/>
        <v>0</v>
      </c>
      <c r="R173" s="11">
        <f t="shared" si="65"/>
        <v>1</v>
      </c>
      <c r="S173" s="12">
        <f t="shared" si="66"/>
        <v>0</v>
      </c>
      <c r="T173" s="11">
        <f t="shared" si="67"/>
        <v>1</v>
      </c>
      <c r="U173" s="12">
        <f t="shared" si="68"/>
        <v>0</v>
      </c>
      <c r="V173" s="11">
        <f t="shared" si="69"/>
        <v>0</v>
      </c>
      <c r="W173" s="12">
        <f t="shared" si="70"/>
        <v>0</v>
      </c>
      <c r="X173" s="11">
        <f t="shared" si="71"/>
        <v>0</v>
      </c>
      <c r="Y173" s="12">
        <f t="shared" si="72"/>
        <v>0</v>
      </c>
      <c r="Z173" s="11">
        <f t="shared" si="73"/>
        <v>0</v>
      </c>
      <c r="AA173" s="12">
        <f t="shared" si="74"/>
        <v>0</v>
      </c>
      <c r="AB173" s="11">
        <f t="shared" si="75"/>
        <v>0</v>
      </c>
      <c r="AC173" s="12">
        <f t="shared" si="76"/>
        <v>0</v>
      </c>
      <c r="AD173" s="11">
        <f t="shared" si="77"/>
        <v>0</v>
      </c>
      <c r="AE173" s="12">
        <f t="shared" si="78"/>
        <v>0</v>
      </c>
      <c r="AF173" s="11">
        <f t="shared" si="79"/>
        <v>0</v>
      </c>
      <c r="AG173" s="12">
        <f t="shared" si="80"/>
        <v>0</v>
      </c>
      <c r="AH173" s="11">
        <f t="shared" si="81"/>
        <v>0</v>
      </c>
      <c r="AI173" s="12">
        <f t="shared" si="82"/>
        <v>0</v>
      </c>
      <c r="AJ173" s="11">
        <f t="shared" si="83"/>
        <v>0</v>
      </c>
      <c r="AK173" s="12">
        <f t="shared" si="84"/>
        <v>0</v>
      </c>
    </row>
    <row r="174" spans="1:37" x14ac:dyDescent="0.3">
      <c r="A174">
        <v>604509</v>
      </c>
      <c r="C174" s="1">
        <v>43965</v>
      </c>
      <c r="D174">
        <v>4</v>
      </c>
      <c r="E174" t="s">
        <v>210</v>
      </c>
      <c r="F174" t="s">
        <v>165</v>
      </c>
      <c r="G174" t="s">
        <v>156</v>
      </c>
      <c r="H174" s="2">
        <v>17524000</v>
      </c>
      <c r="J174">
        <f t="shared" si="57"/>
        <v>1</v>
      </c>
      <c r="K174">
        <f t="shared" si="58"/>
        <v>0</v>
      </c>
      <c r="L174">
        <f t="shared" si="59"/>
        <v>0</v>
      </c>
      <c r="M174">
        <f t="shared" si="60"/>
        <v>0</v>
      </c>
      <c r="N174">
        <f t="shared" si="61"/>
        <v>0</v>
      </c>
      <c r="O174">
        <f t="shared" si="62"/>
        <v>0</v>
      </c>
      <c r="P174">
        <f t="shared" si="63"/>
        <v>0</v>
      </c>
      <c r="Q174">
        <f t="shared" si="64"/>
        <v>0</v>
      </c>
      <c r="R174" s="11">
        <f t="shared" si="65"/>
        <v>0</v>
      </c>
      <c r="S174" s="12">
        <f t="shared" si="66"/>
        <v>0</v>
      </c>
      <c r="T174" s="11">
        <f t="shared" si="67"/>
        <v>0</v>
      </c>
      <c r="U174" s="12">
        <f t="shared" si="68"/>
        <v>0</v>
      </c>
      <c r="V174" s="11">
        <f t="shared" si="69"/>
        <v>0</v>
      </c>
      <c r="W174" s="12">
        <f t="shared" si="70"/>
        <v>0</v>
      </c>
      <c r="X174" s="11">
        <f t="shared" si="71"/>
        <v>0</v>
      </c>
      <c r="Y174" s="12">
        <f t="shared" si="72"/>
        <v>0</v>
      </c>
      <c r="Z174" s="11">
        <f t="shared" si="73"/>
        <v>0</v>
      </c>
      <c r="AA174" s="12">
        <f t="shared" si="74"/>
        <v>0</v>
      </c>
      <c r="AB174" s="11">
        <f t="shared" si="75"/>
        <v>0</v>
      </c>
      <c r="AC174" s="12">
        <f t="shared" si="76"/>
        <v>0</v>
      </c>
      <c r="AD174" s="11">
        <f t="shared" si="77"/>
        <v>0</v>
      </c>
      <c r="AE174" s="12">
        <f t="shared" si="78"/>
        <v>0</v>
      </c>
      <c r="AF174" s="11">
        <f t="shared" si="79"/>
        <v>0</v>
      </c>
      <c r="AG174" s="12">
        <f t="shared" si="80"/>
        <v>0</v>
      </c>
      <c r="AH174" s="11">
        <f t="shared" si="81"/>
        <v>0</v>
      </c>
      <c r="AI174" s="12">
        <f t="shared" si="82"/>
        <v>0</v>
      </c>
      <c r="AJ174" s="11">
        <f t="shared" si="83"/>
        <v>0</v>
      </c>
      <c r="AK174" s="12">
        <f t="shared" si="84"/>
        <v>0</v>
      </c>
    </row>
    <row r="175" spans="1:37" x14ac:dyDescent="0.3">
      <c r="C175" s="1"/>
      <c r="H175" s="2"/>
      <c r="J175">
        <f t="shared" si="57"/>
        <v>0</v>
      </c>
      <c r="K175">
        <f t="shared" si="58"/>
        <v>0</v>
      </c>
      <c r="L175">
        <f t="shared" si="59"/>
        <v>0</v>
      </c>
      <c r="M175">
        <f t="shared" si="60"/>
        <v>0</v>
      </c>
      <c r="N175">
        <f t="shared" si="61"/>
        <v>0</v>
      </c>
      <c r="O175">
        <f t="shared" si="62"/>
        <v>0</v>
      </c>
      <c r="P175">
        <f t="shared" si="63"/>
        <v>0</v>
      </c>
      <c r="Q175">
        <f t="shared" si="64"/>
        <v>0</v>
      </c>
      <c r="R175" s="11">
        <f t="shared" si="65"/>
        <v>0</v>
      </c>
      <c r="S175" s="12">
        <f t="shared" si="66"/>
        <v>0</v>
      </c>
      <c r="T175" s="11">
        <f t="shared" si="67"/>
        <v>0</v>
      </c>
      <c r="U175" s="12">
        <f t="shared" si="68"/>
        <v>0</v>
      </c>
      <c r="V175" s="11">
        <f t="shared" si="69"/>
        <v>0</v>
      </c>
      <c r="W175" s="12">
        <f t="shared" si="70"/>
        <v>0</v>
      </c>
      <c r="X175" s="11">
        <f t="shared" si="71"/>
        <v>0</v>
      </c>
      <c r="Y175" s="12">
        <f t="shared" si="72"/>
        <v>0</v>
      </c>
      <c r="Z175" s="11">
        <f t="shared" si="73"/>
        <v>0</v>
      </c>
      <c r="AA175" s="12">
        <f t="shared" si="74"/>
        <v>0</v>
      </c>
      <c r="AB175" s="11">
        <f t="shared" si="75"/>
        <v>0</v>
      </c>
      <c r="AC175" s="12">
        <f t="shared" si="76"/>
        <v>0</v>
      </c>
      <c r="AD175" s="11">
        <f t="shared" si="77"/>
        <v>0</v>
      </c>
      <c r="AE175" s="12">
        <f t="shared" si="78"/>
        <v>0</v>
      </c>
      <c r="AF175" s="11">
        <f t="shared" si="79"/>
        <v>0</v>
      </c>
      <c r="AG175" s="12">
        <f t="shared" si="80"/>
        <v>0</v>
      </c>
      <c r="AH175" s="11">
        <f t="shared" si="81"/>
        <v>0</v>
      </c>
      <c r="AI175" s="12">
        <f t="shared" si="82"/>
        <v>0</v>
      </c>
      <c r="AJ175" s="11">
        <f t="shared" si="83"/>
        <v>0</v>
      </c>
      <c r="AK175" s="12">
        <f t="shared" si="84"/>
        <v>0</v>
      </c>
    </row>
    <row r="176" spans="1:37" x14ac:dyDescent="0.3">
      <c r="A176">
        <v>601182</v>
      </c>
      <c r="C176" s="1">
        <v>43909</v>
      </c>
      <c r="D176">
        <v>1</v>
      </c>
      <c r="E176" t="s">
        <v>211</v>
      </c>
      <c r="F176" t="s">
        <v>165</v>
      </c>
      <c r="G176" t="s">
        <v>27</v>
      </c>
      <c r="H176" s="2">
        <v>14254000</v>
      </c>
      <c r="J176">
        <f t="shared" si="57"/>
        <v>0</v>
      </c>
      <c r="K176">
        <f t="shared" si="58"/>
        <v>0</v>
      </c>
      <c r="L176">
        <f t="shared" si="59"/>
        <v>0</v>
      </c>
      <c r="M176">
        <f t="shared" si="60"/>
        <v>0</v>
      </c>
      <c r="N176">
        <f t="shared" si="61"/>
        <v>0</v>
      </c>
      <c r="O176">
        <f t="shared" si="62"/>
        <v>0</v>
      </c>
      <c r="P176">
        <f t="shared" si="63"/>
        <v>0</v>
      </c>
      <c r="Q176">
        <f t="shared" si="64"/>
        <v>0</v>
      </c>
      <c r="R176" s="11">
        <f t="shared" si="65"/>
        <v>0</v>
      </c>
      <c r="S176" s="12">
        <f t="shared" si="66"/>
        <v>0</v>
      </c>
      <c r="T176" s="11">
        <f t="shared" si="67"/>
        <v>0</v>
      </c>
      <c r="U176" s="12">
        <f t="shared" si="68"/>
        <v>0</v>
      </c>
      <c r="V176" s="11">
        <f t="shared" si="69"/>
        <v>0</v>
      </c>
      <c r="W176" s="12">
        <f t="shared" si="70"/>
        <v>0</v>
      </c>
      <c r="X176" s="11">
        <f t="shared" si="71"/>
        <v>0</v>
      </c>
      <c r="Y176" s="12">
        <f t="shared" si="72"/>
        <v>0</v>
      </c>
      <c r="Z176" s="11">
        <f t="shared" si="73"/>
        <v>0</v>
      </c>
      <c r="AA176" s="12">
        <f t="shared" si="74"/>
        <v>0</v>
      </c>
      <c r="AB176" s="11">
        <f t="shared" si="75"/>
        <v>0</v>
      </c>
      <c r="AC176" s="12">
        <f t="shared" si="76"/>
        <v>0</v>
      </c>
      <c r="AD176" s="11">
        <f t="shared" si="77"/>
        <v>0</v>
      </c>
      <c r="AE176" s="12">
        <f t="shared" si="78"/>
        <v>0</v>
      </c>
      <c r="AF176" s="11">
        <f t="shared" si="79"/>
        <v>0</v>
      </c>
      <c r="AG176" s="12">
        <f t="shared" si="80"/>
        <v>0</v>
      </c>
      <c r="AH176" s="11">
        <f t="shared" si="81"/>
        <v>0</v>
      </c>
      <c r="AI176" s="12">
        <f t="shared" si="82"/>
        <v>0</v>
      </c>
      <c r="AJ176" s="11">
        <f t="shared" si="83"/>
        <v>0</v>
      </c>
      <c r="AK176" s="12">
        <f t="shared" si="84"/>
        <v>0</v>
      </c>
    </row>
    <row r="177" spans="1:37" x14ac:dyDescent="0.3">
      <c r="A177">
        <v>601182</v>
      </c>
      <c r="C177" s="1">
        <v>43909</v>
      </c>
      <c r="D177">
        <v>2</v>
      </c>
      <c r="E177" t="s">
        <v>211</v>
      </c>
      <c r="F177" t="s">
        <v>165</v>
      </c>
      <c r="G177" t="s">
        <v>20</v>
      </c>
      <c r="H177" s="2">
        <v>14946727</v>
      </c>
      <c r="J177">
        <f t="shared" si="57"/>
        <v>0</v>
      </c>
      <c r="K177">
        <f t="shared" si="58"/>
        <v>0</v>
      </c>
      <c r="L177">
        <f t="shared" si="59"/>
        <v>0</v>
      </c>
      <c r="M177">
        <f t="shared" si="60"/>
        <v>0</v>
      </c>
      <c r="N177">
        <f t="shared" si="61"/>
        <v>0</v>
      </c>
      <c r="O177">
        <f t="shared" si="62"/>
        <v>0</v>
      </c>
      <c r="P177">
        <f t="shared" si="63"/>
        <v>0</v>
      </c>
      <c r="Q177">
        <f t="shared" si="64"/>
        <v>0</v>
      </c>
      <c r="R177" s="11">
        <f t="shared" si="65"/>
        <v>1</v>
      </c>
      <c r="S177" s="12">
        <f t="shared" si="66"/>
        <v>0</v>
      </c>
      <c r="T177" s="11">
        <f t="shared" si="67"/>
        <v>1</v>
      </c>
      <c r="U177" s="12">
        <f t="shared" si="68"/>
        <v>0</v>
      </c>
      <c r="V177" s="11">
        <f t="shared" si="69"/>
        <v>0</v>
      </c>
      <c r="W177" s="12">
        <f t="shared" si="70"/>
        <v>0</v>
      </c>
      <c r="X177" s="11">
        <f t="shared" si="71"/>
        <v>0</v>
      </c>
      <c r="Y177" s="12">
        <f t="shared" si="72"/>
        <v>0</v>
      </c>
      <c r="Z177" s="11">
        <f t="shared" si="73"/>
        <v>0</v>
      </c>
      <c r="AA177" s="12">
        <f t="shared" si="74"/>
        <v>0</v>
      </c>
      <c r="AB177" s="11">
        <f t="shared" si="75"/>
        <v>0</v>
      </c>
      <c r="AC177" s="12">
        <f t="shared" si="76"/>
        <v>0</v>
      </c>
      <c r="AD177" s="11">
        <f t="shared" si="77"/>
        <v>0</v>
      </c>
      <c r="AE177" s="12">
        <f t="shared" si="78"/>
        <v>0</v>
      </c>
      <c r="AF177" s="11">
        <f t="shared" si="79"/>
        <v>0</v>
      </c>
      <c r="AG177" s="12">
        <f t="shared" si="80"/>
        <v>0</v>
      </c>
      <c r="AH177" s="11">
        <f t="shared" si="81"/>
        <v>0</v>
      </c>
      <c r="AI177" s="12">
        <f t="shared" si="82"/>
        <v>0</v>
      </c>
      <c r="AJ177" s="11">
        <f t="shared" si="83"/>
        <v>0</v>
      </c>
      <c r="AK177" s="12">
        <f t="shared" si="84"/>
        <v>0</v>
      </c>
    </row>
    <row r="178" spans="1:37" x14ac:dyDescent="0.3">
      <c r="A178">
        <v>601182</v>
      </c>
      <c r="C178" s="1">
        <v>43909</v>
      </c>
      <c r="D178">
        <v>3</v>
      </c>
      <c r="E178" t="s">
        <v>211</v>
      </c>
      <c r="F178" t="s">
        <v>165</v>
      </c>
      <c r="G178" t="s">
        <v>29</v>
      </c>
      <c r="H178" s="2">
        <v>15383109</v>
      </c>
      <c r="J178">
        <f t="shared" si="57"/>
        <v>0</v>
      </c>
      <c r="K178">
        <f t="shared" si="58"/>
        <v>0</v>
      </c>
      <c r="L178">
        <f t="shared" si="59"/>
        <v>0</v>
      </c>
      <c r="M178">
        <f t="shared" si="60"/>
        <v>0</v>
      </c>
      <c r="N178">
        <f t="shared" si="61"/>
        <v>0</v>
      </c>
      <c r="O178">
        <f t="shared" si="62"/>
        <v>0</v>
      </c>
      <c r="P178">
        <f t="shared" si="63"/>
        <v>0</v>
      </c>
      <c r="Q178">
        <f t="shared" si="64"/>
        <v>0</v>
      </c>
      <c r="R178" s="11">
        <f t="shared" si="65"/>
        <v>0</v>
      </c>
      <c r="S178" s="12">
        <f t="shared" si="66"/>
        <v>0</v>
      </c>
      <c r="T178" s="11">
        <f t="shared" si="67"/>
        <v>0</v>
      </c>
      <c r="U178" s="12">
        <f t="shared" si="68"/>
        <v>0</v>
      </c>
      <c r="V178" s="11">
        <f t="shared" si="69"/>
        <v>0</v>
      </c>
      <c r="W178" s="12">
        <f t="shared" si="70"/>
        <v>0</v>
      </c>
      <c r="X178" s="11">
        <f t="shared" si="71"/>
        <v>0</v>
      </c>
      <c r="Y178" s="12">
        <f t="shared" si="72"/>
        <v>0</v>
      </c>
      <c r="Z178" s="11">
        <f t="shared" si="73"/>
        <v>0</v>
      </c>
      <c r="AA178" s="12">
        <f t="shared" si="74"/>
        <v>0</v>
      </c>
      <c r="AB178" s="11">
        <f t="shared" si="75"/>
        <v>0</v>
      </c>
      <c r="AC178" s="12">
        <f t="shared" si="76"/>
        <v>0</v>
      </c>
      <c r="AD178" s="11">
        <f t="shared" si="77"/>
        <v>0</v>
      </c>
      <c r="AE178" s="12">
        <f t="shared" si="78"/>
        <v>0</v>
      </c>
      <c r="AF178" s="11">
        <f t="shared" si="79"/>
        <v>0</v>
      </c>
      <c r="AG178" s="12">
        <f t="shared" si="80"/>
        <v>0</v>
      </c>
      <c r="AH178" s="11">
        <f t="shared" si="81"/>
        <v>0</v>
      </c>
      <c r="AI178" s="12">
        <f t="shared" si="82"/>
        <v>0</v>
      </c>
      <c r="AJ178" s="11">
        <f t="shared" si="83"/>
        <v>1</v>
      </c>
      <c r="AK178" s="12">
        <f t="shared" si="84"/>
        <v>0</v>
      </c>
    </row>
    <row r="179" spans="1:37" x14ac:dyDescent="0.3">
      <c r="A179">
        <v>601182</v>
      </c>
      <c r="C179" s="1">
        <v>43909</v>
      </c>
      <c r="D179">
        <v>4</v>
      </c>
      <c r="E179" t="s">
        <v>211</v>
      </c>
      <c r="F179" t="s">
        <v>165</v>
      </c>
      <c r="G179" t="s">
        <v>18</v>
      </c>
      <c r="H179" s="2">
        <v>15544707</v>
      </c>
      <c r="J179">
        <f t="shared" si="57"/>
        <v>0</v>
      </c>
      <c r="K179">
        <f t="shared" si="58"/>
        <v>0</v>
      </c>
      <c r="L179">
        <f t="shared" si="59"/>
        <v>0</v>
      </c>
      <c r="M179">
        <f t="shared" si="60"/>
        <v>0</v>
      </c>
      <c r="N179">
        <f t="shared" si="61"/>
        <v>0</v>
      </c>
      <c r="O179">
        <f t="shared" si="62"/>
        <v>0</v>
      </c>
      <c r="P179">
        <f t="shared" si="63"/>
        <v>0</v>
      </c>
      <c r="Q179">
        <f t="shared" si="64"/>
        <v>0</v>
      </c>
      <c r="R179" s="11">
        <f t="shared" si="65"/>
        <v>0</v>
      </c>
      <c r="S179" s="12">
        <f t="shared" si="66"/>
        <v>0</v>
      </c>
      <c r="T179" s="11">
        <f t="shared" si="67"/>
        <v>0</v>
      </c>
      <c r="U179" s="12">
        <f t="shared" si="68"/>
        <v>0</v>
      </c>
      <c r="V179" s="11">
        <f t="shared" si="69"/>
        <v>0</v>
      </c>
      <c r="W179" s="12">
        <f t="shared" si="70"/>
        <v>0</v>
      </c>
      <c r="X179" s="11">
        <f t="shared" si="71"/>
        <v>0</v>
      </c>
      <c r="Y179" s="12">
        <f t="shared" si="72"/>
        <v>0</v>
      </c>
      <c r="Z179" s="11">
        <f t="shared" si="73"/>
        <v>0</v>
      </c>
      <c r="AA179" s="12">
        <f t="shared" si="74"/>
        <v>0</v>
      </c>
      <c r="AB179" s="11">
        <f t="shared" si="75"/>
        <v>0</v>
      </c>
      <c r="AC179" s="12">
        <f t="shared" si="76"/>
        <v>0</v>
      </c>
      <c r="AD179" s="11">
        <f t="shared" si="77"/>
        <v>1</v>
      </c>
      <c r="AE179" s="12">
        <f t="shared" si="78"/>
        <v>0</v>
      </c>
      <c r="AF179" s="11">
        <f t="shared" si="79"/>
        <v>0</v>
      </c>
      <c r="AG179" s="12">
        <f t="shared" si="80"/>
        <v>0</v>
      </c>
      <c r="AH179" s="11">
        <f t="shared" si="81"/>
        <v>0</v>
      </c>
      <c r="AI179" s="12">
        <f t="shared" si="82"/>
        <v>0</v>
      </c>
      <c r="AJ179" s="11">
        <f t="shared" si="83"/>
        <v>0</v>
      </c>
      <c r="AK179" s="12">
        <f t="shared" si="84"/>
        <v>0</v>
      </c>
    </row>
    <row r="180" spans="1:37" x14ac:dyDescent="0.3">
      <c r="A180">
        <v>601182</v>
      </c>
      <c r="C180" s="1">
        <v>43909</v>
      </c>
      <c r="D180">
        <v>5</v>
      </c>
      <c r="E180" t="s">
        <v>211</v>
      </c>
      <c r="F180" t="s">
        <v>165</v>
      </c>
      <c r="G180" t="s">
        <v>25</v>
      </c>
      <c r="H180" s="2">
        <v>17346000</v>
      </c>
      <c r="J180">
        <f t="shared" si="57"/>
        <v>0</v>
      </c>
      <c r="K180">
        <f t="shared" si="58"/>
        <v>0</v>
      </c>
      <c r="L180">
        <f t="shared" si="59"/>
        <v>0</v>
      </c>
      <c r="M180">
        <f t="shared" si="60"/>
        <v>0</v>
      </c>
      <c r="N180">
        <f t="shared" si="61"/>
        <v>0</v>
      </c>
      <c r="O180">
        <f t="shared" si="62"/>
        <v>0</v>
      </c>
      <c r="P180">
        <f t="shared" si="63"/>
        <v>0</v>
      </c>
      <c r="Q180">
        <f t="shared" si="64"/>
        <v>0</v>
      </c>
      <c r="R180" s="11">
        <f t="shared" si="65"/>
        <v>0</v>
      </c>
      <c r="S180" s="12">
        <f t="shared" si="66"/>
        <v>0</v>
      </c>
      <c r="T180" s="11">
        <f t="shared" si="67"/>
        <v>0</v>
      </c>
      <c r="U180" s="12">
        <f t="shared" si="68"/>
        <v>0</v>
      </c>
      <c r="V180" s="11">
        <f t="shared" si="69"/>
        <v>0</v>
      </c>
      <c r="W180" s="12">
        <f t="shared" si="70"/>
        <v>0</v>
      </c>
      <c r="X180" s="11">
        <f t="shared" si="71"/>
        <v>0</v>
      </c>
      <c r="Y180" s="12">
        <f t="shared" si="72"/>
        <v>0</v>
      </c>
      <c r="Z180" s="11">
        <f t="shared" si="73"/>
        <v>0</v>
      </c>
      <c r="AA180" s="12">
        <f t="shared" si="74"/>
        <v>0</v>
      </c>
      <c r="AB180" s="11">
        <f t="shared" si="75"/>
        <v>0</v>
      </c>
      <c r="AC180" s="12">
        <f t="shared" si="76"/>
        <v>0</v>
      </c>
      <c r="AD180" s="11">
        <f t="shared" si="77"/>
        <v>0</v>
      </c>
      <c r="AE180" s="12">
        <f t="shared" si="78"/>
        <v>0</v>
      </c>
      <c r="AF180" s="11">
        <f t="shared" si="79"/>
        <v>0</v>
      </c>
      <c r="AG180" s="12">
        <f t="shared" si="80"/>
        <v>0</v>
      </c>
      <c r="AH180" s="11">
        <f t="shared" si="81"/>
        <v>0</v>
      </c>
      <c r="AI180" s="12">
        <f t="shared" si="82"/>
        <v>0</v>
      </c>
      <c r="AJ180" s="11">
        <f t="shared" si="83"/>
        <v>0</v>
      </c>
      <c r="AK180" s="12">
        <f t="shared" si="84"/>
        <v>0</v>
      </c>
    </row>
    <row r="181" spans="1:37" x14ac:dyDescent="0.3">
      <c r="A181">
        <v>601182</v>
      </c>
      <c r="C181" s="1">
        <v>43909</v>
      </c>
      <c r="D181">
        <v>6</v>
      </c>
      <c r="E181" t="s">
        <v>211</v>
      </c>
      <c r="F181" t="s">
        <v>165</v>
      </c>
      <c r="G181" t="s">
        <v>55</v>
      </c>
      <c r="H181" s="2">
        <v>18357213</v>
      </c>
      <c r="J181">
        <f t="shared" si="57"/>
        <v>0</v>
      </c>
      <c r="K181">
        <f t="shared" si="58"/>
        <v>0</v>
      </c>
      <c r="L181">
        <f t="shared" si="59"/>
        <v>0</v>
      </c>
      <c r="M181">
        <f t="shared" si="60"/>
        <v>0</v>
      </c>
      <c r="N181">
        <f t="shared" si="61"/>
        <v>0</v>
      </c>
      <c r="O181">
        <f t="shared" si="62"/>
        <v>0</v>
      </c>
      <c r="P181">
        <f t="shared" si="63"/>
        <v>0</v>
      </c>
      <c r="Q181">
        <f t="shared" si="64"/>
        <v>0</v>
      </c>
      <c r="R181" s="11">
        <f t="shared" si="65"/>
        <v>0</v>
      </c>
      <c r="S181" s="12">
        <f t="shared" si="66"/>
        <v>0</v>
      </c>
      <c r="T181" s="11">
        <f t="shared" si="67"/>
        <v>0</v>
      </c>
      <c r="U181" s="12">
        <f t="shared" si="68"/>
        <v>0</v>
      </c>
      <c r="V181" s="11">
        <f t="shared" si="69"/>
        <v>0</v>
      </c>
      <c r="W181" s="12">
        <f t="shared" si="70"/>
        <v>0</v>
      </c>
      <c r="X181" s="11">
        <f t="shared" si="71"/>
        <v>0</v>
      </c>
      <c r="Y181" s="12">
        <f t="shared" si="72"/>
        <v>0</v>
      </c>
      <c r="Z181" s="11">
        <f t="shared" si="73"/>
        <v>0</v>
      </c>
      <c r="AA181" s="12">
        <f t="shared" si="74"/>
        <v>0</v>
      </c>
      <c r="AB181" s="11">
        <f t="shared" si="75"/>
        <v>0</v>
      </c>
      <c r="AC181" s="12">
        <f t="shared" si="76"/>
        <v>0</v>
      </c>
      <c r="AD181" s="11">
        <f t="shared" si="77"/>
        <v>0</v>
      </c>
      <c r="AE181" s="12">
        <f t="shared" si="78"/>
        <v>0</v>
      </c>
      <c r="AF181" s="11">
        <f t="shared" si="79"/>
        <v>0</v>
      </c>
      <c r="AG181" s="12">
        <f t="shared" si="80"/>
        <v>0</v>
      </c>
      <c r="AH181" s="11">
        <f t="shared" si="81"/>
        <v>0</v>
      </c>
      <c r="AI181" s="12">
        <f t="shared" si="82"/>
        <v>0</v>
      </c>
      <c r="AJ181" s="11">
        <f t="shared" si="83"/>
        <v>0</v>
      </c>
      <c r="AK181" s="12">
        <f t="shared" si="84"/>
        <v>0</v>
      </c>
    </row>
    <row r="182" spans="1:37" x14ac:dyDescent="0.3">
      <c r="A182">
        <v>601182</v>
      </c>
      <c r="C182" s="1">
        <v>43909</v>
      </c>
      <c r="D182">
        <v>7</v>
      </c>
      <c r="E182" t="s">
        <v>211</v>
      </c>
      <c r="F182" t="s">
        <v>165</v>
      </c>
      <c r="G182" t="s">
        <v>22</v>
      </c>
      <c r="H182" s="2">
        <v>18361076</v>
      </c>
      <c r="J182">
        <f t="shared" si="57"/>
        <v>0</v>
      </c>
      <c r="K182">
        <f t="shared" si="58"/>
        <v>0</v>
      </c>
      <c r="L182">
        <f t="shared" si="59"/>
        <v>0</v>
      </c>
      <c r="M182">
        <f t="shared" si="60"/>
        <v>0</v>
      </c>
      <c r="N182">
        <f t="shared" si="61"/>
        <v>0</v>
      </c>
      <c r="O182">
        <f t="shared" si="62"/>
        <v>0</v>
      </c>
      <c r="P182">
        <f t="shared" si="63"/>
        <v>0</v>
      </c>
      <c r="Q182">
        <f t="shared" si="64"/>
        <v>0</v>
      </c>
      <c r="R182" s="11">
        <f t="shared" si="65"/>
        <v>0</v>
      </c>
      <c r="S182" s="12">
        <f t="shared" si="66"/>
        <v>0</v>
      </c>
      <c r="T182" s="11">
        <f t="shared" si="67"/>
        <v>0</v>
      </c>
      <c r="U182" s="12">
        <f t="shared" si="68"/>
        <v>0</v>
      </c>
      <c r="V182" s="11">
        <f t="shared" si="69"/>
        <v>0</v>
      </c>
      <c r="W182" s="12">
        <f t="shared" si="70"/>
        <v>0</v>
      </c>
      <c r="X182" s="11">
        <f t="shared" si="71"/>
        <v>0</v>
      </c>
      <c r="Y182" s="12">
        <f t="shared" si="72"/>
        <v>0</v>
      </c>
      <c r="Z182" s="11">
        <f t="shared" si="73"/>
        <v>0</v>
      </c>
      <c r="AA182" s="12">
        <f t="shared" si="74"/>
        <v>0</v>
      </c>
      <c r="AB182" s="11">
        <f t="shared" si="75"/>
        <v>0</v>
      </c>
      <c r="AC182" s="12">
        <f t="shared" si="76"/>
        <v>0</v>
      </c>
      <c r="AD182" s="11">
        <f t="shared" si="77"/>
        <v>0</v>
      </c>
      <c r="AE182" s="12">
        <f t="shared" si="78"/>
        <v>0</v>
      </c>
      <c r="AF182" s="11">
        <f t="shared" si="79"/>
        <v>0</v>
      </c>
      <c r="AG182" s="12">
        <f t="shared" si="80"/>
        <v>0</v>
      </c>
      <c r="AH182" s="11">
        <f t="shared" si="81"/>
        <v>0</v>
      </c>
      <c r="AI182" s="12">
        <f t="shared" si="82"/>
        <v>0</v>
      </c>
      <c r="AJ182" s="11">
        <f t="shared" si="83"/>
        <v>0</v>
      </c>
      <c r="AK182" s="12">
        <f t="shared" si="84"/>
        <v>0</v>
      </c>
    </row>
    <row r="183" spans="1:37" x14ac:dyDescent="0.3">
      <c r="A183">
        <v>601182</v>
      </c>
      <c r="C183" s="1">
        <v>43909</v>
      </c>
      <c r="D183">
        <v>8</v>
      </c>
      <c r="E183" t="s">
        <v>211</v>
      </c>
      <c r="F183" t="s">
        <v>165</v>
      </c>
      <c r="G183" t="s">
        <v>28</v>
      </c>
      <c r="H183" s="2">
        <v>19815250</v>
      </c>
      <c r="J183">
        <f t="shared" si="57"/>
        <v>0</v>
      </c>
      <c r="K183">
        <f t="shared" si="58"/>
        <v>0</v>
      </c>
      <c r="L183">
        <f t="shared" si="59"/>
        <v>0</v>
      </c>
      <c r="M183">
        <f t="shared" si="60"/>
        <v>0</v>
      </c>
      <c r="N183">
        <f t="shared" si="61"/>
        <v>0</v>
      </c>
      <c r="O183">
        <f t="shared" si="62"/>
        <v>0</v>
      </c>
      <c r="P183">
        <f t="shared" si="63"/>
        <v>0</v>
      </c>
      <c r="Q183">
        <f t="shared" si="64"/>
        <v>0</v>
      </c>
      <c r="R183" s="11">
        <f t="shared" si="65"/>
        <v>0</v>
      </c>
      <c r="S183" s="12">
        <f t="shared" si="66"/>
        <v>0</v>
      </c>
      <c r="T183" s="11">
        <f t="shared" si="67"/>
        <v>0</v>
      </c>
      <c r="U183" s="12">
        <f t="shared" si="68"/>
        <v>0</v>
      </c>
      <c r="V183" s="11">
        <f t="shared" si="69"/>
        <v>0</v>
      </c>
      <c r="W183" s="12">
        <f t="shared" si="70"/>
        <v>0</v>
      </c>
      <c r="X183" s="11">
        <f t="shared" si="71"/>
        <v>0</v>
      </c>
      <c r="Y183" s="12">
        <f t="shared" si="72"/>
        <v>0</v>
      </c>
      <c r="Z183" s="11">
        <f t="shared" si="73"/>
        <v>0</v>
      </c>
      <c r="AA183" s="12">
        <f t="shared" si="74"/>
        <v>0</v>
      </c>
      <c r="AB183" s="11">
        <f t="shared" si="75"/>
        <v>0</v>
      </c>
      <c r="AC183" s="12">
        <f t="shared" si="76"/>
        <v>0</v>
      </c>
      <c r="AD183" s="11">
        <f t="shared" si="77"/>
        <v>0</v>
      </c>
      <c r="AE183" s="12">
        <f t="shared" si="78"/>
        <v>0</v>
      </c>
      <c r="AF183" s="11">
        <f t="shared" si="79"/>
        <v>0</v>
      </c>
      <c r="AG183" s="12">
        <f t="shared" si="80"/>
        <v>0</v>
      </c>
      <c r="AH183" s="11">
        <f t="shared" si="81"/>
        <v>0</v>
      </c>
      <c r="AI183" s="12">
        <f t="shared" si="82"/>
        <v>0</v>
      </c>
      <c r="AJ183" s="11">
        <f t="shared" si="83"/>
        <v>0</v>
      </c>
      <c r="AK183" s="12">
        <f t="shared" si="84"/>
        <v>0</v>
      </c>
    </row>
    <row r="184" spans="1:37" x14ac:dyDescent="0.3">
      <c r="A184">
        <v>601182</v>
      </c>
      <c r="C184" s="1">
        <v>43909</v>
      </c>
      <c r="D184">
        <v>9</v>
      </c>
      <c r="E184" t="s">
        <v>211</v>
      </c>
      <c r="F184" t="s">
        <v>165</v>
      </c>
      <c r="G184" t="s">
        <v>13</v>
      </c>
      <c r="H184" s="2">
        <v>19940296</v>
      </c>
      <c r="J184">
        <f t="shared" si="57"/>
        <v>0</v>
      </c>
      <c r="K184">
        <f t="shared" si="58"/>
        <v>0</v>
      </c>
      <c r="L184">
        <f t="shared" si="59"/>
        <v>0</v>
      </c>
      <c r="M184">
        <f t="shared" si="60"/>
        <v>0</v>
      </c>
      <c r="N184">
        <f t="shared" si="61"/>
        <v>1</v>
      </c>
      <c r="O184">
        <f t="shared" si="62"/>
        <v>0</v>
      </c>
      <c r="P184">
        <f t="shared" si="63"/>
        <v>0</v>
      </c>
      <c r="Q184">
        <f t="shared" si="64"/>
        <v>0</v>
      </c>
      <c r="R184" s="11">
        <f t="shared" si="65"/>
        <v>0</v>
      </c>
      <c r="S184" s="12">
        <f t="shared" si="66"/>
        <v>0</v>
      </c>
      <c r="T184" s="11">
        <f t="shared" si="67"/>
        <v>0</v>
      </c>
      <c r="U184" s="12">
        <f t="shared" si="68"/>
        <v>0</v>
      </c>
      <c r="V184" s="11">
        <f t="shared" si="69"/>
        <v>0</v>
      </c>
      <c r="W184" s="12">
        <f t="shared" si="70"/>
        <v>0</v>
      </c>
      <c r="X184" s="11">
        <f t="shared" si="71"/>
        <v>0</v>
      </c>
      <c r="Y184" s="12">
        <f t="shared" si="72"/>
        <v>0</v>
      </c>
      <c r="Z184" s="11">
        <f t="shared" si="73"/>
        <v>0</v>
      </c>
      <c r="AA184" s="12">
        <f t="shared" si="74"/>
        <v>0</v>
      </c>
      <c r="AB184" s="11">
        <f t="shared" si="75"/>
        <v>0</v>
      </c>
      <c r="AC184" s="12">
        <f t="shared" si="76"/>
        <v>0</v>
      </c>
      <c r="AD184" s="11">
        <f t="shared" si="77"/>
        <v>0</v>
      </c>
      <c r="AE184" s="12">
        <f t="shared" si="78"/>
        <v>0</v>
      </c>
      <c r="AF184" s="11">
        <f t="shared" si="79"/>
        <v>0</v>
      </c>
      <c r="AG184" s="12">
        <f t="shared" si="80"/>
        <v>0</v>
      </c>
      <c r="AH184" s="11">
        <f t="shared" si="81"/>
        <v>0</v>
      </c>
      <c r="AI184" s="12">
        <f t="shared" si="82"/>
        <v>0</v>
      </c>
      <c r="AJ184" s="11">
        <f t="shared" si="83"/>
        <v>0</v>
      </c>
      <c r="AK184" s="12">
        <f t="shared" si="84"/>
        <v>0</v>
      </c>
    </row>
    <row r="185" spans="1:37" x14ac:dyDescent="0.3">
      <c r="A185">
        <v>601182</v>
      </c>
      <c r="C185" s="1">
        <v>43909</v>
      </c>
      <c r="D185">
        <v>10</v>
      </c>
      <c r="E185" t="s">
        <v>211</v>
      </c>
      <c r="F185" t="s">
        <v>165</v>
      </c>
      <c r="G185" t="s">
        <v>156</v>
      </c>
      <c r="H185" s="2">
        <v>20614252</v>
      </c>
      <c r="J185">
        <f t="shared" si="57"/>
        <v>1</v>
      </c>
      <c r="K185">
        <f t="shared" si="58"/>
        <v>0</v>
      </c>
      <c r="L185">
        <f t="shared" si="59"/>
        <v>0</v>
      </c>
      <c r="M185">
        <f t="shared" si="60"/>
        <v>0</v>
      </c>
      <c r="N185">
        <f t="shared" si="61"/>
        <v>0</v>
      </c>
      <c r="O185">
        <f t="shared" si="62"/>
        <v>0</v>
      </c>
      <c r="P185">
        <f t="shared" si="63"/>
        <v>0</v>
      </c>
      <c r="Q185">
        <f t="shared" si="64"/>
        <v>0</v>
      </c>
      <c r="R185" s="11">
        <f t="shared" si="65"/>
        <v>0</v>
      </c>
      <c r="S185" s="12">
        <f t="shared" si="66"/>
        <v>0</v>
      </c>
      <c r="T185" s="11">
        <f t="shared" si="67"/>
        <v>0</v>
      </c>
      <c r="U185" s="12">
        <f t="shared" si="68"/>
        <v>0</v>
      </c>
      <c r="V185" s="11">
        <f t="shared" si="69"/>
        <v>0</v>
      </c>
      <c r="W185" s="12">
        <f t="shared" si="70"/>
        <v>0</v>
      </c>
      <c r="X185" s="11">
        <f t="shared" si="71"/>
        <v>0</v>
      </c>
      <c r="Y185" s="12">
        <f t="shared" si="72"/>
        <v>0</v>
      </c>
      <c r="Z185" s="11">
        <f t="shared" si="73"/>
        <v>0</v>
      </c>
      <c r="AA185" s="12">
        <f t="shared" si="74"/>
        <v>0</v>
      </c>
      <c r="AB185" s="11">
        <f t="shared" si="75"/>
        <v>0</v>
      </c>
      <c r="AC185" s="12">
        <f t="shared" si="76"/>
        <v>0</v>
      </c>
      <c r="AD185" s="11">
        <f t="shared" si="77"/>
        <v>0</v>
      </c>
      <c r="AE185" s="12">
        <f t="shared" si="78"/>
        <v>0</v>
      </c>
      <c r="AF185" s="11">
        <f t="shared" si="79"/>
        <v>0</v>
      </c>
      <c r="AG185" s="12">
        <f t="shared" si="80"/>
        <v>0</v>
      </c>
      <c r="AH185" s="11">
        <f t="shared" si="81"/>
        <v>0</v>
      </c>
      <c r="AI185" s="12">
        <f t="shared" si="82"/>
        <v>0</v>
      </c>
      <c r="AJ185" s="11">
        <f t="shared" si="83"/>
        <v>0</v>
      </c>
      <c r="AK185" s="12">
        <f t="shared" si="84"/>
        <v>0</v>
      </c>
    </row>
    <row r="186" spans="1:37" x14ac:dyDescent="0.3">
      <c r="A186">
        <v>601182</v>
      </c>
      <c r="C186" s="1">
        <v>43909</v>
      </c>
      <c r="D186">
        <v>11</v>
      </c>
      <c r="E186" t="s">
        <v>211</v>
      </c>
      <c r="F186" t="s">
        <v>165</v>
      </c>
      <c r="G186" t="s">
        <v>44</v>
      </c>
      <c r="H186" s="2">
        <v>20887500</v>
      </c>
      <c r="J186">
        <f t="shared" si="57"/>
        <v>0</v>
      </c>
      <c r="K186">
        <f t="shared" si="58"/>
        <v>0</v>
      </c>
      <c r="L186">
        <f t="shared" si="59"/>
        <v>0</v>
      </c>
      <c r="M186">
        <f t="shared" si="60"/>
        <v>0</v>
      </c>
      <c r="N186">
        <f t="shared" si="61"/>
        <v>0</v>
      </c>
      <c r="O186">
        <f t="shared" si="62"/>
        <v>0</v>
      </c>
      <c r="P186">
        <f t="shared" si="63"/>
        <v>1</v>
      </c>
      <c r="Q186">
        <f t="shared" si="64"/>
        <v>0</v>
      </c>
      <c r="R186" s="11">
        <f t="shared" si="65"/>
        <v>0</v>
      </c>
      <c r="S186" s="12">
        <f t="shared" si="66"/>
        <v>0</v>
      </c>
      <c r="T186" s="11">
        <f t="shared" si="67"/>
        <v>0</v>
      </c>
      <c r="U186" s="12">
        <f t="shared" si="68"/>
        <v>0</v>
      </c>
      <c r="V186" s="11">
        <f t="shared" si="69"/>
        <v>0</v>
      </c>
      <c r="W186" s="12">
        <f t="shared" si="70"/>
        <v>0</v>
      </c>
      <c r="X186" s="11">
        <f t="shared" si="71"/>
        <v>0</v>
      </c>
      <c r="Y186" s="12">
        <f t="shared" si="72"/>
        <v>0</v>
      </c>
      <c r="Z186" s="11">
        <f t="shared" si="73"/>
        <v>0</v>
      </c>
      <c r="AA186" s="12">
        <f t="shared" si="74"/>
        <v>0</v>
      </c>
      <c r="AB186" s="11">
        <f t="shared" si="75"/>
        <v>0</v>
      </c>
      <c r="AC186" s="12">
        <f t="shared" si="76"/>
        <v>0</v>
      </c>
      <c r="AD186" s="11">
        <f t="shared" si="77"/>
        <v>0</v>
      </c>
      <c r="AE186" s="12">
        <f t="shared" si="78"/>
        <v>0</v>
      </c>
      <c r="AF186" s="11">
        <f t="shared" si="79"/>
        <v>0</v>
      </c>
      <c r="AG186" s="12">
        <f t="shared" si="80"/>
        <v>0</v>
      </c>
      <c r="AH186" s="11">
        <f t="shared" si="81"/>
        <v>0</v>
      </c>
      <c r="AI186" s="12">
        <f t="shared" si="82"/>
        <v>0</v>
      </c>
      <c r="AJ186" s="11">
        <f t="shared" si="83"/>
        <v>0</v>
      </c>
      <c r="AK186" s="12">
        <f t="shared" si="84"/>
        <v>0</v>
      </c>
    </row>
    <row r="187" spans="1:37" x14ac:dyDescent="0.3">
      <c r="A187">
        <v>601182</v>
      </c>
      <c r="C187" s="1">
        <v>43909</v>
      </c>
      <c r="D187">
        <v>12</v>
      </c>
      <c r="E187" t="s">
        <v>211</v>
      </c>
      <c r="F187" t="s">
        <v>165</v>
      </c>
      <c r="G187" t="s">
        <v>23</v>
      </c>
      <c r="H187" s="2">
        <v>20920366</v>
      </c>
      <c r="J187">
        <f t="shared" si="57"/>
        <v>0</v>
      </c>
      <c r="K187">
        <f t="shared" si="58"/>
        <v>0</v>
      </c>
      <c r="L187">
        <f t="shared" si="59"/>
        <v>0</v>
      </c>
      <c r="M187">
        <f t="shared" si="60"/>
        <v>0</v>
      </c>
      <c r="N187">
        <f t="shared" si="61"/>
        <v>0</v>
      </c>
      <c r="O187">
        <f t="shared" si="62"/>
        <v>0</v>
      </c>
      <c r="P187">
        <f t="shared" si="63"/>
        <v>0</v>
      </c>
      <c r="Q187">
        <f t="shared" si="64"/>
        <v>0</v>
      </c>
      <c r="R187" s="11">
        <f t="shared" si="65"/>
        <v>0</v>
      </c>
      <c r="S187" s="12">
        <f t="shared" si="66"/>
        <v>0</v>
      </c>
      <c r="T187" s="11">
        <f t="shared" si="67"/>
        <v>0</v>
      </c>
      <c r="U187" s="12">
        <f t="shared" si="68"/>
        <v>0</v>
      </c>
      <c r="V187" s="11">
        <f t="shared" si="69"/>
        <v>0</v>
      </c>
      <c r="W187" s="12">
        <f t="shared" si="70"/>
        <v>0</v>
      </c>
      <c r="X187" s="11">
        <f t="shared" si="71"/>
        <v>0</v>
      </c>
      <c r="Y187" s="12">
        <f t="shared" si="72"/>
        <v>0</v>
      </c>
      <c r="Z187" s="11">
        <f t="shared" si="73"/>
        <v>0</v>
      </c>
      <c r="AA187" s="12">
        <f t="shared" si="74"/>
        <v>0</v>
      </c>
      <c r="AB187" s="11">
        <f t="shared" si="75"/>
        <v>0</v>
      </c>
      <c r="AC187" s="12">
        <f t="shared" si="76"/>
        <v>0</v>
      </c>
      <c r="AD187" s="11">
        <f t="shared" si="77"/>
        <v>0</v>
      </c>
      <c r="AE187" s="12">
        <f t="shared" si="78"/>
        <v>0</v>
      </c>
      <c r="AF187" s="11">
        <f t="shared" si="79"/>
        <v>0</v>
      </c>
      <c r="AG187" s="12">
        <f t="shared" si="80"/>
        <v>0</v>
      </c>
      <c r="AH187" s="11">
        <f t="shared" si="81"/>
        <v>0</v>
      </c>
      <c r="AI187" s="12">
        <f t="shared" si="82"/>
        <v>0</v>
      </c>
      <c r="AJ187" s="11">
        <f t="shared" si="83"/>
        <v>0</v>
      </c>
      <c r="AK187" s="12">
        <f t="shared" si="84"/>
        <v>0</v>
      </c>
    </row>
    <row r="188" spans="1:37" x14ac:dyDescent="0.3">
      <c r="C188" s="1"/>
      <c r="H188" s="2"/>
      <c r="J188">
        <f t="shared" si="57"/>
        <v>0</v>
      </c>
      <c r="K188">
        <f t="shared" si="58"/>
        <v>0</v>
      </c>
      <c r="L188">
        <f t="shared" si="59"/>
        <v>0</v>
      </c>
      <c r="M188">
        <f t="shared" si="60"/>
        <v>0</v>
      </c>
      <c r="N188">
        <f t="shared" si="61"/>
        <v>0</v>
      </c>
      <c r="O188">
        <f t="shared" si="62"/>
        <v>0</v>
      </c>
      <c r="P188">
        <f t="shared" si="63"/>
        <v>0</v>
      </c>
      <c r="Q188">
        <f t="shared" si="64"/>
        <v>0</v>
      </c>
      <c r="R188" s="11">
        <f t="shared" si="65"/>
        <v>0</v>
      </c>
      <c r="S188" s="12">
        <f t="shared" si="66"/>
        <v>0</v>
      </c>
      <c r="T188" s="11">
        <f t="shared" si="67"/>
        <v>0</v>
      </c>
      <c r="U188" s="12">
        <f t="shared" si="68"/>
        <v>0</v>
      </c>
      <c r="V188" s="11">
        <f t="shared" si="69"/>
        <v>0</v>
      </c>
      <c r="W188" s="12">
        <f t="shared" si="70"/>
        <v>0</v>
      </c>
      <c r="X188" s="11">
        <f t="shared" si="71"/>
        <v>0</v>
      </c>
      <c r="Y188" s="12">
        <f t="shared" si="72"/>
        <v>0</v>
      </c>
      <c r="Z188" s="11">
        <f t="shared" si="73"/>
        <v>0</v>
      </c>
      <c r="AA188" s="12">
        <f t="shared" si="74"/>
        <v>0</v>
      </c>
      <c r="AB188" s="11">
        <f t="shared" si="75"/>
        <v>0</v>
      </c>
      <c r="AC188" s="12">
        <f t="shared" si="76"/>
        <v>0</v>
      </c>
      <c r="AD188" s="11">
        <f t="shared" si="77"/>
        <v>0</v>
      </c>
      <c r="AE188" s="12">
        <f t="shared" si="78"/>
        <v>0</v>
      </c>
      <c r="AF188" s="11">
        <f t="shared" si="79"/>
        <v>0</v>
      </c>
      <c r="AG188" s="12">
        <f t="shared" si="80"/>
        <v>0</v>
      </c>
      <c r="AH188" s="11">
        <f t="shared" si="81"/>
        <v>0</v>
      </c>
      <c r="AI188" s="12">
        <f t="shared" si="82"/>
        <v>0</v>
      </c>
      <c r="AJ188" s="11">
        <f t="shared" si="83"/>
        <v>0</v>
      </c>
      <c r="AK188" s="12">
        <f t="shared" si="84"/>
        <v>0</v>
      </c>
    </row>
    <row r="189" spans="1:37" x14ac:dyDescent="0.3">
      <c r="A189">
        <v>601510</v>
      </c>
      <c r="C189" s="1">
        <v>43903</v>
      </c>
      <c r="D189">
        <v>1</v>
      </c>
      <c r="E189" t="s">
        <v>212</v>
      </c>
      <c r="F189" t="s">
        <v>165</v>
      </c>
      <c r="G189" t="s">
        <v>41</v>
      </c>
      <c r="H189" s="2">
        <v>7938346</v>
      </c>
      <c r="J189">
        <f t="shared" si="57"/>
        <v>0</v>
      </c>
      <c r="K189">
        <f t="shared" si="58"/>
        <v>0</v>
      </c>
      <c r="L189">
        <f t="shared" si="59"/>
        <v>0</v>
      </c>
      <c r="M189">
        <f t="shared" si="60"/>
        <v>0</v>
      </c>
      <c r="N189">
        <f t="shared" si="61"/>
        <v>0</v>
      </c>
      <c r="O189">
        <f t="shared" si="62"/>
        <v>0</v>
      </c>
      <c r="P189">
        <f t="shared" si="63"/>
        <v>0</v>
      </c>
      <c r="Q189">
        <f t="shared" si="64"/>
        <v>0</v>
      </c>
      <c r="R189" s="11">
        <f t="shared" si="65"/>
        <v>0</v>
      </c>
      <c r="S189" s="12">
        <f t="shared" si="66"/>
        <v>0</v>
      </c>
      <c r="T189" s="11">
        <f t="shared" si="67"/>
        <v>0</v>
      </c>
      <c r="U189" s="12">
        <f t="shared" si="68"/>
        <v>0</v>
      </c>
      <c r="V189" s="11">
        <f t="shared" si="69"/>
        <v>0</v>
      </c>
      <c r="W189" s="12">
        <f t="shared" si="70"/>
        <v>0</v>
      </c>
      <c r="X189" s="11">
        <f t="shared" si="71"/>
        <v>0</v>
      </c>
      <c r="Y189" s="12">
        <f t="shared" si="72"/>
        <v>0</v>
      </c>
      <c r="Z189" s="11">
        <f t="shared" si="73"/>
        <v>0</v>
      </c>
      <c r="AA189" s="12">
        <f t="shared" si="74"/>
        <v>0</v>
      </c>
      <c r="AB189" s="11">
        <f t="shared" si="75"/>
        <v>0</v>
      </c>
      <c r="AC189" s="12">
        <f t="shared" si="76"/>
        <v>0</v>
      </c>
      <c r="AD189" s="11">
        <f t="shared" si="77"/>
        <v>0</v>
      </c>
      <c r="AE189" s="12">
        <f t="shared" si="78"/>
        <v>0</v>
      </c>
      <c r="AF189" s="11">
        <f t="shared" si="79"/>
        <v>0</v>
      </c>
      <c r="AG189" s="12">
        <f t="shared" si="80"/>
        <v>0</v>
      </c>
      <c r="AH189" s="11">
        <f t="shared" si="81"/>
        <v>0</v>
      </c>
      <c r="AI189" s="12">
        <f t="shared" si="82"/>
        <v>0</v>
      </c>
      <c r="AJ189" s="11">
        <f t="shared" si="83"/>
        <v>0</v>
      </c>
      <c r="AK189" s="12">
        <f t="shared" si="84"/>
        <v>0</v>
      </c>
    </row>
    <row r="190" spans="1:37" x14ac:dyDescent="0.3">
      <c r="A190">
        <v>601510</v>
      </c>
      <c r="C190" s="1">
        <v>43903</v>
      </c>
      <c r="D190">
        <v>2</v>
      </c>
      <c r="E190" t="s">
        <v>212</v>
      </c>
      <c r="F190" t="s">
        <v>165</v>
      </c>
      <c r="G190" t="s">
        <v>61</v>
      </c>
      <c r="H190" s="2">
        <v>8376356</v>
      </c>
      <c r="J190">
        <f t="shared" si="57"/>
        <v>0</v>
      </c>
      <c r="K190">
        <f t="shared" si="58"/>
        <v>0</v>
      </c>
      <c r="L190">
        <f t="shared" si="59"/>
        <v>0</v>
      </c>
      <c r="M190">
        <f t="shared" si="60"/>
        <v>0</v>
      </c>
      <c r="N190">
        <f t="shared" si="61"/>
        <v>0</v>
      </c>
      <c r="O190">
        <f t="shared" si="62"/>
        <v>0</v>
      </c>
      <c r="P190">
        <f t="shared" si="63"/>
        <v>0</v>
      </c>
      <c r="Q190">
        <f t="shared" si="64"/>
        <v>0</v>
      </c>
      <c r="R190" s="11">
        <f t="shared" si="65"/>
        <v>0</v>
      </c>
      <c r="S190" s="12">
        <f t="shared" si="66"/>
        <v>0</v>
      </c>
      <c r="T190" s="11">
        <f t="shared" si="67"/>
        <v>0</v>
      </c>
      <c r="U190" s="12">
        <f t="shared" si="68"/>
        <v>0</v>
      </c>
      <c r="V190" s="11">
        <f t="shared" si="69"/>
        <v>0</v>
      </c>
      <c r="W190" s="12">
        <f t="shared" si="70"/>
        <v>0</v>
      </c>
      <c r="X190" s="11">
        <f t="shared" si="71"/>
        <v>0</v>
      </c>
      <c r="Y190" s="12">
        <f t="shared" si="72"/>
        <v>0</v>
      </c>
      <c r="Z190" s="11">
        <f t="shared" si="73"/>
        <v>0</v>
      </c>
      <c r="AA190" s="12">
        <f t="shared" si="74"/>
        <v>0</v>
      </c>
      <c r="AB190" s="11">
        <f t="shared" si="75"/>
        <v>0</v>
      </c>
      <c r="AC190" s="12">
        <f t="shared" si="76"/>
        <v>0</v>
      </c>
      <c r="AD190" s="11">
        <f t="shared" si="77"/>
        <v>0</v>
      </c>
      <c r="AE190" s="12">
        <f t="shared" si="78"/>
        <v>0</v>
      </c>
      <c r="AF190" s="11">
        <f t="shared" si="79"/>
        <v>0</v>
      </c>
      <c r="AG190" s="12">
        <f t="shared" si="80"/>
        <v>0</v>
      </c>
      <c r="AH190" s="11">
        <f t="shared" si="81"/>
        <v>0</v>
      </c>
      <c r="AI190" s="12">
        <f t="shared" si="82"/>
        <v>0</v>
      </c>
      <c r="AJ190" s="11">
        <f t="shared" si="83"/>
        <v>0</v>
      </c>
      <c r="AK190" s="12">
        <f t="shared" si="84"/>
        <v>0</v>
      </c>
    </row>
    <row r="191" spans="1:37" x14ac:dyDescent="0.3">
      <c r="A191">
        <v>601510</v>
      </c>
      <c r="C191" s="1">
        <v>43903</v>
      </c>
      <c r="D191">
        <v>3</v>
      </c>
      <c r="E191" t="s">
        <v>212</v>
      </c>
      <c r="F191" t="s">
        <v>165</v>
      </c>
      <c r="G191" t="s">
        <v>45</v>
      </c>
      <c r="H191" s="2">
        <v>8493293</v>
      </c>
      <c r="J191">
        <f t="shared" si="57"/>
        <v>0</v>
      </c>
      <c r="K191">
        <f t="shared" si="58"/>
        <v>0</v>
      </c>
      <c r="L191">
        <f t="shared" si="59"/>
        <v>0</v>
      </c>
      <c r="M191">
        <f t="shared" si="60"/>
        <v>0</v>
      </c>
      <c r="N191">
        <f t="shared" si="61"/>
        <v>0</v>
      </c>
      <c r="O191">
        <f t="shared" si="62"/>
        <v>0</v>
      </c>
      <c r="P191">
        <f t="shared" si="63"/>
        <v>0</v>
      </c>
      <c r="Q191">
        <f t="shared" si="64"/>
        <v>0</v>
      </c>
      <c r="R191" s="11">
        <f t="shared" si="65"/>
        <v>0</v>
      </c>
      <c r="S191" s="12">
        <f t="shared" si="66"/>
        <v>0</v>
      </c>
      <c r="T191" s="11">
        <f t="shared" si="67"/>
        <v>0</v>
      </c>
      <c r="U191" s="12">
        <f t="shared" si="68"/>
        <v>0</v>
      </c>
      <c r="V191" s="11">
        <f t="shared" si="69"/>
        <v>0</v>
      </c>
      <c r="W191" s="12">
        <f t="shared" si="70"/>
        <v>0</v>
      </c>
      <c r="X191" s="11">
        <f t="shared" si="71"/>
        <v>0</v>
      </c>
      <c r="Y191" s="12">
        <f t="shared" si="72"/>
        <v>0</v>
      </c>
      <c r="Z191" s="11">
        <f t="shared" si="73"/>
        <v>0</v>
      </c>
      <c r="AA191" s="12">
        <f t="shared" si="74"/>
        <v>0</v>
      </c>
      <c r="AB191" s="11">
        <f t="shared" si="75"/>
        <v>0</v>
      </c>
      <c r="AC191" s="12">
        <f t="shared" si="76"/>
        <v>0</v>
      </c>
      <c r="AD191" s="11">
        <f t="shared" si="77"/>
        <v>0</v>
      </c>
      <c r="AE191" s="12">
        <f t="shared" si="78"/>
        <v>0</v>
      </c>
      <c r="AF191" s="11">
        <f t="shared" si="79"/>
        <v>0</v>
      </c>
      <c r="AG191" s="12">
        <f t="shared" si="80"/>
        <v>0</v>
      </c>
      <c r="AH191" s="11">
        <f t="shared" si="81"/>
        <v>0</v>
      </c>
      <c r="AI191" s="12">
        <f t="shared" si="82"/>
        <v>0</v>
      </c>
      <c r="AJ191" s="11">
        <f t="shared" si="83"/>
        <v>0</v>
      </c>
      <c r="AK191" s="12">
        <f t="shared" si="84"/>
        <v>0</v>
      </c>
    </row>
    <row r="192" spans="1:37" x14ac:dyDescent="0.3">
      <c r="A192">
        <v>601510</v>
      </c>
      <c r="C192" s="1">
        <v>43903</v>
      </c>
      <c r="D192">
        <v>4</v>
      </c>
      <c r="E192" t="s">
        <v>212</v>
      </c>
      <c r="F192" t="s">
        <v>165</v>
      </c>
      <c r="G192" t="s">
        <v>31</v>
      </c>
      <c r="H192" s="2">
        <v>8775000</v>
      </c>
      <c r="J192">
        <f t="shared" si="57"/>
        <v>0</v>
      </c>
      <c r="K192">
        <f t="shared" si="58"/>
        <v>0</v>
      </c>
      <c r="L192">
        <f t="shared" si="59"/>
        <v>0</v>
      </c>
      <c r="M192">
        <f t="shared" si="60"/>
        <v>0</v>
      </c>
      <c r="N192">
        <f t="shared" si="61"/>
        <v>0</v>
      </c>
      <c r="O192">
        <f t="shared" si="62"/>
        <v>0</v>
      </c>
      <c r="P192">
        <f t="shared" si="63"/>
        <v>0</v>
      </c>
      <c r="Q192">
        <f t="shared" si="64"/>
        <v>0</v>
      </c>
      <c r="R192" s="11">
        <f t="shared" si="65"/>
        <v>0</v>
      </c>
      <c r="S192" s="12">
        <f t="shared" si="66"/>
        <v>0</v>
      </c>
      <c r="T192" s="11">
        <f t="shared" si="67"/>
        <v>0</v>
      </c>
      <c r="U192" s="12">
        <f t="shared" si="68"/>
        <v>0</v>
      </c>
      <c r="V192" s="11">
        <f t="shared" si="69"/>
        <v>0</v>
      </c>
      <c r="W192" s="12">
        <f t="shared" si="70"/>
        <v>0</v>
      </c>
      <c r="X192" s="11">
        <f t="shared" si="71"/>
        <v>0</v>
      </c>
      <c r="Y192" s="12">
        <f t="shared" si="72"/>
        <v>0</v>
      </c>
      <c r="Z192" s="11">
        <f t="shared" si="73"/>
        <v>0</v>
      </c>
      <c r="AA192" s="12">
        <f t="shared" si="74"/>
        <v>0</v>
      </c>
      <c r="AB192" s="11">
        <f t="shared" si="75"/>
        <v>1</v>
      </c>
      <c r="AC192" s="12">
        <f t="shared" si="76"/>
        <v>0</v>
      </c>
      <c r="AD192" s="11">
        <f t="shared" si="77"/>
        <v>0</v>
      </c>
      <c r="AE192" s="12">
        <f t="shared" si="78"/>
        <v>0</v>
      </c>
      <c r="AF192" s="11">
        <f t="shared" si="79"/>
        <v>0</v>
      </c>
      <c r="AG192" s="12">
        <f t="shared" si="80"/>
        <v>0</v>
      </c>
      <c r="AH192" s="11">
        <f t="shared" si="81"/>
        <v>0</v>
      </c>
      <c r="AI192" s="12">
        <f t="shared" si="82"/>
        <v>0</v>
      </c>
      <c r="AJ192" s="11">
        <f t="shared" si="83"/>
        <v>0</v>
      </c>
      <c r="AK192" s="12">
        <f t="shared" si="84"/>
        <v>0</v>
      </c>
    </row>
    <row r="193" spans="1:37" x14ac:dyDescent="0.3">
      <c r="A193">
        <v>601510</v>
      </c>
      <c r="C193" s="1">
        <v>43903</v>
      </c>
      <c r="D193">
        <v>5</v>
      </c>
      <c r="E193" t="s">
        <v>212</v>
      </c>
      <c r="F193" t="s">
        <v>165</v>
      </c>
      <c r="G193" t="s">
        <v>17</v>
      </c>
      <c r="H193" s="2">
        <v>8888888</v>
      </c>
      <c r="J193">
        <f t="shared" si="57"/>
        <v>0</v>
      </c>
      <c r="K193">
        <f t="shared" si="58"/>
        <v>0</v>
      </c>
      <c r="L193">
        <f t="shared" si="59"/>
        <v>0</v>
      </c>
      <c r="M193">
        <f t="shared" si="60"/>
        <v>0</v>
      </c>
      <c r="N193">
        <f t="shared" si="61"/>
        <v>0</v>
      </c>
      <c r="O193">
        <f t="shared" si="62"/>
        <v>0</v>
      </c>
      <c r="P193">
        <f t="shared" si="63"/>
        <v>0</v>
      </c>
      <c r="Q193">
        <f t="shared" si="64"/>
        <v>0</v>
      </c>
      <c r="R193" s="11">
        <f t="shared" si="65"/>
        <v>0</v>
      </c>
      <c r="S193" s="12">
        <f t="shared" si="66"/>
        <v>0</v>
      </c>
      <c r="T193" s="11">
        <f t="shared" si="67"/>
        <v>0</v>
      </c>
      <c r="U193" s="12">
        <f t="shared" si="68"/>
        <v>0</v>
      </c>
      <c r="V193" s="11">
        <f t="shared" si="69"/>
        <v>0</v>
      </c>
      <c r="W193" s="12">
        <f t="shared" si="70"/>
        <v>0</v>
      </c>
      <c r="X193" s="11">
        <f t="shared" si="71"/>
        <v>0</v>
      </c>
      <c r="Y193" s="12">
        <f t="shared" si="72"/>
        <v>0</v>
      </c>
      <c r="Z193" s="11">
        <f t="shared" si="73"/>
        <v>0</v>
      </c>
      <c r="AA193" s="12">
        <f t="shared" si="74"/>
        <v>0</v>
      </c>
      <c r="AB193" s="11">
        <f t="shared" si="75"/>
        <v>0</v>
      </c>
      <c r="AC193" s="12">
        <f t="shared" si="76"/>
        <v>0</v>
      </c>
      <c r="AD193" s="11">
        <f t="shared" si="77"/>
        <v>0</v>
      </c>
      <c r="AE193" s="12">
        <f t="shared" si="78"/>
        <v>0</v>
      </c>
      <c r="AF193" s="11">
        <f t="shared" si="79"/>
        <v>0</v>
      </c>
      <c r="AG193" s="12">
        <f t="shared" si="80"/>
        <v>0</v>
      </c>
      <c r="AH193" s="11">
        <f t="shared" si="81"/>
        <v>0</v>
      </c>
      <c r="AI193" s="12">
        <f t="shared" si="82"/>
        <v>0</v>
      </c>
      <c r="AJ193" s="11">
        <f t="shared" si="83"/>
        <v>0</v>
      </c>
      <c r="AK193" s="12">
        <f t="shared" si="84"/>
        <v>0</v>
      </c>
    </row>
    <row r="194" spans="1:37" x14ac:dyDescent="0.3">
      <c r="A194">
        <v>601510</v>
      </c>
      <c r="C194" s="1">
        <v>43903</v>
      </c>
      <c r="D194">
        <v>6</v>
      </c>
      <c r="E194" t="s">
        <v>212</v>
      </c>
      <c r="F194" t="s">
        <v>165</v>
      </c>
      <c r="G194" t="s">
        <v>56</v>
      </c>
      <c r="H194" s="2">
        <v>9337885</v>
      </c>
      <c r="J194">
        <f t="shared" si="57"/>
        <v>0</v>
      </c>
      <c r="K194">
        <f t="shared" si="58"/>
        <v>0</v>
      </c>
      <c r="L194">
        <f t="shared" si="59"/>
        <v>0</v>
      </c>
      <c r="M194">
        <f t="shared" si="60"/>
        <v>0</v>
      </c>
      <c r="N194">
        <f t="shared" si="61"/>
        <v>0</v>
      </c>
      <c r="O194">
        <f t="shared" si="62"/>
        <v>0</v>
      </c>
      <c r="P194">
        <f t="shared" si="63"/>
        <v>0</v>
      </c>
      <c r="Q194">
        <f t="shared" si="64"/>
        <v>0</v>
      </c>
      <c r="R194" s="11">
        <f t="shared" si="65"/>
        <v>0</v>
      </c>
      <c r="S194" s="12">
        <f t="shared" si="66"/>
        <v>0</v>
      </c>
      <c r="T194" s="11">
        <f t="shared" si="67"/>
        <v>0</v>
      </c>
      <c r="U194" s="12">
        <f t="shared" si="68"/>
        <v>0</v>
      </c>
      <c r="V194" s="11">
        <f t="shared" si="69"/>
        <v>0</v>
      </c>
      <c r="W194" s="12">
        <f t="shared" si="70"/>
        <v>0</v>
      </c>
      <c r="X194" s="11">
        <f t="shared" si="71"/>
        <v>0</v>
      </c>
      <c r="Y194" s="12">
        <f t="shared" si="72"/>
        <v>0</v>
      </c>
      <c r="Z194" s="11">
        <f t="shared" si="73"/>
        <v>0</v>
      </c>
      <c r="AA194" s="12">
        <f t="shared" si="74"/>
        <v>0</v>
      </c>
      <c r="AB194" s="11">
        <f t="shared" si="75"/>
        <v>0</v>
      </c>
      <c r="AC194" s="12">
        <f t="shared" si="76"/>
        <v>0</v>
      </c>
      <c r="AD194" s="11">
        <f t="shared" si="77"/>
        <v>0</v>
      </c>
      <c r="AE194" s="12">
        <f t="shared" si="78"/>
        <v>0</v>
      </c>
      <c r="AF194" s="11">
        <f t="shared" si="79"/>
        <v>0</v>
      </c>
      <c r="AG194" s="12">
        <f t="shared" si="80"/>
        <v>0</v>
      </c>
      <c r="AH194" s="11">
        <f t="shared" si="81"/>
        <v>0</v>
      </c>
      <c r="AI194" s="12">
        <f t="shared" si="82"/>
        <v>0</v>
      </c>
      <c r="AJ194" s="11">
        <f t="shared" si="83"/>
        <v>0</v>
      </c>
      <c r="AK194" s="12">
        <f t="shared" si="84"/>
        <v>0</v>
      </c>
    </row>
    <row r="195" spans="1:37" x14ac:dyDescent="0.3">
      <c r="A195">
        <v>601510</v>
      </c>
      <c r="C195" s="1">
        <v>43903</v>
      </c>
      <c r="D195">
        <v>7</v>
      </c>
      <c r="E195" t="s">
        <v>212</v>
      </c>
      <c r="F195" t="s">
        <v>165</v>
      </c>
      <c r="G195" t="s">
        <v>13</v>
      </c>
      <c r="H195" s="2">
        <v>9507919</v>
      </c>
      <c r="J195">
        <f t="shared" si="57"/>
        <v>0</v>
      </c>
      <c r="K195">
        <f t="shared" si="58"/>
        <v>0</v>
      </c>
      <c r="L195">
        <f t="shared" si="59"/>
        <v>0</v>
      </c>
      <c r="M195">
        <f t="shared" si="60"/>
        <v>0</v>
      </c>
      <c r="N195">
        <f t="shared" si="61"/>
        <v>1</v>
      </c>
      <c r="O195">
        <f t="shared" si="62"/>
        <v>0</v>
      </c>
      <c r="P195">
        <f t="shared" si="63"/>
        <v>0</v>
      </c>
      <c r="Q195">
        <f t="shared" si="64"/>
        <v>0</v>
      </c>
      <c r="R195" s="11">
        <f t="shared" si="65"/>
        <v>0</v>
      </c>
      <c r="S195" s="12">
        <f t="shared" si="66"/>
        <v>0</v>
      </c>
      <c r="T195" s="11">
        <f t="shared" si="67"/>
        <v>0</v>
      </c>
      <c r="U195" s="12">
        <f t="shared" si="68"/>
        <v>0</v>
      </c>
      <c r="V195" s="11">
        <f t="shared" si="69"/>
        <v>0</v>
      </c>
      <c r="W195" s="12">
        <f t="shared" si="70"/>
        <v>0</v>
      </c>
      <c r="X195" s="11">
        <f t="shared" si="71"/>
        <v>0</v>
      </c>
      <c r="Y195" s="12">
        <f t="shared" si="72"/>
        <v>0</v>
      </c>
      <c r="Z195" s="11">
        <f t="shared" si="73"/>
        <v>0</v>
      </c>
      <c r="AA195" s="12">
        <f t="shared" si="74"/>
        <v>0</v>
      </c>
      <c r="AB195" s="11">
        <f t="shared" si="75"/>
        <v>0</v>
      </c>
      <c r="AC195" s="12">
        <f t="shared" si="76"/>
        <v>0</v>
      </c>
      <c r="AD195" s="11">
        <f t="shared" si="77"/>
        <v>0</v>
      </c>
      <c r="AE195" s="12">
        <f t="shared" si="78"/>
        <v>0</v>
      </c>
      <c r="AF195" s="11">
        <f t="shared" si="79"/>
        <v>0</v>
      </c>
      <c r="AG195" s="12">
        <f t="shared" si="80"/>
        <v>0</v>
      </c>
      <c r="AH195" s="11">
        <f t="shared" si="81"/>
        <v>0</v>
      </c>
      <c r="AI195" s="12">
        <f t="shared" si="82"/>
        <v>0</v>
      </c>
      <c r="AJ195" s="11">
        <f t="shared" si="83"/>
        <v>0</v>
      </c>
      <c r="AK195" s="12">
        <f t="shared" si="84"/>
        <v>0</v>
      </c>
    </row>
    <row r="196" spans="1:37" x14ac:dyDescent="0.3">
      <c r="A196">
        <v>601510</v>
      </c>
      <c r="C196" s="1">
        <v>43903</v>
      </c>
      <c r="D196">
        <v>8</v>
      </c>
      <c r="E196" t="s">
        <v>212</v>
      </c>
      <c r="F196" t="s">
        <v>165</v>
      </c>
      <c r="G196" t="s">
        <v>12</v>
      </c>
      <c r="H196" s="2">
        <v>9898243</v>
      </c>
      <c r="J196">
        <f t="shared" si="57"/>
        <v>0</v>
      </c>
      <c r="K196">
        <f t="shared" si="58"/>
        <v>0</v>
      </c>
      <c r="L196">
        <f t="shared" si="59"/>
        <v>0</v>
      </c>
      <c r="M196">
        <f t="shared" si="60"/>
        <v>0</v>
      </c>
      <c r="N196">
        <f t="shared" si="61"/>
        <v>0</v>
      </c>
      <c r="O196">
        <f t="shared" si="62"/>
        <v>0</v>
      </c>
      <c r="P196">
        <f t="shared" si="63"/>
        <v>0</v>
      </c>
      <c r="Q196">
        <f t="shared" si="64"/>
        <v>0</v>
      </c>
      <c r="R196" s="11">
        <f t="shared" si="65"/>
        <v>0</v>
      </c>
      <c r="S196" s="12">
        <f t="shared" si="66"/>
        <v>0</v>
      </c>
      <c r="T196" s="11">
        <f t="shared" si="67"/>
        <v>0</v>
      </c>
      <c r="U196" s="12">
        <f t="shared" si="68"/>
        <v>0</v>
      </c>
      <c r="V196" s="11">
        <f t="shared" si="69"/>
        <v>1</v>
      </c>
      <c r="W196" s="12">
        <f t="shared" si="70"/>
        <v>0</v>
      </c>
      <c r="X196" s="11">
        <f t="shared" si="71"/>
        <v>0</v>
      </c>
      <c r="Y196" s="12">
        <f t="shared" si="72"/>
        <v>0</v>
      </c>
      <c r="Z196" s="11">
        <f t="shared" si="73"/>
        <v>0</v>
      </c>
      <c r="AA196" s="12">
        <f t="shared" si="74"/>
        <v>0</v>
      </c>
      <c r="AB196" s="11">
        <f t="shared" si="75"/>
        <v>0</v>
      </c>
      <c r="AC196" s="12">
        <f t="shared" si="76"/>
        <v>0</v>
      </c>
      <c r="AD196" s="11">
        <f t="shared" si="77"/>
        <v>0</v>
      </c>
      <c r="AE196" s="12">
        <f t="shared" si="78"/>
        <v>0</v>
      </c>
      <c r="AF196" s="11">
        <f t="shared" si="79"/>
        <v>0</v>
      </c>
      <c r="AG196" s="12">
        <f t="shared" si="80"/>
        <v>0</v>
      </c>
      <c r="AH196" s="11">
        <f t="shared" si="81"/>
        <v>0</v>
      </c>
      <c r="AI196" s="12">
        <f t="shared" si="82"/>
        <v>0</v>
      </c>
      <c r="AJ196" s="11">
        <f t="shared" si="83"/>
        <v>0</v>
      </c>
      <c r="AK196" s="12">
        <f t="shared" si="84"/>
        <v>0</v>
      </c>
    </row>
    <row r="197" spans="1:37" x14ac:dyDescent="0.3">
      <c r="A197">
        <v>601510</v>
      </c>
      <c r="C197" s="1">
        <v>43903</v>
      </c>
      <c r="D197">
        <v>9</v>
      </c>
      <c r="E197" t="s">
        <v>212</v>
      </c>
      <c r="F197" t="s">
        <v>165</v>
      </c>
      <c r="G197" t="s">
        <v>32</v>
      </c>
      <c r="H197" s="2">
        <v>11064427</v>
      </c>
      <c r="J197">
        <f t="shared" si="57"/>
        <v>0</v>
      </c>
      <c r="K197">
        <f t="shared" si="58"/>
        <v>0</v>
      </c>
      <c r="L197">
        <f t="shared" si="59"/>
        <v>0</v>
      </c>
      <c r="M197">
        <f t="shared" si="60"/>
        <v>0</v>
      </c>
      <c r="N197">
        <f t="shared" si="61"/>
        <v>0</v>
      </c>
      <c r="O197">
        <f t="shared" si="62"/>
        <v>0</v>
      </c>
      <c r="P197">
        <f t="shared" si="63"/>
        <v>0</v>
      </c>
      <c r="Q197">
        <f t="shared" si="64"/>
        <v>0</v>
      </c>
      <c r="R197" s="11">
        <f t="shared" si="65"/>
        <v>0</v>
      </c>
      <c r="S197" s="12">
        <f t="shared" si="66"/>
        <v>0</v>
      </c>
      <c r="T197" s="11">
        <f t="shared" si="67"/>
        <v>0</v>
      </c>
      <c r="U197" s="12">
        <f t="shared" si="68"/>
        <v>0</v>
      </c>
      <c r="V197" s="11">
        <f t="shared" si="69"/>
        <v>0</v>
      </c>
      <c r="W197" s="12">
        <f t="shared" si="70"/>
        <v>0</v>
      </c>
      <c r="X197" s="11">
        <f t="shared" si="71"/>
        <v>0</v>
      </c>
      <c r="Y197" s="12">
        <f t="shared" si="72"/>
        <v>0</v>
      </c>
      <c r="Z197" s="11">
        <f t="shared" si="73"/>
        <v>0</v>
      </c>
      <c r="AA197" s="12">
        <f t="shared" si="74"/>
        <v>0</v>
      </c>
      <c r="AB197" s="11">
        <f t="shared" si="75"/>
        <v>0</v>
      </c>
      <c r="AC197" s="12">
        <f t="shared" si="76"/>
        <v>0</v>
      </c>
      <c r="AD197" s="11">
        <f t="shared" si="77"/>
        <v>0</v>
      </c>
      <c r="AE197" s="12">
        <f t="shared" si="78"/>
        <v>0</v>
      </c>
      <c r="AF197" s="11">
        <f t="shared" si="79"/>
        <v>0</v>
      </c>
      <c r="AG197" s="12">
        <f t="shared" si="80"/>
        <v>0</v>
      </c>
      <c r="AH197" s="11">
        <f t="shared" si="81"/>
        <v>0</v>
      </c>
      <c r="AI197" s="12">
        <f t="shared" si="82"/>
        <v>0</v>
      </c>
      <c r="AJ197" s="11">
        <f t="shared" si="83"/>
        <v>0</v>
      </c>
      <c r="AK197" s="12">
        <f t="shared" si="84"/>
        <v>0</v>
      </c>
    </row>
    <row r="198" spans="1:37" x14ac:dyDescent="0.3">
      <c r="A198">
        <v>601510</v>
      </c>
      <c r="C198" s="1">
        <v>43903</v>
      </c>
      <c r="D198">
        <v>10</v>
      </c>
      <c r="E198" t="s">
        <v>212</v>
      </c>
      <c r="F198" t="s">
        <v>165</v>
      </c>
      <c r="G198" t="s">
        <v>156</v>
      </c>
      <c r="H198" s="2">
        <v>11348269</v>
      </c>
      <c r="J198">
        <f t="shared" si="57"/>
        <v>1</v>
      </c>
      <c r="K198">
        <f t="shared" si="58"/>
        <v>0</v>
      </c>
      <c r="L198">
        <f t="shared" si="59"/>
        <v>0</v>
      </c>
      <c r="M198">
        <f t="shared" si="60"/>
        <v>0</v>
      </c>
      <c r="N198">
        <f t="shared" si="61"/>
        <v>0</v>
      </c>
      <c r="O198">
        <f t="shared" si="62"/>
        <v>0</v>
      </c>
      <c r="P198">
        <f t="shared" si="63"/>
        <v>0</v>
      </c>
      <c r="Q198">
        <f t="shared" si="64"/>
        <v>0</v>
      </c>
      <c r="R198" s="11">
        <f t="shared" si="65"/>
        <v>0</v>
      </c>
      <c r="S198" s="12">
        <f t="shared" si="66"/>
        <v>0</v>
      </c>
      <c r="T198" s="11">
        <f t="shared" si="67"/>
        <v>0</v>
      </c>
      <c r="U198" s="12">
        <f t="shared" si="68"/>
        <v>0</v>
      </c>
      <c r="V198" s="11">
        <f t="shared" si="69"/>
        <v>0</v>
      </c>
      <c r="W198" s="12">
        <f t="shared" si="70"/>
        <v>0</v>
      </c>
      <c r="X198" s="11">
        <f t="shared" si="71"/>
        <v>0</v>
      </c>
      <c r="Y198" s="12">
        <f t="shared" si="72"/>
        <v>0</v>
      </c>
      <c r="Z198" s="11">
        <f t="shared" si="73"/>
        <v>0</v>
      </c>
      <c r="AA198" s="12">
        <f t="shared" si="74"/>
        <v>0</v>
      </c>
      <c r="AB198" s="11">
        <f t="shared" si="75"/>
        <v>0</v>
      </c>
      <c r="AC198" s="12">
        <f t="shared" si="76"/>
        <v>0</v>
      </c>
      <c r="AD198" s="11">
        <f t="shared" si="77"/>
        <v>0</v>
      </c>
      <c r="AE198" s="12">
        <f t="shared" si="78"/>
        <v>0</v>
      </c>
      <c r="AF198" s="11">
        <f t="shared" si="79"/>
        <v>0</v>
      </c>
      <c r="AG198" s="12">
        <f t="shared" si="80"/>
        <v>0</v>
      </c>
      <c r="AH198" s="11">
        <f t="shared" si="81"/>
        <v>0</v>
      </c>
      <c r="AI198" s="12">
        <f t="shared" si="82"/>
        <v>0</v>
      </c>
      <c r="AJ198" s="11">
        <f t="shared" si="83"/>
        <v>0</v>
      </c>
      <c r="AK198" s="12">
        <f t="shared" si="84"/>
        <v>0</v>
      </c>
    </row>
    <row r="199" spans="1:37" x14ac:dyDescent="0.3">
      <c r="A199">
        <v>601510</v>
      </c>
      <c r="C199" s="1">
        <v>43903</v>
      </c>
      <c r="D199">
        <v>11</v>
      </c>
      <c r="E199" t="s">
        <v>212</v>
      </c>
      <c r="F199" t="s">
        <v>165</v>
      </c>
      <c r="G199" t="s">
        <v>19</v>
      </c>
      <c r="H199" s="2">
        <v>11559506</v>
      </c>
      <c r="J199">
        <f t="shared" ref="J199:J241" si="85">IF(G199="Perfetto Contracting Co., Inc. ",1,)</f>
        <v>0</v>
      </c>
      <c r="K199">
        <f t="shared" ref="K199:K241" si="86">IF(AND(D199=1,G199="Perfetto Contracting Co., Inc. "),1,)</f>
        <v>0</v>
      </c>
      <c r="L199">
        <f t="shared" ref="L199:L241" si="87">IF(G199="Oliveira Contracting Inc",1,)</f>
        <v>0</v>
      </c>
      <c r="M199">
        <f t="shared" ref="M199:M241" si="88">IF(AND(D199=1,G199="Oliveira Contracting Inc"),1,)</f>
        <v>0</v>
      </c>
      <c r="N199">
        <f t="shared" ref="N199:N241" si="89">IF(G199="Triumph Construction Co.",1,)</f>
        <v>0</v>
      </c>
      <c r="O199">
        <f t="shared" ref="O199:O241" si="90">IF(AND(D199=1,G199="Triumph Construction Co."),1,)</f>
        <v>0</v>
      </c>
      <c r="P199">
        <f t="shared" ref="P199:P241" si="91">IF(G199="John Civetta &amp; Sons, Inc.",1,)</f>
        <v>0</v>
      </c>
      <c r="Q199">
        <f t="shared" ref="Q199:Q241" si="92">IF(AND(D199=1,G199="John Civetta &amp; Sons, Inc."),1,)</f>
        <v>0</v>
      </c>
      <c r="R199" s="11">
        <f t="shared" ref="R199:R241" si="93">IF(G199="Grace Industries LLC",1,)</f>
        <v>0</v>
      </c>
      <c r="S199" s="12">
        <f t="shared" ref="S199:S241" si="94">IF(AND(D199=1,G199="Grace Industries LLC"),1,)</f>
        <v>0</v>
      </c>
      <c r="T199" s="11">
        <f t="shared" ref="T199:T241" si="95">IF($G199="Grace Industries LLC",1,)</f>
        <v>0</v>
      </c>
      <c r="U199" s="12">
        <f t="shared" ref="U199:U241" si="96">IF(AND($D199=1,$G199="Perfetto Enterprises Co., Inc."),1,)</f>
        <v>0</v>
      </c>
      <c r="V199" s="11">
        <f t="shared" ref="V199:V241" si="97">IF($G199="JRCRUZ Corp",1,)</f>
        <v>0</v>
      </c>
      <c r="W199" s="12">
        <f t="shared" ref="W199:W241" si="98">IF(AND($D199=1,$G199="JRCRUZ Corp"),1,)</f>
        <v>0</v>
      </c>
      <c r="X199" s="11">
        <f t="shared" ref="X199:X241" si="99">IF($G199="Tully Construction Co.",1,)</f>
        <v>0</v>
      </c>
      <c r="Y199" s="12">
        <f t="shared" ref="Y199:Y241" si="100">IF(AND($D199=1,$G199="Tully Construction Co."),1,)</f>
        <v>0</v>
      </c>
      <c r="Z199" s="11">
        <f t="shared" ref="Z199:Z241" si="101">IF($G199="Restani Construction Corp.",1,)</f>
        <v>0</v>
      </c>
      <c r="AA199" s="12">
        <f t="shared" ref="AA199:AA241" si="102">IF(AND($D199=1,$G199="Restani Construction Corp."),1,)</f>
        <v>0</v>
      </c>
      <c r="AB199" s="11">
        <f t="shared" ref="AB199:AB241" si="103">IF($G199="DiFazio Industries",1,)</f>
        <v>0</v>
      </c>
      <c r="AC199" s="12">
        <f t="shared" ref="AC199:AC241" si="104">IF(AND($D199=1,$G199="DiFazio Industries"),1,)</f>
        <v>0</v>
      </c>
      <c r="AD199" s="11">
        <f t="shared" ref="AD199:AD241" si="105">IF($G199="PJS Group/Paul J. Scariano, Inc.",1,)</f>
        <v>0</v>
      </c>
      <c r="AE199" s="12">
        <f t="shared" ref="AE199:AE241" si="106">IF(AND($D199=1,$G199="PJS Group/Paul J. Scariano, Inc."),1,)</f>
        <v>0</v>
      </c>
      <c r="AF199" s="11">
        <f t="shared" ref="AF199:AF241" si="107">IF($G199="C.A.C. Industries, Inc.",1,)</f>
        <v>0</v>
      </c>
      <c r="AG199" s="12">
        <f t="shared" ref="AG199:AG241" si="108">IF(AND($D199=1,$G199="C.A.C. Industries, Inc."),1,)</f>
        <v>0</v>
      </c>
      <c r="AH199" s="11">
        <f t="shared" ref="AH199:AH241" si="109">IF($G199="MLJ Contracting LLC",1,)</f>
        <v>0</v>
      </c>
      <c r="AI199" s="12">
        <f t="shared" ref="AI199:AI241" si="110">IF(AND($D199=1,$G199="MLJ Contracting LLC"),1,)</f>
        <v>0</v>
      </c>
      <c r="AJ199" s="11">
        <f t="shared" ref="AJ199:AJ241" si="111">IF($G199="El Sol Contracting/ES II Enterprises JV",1,)</f>
        <v>0</v>
      </c>
      <c r="AK199" s="12">
        <f t="shared" ref="AK199:AK241" si="112">IF(AND($D199=1,$G199="El Sol Contracting/ES II Enterprises JV"),1,)</f>
        <v>0</v>
      </c>
    </row>
    <row r="200" spans="1:37" x14ac:dyDescent="0.3">
      <c r="A200">
        <v>601510</v>
      </c>
      <c r="C200" s="1">
        <v>43903</v>
      </c>
      <c r="D200">
        <v>12</v>
      </c>
      <c r="E200" t="s">
        <v>212</v>
      </c>
      <c r="F200" t="s">
        <v>165</v>
      </c>
      <c r="G200" t="s">
        <v>37</v>
      </c>
      <c r="H200" s="2">
        <v>11582007</v>
      </c>
      <c r="J200">
        <f t="shared" si="85"/>
        <v>0</v>
      </c>
      <c r="K200">
        <f t="shared" si="86"/>
        <v>0</v>
      </c>
      <c r="L200">
        <f t="shared" si="87"/>
        <v>0</v>
      </c>
      <c r="M200">
        <f t="shared" si="88"/>
        <v>0</v>
      </c>
      <c r="N200">
        <f t="shared" si="89"/>
        <v>0</v>
      </c>
      <c r="O200">
        <f t="shared" si="90"/>
        <v>0</v>
      </c>
      <c r="P200">
        <f t="shared" si="91"/>
        <v>0</v>
      </c>
      <c r="Q200">
        <f t="shared" si="92"/>
        <v>0</v>
      </c>
      <c r="R200" s="11">
        <f t="shared" si="93"/>
        <v>0</v>
      </c>
      <c r="S200" s="12">
        <f t="shared" si="94"/>
        <v>0</v>
      </c>
      <c r="T200" s="11">
        <f t="shared" si="95"/>
        <v>0</v>
      </c>
      <c r="U200" s="12">
        <f t="shared" si="96"/>
        <v>0</v>
      </c>
      <c r="V200" s="11">
        <f t="shared" si="97"/>
        <v>0</v>
      </c>
      <c r="W200" s="12">
        <f t="shared" si="98"/>
        <v>0</v>
      </c>
      <c r="X200" s="11">
        <f t="shared" si="99"/>
        <v>0</v>
      </c>
      <c r="Y200" s="12">
        <f t="shared" si="100"/>
        <v>0</v>
      </c>
      <c r="Z200" s="11">
        <f t="shared" si="101"/>
        <v>0</v>
      </c>
      <c r="AA200" s="12">
        <f t="shared" si="102"/>
        <v>0</v>
      </c>
      <c r="AB200" s="11">
        <f t="shared" si="103"/>
        <v>0</v>
      </c>
      <c r="AC200" s="12">
        <f t="shared" si="104"/>
        <v>0</v>
      </c>
      <c r="AD200" s="11">
        <f t="shared" si="105"/>
        <v>0</v>
      </c>
      <c r="AE200" s="12">
        <f t="shared" si="106"/>
        <v>0</v>
      </c>
      <c r="AF200" s="11">
        <f t="shared" si="107"/>
        <v>0</v>
      </c>
      <c r="AG200" s="12">
        <f t="shared" si="108"/>
        <v>0</v>
      </c>
      <c r="AH200" s="11">
        <f t="shared" si="109"/>
        <v>0</v>
      </c>
      <c r="AI200" s="12">
        <f t="shared" si="110"/>
        <v>0</v>
      </c>
      <c r="AJ200" s="11">
        <f t="shared" si="111"/>
        <v>0</v>
      </c>
      <c r="AK200" s="12">
        <f t="shared" si="112"/>
        <v>0</v>
      </c>
    </row>
    <row r="201" spans="1:37" x14ac:dyDescent="0.3">
      <c r="A201">
        <v>601510</v>
      </c>
      <c r="C201" s="1">
        <v>43903</v>
      </c>
      <c r="D201">
        <v>13</v>
      </c>
      <c r="E201" t="s">
        <v>212</v>
      </c>
      <c r="F201" t="s">
        <v>165</v>
      </c>
      <c r="G201" t="s">
        <v>15</v>
      </c>
      <c r="H201" s="2">
        <v>11671456</v>
      </c>
      <c r="J201">
        <f t="shared" si="85"/>
        <v>0</v>
      </c>
      <c r="K201">
        <f t="shared" si="86"/>
        <v>0</v>
      </c>
      <c r="L201">
        <f t="shared" si="87"/>
        <v>0</v>
      </c>
      <c r="M201">
        <f t="shared" si="88"/>
        <v>0</v>
      </c>
      <c r="N201">
        <f t="shared" si="89"/>
        <v>0</v>
      </c>
      <c r="O201">
        <f t="shared" si="90"/>
        <v>0</v>
      </c>
      <c r="P201">
        <f t="shared" si="91"/>
        <v>0</v>
      </c>
      <c r="Q201">
        <f t="shared" si="92"/>
        <v>0</v>
      </c>
      <c r="R201" s="11">
        <f t="shared" si="93"/>
        <v>0</v>
      </c>
      <c r="S201" s="12">
        <f t="shared" si="94"/>
        <v>0</v>
      </c>
      <c r="T201" s="11">
        <f t="shared" si="95"/>
        <v>0</v>
      </c>
      <c r="U201" s="12">
        <f t="shared" si="96"/>
        <v>0</v>
      </c>
      <c r="V201" s="11">
        <f t="shared" si="97"/>
        <v>0</v>
      </c>
      <c r="W201" s="12">
        <f t="shared" si="98"/>
        <v>0</v>
      </c>
      <c r="X201" s="11">
        <f t="shared" si="99"/>
        <v>0</v>
      </c>
      <c r="Y201" s="12">
        <f t="shared" si="100"/>
        <v>0</v>
      </c>
      <c r="Z201" s="11">
        <f t="shared" si="101"/>
        <v>0</v>
      </c>
      <c r="AA201" s="12">
        <f t="shared" si="102"/>
        <v>0</v>
      </c>
      <c r="AB201" s="11">
        <f t="shared" si="103"/>
        <v>0</v>
      </c>
      <c r="AC201" s="12">
        <f t="shared" si="104"/>
        <v>0</v>
      </c>
      <c r="AD201" s="11">
        <f t="shared" si="105"/>
        <v>0</v>
      </c>
      <c r="AE201" s="12">
        <f t="shared" si="106"/>
        <v>0</v>
      </c>
      <c r="AF201" s="11">
        <f t="shared" si="107"/>
        <v>1</v>
      </c>
      <c r="AG201" s="12">
        <f t="shared" si="108"/>
        <v>0</v>
      </c>
      <c r="AH201" s="11">
        <f t="shared" si="109"/>
        <v>0</v>
      </c>
      <c r="AI201" s="12">
        <f t="shared" si="110"/>
        <v>0</v>
      </c>
      <c r="AJ201" s="11">
        <f t="shared" si="111"/>
        <v>0</v>
      </c>
      <c r="AK201" s="12">
        <f t="shared" si="112"/>
        <v>0</v>
      </c>
    </row>
    <row r="202" spans="1:37" x14ac:dyDescent="0.3">
      <c r="C202" s="1"/>
      <c r="H202" s="2"/>
      <c r="J202">
        <f t="shared" si="85"/>
        <v>0</v>
      </c>
      <c r="K202">
        <f t="shared" si="86"/>
        <v>0</v>
      </c>
      <c r="L202">
        <f t="shared" si="87"/>
        <v>0</v>
      </c>
      <c r="M202">
        <f t="shared" si="88"/>
        <v>0</v>
      </c>
      <c r="N202">
        <f t="shared" si="89"/>
        <v>0</v>
      </c>
      <c r="O202">
        <f t="shared" si="90"/>
        <v>0</v>
      </c>
      <c r="P202">
        <f t="shared" si="91"/>
        <v>0</v>
      </c>
      <c r="Q202">
        <f t="shared" si="92"/>
        <v>0</v>
      </c>
      <c r="R202" s="11">
        <f t="shared" si="93"/>
        <v>0</v>
      </c>
      <c r="S202" s="12">
        <f t="shared" si="94"/>
        <v>0</v>
      </c>
      <c r="T202" s="11">
        <f t="shared" si="95"/>
        <v>0</v>
      </c>
      <c r="U202" s="12">
        <f t="shared" si="96"/>
        <v>0</v>
      </c>
      <c r="V202" s="11">
        <f t="shared" si="97"/>
        <v>0</v>
      </c>
      <c r="W202" s="12">
        <f t="shared" si="98"/>
        <v>0</v>
      </c>
      <c r="X202" s="11">
        <f t="shared" si="99"/>
        <v>0</v>
      </c>
      <c r="Y202" s="12">
        <f t="shared" si="100"/>
        <v>0</v>
      </c>
      <c r="Z202" s="11">
        <f t="shared" si="101"/>
        <v>0</v>
      </c>
      <c r="AA202" s="12">
        <f t="shared" si="102"/>
        <v>0</v>
      </c>
      <c r="AB202" s="11">
        <f t="shared" si="103"/>
        <v>0</v>
      </c>
      <c r="AC202" s="12">
        <f t="shared" si="104"/>
        <v>0</v>
      </c>
      <c r="AD202" s="11">
        <f t="shared" si="105"/>
        <v>0</v>
      </c>
      <c r="AE202" s="12">
        <f t="shared" si="106"/>
        <v>0</v>
      </c>
      <c r="AF202" s="11">
        <f t="shared" si="107"/>
        <v>0</v>
      </c>
      <c r="AG202" s="12">
        <f t="shared" si="108"/>
        <v>0</v>
      </c>
      <c r="AH202" s="11">
        <f t="shared" si="109"/>
        <v>0</v>
      </c>
      <c r="AI202" s="12">
        <f t="shared" si="110"/>
        <v>0</v>
      </c>
      <c r="AJ202" s="11">
        <f t="shared" si="111"/>
        <v>0</v>
      </c>
      <c r="AK202" s="12">
        <f t="shared" si="112"/>
        <v>0</v>
      </c>
    </row>
    <row r="203" spans="1:37" x14ac:dyDescent="0.3">
      <c r="A203">
        <v>598338</v>
      </c>
      <c r="C203" s="1">
        <v>43866</v>
      </c>
      <c r="D203">
        <v>1</v>
      </c>
      <c r="E203" t="s">
        <v>213</v>
      </c>
      <c r="F203" t="s">
        <v>167</v>
      </c>
      <c r="G203" t="s">
        <v>156</v>
      </c>
      <c r="H203" s="2">
        <v>31772131</v>
      </c>
      <c r="J203">
        <f t="shared" si="85"/>
        <v>1</v>
      </c>
      <c r="K203">
        <f t="shared" si="86"/>
        <v>1</v>
      </c>
      <c r="L203">
        <f t="shared" si="87"/>
        <v>0</v>
      </c>
      <c r="M203">
        <f t="shared" si="88"/>
        <v>0</v>
      </c>
      <c r="N203">
        <f t="shared" si="89"/>
        <v>0</v>
      </c>
      <c r="O203">
        <f t="shared" si="90"/>
        <v>0</v>
      </c>
      <c r="P203">
        <f t="shared" si="91"/>
        <v>0</v>
      </c>
      <c r="Q203">
        <f t="shared" si="92"/>
        <v>0</v>
      </c>
      <c r="R203" s="11">
        <f t="shared" si="93"/>
        <v>0</v>
      </c>
      <c r="S203" s="12">
        <f t="shared" si="94"/>
        <v>0</v>
      </c>
      <c r="T203" s="11">
        <f t="shared" si="95"/>
        <v>0</v>
      </c>
      <c r="U203" s="12">
        <f t="shared" si="96"/>
        <v>0</v>
      </c>
      <c r="V203" s="11">
        <f t="shared" si="97"/>
        <v>0</v>
      </c>
      <c r="W203" s="12">
        <f t="shared" si="98"/>
        <v>0</v>
      </c>
      <c r="X203" s="11">
        <f t="shared" si="99"/>
        <v>0</v>
      </c>
      <c r="Y203" s="12">
        <f t="shared" si="100"/>
        <v>0</v>
      </c>
      <c r="Z203" s="11">
        <f t="shared" si="101"/>
        <v>0</v>
      </c>
      <c r="AA203" s="12">
        <f t="shared" si="102"/>
        <v>0</v>
      </c>
      <c r="AB203" s="11">
        <f t="shared" si="103"/>
        <v>0</v>
      </c>
      <c r="AC203" s="12">
        <f t="shared" si="104"/>
        <v>0</v>
      </c>
      <c r="AD203" s="11">
        <f t="shared" si="105"/>
        <v>0</v>
      </c>
      <c r="AE203" s="12">
        <f t="shared" si="106"/>
        <v>0</v>
      </c>
      <c r="AF203" s="11">
        <f t="shared" si="107"/>
        <v>0</v>
      </c>
      <c r="AG203" s="12">
        <f t="shared" si="108"/>
        <v>0</v>
      </c>
      <c r="AH203" s="11">
        <f t="shared" si="109"/>
        <v>0</v>
      </c>
      <c r="AI203" s="12">
        <f t="shared" si="110"/>
        <v>0</v>
      </c>
      <c r="AJ203" s="11">
        <f t="shared" si="111"/>
        <v>0</v>
      </c>
      <c r="AK203" s="12">
        <f t="shared" si="112"/>
        <v>0</v>
      </c>
    </row>
    <row r="204" spans="1:37" x14ac:dyDescent="0.3">
      <c r="A204">
        <v>598338</v>
      </c>
      <c r="C204" s="1">
        <v>43866</v>
      </c>
      <c r="D204">
        <v>2</v>
      </c>
      <c r="E204" t="s">
        <v>213</v>
      </c>
      <c r="F204" t="s">
        <v>167</v>
      </c>
      <c r="G204" t="s">
        <v>54</v>
      </c>
      <c r="H204" s="2">
        <v>35650000</v>
      </c>
      <c r="J204">
        <f t="shared" si="85"/>
        <v>0</v>
      </c>
      <c r="K204">
        <f t="shared" si="86"/>
        <v>0</v>
      </c>
      <c r="L204">
        <f t="shared" si="87"/>
        <v>0</v>
      </c>
      <c r="M204">
        <f t="shared" si="88"/>
        <v>0</v>
      </c>
      <c r="N204">
        <f t="shared" si="89"/>
        <v>0</v>
      </c>
      <c r="O204">
        <f t="shared" si="90"/>
        <v>0</v>
      </c>
      <c r="P204">
        <f t="shared" si="91"/>
        <v>0</v>
      </c>
      <c r="Q204">
        <f t="shared" si="92"/>
        <v>0</v>
      </c>
      <c r="R204" s="11">
        <f t="shared" si="93"/>
        <v>0</v>
      </c>
      <c r="S204" s="12">
        <f t="shared" si="94"/>
        <v>0</v>
      </c>
      <c r="T204" s="11">
        <f t="shared" si="95"/>
        <v>0</v>
      </c>
      <c r="U204" s="12">
        <f t="shared" si="96"/>
        <v>0</v>
      </c>
      <c r="V204" s="11">
        <f t="shared" si="97"/>
        <v>0</v>
      </c>
      <c r="W204" s="12">
        <f t="shared" si="98"/>
        <v>0</v>
      </c>
      <c r="X204" s="11">
        <f t="shared" si="99"/>
        <v>0</v>
      </c>
      <c r="Y204" s="12">
        <f t="shared" si="100"/>
        <v>0</v>
      </c>
      <c r="Z204" s="11">
        <f t="shared" si="101"/>
        <v>0</v>
      </c>
      <c r="AA204" s="12">
        <f t="shared" si="102"/>
        <v>0</v>
      </c>
      <c r="AB204" s="11">
        <f t="shared" si="103"/>
        <v>0</v>
      </c>
      <c r="AC204" s="12">
        <f t="shared" si="104"/>
        <v>0</v>
      </c>
      <c r="AD204" s="11">
        <f t="shared" si="105"/>
        <v>0</v>
      </c>
      <c r="AE204" s="12">
        <f t="shared" si="106"/>
        <v>0</v>
      </c>
      <c r="AF204" s="11">
        <f t="shared" si="107"/>
        <v>0</v>
      </c>
      <c r="AG204" s="12">
        <f t="shared" si="108"/>
        <v>0</v>
      </c>
      <c r="AH204" s="11">
        <f t="shared" si="109"/>
        <v>0</v>
      </c>
      <c r="AI204" s="12">
        <f t="shared" si="110"/>
        <v>0</v>
      </c>
      <c r="AJ204" s="11">
        <f t="shared" si="111"/>
        <v>0</v>
      </c>
      <c r="AK204" s="12">
        <f t="shared" si="112"/>
        <v>0</v>
      </c>
    </row>
    <row r="205" spans="1:37" x14ac:dyDescent="0.3">
      <c r="A205">
        <v>598338</v>
      </c>
      <c r="C205" s="1">
        <v>43866</v>
      </c>
      <c r="D205">
        <v>3</v>
      </c>
      <c r="E205" t="s">
        <v>213</v>
      </c>
      <c r="F205" t="s">
        <v>167</v>
      </c>
      <c r="G205" t="s">
        <v>66</v>
      </c>
      <c r="H205" s="2">
        <v>37558376</v>
      </c>
      <c r="J205">
        <f t="shared" si="85"/>
        <v>0</v>
      </c>
      <c r="K205">
        <f t="shared" si="86"/>
        <v>0</v>
      </c>
      <c r="L205">
        <f t="shared" si="87"/>
        <v>0</v>
      </c>
      <c r="M205">
        <f t="shared" si="88"/>
        <v>0</v>
      </c>
      <c r="N205">
        <f t="shared" si="89"/>
        <v>0</v>
      </c>
      <c r="O205">
        <f t="shared" si="90"/>
        <v>0</v>
      </c>
      <c r="P205">
        <f t="shared" si="91"/>
        <v>0</v>
      </c>
      <c r="Q205">
        <f t="shared" si="92"/>
        <v>0</v>
      </c>
      <c r="R205" s="11">
        <f t="shared" si="93"/>
        <v>0</v>
      </c>
      <c r="S205" s="12">
        <f t="shared" si="94"/>
        <v>0</v>
      </c>
      <c r="T205" s="11">
        <f t="shared" si="95"/>
        <v>0</v>
      </c>
      <c r="U205" s="12">
        <f t="shared" si="96"/>
        <v>0</v>
      </c>
      <c r="V205" s="11">
        <f t="shared" si="97"/>
        <v>0</v>
      </c>
      <c r="W205" s="12">
        <f t="shared" si="98"/>
        <v>0</v>
      </c>
      <c r="X205" s="11">
        <f t="shared" si="99"/>
        <v>0</v>
      </c>
      <c r="Y205" s="12">
        <f t="shared" si="100"/>
        <v>0</v>
      </c>
      <c r="Z205" s="11">
        <f t="shared" si="101"/>
        <v>0</v>
      </c>
      <c r="AA205" s="12">
        <f t="shared" si="102"/>
        <v>0</v>
      </c>
      <c r="AB205" s="11">
        <f t="shared" si="103"/>
        <v>0</v>
      </c>
      <c r="AC205" s="12">
        <f t="shared" si="104"/>
        <v>0</v>
      </c>
      <c r="AD205" s="11">
        <f t="shared" si="105"/>
        <v>0</v>
      </c>
      <c r="AE205" s="12">
        <f t="shared" si="106"/>
        <v>0</v>
      </c>
      <c r="AF205" s="11">
        <f t="shared" si="107"/>
        <v>0</v>
      </c>
      <c r="AG205" s="12">
        <f t="shared" si="108"/>
        <v>0</v>
      </c>
      <c r="AH205" s="11">
        <f t="shared" si="109"/>
        <v>0</v>
      </c>
      <c r="AI205" s="12">
        <f t="shared" si="110"/>
        <v>0</v>
      </c>
      <c r="AJ205" s="11">
        <f t="shared" si="111"/>
        <v>0</v>
      </c>
      <c r="AK205" s="12">
        <f t="shared" si="112"/>
        <v>0</v>
      </c>
    </row>
    <row r="206" spans="1:37" x14ac:dyDescent="0.3">
      <c r="A206">
        <v>598338</v>
      </c>
      <c r="C206" s="1">
        <v>43866</v>
      </c>
      <c r="D206">
        <v>4</v>
      </c>
      <c r="E206" t="s">
        <v>213</v>
      </c>
      <c r="F206" t="s">
        <v>167</v>
      </c>
      <c r="G206" t="s">
        <v>29</v>
      </c>
      <c r="H206" s="2">
        <v>38459008</v>
      </c>
      <c r="J206">
        <f t="shared" si="85"/>
        <v>0</v>
      </c>
      <c r="K206">
        <f t="shared" si="86"/>
        <v>0</v>
      </c>
      <c r="L206">
        <f t="shared" si="87"/>
        <v>0</v>
      </c>
      <c r="M206">
        <f t="shared" si="88"/>
        <v>0</v>
      </c>
      <c r="N206">
        <f t="shared" si="89"/>
        <v>0</v>
      </c>
      <c r="O206">
        <f t="shared" si="90"/>
        <v>0</v>
      </c>
      <c r="P206">
        <f t="shared" si="91"/>
        <v>0</v>
      </c>
      <c r="Q206">
        <f t="shared" si="92"/>
        <v>0</v>
      </c>
      <c r="R206" s="11">
        <f t="shared" si="93"/>
        <v>0</v>
      </c>
      <c r="S206" s="12">
        <f t="shared" si="94"/>
        <v>0</v>
      </c>
      <c r="T206" s="11">
        <f t="shared" si="95"/>
        <v>0</v>
      </c>
      <c r="U206" s="12">
        <f t="shared" si="96"/>
        <v>0</v>
      </c>
      <c r="V206" s="11">
        <f t="shared" si="97"/>
        <v>0</v>
      </c>
      <c r="W206" s="12">
        <f t="shared" si="98"/>
        <v>0</v>
      </c>
      <c r="X206" s="11">
        <f t="shared" si="99"/>
        <v>0</v>
      </c>
      <c r="Y206" s="12">
        <f t="shared" si="100"/>
        <v>0</v>
      </c>
      <c r="Z206" s="11">
        <f t="shared" si="101"/>
        <v>0</v>
      </c>
      <c r="AA206" s="12">
        <f t="shared" si="102"/>
        <v>0</v>
      </c>
      <c r="AB206" s="11">
        <f t="shared" si="103"/>
        <v>0</v>
      </c>
      <c r="AC206" s="12">
        <f t="shared" si="104"/>
        <v>0</v>
      </c>
      <c r="AD206" s="11">
        <f t="shared" si="105"/>
        <v>0</v>
      </c>
      <c r="AE206" s="12">
        <f t="shared" si="106"/>
        <v>0</v>
      </c>
      <c r="AF206" s="11">
        <f t="shared" si="107"/>
        <v>0</v>
      </c>
      <c r="AG206" s="12">
        <f t="shared" si="108"/>
        <v>0</v>
      </c>
      <c r="AH206" s="11">
        <f t="shared" si="109"/>
        <v>0</v>
      </c>
      <c r="AI206" s="12">
        <f t="shared" si="110"/>
        <v>0</v>
      </c>
      <c r="AJ206" s="11">
        <f t="shared" si="111"/>
        <v>1</v>
      </c>
      <c r="AK206" s="12">
        <f t="shared" si="112"/>
        <v>0</v>
      </c>
    </row>
    <row r="207" spans="1:37" x14ac:dyDescent="0.3">
      <c r="A207">
        <v>598338</v>
      </c>
      <c r="C207" s="1">
        <v>43866</v>
      </c>
      <c r="D207">
        <v>5</v>
      </c>
      <c r="E207" t="s">
        <v>213</v>
      </c>
      <c r="F207" t="s">
        <v>167</v>
      </c>
      <c r="G207" t="s">
        <v>44</v>
      </c>
      <c r="H207" s="2">
        <v>40970000</v>
      </c>
      <c r="J207">
        <f t="shared" si="85"/>
        <v>0</v>
      </c>
      <c r="K207">
        <f t="shared" si="86"/>
        <v>0</v>
      </c>
      <c r="L207">
        <f t="shared" si="87"/>
        <v>0</v>
      </c>
      <c r="M207">
        <f t="shared" si="88"/>
        <v>0</v>
      </c>
      <c r="N207">
        <f t="shared" si="89"/>
        <v>0</v>
      </c>
      <c r="O207">
        <f t="shared" si="90"/>
        <v>0</v>
      </c>
      <c r="P207">
        <f t="shared" si="91"/>
        <v>1</v>
      </c>
      <c r="Q207">
        <f t="shared" si="92"/>
        <v>0</v>
      </c>
      <c r="R207" s="11">
        <f t="shared" si="93"/>
        <v>0</v>
      </c>
      <c r="S207" s="12">
        <f t="shared" si="94"/>
        <v>0</v>
      </c>
      <c r="T207" s="11">
        <f t="shared" si="95"/>
        <v>0</v>
      </c>
      <c r="U207" s="12">
        <f t="shared" si="96"/>
        <v>0</v>
      </c>
      <c r="V207" s="11">
        <f t="shared" si="97"/>
        <v>0</v>
      </c>
      <c r="W207" s="12">
        <f t="shared" si="98"/>
        <v>0</v>
      </c>
      <c r="X207" s="11">
        <f t="shared" si="99"/>
        <v>0</v>
      </c>
      <c r="Y207" s="12">
        <f t="shared" si="100"/>
        <v>0</v>
      </c>
      <c r="Z207" s="11">
        <f t="shared" si="101"/>
        <v>0</v>
      </c>
      <c r="AA207" s="12">
        <f t="shared" si="102"/>
        <v>0</v>
      </c>
      <c r="AB207" s="11">
        <f t="shared" si="103"/>
        <v>0</v>
      </c>
      <c r="AC207" s="12">
        <f t="shared" si="104"/>
        <v>0</v>
      </c>
      <c r="AD207" s="11">
        <f t="shared" si="105"/>
        <v>0</v>
      </c>
      <c r="AE207" s="12">
        <f t="shared" si="106"/>
        <v>0</v>
      </c>
      <c r="AF207" s="11">
        <f t="shared" si="107"/>
        <v>0</v>
      </c>
      <c r="AG207" s="12">
        <f t="shared" si="108"/>
        <v>0</v>
      </c>
      <c r="AH207" s="11">
        <f t="shared" si="109"/>
        <v>0</v>
      </c>
      <c r="AI207" s="12">
        <f t="shared" si="110"/>
        <v>0</v>
      </c>
      <c r="AJ207" s="11">
        <f t="shared" si="111"/>
        <v>0</v>
      </c>
      <c r="AK207" s="12">
        <f t="shared" si="112"/>
        <v>0</v>
      </c>
    </row>
    <row r="208" spans="1:37" x14ac:dyDescent="0.3">
      <c r="A208">
        <v>598338</v>
      </c>
      <c r="C208" s="1">
        <v>43866</v>
      </c>
      <c r="D208">
        <v>6</v>
      </c>
      <c r="E208" t="s">
        <v>213</v>
      </c>
      <c r="F208" t="s">
        <v>167</v>
      </c>
      <c r="G208" t="s">
        <v>63</v>
      </c>
      <c r="H208" s="2">
        <v>41176153</v>
      </c>
      <c r="J208">
        <f t="shared" si="85"/>
        <v>0</v>
      </c>
      <c r="K208">
        <f t="shared" si="86"/>
        <v>0</v>
      </c>
      <c r="L208">
        <f t="shared" si="87"/>
        <v>0</v>
      </c>
      <c r="M208">
        <f t="shared" si="88"/>
        <v>0</v>
      </c>
      <c r="N208">
        <f t="shared" si="89"/>
        <v>0</v>
      </c>
      <c r="O208">
        <f t="shared" si="90"/>
        <v>0</v>
      </c>
      <c r="P208">
        <f t="shared" si="91"/>
        <v>0</v>
      </c>
      <c r="Q208">
        <f t="shared" si="92"/>
        <v>0</v>
      </c>
      <c r="R208" s="11">
        <f t="shared" si="93"/>
        <v>0</v>
      </c>
      <c r="S208" s="12">
        <f t="shared" si="94"/>
        <v>0</v>
      </c>
      <c r="T208" s="11">
        <f t="shared" si="95"/>
        <v>0</v>
      </c>
      <c r="U208" s="12">
        <f t="shared" si="96"/>
        <v>0</v>
      </c>
      <c r="V208" s="11">
        <f t="shared" si="97"/>
        <v>0</v>
      </c>
      <c r="W208" s="12">
        <f t="shared" si="98"/>
        <v>0</v>
      </c>
      <c r="X208" s="11">
        <f t="shared" si="99"/>
        <v>0</v>
      </c>
      <c r="Y208" s="12">
        <f t="shared" si="100"/>
        <v>0</v>
      </c>
      <c r="Z208" s="11">
        <f t="shared" si="101"/>
        <v>0</v>
      </c>
      <c r="AA208" s="12">
        <f t="shared" si="102"/>
        <v>0</v>
      </c>
      <c r="AB208" s="11">
        <f t="shared" si="103"/>
        <v>0</v>
      </c>
      <c r="AC208" s="12">
        <f t="shared" si="104"/>
        <v>0</v>
      </c>
      <c r="AD208" s="11">
        <f t="shared" si="105"/>
        <v>0</v>
      </c>
      <c r="AE208" s="12">
        <f t="shared" si="106"/>
        <v>0</v>
      </c>
      <c r="AF208" s="11">
        <f t="shared" si="107"/>
        <v>0</v>
      </c>
      <c r="AG208" s="12">
        <f t="shared" si="108"/>
        <v>0</v>
      </c>
      <c r="AH208" s="11">
        <f t="shared" si="109"/>
        <v>0</v>
      </c>
      <c r="AI208" s="12">
        <f t="shared" si="110"/>
        <v>0</v>
      </c>
      <c r="AJ208" s="11">
        <f t="shared" si="111"/>
        <v>0</v>
      </c>
      <c r="AK208" s="12">
        <f t="shared" si="112"/>
        <v>0</v>
      </c>
    </row>
    <row r="209" spans="1:37" x14ac:dyDescent="0.3">
      <c r="A209">
        <v>598338</v>
      </c>
      <c r="C209" s="1">
        <v>43866</v>
      </c>
      <c r="D209">
        <v>7</v>
      </c>
      <c r="E209" t="s">
        <v>213</v>
      </c>
      <c r="F209" t="s">
        <v>167</v>
      </c>
      <c r="G209" t="s">
        <v>133</v>
      </c>
      <c r="H209" s="2">
        <v>42200000</v>
      </c>
      <c r="J209">
        <f t="shared" si="85"/>
        <v>0</v>
      </c>
      <c r="K209">
        <f t="shared" si="86"/>
        <v>0</v>
      </c>
      <c r="L209">
        <f t="shared" si="87"/>
        <v>0</v>
      </c>
      <c r="M209">
        <f t="shared" si="88"/>
        <v>0</v>
      </c>
      <c r="N209">
        <f t="shared" si="89"/>
        <v>0</v>
      </c>
      <c r="O209">
        <f t="shared" si="90"/>
        <v>0</v>
      </c>
      <c r="P209">
        <f t="shared" si="91"/>
        <v>0</v>
      </c>
      <c r="Q209">
        <f t="shared" si="92"/>
        <v>0</v>
      </c>
      <c r="R209" s="11">
        <f t="shared" si="93"/>
        <v>0</v>
      </c>
      <c r="S209" s="12">
        <f t="shared" si="94"/>
        <v>0</v>
      </c>
      <c r="T209" s="11">
        <f t="shared" si="95"/>
        <v>0</v>
      </c>
      <c r="U209" s="12">
        <f t="shared" si="96"/>
        <v>0</v>
      </c>
      <c r="V209" s="11">
        <f t="shared" si="97"/>
        <v>0</v>
      </c>
      <c r="W209" s="12">
        <f t="shared" si="98"/>
        <v>0</v>
      </c>
      <c r="X209" s="11">
        <f t="shared" si="99"/>
        <v>0</v>
      </c>
      <c r="Y209" s="12">
        <f t="shared" si="100"/>
        <v>0</v>
      </c>
      <c r="Z209" s="11">
        <f t="shared" si="101"/>
        <v>0</v>
      </c>
      <c r="AA209" s="12">
        <f t="shared" si="102"/>
        <v>0</v>
      </c>
      <c r="AB209" s="11">
        <f t="shared" si="103"/>
        <v>0</v>
      </c>
      <c r="AC209" s="12">
        <f t="shared" si="104"/>
        <v>0</v>
      </c>
      <c r="AD209" s="11">
        <f t="shared" si="105"/>
        <v>0</v>
      </c>
      <c r="AE209" s="12">
        <f t="shared" si="106"/>
        <v>0</v>
      </c>
      <c r="AF209" s="11">
        <f t="shared" si="107"/>
        <v>0</v>
      </c>
      <c r="AG209" s="12">
        <f t="shared" si="108"/>
        <v>0</v>
      </c>
      <c r="AH209" s="11">
        <f t="shared" si="109"/>
        <v>0</v>
      </c>
      <c r="AI209" s="12">
        <f t="shared" si="110"/>
        <v>0</v>
      </c>
      <c r="AJ209" s="11">
        <f t="shared" si="111"/>
        <v>0</v>
      </c>
      <c r="AK209" s="12">
        <f t="shared" si="112"/>
        <v>0</v>
      </c>
    </row>
    <row r="210" spans="1:37" x14ac:dyDescent="0.3">
      <c r="A210">
        <v>598338</v>
      </c>
      <c r="C210" s="1">
        <v>43866</v>
      </c>
      <c r="D210">
        <v>8</v>
      </c>
      <c r="E210" t="s">
        <v>213</v>
      </c>
      <c r="F210" t="s">
        <v>167</v>
      </c>
      <c r="G210" t="s">
        <v>40</v>
      </c>
      <c r="H210" s="2">
        <v>43350270</v>
      </c>
      <c r="J210">
        <f t="shared" si="85"/>
        <v>0</v>
      </c>
      <c r="K210">
        <f t="shared" si="86"/>
        <v>0</v>
      </c>
      <c r="L210">
        <f t="shared" si="87"/>
        <v>0</v>
      </c>
      <c r="M210">
        <f t="shared" si="88"/>
        <v>0</v>
      </c>
      <c r="N210">
        <f t="shared" si="89"/>
        <v>0</v>
      </c>
      <c r="O210">
        <f t="shared" si="90"/>
        <v>0</v>
      </c>
      <c r="P210">
        <f t="shared" si="91"/>
        <v>0</v>
      </c>
      <c r="Q210">
        <f t="shared" si="92"/>
        <v>0</v>
      </c>
      <c r="R210" s="11">
        <f t="shared" si="93"/>
        <v>0</v>
      </c>
      <c r="S210" s="12">
        <f t="shared" si="94"/>
        <v>0</v>
      </c>
      <c r="T210" s="11">
        <f t="shared" si="95"/>
        <v>0</v>
      </c>
      <c r="U210" s="12">
        <f t="shared" si="96"/>
        <v>0</v>
      </c>
      <c r="V210" s="11">
        <f t="shared" si="97"/>
        <v>0</v>
      </c>
      <c r="W210" s="12">
        <f t="shared" si="98"/>
        <v>0</v>
      </c>
      <c r="X210" s="11">
        <f t="shared" si="99"/>
        <v>0</v>
      </c>
      <c r="Y210" s="12">
        <f t="shared" si="100"/>
        <v>0</v>
      </c>
      <c r="Z210" s="11">
        <f t="shared" si="101"/>
        <v>0</v>
      </c>
      <c r="AA210" s="12">
        <f t="shared" si="102"/>
        <v>0</v>
      </c>
      <c r="AB210" s="11">
        <f t="shared" si="103"/>
        <v>0</v>
      </c>
      <c r="AC210" s="12">
        <f t="shared" si="104"/>
        <v>0</v>
      </c>
      <c r="AD210" s="11">
        <f t="shared" si="105"/>
        <v>0</v>
      </c>
      <c r="AE210" s="12">
        <f t="shared" si="106"/>
        <v>0</v>
      </c>
      <c r="AF210" s="11">
        <f t="shared" si="107"/>
        <v>0</v>
      </c>
      <c r="AG210" s="12">
        <f t="shared" si="108"/>
        <v>0</v>
      </c>
      <c r="AH210" s="11">
        <f t="shared" si="109"/>
        <v>0</v>
      </c>
      <c r="AI210" s="12">
        <f t="shared" si="110"/>
        <v>0</v>
      </c>
      <c r="AJ210" s="11">
        <f t="shared" si="111"/>
        <v>0</v>
      </c>
      <c r="AK210" s="12">
        <f t="shared" si="112"/>
        <v>0</v>
      </c>
    </row>
    <row r="211" spans="1:37" x14ac:dyDescent="0.3">
      <c r="A211">
        <v>598338</v>
      </c>
      <c r="C211" s="1">
        <v>43866</v>
      </c>
      <c r="D211">
        <v>9</v>
      </c>
      <c r="E211" t="s">
        <v>213</v>
      </c>
      <c r="F211" t="s">
        <v>167</v>
      </c>
      <c r="G211" t="s">
        <v>23</v>
      </c>
      <c r="H211" s="2">
        <v>44733176</v>
      </c>
      <c r="J211">
        <f t="shared" si="85"/>
        <v>0</v>
      </c>
      <c r="K211">
        <f t="shared" si="86"/>
        <v>0</v>
      </c>
      <c r="L211">
        <f t="shared" si="87"/>
        <v>0</v>
      </c>
      <c r="M211">
        <f t="shared" si="88"/>
        <v>0</v>
      </c>
      <c r="N211">
        <f t="shared" si="89"/>
        <v>0</v>
      </c>
      <c r="O211">
        <f t="shared" si="90"/>
        <v>0</v>
      </c>
      <c r="P211">
        <f t="shared" si="91"/>
        <v>0</v>
      </c>
      <c r="Q211">
        <f t="shared" si="92"/>
        <v>0</v>
      </c>
      <c r="R211" s="11">
        <f t="shared" si="93"/>
        <v>0</v>
      </c>
      <c r="S211" s="12">
        <f t="shared" si="94"/>
        <v>0</v>
      </c>
      <c r="T211" s="11">
        <f t="shared" si="95"/>
        <v>0</v>
      </c>
      <c r="U211" s="12">
        <f t="shared" si="96"/>
        <v>0</v>
      </c>
      <c r="V211" s="11">
        <f t="shared" si="97"/>
        <v>0</v>
      </c>
      <c r="W211" s="12">
        <f t="shared" si="98"/>
        <v>0</v>
      </c>
      <c r="X211" s="11">
        <f t="shared" si="99"/>
        <v>0</v>
      </c>
      <c r="Y211" s="12">
        <f t="shared" si="100"/>
        <v>0</v>
      </c>
      <c r="Z211" s="11">
        <f t="shared" si="101"/>
        <v>0</v>
      </c>
      <c r="AA211" s="12">
        <f t="shared" si="102"/>
        <v>0</v>
      </c>
      <c r="AB211" s="11">
        <f t="shared" si="103"/>
        <v>0</v>
      </c>
      <c r="AC211" s="12">
        <f t="shared" si="104"/>
        <v>0</v>
      </c>
      <c r="AD211" s="11">
        <f t="shared" si="105"/>
        <v>0</v>
      </c>
      <c r="AE211" s="12">
        <f t="shared" si="106"/>
        <v>0</v>
      </c>
      <c r="AF211" s="11">
        <f t="shared" si="107"/>
        <v>0</v>
      </c>
      <c r="AG211" s="12">
        <f t="shared" si="108"/>
        <v>0</v>
      </c>
      <c r="AH211" s="11">
        <f t="shared" si="109"/>
        <v>0</v>
      </c>
      <c r="AI211" s="12">
        <f t="shared" si="110"/>
        <v>0</v>
      </c>
      <c r="AJ211" s="11">
        <f t="shared" si="111"/>
        <v>0</v>
      </c>
      <c r="AK211" s="12">
        <f t="shared" si="112"/>
        <v>0</v>
      </c>
    </row>
    <row r="212" spans="1:37" x14ac:dyDescent="0.3">
      <c r="A212">
        <v>598338</v>
      </c>
      <c r="C212" s="1">
        <v>43866</v>
      </c>
      <c r="D212">
        <v>10</v>
      </c>
      <c r="E212" t="s">
        <v>213</v>
      </c>
      <c r="F212" t="s">
        <v>167</v>
      </c>
      <c r="G212" t="s">
        <v>22</v>
      </c>
      <c r="H212" s="2">
        <v>44986146</v>
      </c>
      <c r="J212">
        <f t="shared" si="85"/>
        <v>0</v>
      </c>
      <c r="K212">
        <f t="shared" si="86"/>
        <v>0</v>
      </c>
      <c r="L212">
        <f t="shared" si="87"/>
        <v>0</v>
      </c>
      <c r="M212">
        <f t="shared" si="88"/>
        <v>0</v>
      </c>
      <c r="N212">
        <f t="shared" si="89"/>
        <v>0</v>
      </c>
      <c r="O212">
        <f t="shared" si="90"/>
        <v>0</v>
      </c>
      <c r="P212">
        <f t="shared" si="91"/>
        <v>0</v>
      </c>
      <c r="Q212">
        <f t="shared" si="92"/>
        <v>0</v>
      </c>
      <c r="R212" s="11">
        <f t="shared" si="93"/>
        <v>0</v>
      </c>
      <c r="S212" s="12">
        <f t="shared" si="94"/>
        <v>0</v>
      </c>
      <c r="T212" s="11">
        <f t="shared" si="95"/>
        <v>0</v>
      </c>
      <c r="U212" s="12">
        <f t="shared" si="96"/>
        <v>0</v>
      </c>
      <c r="V212" s="11">
        <f t="shared" si="97"/>
        <v>0</v>
      </c>
      <c r="W212" s="12">
        <f t="shared" si="98"/>
        <v>0</v>
      </c>
      <c r="X212" s="11">
        <f t="shared" si="99"/>
        <v>0</v>
      </c>
      <c r="Y212" s="12">
        <f t="shared" si="100"/>
        <v>0</v>
      </c>
      <c r="Z212" s="11">
        <f t="shared" si="101"/>
        <v>0</v>
      </c>
      <c r="AA212" s="12">
        <f t="shared" si="102"/>
        <v>0</v>
      </c>
      <c r="AB212" s="11">
        <f t="shared" si="103"/>
        <v>0</v>
      </c>
      <c r="AC212" s="12">
        <f t="shared" si="104"/>
        <v>0</v>
      </c>
      <c r="AD212" s="11">
        <f t="shared" si="105"/>
        <v>0</v>
      </c>
      <c r="AE212" s="12">
        <f t="shared" si="106"/>
        <v>0</v>
      </c>
      <c r="AF212" s="11">
        <f t="shared" si="107"/>
        <v>0</v>
      </c>
      <c r="AG212" s="12">
        <f t="shared" si="108"/>
        <v>0</v>
      </c>
      <c r="AH212" s="11">
        <f t="shared" si="109"/>
        <v>0</v>
      </c>
      <c r="AI212" s="12">
        <f t="shared" si="110"/>
        <v>0</v>
      </c>
      <c r="AJ212" s="11">
        <f t="shared" si="111"/>
        <v>0</v>
      </c>
      <c r="AK212" s="12">
        <f t="shared" si="112"/>
        <v>0</v>
      </c>
    </row>
    <row r="213" spans="1:37" x14ac:dyDescent="0.3">
      <c r="A213">
        <v>598338</v>
      </c>
      <c r="C213" s="1">
        <v>43866</v>
      </c>
      <c r="D213">
        <v>11</v>
      </c>
      <c r="E213" t="s">
        <v>213</v>
      </c>
      <c r="F213" t="s">
        <v>167</v>
      </c>
      <c r="G213" t="s">
        <v>21</v>
      </c>
      <c r="H213" s="2">
        <v>50456313</v>
      </c>
      <c r="J213">
        <f t="shared" si="85"/>
        <v>0</v>
      </c>
      <c r="K213">
        <f t="shared" si="86"/>
        <v>0</v>
      </c>
      <c r="L213">
        <f t="shared" si="87"/>
        <v>0</v>
      </c>
      <c r="M213">
        <f t="shared" si="88"/>
        <v>0</v>
      </c>
      <c r="N213">
        <f t="shared" si="89"/>
        <v>0</v>
      </c>
      <c r="O213">
        <f t="shared" si="90"/>
        <v>0</v>
      </c>
      <c r="P213">
        <f t="shared" si="91"/>
        <v>0</v>
      </c>
      <c r="Q213">
        <f t="shared" si="92"/>
        <v>0</v>
      </c>
      <c r="R213" s="11">
        <f t="shared" si="93"/>
        <v>0</v>
      </c>
      <c r="S213" s="12">
        <f t="shared" si="94"/>
        <v>0</v>
      </c>
      <c r="T213" s="11">
        <f t="shared" si="95"/>
        <v>0</v>
      </c>
      <c r="U213" s="12">
        <f t="shared" si="96"/>
        <v>0</v>
      </c>
      <c r="V213" s="11">
        <f t="shared" si="97"/>
        <v>0</v>
      </c>
      <c r="W213" s="12">
        <f t="shared" si="98"/>
        <v>0</v>
      </c>
      <c r="X213" s="11">
        <f t="shared" si="99"/>
        <v>1</v>
      </c>
      <c r="Y213" s="12">
        <f t="shared" si="100"/>
        <v>0</v>
      </c>
      <c r="Z213" s="11">
        <f t="shared" si="101"/>
        <v>0</v>
      </c>
      <c r="AA213" s="12">
        <f t="shared" si="102"/>
        <v>0</v>
      </c>
      <c r="AB213" s="11">
        <f t="shared" si="103"/>
        <v>0</v>
      </c>
      <c r="AC213" s="12">
        <f t="shared" si="104"/>
        <v>0</v>
      </c>
      <c r="AD213" s="11">
        <f t="shared" si="105"/>
        <v>0</v>
      </c>
      <c r="AE213" s="12">
        <f t="shared" si="106"/>
        <v>0</v>
      </c>
      <c r="AF213" s="11">
        <f t="shared" si="107"/>
        <v>0</v>
      </c>
      <c r="AG213" s="12">
        <f t="shared" si="108"/>
        <v>0</v>
      </c>
      <c r="AH213" s="11">
        <f t="shared" si="109"/>
        <v>0</v>
      </c>
      <c r="AI213" s="12">
        <f t="shared" si="110"/>
        <v>0</v>
      </c>
      <c r="AJ213" s="11">
        <f t="shared" si="111"/>
        <v>0</v>
      </c>
      <c r="AK213" s="12">
        <f t="shared" si="112"/>
        <v>0</v>
      </c>
    </row>
    <row r="214" spans="1:37" x14ac:dyDescent="0.3">
      <c r="C214" s="1"/>
      <c r="H214" s="2"/>
      <c r="J214">
        <f t="shared" si="85"/>
        <v>0</v>
      </c>
      <c r="K214">
        <f t="shared" si="86"/>
        <v>0</v>
      </c>
      <c r="L214">
        <f t="shared" si="87"/>
        <v>0</v>
      </c>
      <c r="M214">
        <f t="shared" si="88"/>
        <v>0</v>
      </c>
      <c r="N214">
        <f t="shared" si="89"/>
        <v>0</v>
      </c>
      <c r="O214">
        <f t="shared" si="90"/>
        <v>0</v>
      </c>
      <c r="P214">
        <f t="shared" si="91"/>
        <v>0</v>
      </c>
      <c r="Q214">
        <f t="shared" si="92"/>
        <v>0</v>
      </c>
      <c r="R214" s="11">
        <f t="shared" si="93"/>
        <v>0</v>
      </c>
      <c r="S214" s="12">
        <f t="shared" si="94"/>
        <v>0</v>
      </c>
      <c r="T214" s="11">
        <f t="shared" si="95"/>
        <v>0</v>
      </c>
      <c r="U214" s="12">
        <f t="shared" si="96"/>
        <v>0</v>
      </c>
      <c r="V214" s="11">
        <f t="shared" si="97"/>
        <v>0</v>
      </c>
      <c r="W214" s="12">
        <f t="shared" si="98"/>
        <v>0</v>
      </c>
      <c r="X214" s="11">
        <f t="shared" si="99"/>
        <v>0</v>
      </c>
      <c r="Y214" s="12">
        <f t="shared" si="100"/>
        <v>0</v>
      </c>
      <c r="Z214" s="11">
        <f t="shared" si="101"/>
        <v>0</v>
      </c>
      <c r="AA214" s="12">
        <f t="shared" si="102"/>
        <v>0</v>
      </c>
      <c r="AB214" s="11">
        <f t="shared" si="103"/>
        <v>0</v>
      </c>
      <c r="AC214" s="12">
        <f t="shared" si="104"/>
        <v>0</v>
      </c>
      <c r="AD214" s="11">
        <f t="shared" si="105"/>
        <v>0</v>
      </c>
      <c r="AE214" s="12">
        <f t="shared" si="106"/>
        <v>0</v>
      </c>
      <c r="AF214" s="11">
        <f t="shared" si="107"/>
        <v>0</v>
      </c>
      <c r="AG214" s="12">
        <f t="shared" si="108"/>
        <v>0</v>
      </c>
      <c r="AH214" s="11">
        <f t="shared" si="109"/>
        <v>0</v>
      </c>
      <c r="AI214" s="12">
        <f t="shared" si="110"/>
        <v>0</v>
      </c>
      <c r="AJ214" s="11">
        <f t="shared" si="111"/>
        <v>0</v>
      </c>
      <c r="AK214" s="12">
        <f t="shared" si="112"/>
        <v>0</v>
      </c>
    </row>
    <row r="215" spans="1:37" x14ac:dyDescent="0.3">
      <c r="A215">
        <v>599069</v>
      </c>
      <c r="C215" s="1">
        <v>43865</v>
      </c>
      <c r="D215">
        <v>1</v>
      </c>
      <c r="E215" t="s">
        <v>214</v>
      </c>
      <c r="F215" t="s">
        <v>165</v>
      </c>
      <c r="G215" t="s">
        <v>30</v>
      </c>
      <c r="H215" s="2">
        <v>4561607</v>
      </c>
      <c r="J215">
        <f t="shared" si="85"/>
        <v>0</v>
      </c>
      <c r="K215">
        <f t="shared" si="86"/>
        <v>0</v>
      </c>
      <c r="L215">
        <f t="shared" si="87"/>
        <v>0</v>
      </c>
      <c r="M215">
        <f t="shared" si="88"/>
        <v>0</v>
      </c>
      <c r="N215">
        <f t="shared" si="89"/>
        <v>0</v>
      </c>
      <c r="O215">
        <f t="shared" si="90"/>
        <v>0</v>
      </c>
      <c r="P215">
        <f t="shared" si="91"/>
        <v>0</v>
      </c>
      <c r="Q215">
        <f t="shared" si="92"/>
        <v>0</v>
      </c>
      <c r="R215" s="11">
        <f t="shared" si="93"/>
        <v>0</v>
      </c>
      <c r="S215" s="12">
        <f t="shared" si="94"/>
        <v>0</v>
      </c>
      <c r="T215" s="11">
        <f t="shared" si="95"/>
        <v>0</v>
      </c>
      <c r="U215" s="12">
        <f t="shared" si="96"/>
        <v>0</v>
      </c>
      <c r="V215" s="11">
        <f t="shared" si="97"/>
        <v>0</v>
      </c>
      <c r="W215" s="12">
        <f t="shared" si="98"/>
        <v>0</v>
      </c>
      <c r="X215" s="11">
        <f t="shared" si="99"/>
        <v>0</v>
      </c>
      <c r="Y215" s="12">
        <f t="shared" si="100"/>
        <v>0</v>
      </c>
      <c r="Z215" s="11">
        <f t="shared" si="101"/>
        <v>0</v>
      </c>
      <c r="AA215" s="12">
        <f t="shared" si="102"/>
        <v>0</v>
      </c>
      <c r="AB215" s="11">
        <f t="shared" si="103"/>
        <v>0</v>
      </c>
      <c r="AC215" s="12">
        <f t="shared" si="104"/>
        <v>0</v>
      </c>
      <c r="AD215" s="11">
        <f t="shared" si="105"/>
        <v>0</v>
      </c>
      <c r="AE215" s="12">
        <f t="shared" si="106"/>
        <v>0</v>
      </c>
      <c r="AF215" s="11">
        <f t="shared" si="107"/>
        <v>0</v>
      </c>
      <c r="AG215" s="12">
        <f t="shared" si="108"/>
        <v>0</v>
      </c>
      <c r="AH215" s="11">
        <f t="shared" si="109"/>
        <v>0</v>
      </c>
      <c r="AI215" s="12">
        <f t="shared" si="110"/>
        <v>0</v>
      </c>
      <c r="AJ215" s="11">
        <f t="shared" si="111"/>
        <v>0</v>
      </c>
      <c r="AK215" s="12">
        <f t="shared" si="112"/>
        <v>0</v>
      </c>
    </row>
    <row r="216" spans="1:37" x14ac:dyDescent="0.3">
      <c r="A216">
        <v>599069</v>
      </c>
      <c r="C216" s="1">
        <v>43865</v>
      </c>
      <c r="D216">
        <v>2</v>
      </c>
      <c r="E216" t="s">
        <v>214</v>
      </c>
      <c r="F216" t="s">
        <v>165</v>
      </c>
      <c r="G216" t="s">
        <v>26</v>
      </c>
      <c r="H216" s="2">
        <v>4945015</v>
      </c>
      <c r="J216">
        <f t="shared" si="85"/>
        <v>0</v>
      </c>
      <c r="K216">
        <f t="shared" si="86"/>
        <v>0</v>
      </c>
      <c r="L216">
        <f t="shared" si="87"/>
        <v>0</v>
      </c>
      <c r="M216">
        <f t="shared" si="88"/>
        <v>0</v>
      </c>
      <c r="N216">
        <f t="shared" si="89"/>
        <v>0</v>
      </c>
      <c r="O216">
        <f t="shared" si="90"/>
        <v>0</v>
      </c>
      <c r="P216">
        <f t="shared" si="91"/>
        <v>0</v>
      </c>
      <c r="Q216">
        <f t="shared" si="92"/>
        <v>0</v>
      </c>
      <c r="R216" s="11">
        <f t="shared" si="93"/>
        <v>0</v>
      </c>
      <c r="S216" s="12">
        <f t="shared" si="94"/>
        <v>0</v>
      </c>
      <c r="T216" s="11">
        <f t="shared" si="95"/>
        <v>0</v>
      </c>
      <c r="U216" s="12">
        <f t="shared" si="96"/>
        <v>0</v>
      </c>
      <c r="V216" s="11">
        <f t="shared" si="97"/>
        <v>0</v>
      </c>
      <c r="W216" s="12">
        <f t="shared" si="98"/>
        <v>0</v>
      </c>
      <c r="X216" s="11">
        <f t="shared" si="99"/>
        <v>0</v>
      </c>
      <c r="Y216" s="12">
        <f t="shared" si="100"/>
        <v>0</v>
      </c>
      <c r="Z216" s="11">
        <f t="shared" si="101"/>
        <v>0</v>
      </c>
      <c r="AA216" s="12">
        <f t="shared" si="102"/>
        <v>0</v>
      </c>
      <c r="AB216" s="11">
        <f t="shared" si="103"/>
        <v>0</v>
      </c>
      <c r="AC216" s="12">
        <f t="shared" si="104"/>
        <v>0</v>
      </c>
      <c r="AD216" s="11">
        <f t="shared" si="105"/>
        <v>0</v>
      </c>
      <c r="AE216" s="12">
        <f t="shared" si="106"/>
        <v>0</v>
      </c>
      <c r="AF216" s="11">
        <f t="shared" si="107"/>
        <v>0</v>
      </c>
      <c r="AG216" s="12">
        <f t="shared" si="108"/>
        <v>0</v>
      </c>
      <c r="AH216" s="11">
        <f t="shared" si="109"/>
        <v>0</v>
      </c>
      <c r="AI216" s="12">
        <f t="shared" si="110"/>
        <v>0</v>
      </c>
      <c r="AJ216" s="11">
        <f t="shared" si="111"/>
        <v>0</v>
      </c>
      <c r="AK216" s="12">
        <f t="shared" si="112"/>
        <v>0</v>
      </c>
    </row>
    <row r="217" spans="1:37" x14ac:dyDescent="0.3">
      <c r="A217">
        <v>599069</v>
      </c>
      <c r="C217" s="1">
        <v>43865</v>
      </c>
      <c r="D217">
        <v>3</v>
      </c>
      <c r="E217" t="s">
        <v>214</v>
      </c>
      <c r="F217" t="s">
        <v>165</v>
      </c>
      <c r="G217" t="s">
        <v>27</v>
      </c>
      <c r="H217" s="2">
        <v>5067000</v>
      </c>
      <c r="J217">
        <f t="shared" si="85"/>
        <v>0</v>
      </c>
      <c r="K217">
        <f t="shared" si="86"/>
        <v>0</v>
      </c>
      <c r="L217">
        <f t="shared" si="87"/>
        <v>0</v>
      </c>
      <c r="M217">
        <f t="shared" si="88"/>
        <v>0</v>
      </c>
      <c r="N217">
        <f t="shared" si="89"/>
        <v>0</v>
      </c>
      <c r="O217">
        <f t="shared" si="90"/>
        <v>0</v>
      </c>
      <c r="P217">
        <f t="shared" si="91"/>
        <v>0</v>
      </c>
      <c r="Q217">
        <f t="shared" si="92"/>
        <v>0</v>
      </c>
      <c r="R217" s="11">
        <f t="shared" si="93"/>
        <v>0</v>
      </c>
      <c r="S217" s="12">
        <f t="shared" si="94"/>
        <v>0</v>
      </c>
      <c r="T217" s="11">
        <f t="shared" si="95"/>
        <v>0</v>
      </c>
      <c r="U217" s="12">
        <f t="shared" si="96"/>
        <v>0</v>
      </c>
      <c r="V217" s="11">
        <f t="shared" si="97"/>
        <v>0</v>
      </c>
      <c r="W217" s="12">
        <f t="shared" si="98"/>
        <v>0</v>
      </c>
      <c r="X217" s="11">
        <f t="shared" si="99"/>
        <v>0</v>
      </c>
      <c r="Y217" s="12">
        <f t="shared" si="100"/>
        <v>0</v>
      </c>
      <c r="Z217" s="11">
        <f t="shared" si="101"/>
        <v>0</v>
      </c>
      <c r="AA217" s="12">
        <f t="shared" si="102"/>
        <v>0</v>
      </c>
      <c r="AB217" s="11">
        <f t="shared" si="103"/>
        <v>0</v>
      </c>
      <c r="AC217" s="12">
        <f t="shared" si="104"/>
        <v>0</v>
      </c>
      <c r="AD217" s="11">
        <f t="shared" si="105"/>
        <v>0</v>
      </c>
      <c r="AE217" s="12">
        <f t="shared" si="106"/>
        <v>0</v>
      </c>
      <c r="AF217" s="11">
        <f t="shared" si="107"/>
        <v>0</v>
      </c>
      <c r="AG217" s="12">
        <f t="shared" si="108"/>
        <v>0</v>
      </c>
      <c r="AH217" s="11">
        <f t="shared" si="109"/>
        <v>0</v>
      </c>
      <c r="AI217" s="12">
        <f t="shared" si="110"/>
        <v>0</v>
      </c>
      <c r="AJ217" s="11">
        <f t="shared" si="111"/>
        <v>0</v>
      </c>
      <c r="AK217" s="12">
        <f t="shared" si="112"/>
        <v>0</v>
      </c>
    </row>
    <row r="218" spans="1:37" x14ac:dyDescent="0.3">
      <c r="A218">
        <v>599069</v>
      </c>
      <c r="C218" s="1">
        <v>43865</v>
      </c>
      <c r="D218">
        <v>4</v>
      </c>
      <c r="E218" t="s">
        <v>214</v>
      </c>
      <c r="F218" t="s">
        <v>165</v>
      </c>
      <c r="G218" t="s">
        <v>184</v>
      </c>
      <c r="H218" s="2">
        <v>5092692</v>
      </c>
      <c r="J218">
        <f t="shared" si="85"/>
        <v>0</v>
      </c>
      <c r="K218">
        <f t="shared" si="86"/>
        <v>0</v>
      </c>
      <c r="L218">
        <f t="shared" si="87"/>
        <v>0</v>
      </c>
      <c r="M218">
        <f t="shared" si="88"/>
        <v>0</v>
      </c>
      <c r="N218">
        <f t="shared" si="89"/>
        <v>0</v>
      </c>
      <c r="O218">
        <f t="shared" si="90"/>
        <v>0</v>
      </c>
      <c r="P218">
        <f t="shared" si="91"/>
        <v>0</v>
      </c>
      <c r="Q218">
        <f t="shared" si="92"/>
        <v>0</v>
      </c>
      <c r="R218" s="11">
        <f t="shared" si="93"/>
        <v>0</v>
      </c>
      <c r="S218" s="12">
        <f t="shared" si="94"/>
        <v>0</v>
      </c>
      <c r="T218" s="11">
        <f t="shared" si="95"/>
        <v>0</v>
      </c>
      <c r="U218" s="12">
        <f t="shared" si="96"/>
        <v>0</v>
      </c>
      <c r="V218" s="11">
        <f t="shared" si="97"/>
        <v>0</v>
      </c>
      <c r="W218" s="12">
        <f t="shared" si="98"/>
        <v>0</v>
      </c>
      <c r="X218" s="11">
        <f t="shared" si="99"/>
        <v>0</v>
      </c>
      <c r="Y218" s="12">
        <f t="shared" si="100"/>
        <v>0</v>
      </c>
      <c r="Z218" s="11">
        <f t="shared" si="101"/>
        <v>0</v>
      </c>
      <c r="AA218" s="12">
        <f t="shared" si="102"/>
        <v>0</v>
      </c>
      <c r="AB218" s="11">
        <f t="shared" si="103"/>
        <v>0</v>
      </c>
      <c r="AC218" s="12">
        <f t="shared" si="104"/>
        <v>0</v>
      </c>
      <c r="AD218" s="11">
        <f t="shared" si="105"/>
        <v>0</v>
      </c>
      <c r="AE218" s="12">
        <f t="shared" si="106"/>
        <v>0</v>
      </c>
      <c r="AF218" s="11">
        <f t="shared" si="107"/>
        <v>0</v>
      </c>
      <c r="AG218" s="12">
        <f t="shared" si="108"/>
        <v>0</v>
      </c>
      <c r="AH218" s="11">
        <f t="shared" si="109"/>
        <v>0</v>
      </c>
      <c r="AI218" s="12">
        <f t="shared" si="110"/>
        <v>0</v>
      </c>
      <c r="AJ218" s="11">
        <f t="shared" si="111"/>
        <v>0</v>
      </c>
      <c r="AK218" s="12">
        <f t="shared" si="112"/>
        <v>0</v>
      </c>
    </row>
    <row r="219" spans="1:37" x14ac:dyDescent="0.3">
      <c r="A219">
        <v>599069</v>
      </c>
      <c r="C219" s="1">
        <v>43865</v>
      </c>
      <c r="D219">
        <v>5</v>
      </c>
      <c r="E219" t="s">
        <v>214</v>
      </c>
      <c r="F219" t="s">
        <v>165</v>
      </c>
      <c r="G219" t="s">
        <v>16</v>
      </c>
      <c r="H219" s="2">
        <v>5212225</v>
      </c>
      <c r="J219">
        <f t="shared" si="85"/>
        <v>0</v>
      </c>
      <c r="K219">
        <f t="shared" si="86"/>
        <v>0</v>
      </c>
      <c r="L219">
        <f t="shared" si="87"/>
        <v>0</v>
      </c>
      <c r="M219">
        <f t="shared" si="88"/>
        <v>0</v>
      </c>
      <c r="N219">
        <f t="shared" si="89"/>
        <v>0</v>
      </c>
      <c r="O219">
        <f t="shared" si="90"/>
        <v>0</v>
      </c>
      <c r="P219">
        <f t="shared" si="91"/>
        <v>0</v>
      </c>
      <c r="Q219">
        <f t="shared" si="92"/>
        <v>0</v>
      </c>
      <c r="R219" s="11">
        <f t="shared" si="93"/>
        <v>0</v>
      </c>
      <c r="S219" s="12">
        <f t="shared" si="94"/>
        <v>0</v>
      </c>
      <c r="T219" s="11">
        <f t="shared" si="95"/>
        <v>0</v>
      </c>
      <c r="U219" s="12">
        <f t="shared" si="96"/>
        <v>0</v>
      </c>
      <c r="V219" s="11">
        <f t="shared" si="97"/>
        <v>0</v>
      </c>
      <c r="W219" s="12">
        <f t="shared" si="98"/>
        <v>0</v>
      </c>
      <c r="X219" s="11">
        <f t="shared" si="99"/>
        <v>0</v>
      </c>
      <c r="Y219" s="12">
        <f t="shared" si="100"/>
        <v>0</v>
      </c>
      <c r="Z219" s="11">
        <f t="shared" si="101"/>
        <v>0</v>
      </c>
      <c r="AA219" s="12">
        <f t="shared" si="102"/>
        <v>0</v>
      </c>
      <c r="AB219" s="11">
        <f t="shared" si="103"/>
        <v>0</v>
      </c>
      <c r="AC219" s="12">
        <f t="shared" si="104"/>
        <v>0</v>
      </c>
      <c r="AD219" s="11">
        <f t="shared" si="105"/>
        <v>0</v>
      </c>
      <c r="AE219" s="12">
        <f t="shared" si="106"/>
        <v>0</v>
      </c>
      <c r="AF219" s="11">
        <f t="shared" si="107"/>
        <v>0</v>
      </c>
      <c r="AG219" s="12">
        <f t="shared" si="108"/>
        <v>0</v>
      </c>
      <c r="AH219" s="11">
        <f t="shared" si="109"/>
        <v>0</v>
      </c>
      <c r="AI219" s="12">
        <f t="shared" si="110"/>
        <v>0</v>
      </c>
      <c r="AJ219" s="11">
        <f t="shared" si="111"/>
        <v>0</v>
      </c>
      <c r="AK219" s="12">
        <f t="shared" si="112"/>
        <v>0</v>
      </c>
    </row>
    <row r="220" spans="1:37" x14ac:dyDescent="0.3">
      <c r="A220">
        <v>599069</v>
      </c>
      <c r="C220" s="1">
        <v>43865</v>
      </c>
      <c r="D220">
        <v>6</v>
      </c>
      <c r="E220" t="s">
        <v>214</v>
      </c>
      <c r="F220" t="s">
        <v>165</v>
      </c>
      <c r="G220" t="s">
        <v>17</v>
      </c>
      <c r="H220" s="2">
        <v>5596200</v>
      </c>
      <c r="J220">
        <f t="shared" si="85"/>
        <v>0</v>
      </c>
      <c r="K220">
        <f t="shared" si="86"/>
        <v>0</v>
      </c>
      <c r="L220">
        <f t="shared" si="87"/>
        <v>0</v>
      </c>
      <c r="M220">
        <f t="shared" si="88"/>
        <v>0</v>
      </c>
      <c r="N220">
        <f t="shared" si="89"/>
        <v>0</v>
      </c>
      <c r="O220">
        <f t="shared" si="90"/>
        <v>0</v>
      </c>
      <c r="P220">
        <f t="shared" si="91"/>
        <v>0</v>
      </c>
      <c r="Q220">
        <f t="shared" si="92"/>
        <v>0</v>
      </c>
      <c r="R220" s="11">
        <f t="shared" si="93"/>
        <v>0</v>
      </c>
      <c r="S220" s="12">
        <f t="shared" si="94"/>
        <v>0</v>
      </c>
      <c r="T220" s="11">
        <f t="shared" si="95"/>
        <v>0</v>
      </c>
      <c r="U220" s="12">
        <f t="shared" si="96"/>
        <v>0</v>
      </c>
      <c r="V220" s="11">
        <f t="shared" si="97"/>
        <v>0</v>
      </c>
      <c r="W220" s="12">
        <f t="shared" si="98"/>
        <v>0</v>
      </c>
      <c r="X220" s="11">
        <f t="shared" si="99"/>
        <v>0</v>
      </c>
      <c r="Y220" s="12">
        <f t="shared" si="100"/>
        <v>0</v>
      </c>
      <c r="Z220" s="11">
        <f t="shared" si="101"/>
        <v>0</v>
      </c>
      <c r="AA220" s="12">
        <f t="shared" si="102"/>
        <v>0</v>
      </c>
      <c r="AB220" s="11">
        <f t="shared" si="103"/>
        <v>0</v>
      </c>
      <c r="AC220" s="12">
        <f t="shared" si="104"/>
        <v>0</v>
      </c>
      <c r="AD220" s="11">
        <f t="shared" si="105"/>
        <v>0</v>
      </c>
      <c r="AE220" s="12">
        <f t="shared" si="106"/>
        <v>0</v>
      </c>
      <c r="AF220" s="11">
        <f t="shared" si="107"/>
        <v>0</v>
      </c>
      <c r="AG220" s="12">
        <f t="shared" si="108"/>
        <v>0</v>
      </c>
      <c r="AH220" s="11">
        <f t="shared" si="109"/>
        <v>0</v>
      </c>
      <c r="AI220" s="12">
        <f t="shared" si="110"/>
        <v>0</v>
      </c>
      <c r="AJ220" s="11">
        <f t="shared" si="111"/>
        <v>0</v>
      </c>
      <c r="AK220" s="12">
        <f t="shared" si="112"/>
        <v>0</v>
      </c>
    </row>
    <row r="221" spans="1:37" x14ac:dyDescent="0.3">
      <c r="A221">
        <v>599069</v>
      </c>
      <c r="C221" s="1">
        <v>43865</v>
      </c>
      <c r="D221">
        <v>7</v>
      </c>
      <c r="E221" t="s">
        <v>214</v>
      </c>
      <c r="F221" t="s">
        <v>165</v>
      </c>
      <c r="G221" t="s">
        <v>12</v>
      </c>
      <c r="H221" s="2">
        <v>5749207</v>
      </c>
      <c r="J221">
        <f t="shared" si="85"/>
        <v>0</v>
      </c>
      <c r="K221">
        <f t="shared" si="86"/>
        <v>0</v>
      </c>
      <c r="L221">
        <f t="shared" si="87"/>
        <v>0</v>
      </c>
      <c r="M221">
        <f t="shared" si="88"/>
        <v>0</v>
      </c>
      <c r="N221">
        <f t="shared" si="89"/>
        <v>0</v>
      </c>
      <c r="O221">
        <f t="shared" si="90"/>
        <v>0</v>
      </c>
      <c r="P221">
        <f t="shared" si="91"/>
        <v>0</v>
      </c>
      <c r="Q221">
        <f t="shared" si="92"/>
        <v>0</v>
      </c>
      <c r="R221" s="11">
        <f t="shared" si="93"/>
        <v>0</v>
      </c>
      <c r="S221" s="12">
        <f t="shared" si="94"/>
        <v>0</v>
      </c>
      <c r="T221" s="11">
        <f t="shared" si="95"/>
        <v>0</v>
      </c>
      <c r="U221" s="12">
        <f t="shared" si="96"/>
        <v>0</v>
      </c>
      <c r="V221" s="11">
        <f t="shared" si="97"/>
        <v>1</v>
      </c>
      <c r="W221" s="12">
        <f t="shared" si="98"/>
        <v>0</v>
      </c>
      <c r="X221" s="11">
        <f t="shared" si="99"/>
        <v>0</v>
      </c>
      <c r="Y221" s="12">
        <f t="shared" si="100"/>
        <v>0</v>
      </c>
      <c r="Z221" s="11">
        <f t="shared" si="101"/>
        <v>0</v>
      </c>
      <c r="AA221" s="12">
        <f t="shared" si="102"/>
        <v>0</v>
      </c>
      <c r="AB221" s="11">
        <f t="shared" si="103"/>
        <v>0</v>
      </c>
      <c r="AC221" s="12">
        <f t="shared" si="104"/>
        <v>0</v>
      </c>
      <c r="AD221" s="11">
        <f t="shared" si="105"/>
        <v>0</v>
      </c>
      <c r="AE221" s="12">
        <f t="shared" si="106"/>
        <v>0</v>
      </c>
      <c r="AF221" s="11">
        <f t="shared" si="107"/>
        <v>0</v>
      </c>
      <c r="AG221" s="12">
        <f t="shared" si="108"/>
        <v>0</v>
      </c>
      <c r="AH221" s="11">
        <f t="shared" si="109"/>
        <v>0</v>
      </c>
      <c r="AI221" s="12">
        <f t="shared" si="110"/>
        <v>0</v>
      </c>
      <c r="AJ221" s="11">
        <f t="shared" si="111"/>
        <v>0</v>
      </c>
      <c r="AK221" s="12">
        <f t="shared" si="112"/>
        <v>0</v>
      </c>
    </row>
    <row r="222" spans="1:37" x14ac:dyDescent="0.3">
      <c r="A222">
        <v>599069</v>
      </c>
      <c r="C222" s="1">
        <v>43865</v>
      </c>
      <c r="D222">
        <v>8</v>
      </c>
      <c r="E222" t="s">
        <v>214</v>
      </c>
      <c r="F222" t="s">
        <v>165</v>
      </c>
      <c r="G222" t="s">
        <v>24</v>
      </c>
      <c r="H222" s="2">
        <v>5788128</v>
      </c>
      <c r="J222">
        <f t="shared" si="85"/>
        <v>0</v>
      </c>
      <c r="K222">
        <f t="shared" si="86"/>
        <v>0</v>
      </c>
      <c r="L222">
        <f t="shared" si="87"/>
        <v>0</v>
      </c>
      <c r="M222">
        <f t="shared" si="88"/>
        <v>0</v>
      </c>
      <c r="N222">
        <f t="shared" si="89"/>
        <v>0</v>
      </c>
      <c r="O222">
        <f t="shared" si="90"/>
        <v>0</v>
      </c>
      <c r="P222">
        <f t="shared" si="91"/>
        <v>0</v>
      </c>
      <c r="Q222">
        <f t="shared" si="92"/>
        <v>0</v>
      </c>
      <c r="R222" s="11">
        <f t="shared" si="93"/>
        <v>0</v>
      </c>
      <c r="S222" s="12">
        <f t="shared" si="94"/>
        <v>0</v>
      </c>
      <c r="T222" s="11">
        <f t="shared" si="95"/>
        <v>0</v>
      </c>
      <c r="U222" s="12">
        <f t="shared" si="96"/>
        <v>0</v>
      </c>
      <c r="V222" s="11">
        <f t="shared" si="97"/>
        <v>0</v>
      </c>
      <c r="W222" s="12">
        <f t="shared" si="98"/>
        <v>0</v>
      </c>
      <c r="X222" s="11">
        <f t="shared" si="99"/>
        <v>0</v>
      </c>
      <c r="Y222" s="12">
        <f t="shared" si="100"/>
        <v>0</v>
      </c>
      <c r="Z222" s="11">
        <f t="shared" si="101"/>
        <v>0</v>
      </c>
      <c r="AA222" s="12">
        <f t="shared" si="102"/>
        <v>0</v>
      </c>
      <c r="AB222" s="11">
        <f t="shared" si="103"/>
        <v>0</v>
      </c>
      <c r="AC222" s="12">
        <f t="shared" si="104"/>
        <v>0</v>
      </c>
      <c r="AD222" s="11">
        <f t="shared" si="105"/>
        <v>0</v>
      </c>
      <c r="AE222" s="12">
        <f t="shared" si="106"/>
        <v>0</v>
      </c>
      <c r="AF222" s="11">
        <f t="shared" si="107"/>
        <v>0</v>
      </c>
      <c r="AG222" s="12">
        <f t="shared" si="108"/>
        <v>0</v>
      </c>
      <c r="AH222" s="11">
        <f t="shared" si="109"/>
        <v>0</v>
      </c>
      <c r="AI222" s="12">
        <f t="shared" si="110"/>
        <v>0</v>
      </c>
      <c r="AJ222" s="11">
        <f t="shared" si="111"/>
        <v>0</v>
      </c>
      <c r="AK222" s="12">
        <f t="shared" si="112"/>
        <v>0</v>
      </c>
    </row>
    <row r="223" spans="1:37" x14ac:dyDescent="0.3">
      <c r="A223">
        <v>599069</v>
      </c>
      <c r="C223" s="1">
        <v>43865</v>
      </c>
      <c r="D223">
        <v>9</v>
      </c>
      <c r="E223" t="s">
        <v>214</v>
      </c>
      <c r="F223" t="s">
        <v>165</v>
      </c>
      <c r="G223" t="s">
        <v>19</v>
      </c>
      <c r="H223" s="2">
        <v>5893000</v>
      </c>
      <c r="J223">
        <f t="shared" si="85"/>
        <v>0</v>
      </c>
      <c r="K223">
        <f t="shared" si="86"/>
        <v>0</v>
      </c>
      <c r="L223">
        <f t="shared" si="87"/>
        <v>0</v>
      </c>
      <c r="M223">
        <f t="shared" si="88"/>
        <v>0</v>
      </c>
      <c r="N223">
        <f t="shared" si="89"/>
        <v>0</v>
      </c>
      <c r="O223">
        <f t="shared" si="90"/>
        <v>0</v>
      </c>
      <c r="P223">
        <f t="shared" si="91"/>
        <v>0</v>
      </c>
      <c r="Q223">
        <f t="shared" si="92"/>
        <v>0</v>
      </c>
      <c r="R223" s="11">
        <f t="shared" si="93"/>
        <v>0</v>
      </c>
      <c r="S223" s="12">
        <f t="shared" si="94"/>
        <v>0</v>
      </c>
      <c r="T223" s="11">
        <f t="shared" si="95"/>
        <v>0</v>
      </c>
      <c r="U223" s="12">
        <f t="shared" si="96"/>
        <v>0</v>
      </c>
      <c r="V223" s="11">
        <f t="shared" si="97"/>
        <v>0</v>
      </c>
      <c r="W223" s="12">
        <f t="shared" si="98"/>
        <v>0</v>
      </c>
      <c r="X223" s="11">
        <f t="shared" si="99"/>
        <v>0</v>
      </c>
      <c r="Y223" s="12">
        <f t="shared" si="100"/>
        <v>0</v>
      </c>
      <c r="Z223" s="11">
        <f t="shared" si="101"/>
        <v>0</v>
      </c>
      <c r="AA223" s="12">
        <f t="shared" si="102"/>
        <v>0</v>
      </c>
      <c r="AB223" s="11">
        <f t="shared" si="103"/>
        <v>0</v>
      </c>
      <c r="AC223" s="12">
        <f t="shared" si="104"/>
        <v>0</v>
      </c>
      <c r="AD223" s="11">
        <f t="shared" si="105"/>
        <v>0</v>
      </c>
      <c r="AE223" s="12">
        <f t="shared" si="106"/>
        <v>0</v>
      </c>
      <c r="AF223" s="11">
        <f t="shared" si="107"/>
        <v>0</v>
      </c>
      <c r="AG223" s="12">
        <f t="shared" si="108"/>
        <v>0</v>
      </c>
      <c r="AH223" s="11">
        <f t="shared" si="109"/>
        <v>0</v>
      </c>
      <c r="AI223" s="12">
        <f t="shared" si="110"/>
        <v>0</v>
      </c>
      <c r="AJ223" s="11">
        <f t="shared" si="111"/>
        <v>0</v>
      </c>
      <c r="AK223" s="12">
        <f t="shared" si="112"/>
        <v>0</v>
      </c>
    </row>
    <row r="224" spans="1:37" x14ac:dyDescent="0.3">
      <c r="A224">
        <v>599069</v>
      </c>
      <c r="C224" s="1">
        <v>43865</v>
      </c>
      <c r="D224">
        <v>10</v>
      </c>
      <c r="E224" t="s">
        <v>214</v>
      </c>
      <c r="F224" t="s">
        <v>165</v>
      </c>
      <c r="G224" t="s">
        <v>89</v>
      </c>
      <c r="H224" s="2">
        <v>6185593</v>
      </c>
      <c r="J224">
        <f t="shared" si="85"/>
        <v>0</v>
      </c>
      <c r="K224">
        <f t="shared" si="86"/>
        <v>0</v>
      </c>
      <c r="L224">
        <f t="shared" si="87"/>
        <v>0</v>
      </c>
      <c r="M224">
        <f t="shared" si="88"/>
        <v>0</v>
      </c>
      <c r="N224">
        <f t="shared" si="89"/>
        <v>0</v>
      </c>
      <c r="O224">
        <f t="shared" si="90"/>
        <v>0</v>
      </c>
      <c r="P224">
        <f t="shared" si="91"/>
        <v>0</v>
      </c>
      <c r="Q224">
        <f t="shared" si="92"/>
        <v>0</v>
      </c>
      <c r="R224" s="11">
        <f t="shared" si="93"/>
        <v>0</v>
      </c>
      <c r="S224" s="12">
        <f t="shared" si="94"/>
        <v>0</v>
      </c>
      <c r="T224" s="11">
        <f t="shared" si="95"/>
        <v>0</v>
      </c>
      <c r="U224" s="12">
        <f t="shared" si="96"/>
        <v>0</v>
      </c>
      <c r="V224" s="11">
        <f t="shared" si="97"/>
        <v>0</v>
      </c>
      <c r="W224" s="12">
        <f t="shared" si="98"/>
        <v>0</v>
      </c>
      <c r="X224" s="11">
        <f t="shared" si="99"/>
        <v>0</v>
      </c>
      <c r="Y224" s="12">
        <f t="shared" si="100"/>
        <v>0</v>
      </c>
      <c r="Z224" s="11">
        <f t="shared" si="101"/>
        <v>0</v>
      </c>
      <c r="AA224" s="12">
        <f t="shared" si="102"/>
        <v>0</v>
      </c>
      <c r="AB224" s="11">
        <f t="shared" si="103"/>
        <v>0</v>
      </c>
      <c r="AC224" s="12">
        <f t="shared" si="104"/>
        <v>0</v>
      </c>
      <c r="AD224" s="11">
        <f t="shared" si="105"/>
        <v>0</v>
      </c>
      <c r="AE224" s="12">
        <f t="shared" si="106"/>
        <v>0</v>
      </c>
      <c r="AF224" s="11">
        <f t="shared" si="107"/>
        <v>0</v>
      </c>
      <c r="AG224" s="12">
        <f t="shared" si="108"/>
        <v>0</v>
      </c>
      <c r="AH224" s="11">
        <f t="shared" si="109"/>
        <v>0</v>
      </c>
      <c r="AI224" s="12">
        <f t="shared" si="110"/>
        <v>0</v>
      </c>
      <c r="AJ224" s="11">
        <f t="shared" si="111"/>
        <v>0</v>
      </c>
      <c r="AK224" s="12">
        <f t="shared" si="112"/>
        <v>0</v>
      </c>
    </row>
    <row r="225" spans="1:37" x14ac:dyDescent="0.3">
      <c r="A225">
        <v>599069</v>
      </c>
      <c r="C225" s="1">
        <v>43865</v>
      </c>
      <c r="D225">
        <v>11</v>
      </c>
      <c r="E225" t="s">
        <v>214</v>
      </c>
      <c r="F225" t="s">
        <v>165</v>
      </c>
      <c r="G225" t="s">
        <v>156</v>
      </c>
      <c r="H225" s="2">
        <v>6828000</v>
      </c>
      <c r="J225">
        <f t="shared" si="85"/>
        <v>1</v>
      </c>
      <c r="K225">
        <f t="shared" si="86"/>
        <v>0</v>
      </c>
      <c r="L225">
        <f t="shared" si="87"/>
        <v>0</v>
      </c>
      <c r="M225">
        <f t="shared" si="88"/>
        <v>0</v>
      </c>
      <c r="N225">
        <f t="shared" si="89"/>
        <v>0</v>
      </c>
      <c r="O225">
        <f t="shared" si="90"/>
        <v>0</v>
      </c>
      <c r="P225">
        <f t="shared" si="91"/>
        <v>0</v>
      </c>
      <c r="Q225">
        <f t="shared" si="92"/>
        <v>0</v>
      </c>
      <c r="R225" s="11">
        <f t="shared" si="93"/>
        <v>0</v>
      </c>
      <c r="S225" s="12">
        <f t="shared" si="94"/>
        <v>0</v>
      </c>
      <c r="T225" s="11">
        <f t="shared" si="95"/>
        <v>0</v>
      </c>
      <c r="U225" s="12">
        <f t="shared" si="96"/>
        <v>0</v>
      </c>
      <c r="V225" s="11">
        <f t="shared" si="97"/>
        <v>0</v>
      </c>
      <c r="W225" s="12">
        <f t="shared" si="98"/>
        <v>0</v>
      </c>
      <c r="X225" s="11">
        <f t="shared" si="99"/>
        <v>0</v>
      </c>
      <c r="Y225" s="12">
        <f t="shared" si="100"/>
        <v>0</v>
      </c>
      <c r="Z225" s="11">
        <f t="shared" si="101"/>
        <v>0</v>
      </c>
      <c r="AA225" s="12">
        <f t="shared" si="102"/>
        <v>0</v>
      </c>
      <c r="AB225" s="11">
        <f t="shared" si="103"/>
        <v>0</v>
      </c>
      <c r="AC225" s="12">
        <f t="shared" si="104"/>
        <v>0</v>
      </c>
      <c r="AD225" s="11">
        <f t="shared" si="105"/>
        <v>0</v>
      </c>
      <c r="AE225" s="12">
        <f t="shared" si="106"/>
        <v>0</v>
      </c>
      <c r="AF225" s="11">
        <f t="shared" si="107"/>
        <v>0</v>
      </c>
      <c r="AG225" s="12">
        <f t="shared" si="108"/>
        <v>0</v>
      </c>
      <c r="AH225" s="11">
        <f t="shared" si="109"/>
        <v>0</v>
      </c>
      <c r="AI225" s="12">
        <f t="shared" si="110"/>
        <v>0</v>
      </c>
      <c r="AJ225" s="11">
        <f t="shared" si="111"/>
        <v>0</v>
      </c>
      <c r="AK225" s="12">
        <f t="shared" si="112"/>
        <v>0</v>
      </c>
    </row>
    <row r="226" spans="1:37" x14ac:dyDescent="0.3">
      <c r="A226">
        <v>599069</v>
      </c>
      <c r="C226" s="1">
        <v>43865</v>
      </c>
      <c r="D226">
        <v>12</v>
      </c>
      <c r="E226" t="s">
        <v>214</v>
      </c>
      <c r="F226" t="s">
        <v>165</v>
      </c>
      <c r="G226" t="s">
        <v>13</v>
      </c>
      <c r="H226" s="2">
        <v>7405915</v>
      </c>
      <c r="J226">
        <f t="shared" si="85"/>
        <v>0</v>
      </c>
      <c r="K226">
        <f t="shared" si="86"/>
        <v>0</v>
      </c>
      <c r="L226">
        <f t="shared" si="87"/>
        <v>0</v>
      </c>
      <c r="M226">
        <f t="shared" si="88"/>
        <v>0</v>
      </c>
      <c r="N226">
        <f t="shared" si="89"/>
        <v>1</v>
      </c>
      <c r="O226">
        <f t="shared" si="90"/>
        <v>0</v>
      </c>
      <c r="P226">
        <f t="shared" si="91"/>
        <v>0</v>
      </c>
      <c r="Q226">
        <f t="shared" si="92"/>
        <v>0</v>
      </c>
      <c r="R226" s="11">
        <f t="shared" si="93"/>
        <v>0</v>
      </c>
      <c r="S226" s="12">
        <f t="shared" si="94"/>
        <v>0</v>
      </c>
      <c r="T226" s="11">
        <f t="shared" si="95"/>
        <v>0</v>
      </c>
      <c r="U226" s="12">
        <f t="shared" si="96"/>
        <v>0</v>
      </c>
      <c r="V226" s="11">
        <f t="shared" si="97"/>
        <v>0</v>
      </c>
      <c r="W226" s="12">
        <f t="shared" si="98"/>
        <v>0</v>
      </c>
      <c r="X226" s="11">
        <f t="shared" si="99"/>
        <v>0</v>
      </c>
      <c r="Y226" s="12">
        <f t="shared" si="100"/>
        <v>0</v>
      </c>
      <c r="Z226" s="11">
        <f t="shared" si="101"/>
        <v>0</v>
      </c>
      <c r="AA226" s="12">
        <f t="shared" si="102"/>
        <v>0</v>
      </c>
      <c r="AB226" s="11">
        <f t="shared" si="103"/>
        <v>0</v>
      </c>
      <c r="AC226" s="12">
        <f t="shared" si="104"/>
        <v>0</v>
      </c>
      <c r="AD226" s="11">
        <f t="shared" si="105"/>
        <v>0</v>
      </c>
      <c r="AE226" s="12">
        <f t="shared" si="106"/>
        <v>0</v>
      </c>
      <c r="AF226" s="11">
        <f t="shared" si="107"/>
        <v>0</v>
      </c>
      <c r="AG226" s="12">
        <f t="shared" si="108"/>
        <v>0</v>
      </c>
      <c r="AH226" s="11">
        <f t="shared" si="109"/>
        <v>0</v>
      </c>
      <c r="AI226" s="12">
        <f t="shared" si="110"/>
        <v>0</v>
      </c>
      <c r="AJ226" s="11">
        <f t="shared" si="111"/>
        <v>0</v>
      </c>
      <c r="AK226" s="12">
        <f t="shared" si="112"/>
        <v>0</v>
      </c>
    </row>
    <row r="227" spans="1:37" x14ac:dyDescent="0.3">
      <c r="A227">
        <v>599069</v>
      </c>
      <c r="C227" s="1">
        <v>43865</v>
      </c>
      <c r="D227">
        <v>13</v>
      </c>
      <c r="E227" t="s">
        <v>214</v>
      </c>
      <c r="F227" t="s">
        <v>165</v>
      </c>
      <c r="G227" t="s">
        <v>36</v>
      </c>
      <c r="H227" s="2">
        <v>7467171</v>
      </c>
      <c r="J227">
        <f t="shared" si="85"/>
        <v>0</v>
      </c>
      <c r="K227">
        <f t="shared" si="86"/>
        <v>0</v>
      </c>
      <c r="L227">
        <f t="shared" si="87"/>
        <v>0</v>
      </c>
      <c r="M227">
        <f t="shared" si="88"/>
        <v>0</v>
      </c>
      <c r="N227">
        <f t="shared" si="89"/>
        <v>0</v>
      </c>
      <c r="O227">
        <f t="shared" si="90"/>
        <v>0</v>
      </c>
      <c r="P227">
        <f t="shared" si="91"/>
        <v>0</v>
      </c>
      <c r="Q227">
        <f t="shared" si="92"/>
        <v>0</v>
      </c>
      <c r="R227" s="11">
        <f t="shared" si="93"/>
        <v>0</v>
      </c>
      <c r="S227" s="12">
        <f t="shared" si="94"/>
        <v>0</v>
      </c>
      <c r="T227" s="11">
        <f t="shared" si="95"/>
        <v>0</v>
      </c>
      <c r="U227" s="12">
        <f t="shared" si="96"/>
        <v>0</v>
      </c>
      <c r="V227" s="11">
        <f t="shared" si="97"/>
        <v>0</v>
      </c>
      <c r="W227" s="12">
        <f t="shared" si="98"/>
        <v>0</v>
      </c>
      <c r="X227" s="11">
        <f t="shared" si="99"/>
        <v>0</v>
      </c>
      <c r="Y227" s="12">
        <f t="shared" si="100"/>
        <v>0</v>
      </c>
      <c r="Z227" s="11">
        <f t="shared" si="101"/>
        <v>0</v>
      </c>
      <c r="AA227" s="12">
        <f t="shared" si="102"/>
        <v>0</v>
      </c>
      <c r="AB227" s="11">
        <f t="shared" si="103"/>
        <v>0</v>
      </c>
      <c r="AC227" s="12">
        <f t="shared" si="104"/>
        <v>0</v>
      </c>
      <c r="AD227" s="11">
        <f t="shared" si="105"/>
        <v>0</v>
      </c>
      <c r="AE227" s="12">
        <f t="shared" si="106"/>
        <v>0</v>
      </c>
      <c r="AF227" s="11">
        <f t="shared" si="107"/>
        <v>0</v>
      </c>
      <c r="AG227" s="12">
        <f t="shared" si="108"/>
        <v>0</v>
      </c>
      <c r="AH227" s="11">
        <f t="shared" si="109"/>
        <v>0</v>
      </c>
      <c r="AI227" s="12">
        <f t="shared" si="110"/>
        <v>0</v>
      </c>
      <c r="AJ227" s="11">
        <f t="shared" si="111"/>
        <v>0</v>
      </c>
      <c r="AK227" s="12">
        <f t="shared" si="112"/>
        <v>0</v>
      </c>
    </row>
    <row r="228" spans="1:37" x14ac:dyDescent="0.3">
      <c r="A228">
        <v>599069</v>
      </c>
      <c r="C228" s="1">
        <v>43865</v>
      </c>
      <c r="D228">
        <v>14</v>
      </c>
      <c r="E228" t="s">
        <v>214</v>
      </c>
      <c r="F228" t="s">
        <v>165</v>
      </c>
      <c r="G228" t="s">
        <v>53</v>
      </c>
      <c r="H228" s="2">
        <v>8960000</v>
      </c>
      <c r="J228">
        <f t="shared" si="85"/>
        <v>0</v>
      </c>
      <c r="K228">
        <f t="shared" si="86"/>
        <v>0</v>
      </c>
      <c r="L228">
        <f t="shared" si="87"/>
        <v>0</v>
      </c>
      <c r="M228">
        <f t="shared" si="88"/>
        <v>0</v>
      </c>
      <c r="N228">
        <f t="shared" si="89"/>
        <v>0</v>
      </c>
      <c r="O228">
        <f t="shared" si="90"/>
        <v>0</v>
      </c>
      <c r="P228">
        <f t="shared" si="91"/>
        <v>0</v>
      </c>
      <c r="Q228">
        <f t="shared" si="92"/>
        <v>0</v>
      </c>
      <c r="R228" s="11">
        <f t="shared" si="93"/>
        <v>0</v>
      </c>
      <c r="S228" s="12">
        <f t="shared" si="94"/>
        <v>0</v>
      </c>
      <c r="T228" s="11">
        <f t="shared" si="95"/>
        <v>0</v>
      </c>
      <c r="U228" s="12">
        <f t="shared" si="96"/>
        <v>0</v>
      </c>
      <c r="V228" s="11">
        <f t="shared" si="97"/>
        <v>0</v>
      </c>
      <c r="W228" s="12">
        <f t="shared" si="98"/>
        <v>0</v>
      </c>
      <c r="X228" s="11">
        <f t="shared" si="99"/>
        <v>0</v>
      </c>
      <c r="Y228" s="12">
        <f t="shared" si="100"/>
        <v>0</v>
      </c>
      <c r="Z228" s="11">
        <f t="shared" si="101"/>
        <v>0</v>
      </c>
      <c r="AA228" s="12">
        <f t="shared" si="102"/>
        <v>0</v>
      </c>
      <c r="AB228" s="11">
        <f t="shared" si="103"/>
        <v>0</v>
      </c>
      <c r="AC228" s="12">
        <f t="shared" si="104"/>
        <v>0</v>
      </c>
      <c r="AD228" s="11">
        <f t="shared" si="105"/>
        <v>0</v>
      </c>
      <c r="AE228" s="12">
        <f t="shared" si="106"/>
        <v>0</v>
      </c>
      <c r="AF228" s="11">
        <f t="shared" si="107"/>
        <v>0</v>
      </c>
      <c r="AG228" s="12">
        <f t="shared" si="108"/>
        <v>0</v>
      </c>
      <c r="AH228" s="11">
        <f t="shared" si="109"/>
        <v>0</v>
      </c>
      <c r="AI228" s="12">
        <f t="shared" si="110"/>
        <v>0</v>
      </c>
      <c r="AJ228" s="11">
        <f t="shared" si="111"/>
        <v>0</v>
      </c>
      <c r="AK228" s="12">
        <f t="shared" si="112"/>
        <v>0</v>
      </c>
    </row>
    <row r="229" spans="1:37" x14ac:dyDescent="0.3">
      <c r="A229">
        <v>599069</v>
      </c>
      <c r="C229" s="1">
        <v>43865</v>
      </c>
      <c r="D229">
        <v>15</v>
      </c>
      <c r="E229" t="s">
        <v>214</v>
      </c>
      <c r="F229" t="s">
        <v>165</v>
      </c>
      <c r="G229" t="s">
        <v>42</v>
      </c>
      <c r="H229" s="2">
        <v>10983000</v>
      </c>
      <c r="J229">
        <f t="shared" si="85"/>
        <v>0</v>
      </c>
      <c r="K229">
        <f t="shared" si="86"/>
        <v>0</v>
      </c>
      <c r="L229">
        <f t="shared" si="87"/>
        <v>0</v>
      </c>
      <c r="M229">
        <f t="shared" si="88"/>
        <v>0</v>
      </c>
      <c r="N229">
        <f t="shared" si="89"/>
        <v>0</v>
      </c>
      <c r="O229">
        <f t="shared" si="90"/>
        <v>0</v>
      </c>
      <c r="P229">
        <f t="shared" si="91"/>
        <v>0</v>
      </c>
      <c r="Q229">
        <f t="shared" si="92"/>
        <v>0</v>
      </c>
      <c r="R229" s="11">
        <f t="shared" si="93"/>
        <v>0</v>
      </c>
      <c r="S229" s="12">
        <f t="shared" si="94"/>
        <v>0</v>
      </c>
      <c r="T229" s="11">
        <f t="shared" si="95"/>
        <v>0</v>
      </c>
      <c r="U229" s="12">
        <f t="shared" si="96"/>
        <v>0</v>
      </c>
      <c r="V229" s="11">
        <f t="shared" si="97"/>
        <v>0</v>
      </c>
      <c r="W229" s="12">
        <f t="shared" si="98"/>
        <v>0</v>
      </c>
      <c r="X229" s="11">
        <f t="shared" si="99"/>
        <v>0</v>
      </c>
      <c r="Y229" s="12">
        <f t="shared" si="100"/>
        <v>0</v>
      </c>
      <c r="Z229" s="11">
        <f t="shared" si="101"/>
        <v>0</v>
      </c>
      <c r="AA229" s="12">
        <f t="shared" si="102"/>
        <v>0</v>
      </c>
      <c r="AB229" s="11">
        <f t="shared" si="103"/>
        <v>0</v>
      </c>
      <c r="AC229" s="12">
        <f t="shared" si="104"/>
        <v>0</v>
      </c>
      <c r="AD229" s="11">
        <f t="shared" si="105"/>
        <v>0</v>
      </c>
      <c r="AE229" s="12">
        <f t="shared" si="106"/>
        <v>0</v>
      </c>
      <c r="AF229" s="11">
        <f t="shared" si="107"/>
        <v>0</v>
      </c>
      <c r="AG229" s="12">
        <f t="shared" si="108"/>
        <v>0</v>
      </c>
      <c r="AH229" s="11">
        <f t="shared" si="109"/>
        <v>0</v>
      </c>
      <c r="AI229" s="12">
        <f t="shared" si="110"/>
        <v>0</v>
      </c>
      <c r="AJ229" s="11">
        <f t="shared" si="111"/>
        <v>0</v>
      </c>
      <c r="AK229" s="12">
        <f t="shared" si="112"/>
        <v>0</v>
      </c>
    </row>
    <row r="230" spans="1:37" x14ac:dyDescent="0.3">
      <c r="C230" s="1"/>
      <c r="H230" s="2"/>
      <c r="J230">
        <f t="shared" si="85"/>
        <v>0</v>
      </c>
      <c r="K230">
        <f t="shared" si="86"/>
        <v>0</v>
      </c>
      <c r="L230">
        <f t="shared" si="87"/>
        <v>0</v>
      </c>
      <c r="M230">
        <f t="shared" si="88"/>
        <v>0</v>
      </c>
      <c r="N230">
        <f t="shared" si="89"/>
        <v>0</v>
      </c>
      <c r="O230">
        <f t="shared" si="90"/>
        <v>0</v>
      </c>
      <c r="P230">
        <f t="shared" si="91"/>
        <v>0</v>
      </c>
      <c r="Q230">
        <f t="shared" si="92"/>
        <v>0</v>
      </c>
      <c r="R230" s="11">
        <f t="shared" si="93"/>
        <v>0</v>
      </c>
      <c r="S230" s="12">
        <f t="shared" si="94"/>
        <v>0</v>
      </c>
      <c r="T230" s="11">
        <f t="shared" si="95"/>
        <v>0</v>
      </c>
      <c r="U230" s="12">
        <f t="shared" si="96"/>
        <v>0</v>
      </c>
      <c r="V230" s="11">
        <f t="shared" si="97"/>
        <v>0</v>
      </c>
      <c r="W230" s="12">
        <f t="shared" si="98"/>
        <v>0</v>
      </c>
      <c r="X230" s="11">
        <f t="shared" si="99"/>
        <v>0</v>
      </c>
      <c r="Y230" s="12">
        <f t="shared" si="100"/>
        <v>0</v>
      </c>
      <c r="Z230" s="11">
        <f t="shared" si="101"/>
        <v>0</v>
      </c>
      <c r="AA230" s="12">
        <f t="shared" si="102"/>
        <v>0</v>
      </c>
      <c r="AB230" s="11">
        <f t="shared" si="103"/>
        <v>0</v>
      </c>
      <c r="AC230" s="12">
        <f t="shared" si="104"/>
        <v>0</v>
      </c>
      <c r="AD230" s="11">
        <f t="shared" si="105"/>
        <v>0</v>
      </c>
      <c r="AE230" s="12">
        <f t="shared" si="106"/>
        <v>0</v>
      </c>
      <c r="AF230" s="11">
        <f t="shared" si="107"/>
        <v>0</v>
      </c>
      <c r="AG230" s="12">
        <f t="shared" si="108"/>
        <v>0</v>
      </c>
      <c r="AH230" s="11">
        <f t="shared" si="109"/>
        <v>0</v>
      </c>
      <c r="AI230" s="12">
        <f t="shared" si="110"/>
        <v>0</v>
      </c>
      <c r="AJ230" s="11">
        <f t="shared" si="111"/>
        <v>0</v>
      </c>
      <c r="AK230" s="12">
        <f t="shared" si="112"/>
        <v>0</v>
      </c>
    </row>
    <row r="231" spans="1:37" x14ac:dyDescent="0.3">
      <c r="A231">
        <v>597839</v>
      </c>
      <c r="C231" s="1">
        <v>43854</v>
      </c>
      <c r="D231">
        <v>1</v>
      </c>
      <c r="E231" t="s">
        <v>215</v>
      </c>
      <c r="F231" t="s">
        <v>178</v>
      </c>
      <c r="G231" t="s">
        <v>23</v>
      </c>
      <c r="H231" s="2">
        <v>39481360</v>
      </c>
      <c r="J231">
        <f t="shared" si="85"/>
        <v>0</v>
      </c>
      <c r="K231">
        <f t="shared" si="86"/>
        <v>0</v>
      </c>
      <c r="L231">
        <f t="shared" si="87"/>
        <v>0</v>
      </c>
      <c r="M231">
        <f t="shared" si="88"/>
        <v>0</v>
      </c>
      <c r="N231">
        <f t="shared" si="89"/>
        <v>0</v>
      </c>
      <c r="O231">
        <f t="shared" si="90"/>
        <v>0</v>
      </c>
      <c r="P231">
        <f t="shared" si="91"/>
        <v>0</v>
      </c>
      <c r="Q231">
        <f t="shared" si="92"/>
        <v>0</v>
      </c>
      <c r="R231" s="11">
        <f t="shared" si="93"/>
        <v>0</v>
      </c>
      <c r="S231" s="12">
        <f t="shared" si="94"/>
        <v>0</v>
      </c>
      <c r="T231" s="11">
        <f t="shared" si="95"/>
        <v>0</v>
      </c>
      <c r="U231" s="12">
        <f t="shared" si="96"/>
        <v>0</v>
      </c>
      <c r="V231" s="11">
        <f t="shared" si="97"/>
        <v>0</v>
      </c>
      <c r="W231" s="12">
        <f t="shared" si="98"/>
        <v>0</v>
      </c>
      <c r="X231" s="11">
        <f t="shared" si="99"/>
        <v>0</v>
      </c>
      <c r="Y231" s="12">
        <f t="shared" si="100"/>
        <v>0</v>
      </c>
      <c r="Z231" s="11">
        <f t="shared" si="101"/>
        <v>0</v>
      </c>
      <c r="AA231" s="12">
        <f t="shared" si="102"/>
        <v>0</v>
      </c>
      <c r="AB231" s="11">
        <f t="shared" si="103"/>
        <v>0</v>
      </c>
      <c r="AC231" s="12">
        <f t="shared" si="104"/>
        <v>0</v>
      </c>
      <c r="AD231" s="11">
        <f t="shared" si="105"/>
        <v>0</v>
      </c>
      <c r="AE231" s="12">
        <f t="shared" si="106"/>
        <v>0</v>
      </c>
      <c r="AF231" s="11">
        <f t="shared" si="107"/>
        <v>0</v>
      </c>
      <c r="AG231" s="12">
        <f t="shared" si="108"/>
        <v>0</v>
      </c>
      <c r="AH231" s="11">
        <f t="shared" si="109"/>
        <v>0</v>
      </c>
      <c r="AI231" s="12">
        <f t="shared" si="110"/>
        <v>0</v>
      </c>
      <c r="AJ231" s="11">
        <f t="shared" si="111"/>
        <v>0</v>
      </c>
      <c r="AK231" s="12">
        <f t="shared" si="112"/>
        <v>0</v>
      </c>
    </row>
    <row r="232" spans="1:37" x14ac:dyDescent="0.3">
      <c r="A232">
        <v>597839</v>
      </c>
      <c r="C232" s="1">
        <v>43854</v>
      </c>
      <c r="D232">
        <v>2</v>
      </c>
      <c r="E232" t="s">
        <v>215</v>
      </c>
      <c r="F232" t="s">
        <v>178</v>
      </c>
      <c r="G232" t="s">
        <v>39</v>
      </c>
      <c r="H232" s="2">
        <v>41800000</v>
      </c>
      <c r="J232">
        <f t="shared" si="85"/>
        <v>0</v>
      </c>
      <c r="K232">
        <f t="shared" si="86"/>
        <v>0</v>
      </c>
      <c r="L232">
        <f t="shared" si="87"/>
        <v>0</v>
      </c>
      <c r="M232">
        <f t="shared" si="88"/>
        <v>0</v>
      </c>
      <c r="N232">
        <f t="shared" si="89"/>
        <v>0</v>
      </c>
      <c r="O232">
        <f t="shared" si="90"/>
        <v>0</v>
      </c>
      <c r="P232">
        <f t="shared" si="91"/>
        <v>0</v>
      </c>
      <c r="Q232">
        <f t="shared" si="92"/>
        <v>0</v>
      </c>
      <c r="R232" s="11">
        <f t="shared" si="93"/>
        <v>0</v>
      </c>
      <c r="S232" s="12">
        <f t="shared" si="94"/>
        <v>0</v>
      </c>
      <c r="T232" s="11">
        <f t="shared" si="95"/>
        <v>0</v>
      </c>
      <c r="U232" s="12">
        <f t="shared" si="96"/>
        <v>0</v>
      </c>
      <c r="V232" s="11">
        <f t="shared" si="97"/>
        <v>0</v>
      </c>
      <c r="W232" s="12">
        <f t="shared" si="98"/>
        <v>0</v>
      </c>
      <c r="X232" s="11">
        <f t="shared" si="99"/>
        <v>0</v>
      </c>
      <c r="Y232" s="12">
        <f t="shared" si="100"/>
        <v>0</v>
      </c>
      <c r="Z232" s="11">
        <f t="shared" si="101"/>
        <v>0</v>
      </c>
      <c r="AA232" s="12">
        <f t="shared" si="102"/>
        <v>0</v>
      </c>
      <c r="AB232" s="11">
        <f t="shared" si="103"/>
        <v>0</v>
      </c>
      <c r="AC232" s="12">
        <f t="shared" si="104"/>
        <v>0</v>
      </c>
      <c r="AD232" s="11">
        <f t="shared" si="105"/>
        <v>0</v>
      </c>
      <c r="AE232" s="12">
        <f t="shared" si="106"/>
        <v>0</v>
      </c>
      <c r="AF232" s="11">
        <f t="shared" si="107"/>
        <v>0</v>
      </c>
      <c r="AG232" s="12">
        <f t="shared" si="108"/>
        <v>0</v>
      </c>
      <c r="AH232" s="11">
        <f t="shared" si="109"/>
        <v>1</v>
      </c>
      <c r="AI232" s="12">
        <f t="shared" si="110"/>
        <v>0</v>
      </c>
      <c r="AJ232" s="11">
        <f t="shared" si="111"/>
        <v>0</v>
      </c>
      <c r="AK232" s="12">
        <f t="shared" si="112"/>
        <v>0</v>
      </c>
    </row>
    <row r="233" spans="1:37" x14ac:dyDescent="0.3">
      <c r="A233">
        <v>597839</v>
      </c>
      <c r="C233" s="1">
        <v>43854</v>
      </c>
      <c r="D233">
        <v>3</v>
      </c>
      <c r="E233" t="s">
        <v>215</v>
      </c>
      <c r="F233" t="s">
        <v>178</v>
      </c>
      <c r="G233" t="s">
        <v>156</v>
      </c>
      <c r="H233" s="2">
        <v>48747000</v>
      </c>
      <c r="J233">
        <f t="shared" si="85"/>
        <v>1</v>
      </c>
      <c r="K233">
        <f t="shared" si="86"/>
        <v>0</v>
      </c>
      <c r="L233">
        <f t="shared" si="87"/>
        <v>0</v>
      </c>
      <c r="M233">
        <f t="shared" si="88"/>
        <v>0</v>
      </c>
      <c r="N233">
        <f t="shared" si="89"/>
        <v>0</v>
      </c>
      <c r="O233">
        <f t="shared" si="90"/>
        <v>0</v>
      </c>
      <c r="P233">
        <f t="shared" si="91"/>
        <v>0</v>
      </c>
      <c r="Q233">
        <f t="shared" si="92"/>
        <v>0</v>
      </c>
      <c r="R233" s="11">
        <f t="shared" si="93"/>
        <v>0</v>
      </c>
      <c r="S233" s="12">
        <f t="shared" si="94"/>
        <v>0</v>
      </c>
      <c r="T233" s="11">
        <f t="shared" si="95"/>
        <v>0</v>
      </c>
      <c r="U233" s="12">
        <f t="shared" si="96"/>
        <v>0</v>
      </c>
      <c r="V233" s="11">
        <f t="shared" si="97"/>
        <v>0</v>
      </c>
      <c r="W233" s="12">
        <f t="shared" si="98"/>
        <v>0</v>
      </c>
      <c r="X233" s="11">
        <f t="shared" si="99"/>
        <v>0</v>
      </c>
      <c r="Y233" s="12">
        <f t="shared" si="100"/>
        <v>0</v>
      </c>
      <c r="Z233" s="11">
        <f t="shared" si="101"/>
        <v>0</v>
      </c>
      <c r="AA233" s="12">
        <f t="shared" si="102"/>
        <v>0</v>
      </c>
      <c r="AB233" s="11">
        <f t="shared" si="103"/>
        <v>0</v>
      </c>
      <c r="AC233" s="12">
        <f t="shared" si="104"/>
        <v>0</v>
      </c>
      <c r="AD233" s="11">
        <f t="shared" si="105"/>
        <v>0</v>
      </c>
      <c r="AE233" s="12">
        <f t="shared" si="106"/>
        <v>0</v>
      </c>
      <c r="AF233" s="11">
        <f t="shared" si="107"/>
        <v>0</v>
      </c>
      <c r="AG233" s="12">
        <f t="shared" si="108"/>
        <v>0</v>
      </c>
      <c r="AH233" s="11">
        <f t="shared" si="109"/>
        <v>0</v>
      </c>
      <c r="AI233" s="12">
        <f t="shared" si="110"/>
        <v>0</v>
      </c>
      <c r="AJ233" s="11">
        <f t="shared" si="111"/>
        <v>0</v>
      </c>
      <c r="AK233" s="12">
        <f t="shared" si="112"/>
        <v>0</v>
      </c>
    </row>
    <row r="234" spans="1:37" x14ac:dyDescent="0.3">
      <c r="A234">
        <v>597839</v>
      </c>
      <c r="C234" s="1">
        <v>43854</v>
      </c>
      <c r="D234">
        <v>4</v>
      </c>
      <c r="E234" t="s">
        <v>215</v>
      </c>
      <c r="F234" t="s">
        <v>178</v>
      </c>
      <c r="G234" t="s">
        <v>28</v>
      </c>
      <c r="H234" s="2">
        <v>55048311</v>
      </c>
      <c r="J234">
        <f t="shared" si="85"/>
        <v>0</v>
      </c>
      <c r="K234">
        <f t="shared" si="86"/>
        <v>0</v>
      </c>
      <c r="L234">
        <f t="shared" si="87"/>
        <v>0</v>
      </c>
      <c r="M234">
        <f t="shared" si="88"/>
        <v>0</v>
      </c>
      <c r="N234">
        <f t="shared" si="89"/>
        <v>0</v>
      </c>
      <c r="O234">
        <f t="shared" si="90"/>
        <v>0</v>
      </c>
      <c r="P234">
        <f t="shared" si="91"/>
        <v>0</v>
      </c>
      <c r="Q234">
        <f t="shared" si="92"/>
        <v>0</v>
      </c>
      <c r="R234" s="11">
        <f t="shared" si="93"/>
        <v>0</v>
      </c>
      <c r="S234" s="12">
        <f t="shared" si="94"/>
        <v>0</v>
      </c>
      <c r="T234" s="11">
        <f t="shared" si="95"/>
        <v>0</v>
      </c>
      <c r="U234" s="12">
        <f t="shared" si="96"/>
        <v>0</v>
      </c>
      <c r="V234" s="11">
        <f t="shared" si="97"/>
        <v>0</v>
      </c>
      <c r="W234" s="12">
        <f t="shared" si="98"/>
        <v>0</v>
      </c>
      <c r="X234" s="11">
        <f t="shared" si="99"/>
        <v>0</v>
      </c>
      <c r="Y234" s="12">
        <f t="shared" si="100"/>
        <v>0</v>
      </c>
      <c r="Z234" s="11">
        <f t="shared" si="101"/>
        <v>0</v>
      </c>
      <c r="AA234" s="12">
        <f t="shared" si="102"/>
        <v>0</v>
      </c>
      <c r="AB234" s="11">
        <f t="shared" si="103"/>
        <v>0</v>
      </c>
      <c r="AC234" s="12">
        <f t="shared" si="104"/>
        <v>0</v>
      </c>
      <c r="AD234" s="11">
        <f t="shared" si="105"/>
        <v>0</v>
      </c>
      <c r="AE234" s="12">
        <f t="shared" si="106"/>
        <v>0</v>
      </c>
      <c r="AF234" s="11">
        <f t="shared" si="107"/>
        <v>0</v>
      </c>
      <c r="AG234" s="12">
        <f t="shared" si="108"/>
        <v>0</v>
      </c>
      <c r="AH234" s="11">
        <f t="shared" si="109"/>
        <v>0</v>
      </c>
      <c r="AI234" s="12">
        <f t="shared" si="110"/>
        <v>0</v>
      </c>
      <c r="AJ234" s="11">
        <f t="shared" si="111"/>
        <v>0</v>
      </c>
      <c r="AK234" s="12">
        <f t="shared" si="112"/>
        <v>0</v>
      </c>
    </row>
    <row r="235" spans="1:37" x14ac:dyDescent="0.3">
      <c r="C235" s="1"/>
      <c r="H235" s="2"/>
      <c r="J235">
        <f t="shared" si="85"/>
        <v>0</v>
      </c>
      <c r="K235">
        <f t="shared" si="86"/>
        <v>0</v>
      </c>
      <c r="L235">
        <f t="shared" si="87"/>
        <v>0</v>
      </c>
      <c r="M235">
        <f t="shared" si="88"/>
        <v>0</v>
      </c>
      <c r="N235">
        <f t="shared" si="89"/>
        <v>0</v>
      </c>
      <c r="O235">
        <f t="shared" si="90"/>
        <v>0</v>
      </c>
      <c r="P235">
        <f t="shared" si="91"/>
        <v>0</v>
      </c>
      <c r="Q235">
        <f t="shared" si="92"/>
        <v>0</v>
      </c>
      <c r="R235" s="11">
        <f t="shared" si="93"/>
        <v>0</v>
      </c>
      <c r="S235" s="12">
        <f t="shared" si="94"/>
        <v>0</v>
      </c>
      <c r="T235" s="11">
        <f t="shared" si="95"/>
        <v>0</v>
      </c>
      <c r="U235" s="12">
        <f t="shared" si="96"/>
        <v>0</v>
      </c>
      <c r="V235" s="11">
        <f t="shared" si="97"/>
        <v>0</v>
      </c>
      <c r="W235" s="12">
        <f t="shared" si="98"/>
        <v>0</v>
      </c>
      <c r="X235" s="11">
        <f t="shared" si="99"/>
        <v>0</v>
      </c>
      <c r="Y235" s="12">
        <f t="shared" si="100"/>
        <v>0</v>
      </c>
      <c r="Z235" s="11">
        <f t="shared" si="101"/>
        <v>0</v>
      </c>
      <c r="AA235" s="12">
        <f t="shared" si="102"/>
        <v>0</v>
      </c>
      <c r="AB235" s="11">
        <f t="shared" si="103"/>
        <v>0</v>
      </c>
      <c r="AC235" s="12">
        <f t="shared" si="104"/>
        <v>0</v>
      </c>
      <c r="AD235" s="11">
        <f t="shared" si="105"/>
        <v>0</v>
      </c>
      <c r="AE235" s="12">
        <f t="shared" si="106"/>
        <v>0</v>
      </c>
      <c r="AF235" s="11">
        <f t="shared" si="107"/>
        <v>0</v>
      </c>
      <c r="AG235" s="12">
        <f t="shared" si="108"/>
        <v>0</v>
      </c>
      <c r="AH235" s="11">
        <f t="shared" si="109"/>
        <v>0</v>
      </c>
      <c r="AI235" s="12">
        <f t="shared" si="110"/>
        <v>0</v>
      </c>
      <c r="AJ235" s="11">
        <f t="shared" si="111"/>
        <v>0</v>
      </c>
      <c r="AK235" s="12">
        <f t="shared" si="112"/>
        <v>0</v>
      </c>
    </row>
    <row r="236" spans="1:37" x14ac:dyDescent="0.3">
      <c r="A236">
        <v>598174</v>
      </c>
      <c r="C236" s="1">
        <v>43845</v>
      </c>
      <c r="D236">
        <v>1</v>
      </c>
      <c r="E236" t="s">
        <v>216</v>
      </c>
      <c r="F236" t="s">
        <v>178</v>
      </c>
      <c r="G236" t="s">
        <v>21</v>
      </c>
      <c r="H236" s="2">
        <v>5229850</v>
      </c>
      <c r="J236">
        <f t="shared" si="85"/>
        <v>0</v>
      </c>
      <c r="K236">
        <f t="shared" si="86"/>
        <v>0</v>
      </c>
      <c r="L236">
        <f t="shared" si="87"/>
        <v>0</v>
      </c>
      <c r="M236">
        <f t="shared" si="88"/>
        <v>0</v>
      </c>
      <c r="N236">
        <f t="shared" si="89"/>
        <v>0</v>
      </c>
      <c r="O236">
        <f t="shared" si="90"/>
        <v>0</v>
      </c>
      <c r="P236">
        <f t="shared" si="91"/>
        <v>0</v>
      </c>
      <c r="Q236">
        <f t="shared" si="92"/>
        <v>0</v>
      </c>
      <c r="R236" s="11">
        <f t="shared" si="93"/>
        <v>0</v>
      </c>
      <c r="S236" s="12">
        <f t="shared" si="94"/>
        <v>0</v>
      </c>
      <c r="T236" s="11">
        <f t="shared" si="95"/>
        <v>0</v>
      </c>
      <c r="U236" s="12">
        <f t="shared" si="96"/>
        <v>0</v>
      </c>
      <c r="V236" s="11">
        <f t="shared" si="97"/>
        <v>0</v>
      </c>
      <c r="W236" s="12">
        <f t="shared" si="98"/>
        <v>0</v>
      </c>
      <c r="X236" s="11">
        <f t="shared" si="99"/>
        <v>1</v>
      </c>
      <c r="Y236" s="12">
        <f t="shared" si="100"/>
        <v>1</v>
      </c>
      <c r="Z236" s="11">
        <f t="shared" si="101"/>
        <v>0</v>
      </c>
      <c r="AA236" s="12">
        <f t="shared" si="102"/>
        <v>0</v>
      </c>
      <c r="AB236" s="11">
        <f t="shared" si="103"/>
        <v>0</v>
      </c>
      <c r="AC236" s="12">
        <f t="shared" si="104"/>
        <v>0</v>
      </c>
      <c r="AD236" s="11">
        <f t="shared" si="105"/>
        <v>0</v>
      </c>
      <c r="AE236" s="12">
        <f t="shared" si="106"/>
        <v>0</v>
      </c>
      <c r="AF236" s="11">
        <f t="shared" si="107"/>
        <v>0</v>
      </c>
      <c r="AG236" s="12">
        <f t="shared" si="108"/>
        <v>0</v>
      </c>
      <c r="AH236" s="11">
        <f t="shared" si="109"/>
        <v>0</v>
      </c>
      <c r="AI236" s="12">
        <f t="shared" si="110"/>
        <v>0</v>
      </c>
      <c r="AJ236" s="11">
        <f t="shared" si="111"/>
        <v>0</v>
      </c>
      <c r="AK236" s="12">
        <f t="shared" si="112"/>
        <v>0</v>
      </c>
    </row>
    <row r="237" spans="1:37" x14ac:dyDescent="0.3">
      <c r="A237">
        <v>598174</v>
      </c>
      <c r="C237" s="1">
        <v>43845</v>
      </c>
      <c r="D237">
        <v>2</v>
      </c>
      <c r="E237" t="s">
        <v>216</v>
      </c>
      <c r="F237" t="s">
        <v>178</v>
      </c>
      <c r="G237" t="s">
        <v>72</v>
      </c>
      <c r="H237" s="2">
        <v>5534679</v>
      </c>
      <c r="J237">
        <f t="shared" si="85"/>
        <v>0</v>
      </c>
      <c r="K237">
        <f t="shared" si="86"/>
        <v>0</v>
      </c>
      <c r="L237">
        <f t="shared" si="87"/>
        <v>0</v>
      </c>
      <c r="M237">
        <f t="shared" si="88"/>
        <v>0</v>
      </c>
      <c r="N237">
        <f t="shared" si="89"/>
        <v>0</v>
      </c>
      <c r="O237">
        <f t="shared" si="90"/>
        <v>0</v>
      </c>
      <c r="P237">
        <f t="shared" si="91"/>
        <v>0</v>
      </c>
      <c r="Q237">
        <f t="shared" si="92"/>
        <v>0</v>
      </c>
      <c r="R237" s="11">
        <f t="shared" si="93"/>
        <v>0</v>
      </c>
      <c r="S237" s="12">
        <f t="shared" si="94"/>
        <v>0</v>
      </c>
      <c r="T237" s="11">
        <f t="shared" si="95"/>
        <v>0</v>
      </c>
      <c r="U237" s="12">
        <f t="shared" si="96"/>
        <v>0</v>
      </c>
      <c r="V237" s="11">
        <f t="shared" si="97"/>
        <v>0</v>
      </c>
      <c r="W237" s="12">
        <f t="shared" si="98"/>
        <v>0</v>
      </c>
      <c r="X237" s="11">
        <f t="shared" si="99"/>
        <v>0</v>
      </c>
      <c r="Y237" s="12">
        <f t="shared" si="100"/>
        <v>0</v>
      </c>
      <c r="Z237" s="11">
        <f t="shared" si="101"/>
        <v>0</v>
      </c>
      <c r="AA237" s="12">
        <f t="shared" si="102"/>
        <v>0</v>
      </c>
      <c r="AB237" s="11">
        <f t="shared" si="103"/>
        <v>0</v>
      </c>
      <c r="AC237" s="12">
        <f t="shared" si="104"/>
        <v>0</v>
      </c>
      <c r="AD237" s="11">
        <f t="shared" si="105"/>
        <v>0</v>
      </c>
      <c r="AE237" s="12">
        <f t="shared" si="106"/>
        <v>0</v>
      </c>
      <c r="AF237" s="11">
        <f t="shared" si="107"/>
        <v>0</v>
      </c>
      <c r="AG237" s="12">
        <f t="shared" si="108"/>
        <v>0</v>
      </c>
      <c r="AH237" s="11">
        <f t="shared" si="109"/>
        <v>0</v>
      </c>
      <c r="AI237" s="12">
        <f t="shared" si="110"/>
        <v>0</v>
      </c>
      <c r="AJ237" s="11">
        <f t="shared" si="111"/>
        <v>0</v>
      </c>
      <c r="AK237" s="12">
        <f t="shared" si="112"/>
        <v>0</v>
      </c>
    </row>
    <row r="238" spans="1:37" x14ac:dyDescent="0.3">
      <c r="A238">
        <v>598174</v>
      </c>
      <c r="C238" s="1">
        <v>43845</v>
      </c>
      <c r="D238">
        <v>3</v>
      </c>
      <c r="E238" t="s">
        <v>216</v>
      </c>
      <c r="F238" t="s">
        <v>178</v>
      </c>
      <c r="G238" t="s">
        <v>20</v>
      </c>
      <c r="H238" s="2">
        <v>6085000</v>
      </c>
      <c r="J238">
        <f t="shared" si="85"/>
        <v>0</v>
      </c>
      <c r="K238">
        <f t="shared" si="86"/>
        <v>0</v>
      </c>
      <c r="L238">
        <f t="shared" si="87"/>
        <v>0</v>
      </c>
      <c r="M238">
        <f t="shared" si="88"/>
        <v>0</v>
      </c>
      <c r="N238">
        <f t="shared" si="89"/>
        <v>0</v>
      </c>
      <c r="O238">
        <f t="shared" si="90"/>
        <v>0</v>
      </c>
      <c r="P238">
        <f t="shared" si="91"/>
        <v>0</v>
      </c>
      <c r="Q238">
        <f t="shared" si="92"/>
        <v>0</v>
      </c>
      <c r="R238" s="11">
        <f t="shared" si="93"/>
        <v>1</v>
      </c>
      <c r="S238" s="12">
        <f t="shared" si="94"/>
        <v>0</v>
      </c>
      <c r="T238" s="11">
        <f t="shared" si="95"/>
        <v>1</v>
      </c>
      <c r="U238" s="12">
        <f t="shared" si="96"/>
        <v>0</v>
      </c>
      <c r="V238" s="11">
        <f t="shared" si="97"/>
        <v>0</v>
      </c>
      <c r="W238" s="12">
        <f t="shared" si="98"/>
        <v>0</v>
      </c>
      <c r="X238" s="11">
        <f t="shared" si="99"/>
        <v>0</v>
      </c>
      <c r="Y238" s="12">
        <f t="shared" si="100"/>
        <v>0</v>
      </c>
      <c r="Z238" s="11">
        <f t="shared" si="101"/>
        <v>0</v>
      </c>
      <c r="AA238" s="12">
        <f t="shared" si="102"/>
        <v>0</v>
      </c>
      <c r="AB238" s="11">
        <f t="shared" si="103"/>
        <v>0</v>
      </c>
      <c r="AC238" s="12">
        <f t="shared" si="104"/>
        <v>0</v>
      </c>
      <c r="AD238" s="11">
        <f t="shared" si="105"/>
        <v>0</v>
      </c>
      <c r="AE238" s="12">
        <f t="shared" si="106"/>
        <v>0</v>
      </c>
      <c r="AF238" s="11">
        <f t="shared" si="107"/>
        <v>0</v>
      </c>
      <c r="AG238" s="12">
        <f t="shared" si="108"/>
        <v>0</v>
      </c>
      <c r="AH238" s="11">
        <f t="shared" si="109"/>
        <v>0</v>
      </c>
      <c r="AI238" s="12">
        <f t="shared" si="110"/>
        <v>0</v>
      </c>
      <c r="AJ238" s="11">
        <f t="shared" si="111"/>
        <v>0</v>
      </c>
      <c r="AK238" s="12">
        <f t="shared" si="112"/>
        <v>0</v>
      </c>
    </row>
    <row r="239" spans="1:37" x14ac:dyDescent="0.3">
      <c r="A239">
        <v>598174</v>
      </c>
      <c r="C239" s="1">
        <v>43845</v>
      </c>
      <c r="D239">
        <v>4</v>
      </c>
      <c r="E239" t="s">
        <v>216</v>
      </c>
      <c r="F239" t="s">
        <v>178</v>
      </c>
      <c r="G239" t="s">
        <v>156</v>
      </c>
      <c r="H239" s="2">
        <v>6503751</v>
      </c>
      <c r="J239">
        <f t="shared" si="85"/>
        <v>1</v>
      </c>
      <c r="K239">
        <f t="shared" si="86"/>
        <v>0</v>
      </c>
      <c r="L239">
        <f t="shared" si="87"/>
        <v>0</v>
      </c>
      <c r="M239">
        <f t="shared" si="88"/>
        <v>0</v>
      </c>
      <c r="N239">
        <f t="shared" si="89"/>
        <v>0</v>
      </c>
      <c r="O239">
        <f t="shared" si="90"/>
        <v>0</v>
      </c>
      <c r="P239">
        <f t="shared" si="91"/>
        <v>0</v>
      </c>
      <c r="Q239">
        <f t="shared" si="92"/>
        <v>0</v>
      </c>
      <c r="R239" s="11">
        <f t="shared" si="93"/>
        <v>0</v>
      </c>
      <c r="S239" s="12">
        <f t="shared" si="94"/>
        <v>0</v>
      </c>
      <c r="T239" s="11">
        <f t="shared" si="95"/>
        <v>0</v>
      </c>
      <c r="U239" s="12">
        <f t="shared" si="96"/>
        <v>0</v>
      </c>
      <c r="V239" s="11">
        <f t="shared" si="97"/>
        <v>0</v>
      </c>
      <c r="W239" s="12">
        <f t="shared" si="98"/>
        <v>0</v>
      </c>
      <c r="X239" s="11">
        <f t="shared" si="99"/>
        <v>0</v>
      </c>
      <c r="Y239" s="12">
        <f t="shared" si="100"/>
        <v>0</v>
      </c>
      <c r="Z239" s="11">
        <f t="shared" si="101"/>
        <v>0</v>
      </c>
      <c r="AA239" s="12">
        <f t="shared" si="102"/>
        <v>0</v>
      </c>
      <c r="AB239" s="11">
        <f t="shared" si="103"/>
        <v>0</v>
      </c>
      <c r="AC239" s="12">
        <f t="shared" si="104"/>
        <v>0</v>
      </c>
      <c r="AD239" s="11">
        <f t="shared" si="105"/>
        <v>0</v>
      </c>
      <c r="AE239" s="12">
        <f t="shared" si="106"/>
        <v>0</v>
      </c>
      <c r="AF239" s="11">
        <f t="shared" si="107"/>
        <v>0</v>
      </c>
      <c r="AG239" s="12">
        <f t="shared" si="108"/>
        <v>0</v>
      </c>
      <c r="AH239" s="11">
        <f t="shared" si="109"/>
        <v>0</v>
      </c>
      <c r="AI239" s="12">
        <f t="shared" si="110"/>
        <v>0</v>
      </c>
      <c r="AJ239" s="11">
        <f t="shared" si="111"/>
        <v>0</v>
      </c>
      <c r="AK239" s="12">
        <f t="shared" si="112"/>
        <v>0</v>
      </c>
    </row>
    <row r="240" spans="1:37" x14ac:dyDescent="0.3">
      <c r="A240">
        <v>598174</v>
      </c>
      <c r="C240" s="1">
        <v>43845</v>
      </c>
      <c r="D240">
        <v>5</v>
      </c>
      <c r="E240" t="s">
        <v>216</v>
      </c>
      <c r="F240" t="s">
        <v>178</v>
      </c>
      <c r="G240" t="s">
        <v>16</v>
      </c>
      <c r="H240" s="2">
        <v>6623200</v>
      </c>
      <c r="J240">
        <f t="shared" si="85"/>
        <v>0</v>
      </c>
      <c r="K240">
        <f t="shared" si="86"/>
        <v>0</v>
      </c>
      <c r="L240">
        <f t="shared" si="87"/>
        <v>0</v>
      </c>
      <c r="M240">
        <f t="shared" si="88"/>
        <v>0</v>
      </c>
      <c r="N240">
        <f t="shared" si="89"/>
        <v>0</v>
      </c>
      <c r="O240">
        <f t="shared" si="90"/>
        <v>0</v>
      </c>
      <c r="P240">
        <f t="shared" si="91"/>
        <v>0</v>
      </c>
      <c r="Q240">
        <f t="shared" si="92"/>
        <v>0</v>
      </c>
      <c r="R240" s="11">
        <f t="shared" si="93"/>
        <v>0</v>
      </c>
      <c r="S240" s="12">
        <f t="shared" si="94"/>
        <v>0</v>
      </c>
      <c r="T240" s="11">
        <f t="shared" si="95"/>
        <v>0</v>
      </c>
      <c r="U240" s="12">
        <f t="shared" si="96"/>
        <v>0</v>
      </c>
      <c r="V240" s="11">
        <f t="shared" si="97"/>
        <v>0</v>
      </c>
      <c r="W240" s="12">
        <f t="shared" si="98"/>
        <v>0</v>
      </c>
      <c r="X240" s="11">
        <f t="shared" si="99"/>
        <v>0</v>
      </c>
      <c r="Y240" s="12">
        <f t="shared" si="100"/>
        <v>0</v>
      </c>
      <c r="Z240" s="11">
        <f t="shared" si="101"/>
        <v>0</v>
      </c>
      <c r="AA240" s="12">
        <f t="shared" si="102"/>
        <v>0</v>
      </c>
      <c r="AB240" s="11">
        <f t="shared" si="103"/>
        <v>0</v>
      </c>
      <c r="AC240" s="12">
        <f t="shared" si="104"/>
        <v>0</v>
      </c>
      <c r="AD240" s="11">
        <f t="shared" si="105"/>
        <v>0</v>
      </c>
      <c r="AE240" s="12">
        <f t="shared" si="106"/>
        <v>0</v>
      </c>
      <c r="AF240" s="11">
        <f t="shared" si="107"/>
        <v>0</v>
      </c>
      <c r="AG240" s="12">
        <f t="shared" si="108"/>
        <v>0</v>
      </c>
      <c r="AH240" s="11">
        <f t="shared" si="109"/>
        <v>0</v>
      </c>
      <c r="AI240" s="12">
        <f t="shared" si="110"/>
        <v>0</v>
      </c>
      <c r="AJ240" s="11">
        <f t="shared" si="111"/>
        <v>0</v>
      </c>
      <c r="AK240" s="12">
        <f t="shared" si="112"/>
        <v>0</v>
      </c>
    </row>
    <row r="241" spans="3:37" x14ac:dyDescent="0.3">
      <c r="C241" s="1"/>
      <c r="H241" s="2"/>
      <c r="J241">
        <f t="shared" si="85"/>
        <v>0</v>
      </c>
      <c r="K241">
        <f t="shared" si="86"/>
        <v>0</v>
      </c>
      <c r="L241">
        <f t="shared" si="87"/>
        <v>0</v>
      </c>
      <c r="M241">
        <f t="shared" si="88"/>
        <v>0</v>
      </c>
      <c r="N241">
        <f t="shared" si="89"/>
        <v>0</v>
      </c>
      <c r="O241">
        <f t="shared" si="90"/>
        <v>0</v>
      </c>
      <c r="P241">
        <f t="shared" si="91"/>
        <v>0</v>
      </c>
      <c r="Q241">
        <f t="shared" si="92"/>
        <v>0</v>
      </c>
      <c r="R241" s="11">
        <f t="shared" si="93"/>
        <v>0</v>
      </c>
      <c r="S241" s="12">
        <f t="shared" si="94"/>
        <v>0</v>
      </c>
      <c r="T241" s="11">
        <f t="shared" si="95"/>
        <v>0</v>
      </c>
      <c r="U241" s="12">
        <f t="shared" si="96"/>
        <v>0</v>
      </c>
      <c r="V241" s="11">
        <f t="shared" si="97"/>
        <v>0</v>
      </c>
      <c r="W241" s="12">
        <f t="shared" si="98"/>
        <v>0</v>
      </c>
      <c r="X241" s="11">
        <f t="shared" si="99"/>
        <v>0</v>
      </c>
      <c r="Y241" s="12">
        <f t="shared" si="100"/>
        <v>0</v>
      </c>
      <c r="Z241" s="11">
        <f t="shared" si="101"/>
        <v>0</v>
      </c>
      <c r="AA241" s="12">
        <f t="shared" si="102"/>
        <v>0</v>
      </c>
      <c r="AB241" s="11">
        <f t="shared" si="103"/>
        <v>0</v>
      </c>
      <c r="AC241" s="12">
        <f t="shared" si="104"/>
        <v>0</v>
      </c>
      <c r="AD241" s="11">
        <f t="shared" si="105"/>
        <v>0</v>
      </c>
      <c r="AE241" s="12">
        <f t="shared" si="106"/>
        <v>0</v>
      </c>
      <c r="AF241" s="11">
        <f t="shared" si="107"/>
        <v>0</v>
      </c>
      <c r="AG241" s="12">
        <f t="shared" si="108"/>
        <v>0</v>
      </c>
      <c r="AH241" s="11">
        <f t="shared" si="109"/>
        <v>0</v>
      </c>
      <c r="AI241" s="12">
        <f t="shared" si="110"/>
        <v>0</v>
      </c>
      <c r="AJ241" s="11">
        <f t="shared" si="111"/>
        <v>0</v>
      </c>
      <c r="AK241" s="12">
        <f t="shared" si="112"/>
        <v>0</v>
      </c>
    </row>
  </sheetData>
  <mergeCells count="14">
    <mergeCell ref="T1:U1"/>
    <mergeCell ref="AJ1:AK1"/>
    <mergeCell ref="AH1:AI1"/>
    <mergeCell ref="L1:M1"/>
    <mergeCell ref="J1:K1"/>
    <mergeCell ref="P1:Q1"/>
    <mergeCell ref="Z1:AA1"/>
    <mergeCell ref="N1:O1"/>
    <mergeCell ref="R1:S1"/>
    <mergeCell ref="AB1:AC1"/>
    <mergeCell ref="AF1:AG1"/>
    <mergeCell ref="AD1:AE1"/>
    <mergeCell ref="X1:Y1"/>
    <mergeCell ref="V1:W1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425"/>
  <sheetViews>
    <sheetView workbookViewId="0">
      <selection activeCell="N28" sqref="N28"/>
    </sheetView>
  </sheetViews>
  <sheetFormatPr defaultRowHeight="14.4" x14ac:dyDescent="0.3"/>
  <cols>
    <col min="2" max="2" width="2.6640625" customWidth="1"/>
    <col min="3" max="3" width="10.5546875" bestFit="1" customWidth="1"/>
    <col min="4" max="4" width="4.44140625" customWidth="1"/>
    <col min="5" max="5" width="65.6640625" customWidth="1"/>
    <col min="6" max="6" width="17.6640625" bestFit="1" customWidth="1"/>
    <col min="7" max="7" width="30.6640625" customWidth="1"/>
    <col min="8" max="8" width="16.33203125" style="23" bestFit="1" customWidth="1"/>
    <col min="9" max="9" width="4.88671875" customWidth="1"/>
  </cols>
  <sheetData>
    <row r="1" spans="1:37" s="4" customFormat="1" ht="15.75" customHeight="1" thickBot="1" x14ac:dyDescent="0.35">
      <c r="H1" s="21"/>
      <c r="J1" s="33" t="s">
        <v>156</v>
      </c>
      <c r="K1" s="34"/>
      <c r="L1" s="33" t="s">
        <v>35</v>
      </c>
      <c r="M1" s="34"/>
      <c r="N1" s="33" t="s">
        <v>13</v>
      </c>
      <c r="O1" s="34"/>
      <c r="P1" s="33" t="s">
        <v>44</v>
      </c>
      <c r="Q1" s="34"/>
      <c r="R1" s="33" t="s">
        <v>20</v>
      </c>
      <c r="S1" s="34"/>
      <c r="T1" s="33" t="s">
        <v>16</v>
      </c>
      <c r="U1" s="34"/>
      <c r="V1" s="33" t="s">
        <v>12</v>
      </c>
      <c r="W1" s="34"/>
      <c r="X1" s="33" t="s">
        <v>21</v>
      </c>
      <c r="Y1" s="34"/>
      <c r="Z1" s="33" t="s">
        <v>14</v>
      </c>
      <c r="AA1" s="34"/>
      <c r="AB1" s="33" t="s">
        <v>31</v>
      </c>
      <c r="AC1" s="34"/>
      <c r="AD1" s="33" t="s">
        <v>18</v>
      </c>
      <c r="AE1" s="34"/>
      <c r="AF1" s="33" t="s">
        <v>15</v>
      </c>
      <c r="AG1" s="34"/>
      <c r="AH1" s="33" t="s">
        <v>39</v>
      </c>
      <c r="AI1" s="34"/>
      <c r="AJ1" s="33" t="s">
        <v>29</v>
      </c>
      <c r="AK1" s="34"/>
    </row>
    <row r="2" spans="1:37" x14ac:dyDescent="0.3">
      <c r="A2" s="3" t="s">
        <v>157</v>
      </c>
      <c r="C2" s="3" t="s">
        <v>158</v>
      </c>
      <c r="E2" s="3" t="s">
        <v>159</v>
      </c>
      <c r="F2" s="3" t="s">
        <v>160</v>
      </c>
      <c r="G2" s="3" t="s">
        <v>0</v>
      </c>
      <c r="H2" s="22" t="s">
        <v>161</v>
      </c>
      <c r="J2" s="6" t="s">
        <v>162</v>
      </c>
      <c r="K2" s="7" t="s">
        <v>163</v>
      </c>
      <c r="L2" s="3" t="s">
        <v>162</v>
      </c>
      <c r="M2" s="3" t="s">
        <v>163</v>
      </c>
      <c r="N2" s="6" t="s">
        <v>162</v>
      </c>
      <c r="O2" s="7" t="s">
        <v>163</v>
      </c>
      <c r="P2" s="3" t="s">
        <v>162</v>
      </c>
      <c r="Q2" s="3" t="s">
        <v>163</v>
      </c>
      <c r="R2" s="15" t="s">
        <v>162</v>
      </c>
      <c r="S2" s="16" t="s">
        <v>163</v>
      </c>
      <c r="T2" s="15" t="s">
        <v>162</v>
      </c>
      <c r="U2" s="16" t="s">
        <v>163</v>
      </c>
      <c r="V2" s="15" t="s">
        <v>162</v>
      </c>
      <c r="W2" s="16" t="s">
        <v>163</v>
      </c>
      <c r="X2" s="15" t="s">
        <v>162</v>
      </c>
      <c r="Y2" s="16" t="s">
        <v>163</v>
      </c>
      <c r="Z2" s="15" t="s">
        <v>162</v>
      </c>
      <c r="AA2" s="16" t="s">
        <v>163</v>
      </c>
      <c r="AB2" s="15" t="s">
        <v>162</v>
      </c>
      <c r="AC2" s="16" t="s">
        <v>163</v>
      </c>
      <c r="AD2" s="15" t="s">
        <v>162</v>
      </c>
      <c r="AE2" s="16" t="s">
        <v>163</v>
      </c>
      <c r="AF2" s="15" t="s">
        <v>162</v>
      </c>
      <c r="AG2" s="16" t="s">
        <v>163</v>
      </c>
      <c r="AH2" s="15" t="s">
        <v>162</v>
      </c>
      <c r="AI2" s="16" t="s">
        <v>163</v>
      </c>
      <c r="AJ2" s="15" t="s">
        <v>162</v>
      </c>
      <c r="AK2" s="16" t="s">
        <v>163</v>
      </c>
    </row>
    <row r="3" spans="1:37" x14ac:dyDescent="0.3">
      <c r="A3" s="3"/>
      <c r="C3" s="3"/>
      <c r="E3" s="3"/>
      <c r="F3" s="3"/>
      <c r="G3" s="3"/>
      <c r="H3" s="22"/>
      <c r="J3" s="8">
        <f t="shared" ref="J3:AK3" si="0">SUM(J7:J422)</f>
        <v>40</v>
      </c>
      <c r="K3" s="9">
        <f t="shared" si="0"/>
        <v>4</v>
      </c>
      <c r="L3" s="3">
        <f t="shared" si="0"/>
        <v>1</v>
      </c>
      <c r="M3" s="3">
        <f t="shared" si="0"/>
        <v>0</v>
      </c>
      <c r="N3" s="8">
        <f t="shared" si="0"/>
        <v>23</v>
      </c>
      <c r="O3" s="9">
        <f t="shared" si="0"/>
        <v>1</v>
      </c>
      <c r="P3" s="3">
        <f t="shared" si="0"/>
        <v>0</v>
      </c>
      <c r="Q3" s="3">
        <f t="shared" si="0"/>
        <v>0</v>
      </c>
      <c r="R3" s="11">
        <f t="shared" si="0"/>
        <v>4</v>
      </c>
      <c r="S3" s="12">
        <f t="shared" si="0"/>
        <v>0</v>
      </c>
      <c r="T3" s="11">
        <f t="shared" si="0"/>
        <v>17</v>
      </c>
      <c r="U3" s="12">
        <f t="shared" si="0"/>
        <v>2</v>
      </c>
      <c r="V3" s="11">
        <f t="shared" si="0"/>
        <v>29</v>
      </c>
      <c r="W3" s="12">
        <f t="shared" si="0"/>
        <v>2</v>
      </c>
      <c r="X3" s="11">
        <f t="shared" si="0"/>
        <v>8</v>
      </c>
      <c r="Y3" s="12">
        <f t="shared" si="0"/>
        <v>0</v>
      </c>
      <c r="Z3" s="11">
        <f t="shared" si="0"/>
        <v>15</v>
      </c>
      <c r="AA3" s="12">
        <f t="shared" si="0"/>
        <v>0</v>
      </c>
      <c r="AB3" s="11">
        <f t="shared" si="0"/>
        <v>4</v>
      </c>
      <c r="AC3" s="12">
        <f t="shared" si="0"/>
        <v>0</v>
      </c>
      <c r="AD3" s="11">
        <f t="shared" si="0"/>
        <v>11</v>
      </c>
      <c r="AE3" s="12">
        <f t="shared" si="0"/>
        <v>2</v>
      </c>
      <c r="AF3" s="11">
        <f t="shared" si="0"/>
        <v>23</v>
      </c>
      <c r="AG3" s="12">
        <f t="shared" si="0"/>
        <v>0</v>
      </c>
      <c r="AH3" s="11">
        <f t="shared" si="0"/>
        <v>4</v>
      </c>
      <c r="AI3" s="12">
        <f t="shared" si="0"/>
        <v>0</v>
      </c>
      <c r="AJ3" s="11">
        <f t="shared" si="0"/>
        <v>5</v>
      </c>
      <c r="AK3" s="12">
        <f t="shared" si="0"/>
        <v>1</v>
      </c>
    </row>
    <row r="4" spans="1:37" x14ac:dyDescent="0.3">
      <c r="A4" s="3"/>
      <c r="C4" s="3"/>
      <c r="E4" s="3"/>
      <c r="F4" s="3"/>
      <c r="G4" s="3"/>
      <c r="H4" s="22"/>
      <c r="J4" s="8"/>
      <c r="K4" s="10">
        <f>K3/J3</f>
        <v>0.1</v>
      </c>
      <c r="L4" s="3"/>
      <c r="M4" s="5">
        <f>M3/L3</f>
        <v>0</v>
      </c>
      <c r="N4" s="8"/>
      <c r="O4" s="10">
        <f>O3/N3</f>
        <v>4.3478260869565216E-2</v>
      </c>
      <c r="P4" s="3"/>
      <c r="Q4" s="5" t="e">
        <f>Q3/P3</f>
        <v>#DIV/0!</v>
      </c>
      <c r="R4" s="11"/>
      <c r="S4" s="17">
        <f>S3/R3</f>
        <v>0</v>
      </c>
      <c r="T4" s="11"/>
      <c r="U4" s="17">
        <f>U3/T3</f>
        <v>0.11764705882352941</v>
      </c>
      <c r="V4" s="11"/>
      <c r="W4" s="17">
        <f>W3/V3</f>
        <v>6.8965517241379309E-2</v>
      </c>
      <c r="X4" s="11"/>
      <c r="Y4" s="17">
        <f>Y3/X3</f>
        <v>0</v>
      </c>
      <c r="Z4" s="11"/>
      <c r="AA4" s="17">
        <f>AA3/Z3</f>
        <v>0</v>
      </c>
      <c r="AB4" s="11"/>
      <c r="AC4" s="17">
        <f>AC3/AB3</f>
        <v>0</v>
      </c>
      <c r="AD4" s="11"/>
      <c r="AE4" s="17">
        <f>AE3/AD3</f>
        <v>0.18181818181818182</v>
      </c>
      <c r="AF4" s="11"/>
      <c r="AG4" s="17">
        <f>AG3/AF3</f>
        <v>0</v>
      </c>
      <c r="AH4" s="11"/>
      <c r="AI4" s="17">
        <f>AI3/AH3</f>
        <v>0</v>
      </c>
      <c r="AJ4" s="11"/>
      <c r="AK4" s="17">
        <f>AK3/AJ3</f>
        <v>0.2</v>
      </c>
    </row>
    <row r="5" spans="1:37" x14ac:dyDescent="0.3">
      <c r="A5" s="3"/>
      <c r="C5" s="3"/>
      <c r="E5" s="3"/>
      <c r="F5" s="3"/>
      <c r="G5" s="3"/>
      <c r="H5" s="22"/>
      <c r="J5" s="11"/>
      <c r="K5" s="12"/>
      <c r="L5" s="3"/>
      <c r="M5" s="3"/>
      <c r="N5" s="11"/>
      <c r="O5" s="12"/>
      <c r="P5" s="3"/>
      <c r="Q5" s="3"/>
      <c r="R5" s="11"/>
      <c r="S5" s="12"/>
      <c r="T5" s="11"/>
      <c r="U5" s="12"/>
      <c r="V5" s="11"/>
      <c r="W5" s="12"/>
      <c r="X5" s="11"/>
      <c r="Y5" s="12"/>
      <c r="Z5" s="11"/>
      <c r="AA5" s="12"/>
      <c r="AB5" s="11"/>
      <c r="AC5" s="12"/>
      <c r="AD5" s="11"/>
      <c r="AE5" s="12"/>
      <c r="AF5" s="11"/>
      <c r="AG5" s="12"/>
      <c r="AH5" s="11"/>
      <c r="AI5" s="12"/>
      <c r="AJ5" s="11"/>
      <c r="AK5" s="12"/>
    </row>
    <row r="6" spans="1:37" x14ac:dyDescent="0.3">
      <c r="D6" t="s">
        <v>539</v>
      </c>
      <c r="J6" s="11"/>
      <c r="K6" s="12"/>
      <c r="N6" s="11"/>
      <c r="O6" s="12"/>
      <c r="R6" s="11"/>
      <c r="S6" s="12"/>
      <c r="T6" s="11"/>
      <c r="U6" s="12"/>
      <c r="V6" s="11"/>
      <c r="W6" s="12"/>
      <c r="X6" s="11"/>
      <c r="Y6" s="12"/>
      <c r="Z6" s="11"/>
      <c r="AA6" s="12"/>
      <c r="AB6" s="11"/>
      <c r="AC6" s="12"/>
      <c r="AD6" s="11"/>
      <c r="AE6" s="12"/>
      <c r="AF6" s="11"/>
      <c r="AG6" s="12"/>
      <c r="AH6" s="11"/>
      <c r="AI6" s="12"/>
      <c r="AJ6" s="11"/>
      <c r="AK6" s="12"/>
    </row>
    <row r="7" spans="1:37" x14ac:dyDescent="0.3">
      <c r="A7">
        <v>596461</v>
      </c>
      <c r="C7" s="1">
        <v>43819</v>
      </c>
      <c r="D7">
        <v>1</v>
      </c>
      <c r="E7" t="s">
        <v>217</v>
      </c>
      <c r="F7" t="s">
        <v>534</v>
      </c>
      <c r="G7" t="s">
        <v>17</v>
      </c>
      <c r="H7" s="23">
        <v>2445491</v>
      </c>
      <c r="J7" s="11">
        <f t="shared" ref="J7:J70" si="1">IF(G7="Perfetto Contracting Co., Inc. ",1,)</f>
        <v>0</v>
      </c>
      <c r="K7" s="12">
        <f t="shared" ref="K7:K70" si="2">IF(AND(D7=1,G7="Perfetto Contracting Co., Inc. "),1,)</f>
        <v>0</v>
      </c>
      <c r="L7">
        <f t="shared" ref="L7:L70" si="3">IF(G7="Oliveira Contracting Inc",1,)</f>
        <v>0</v>
      </c>
      <c r="M7">
        <f t="shared" ref="M7:M70" si="4">IF(AND(D7=1,G7="Oliveira Contracting Inc"),1,)</f>
        <v>0</v>
      </c>
      <c r="N7" s="11">
        <f t="shared" ref="N7:N70" si="5">IF(G7="Triumph Construction Co.",1,)</f>
        <v>0</v>
      </c>
      <c r="O7" s="12">
        <f t="shared" ref="O7:O70" si="6">IF(AND(D7=1,G7="Triumph Construction Co."),1,)</f>
        <v>0</v>
      </c>
      <c r="P7">
        <f t="shared" ref="P7:P70" si="7">IF(G7="John Civetta &amp; Sons, Inc.",1,)</f>
        <v>0</v>
      </c>
      <c r="Q7">
        <f t="shared" ref="Q7:Q70" si="8">IF(AND(D7=1,G7="John Civetta &amp; Sons, Inc."),1,)</f>
        <v>0</v>
      </c>
      <c r="R7" s="11">
        <f t="shared" ref="R7:R70" si="9">IF(G7="Grace Industries LLC",1,)</f>
        <v>0</v>
      </c>
      <c r="S7" s="12">
        <f t="shared" ref="S7:S70" si="10">IF(AND(D7=1,G7="Grace Industries LLC"),1,)</f>
        <v>0</v>
      </c>
      <c r="T7" s="11">
        <f t="shared" ref="T7:T70" si="11">IF($G7="Perfetto Enterprises Co., Inc.",1,)</f>
        <v>0</v>
      </c>
      <c r="U7" s="12">
        <f t="shared" ref="U7:U70" si="12">IF(AND($D7=1,$G7="Perfetto Enterprises Co., Inc."),1,)</f>
        <v>0</v>
      </c>
      <c r="V7" s="11">
        <f t="shared" ref="V7:V70" si="13">IF($G7="JRCRUZ Corp",1,)</f>
        <v>0</v>
      </c>
      <c r="W7" s="12">
        <f t="shared" ref="W7:W70" si="14">IF(AND($D7=1,$G7="JRCRUZ Corp"),1,)</f>
        <v>0</v>
      </c>
      <c r="X7" s="11">
        <f t="shared" ref="X7:X70" si="15">IF($G7="Tully Construction Co.",1,)</f>
        <v>0</v>
      </c>
      <c r="Y7" s="12">
        <f t="shared" ref="Y7:Y70" si="16">IF(AND($D7=1,$G7="Tully Construction Co."),1,)</f>
        <v>0</v>
      </c>
      <c r="Z7" s="11">
        <f t="shared" ref="Z7:Z70" si="17">IF($G7="Restani Construction Corp.",1,)</f>
        <v>0</v>
      </c>
      <c r="AA7" s="12">
        <f t="shared" ref="AA7:AA70" si="18">IF(AND($D7=1,$G7="Restani Construction Corp."),1,)</f>
        <v>0</v>
      </c>
      <c r="AB7" s="11">
        <f t="shared" ref="AB7:AB70" si="19">IF($G7="DiFazio Industries",1,)</f>
        <v>0</v>
      </c>
      <c r="AC7" s="12">
        <f t="shared" ref="AC7:AC70" si="20">IF(AND($D7=1,$G7="DiFazio Industries"),1,)</f>
        <v>0</v>
      </c>
      <c r="AD7" s="11">
        <f t="shared" ref="AD7:AD70" si="21">IF($G7="PJS Group/Paul J. Scariano, Inc.",1,)</f>
        <v>0</v>
      </c>
      <c r="AE7" s="12">
        <f t="shared" ref="AE7:AE70" si="22">IF(AND($D7=1,$G7="PJS Group/Paul J. Scariano, Inc."),1,)</f>
        <v>0</v>
      </c>
      <c r="AF7" s="11">
        <f t="shared" ref="AF7:AF70" si="23">IF($G7="C.A.C. Industries, Inc.",1,)</f>
        <v>0</v>
      </c>
      <c r="AG7" s="12">
        <f t="shared" ref="AG7:AG70" si="24">IF(AND($D7=1,$G7="C.A.C. Industries, Inc."),1,)</f>
        <v>0</v>
      </c>
      <c r="AH7" s="11">
        <f t="shared" ref="AH7:AH70" si="25">IF($G7="MLJ Contracting LLC",1,)</f>
        <v>0</v>
      </c>
      <c r="AI7" s="12">
        <f t="shared" ref="AI7:AI70" si="26">IF(AND($D7=1,$G7="MLJ Contracting LLC"),1,)</f>
        <v>0</v>
      </c>
      <c r="AJ7" s="11">
        <f t="shared" ref="AJ7:AJ70" si="27">IF($G7="El Sol Contracting/ES II Enterprises JV",1,)</f>
        <v>0</v>
      </c>
      <c r="AK7" s="12">
        <f t="shared" ref="AK7:AK70" si="28">IF(AND($D7=1,$G7="El Sol Contracting/ES II Enterprises JV"),1,)</f>
        <v>0</v>
      </c>
    </row>
    <row r="8" spans="1:37" x14ac:dyDescent="0.3">
      <c r="A8">
        <v>596461</v>
      </c>
      <c r="C8" s="1">
        <v>43819</v>
      </c>
      <c r="D8">
        <v>2</v>
      </c>
      <c r="E8" t="s">
        <v>217</v>
      </c>
      <c r="F8" t="s">
        <v>534</v>
      </c>
      <c r="G8" t="s">
        <v>12</v>
      </c>
      <c r="H8" s="23">
        <v>2598772</v>
      </c>
      <c r="J8" s="11">
        <f t="shared" si="1"/>
        <v>0</v>
      </c>
      <c r="K8" s="12">
        <f t="shared" si="2"/>
        <v>0</v>
      </c>
      <c r="L8">
        <f t="shared" si="3"/>
        <v>0</v>
      </c>
      <c r="M8">
        <f t="shared" si="4"/>
        <v>0</v>
      </c>
      <c r="N8" s="11">
        <f t="shared" si="5"/>
        <v>0</v>
      </c>
      <c r="O8" s="12">
        <f t="shared" si="6"/>
        <v>0</v>
      </c>
      <c r="P8">
        <f t="shared" si="7"/>
        <v>0</v>
      </c>
      <c r="Q8">
        <f t="shared" si="8"/>
        <v>0</v>
      </c>
      <c r="R8" s="11">
        <f t="shared" si="9"/>
        <v>0</v>
      </c>
      <c r="S8" s="12">
        <f t="shared" si="10"/>
        <v>0</v>
      </c>
      <c r="T8" s="11">
        <f t="shared" si="11"/>
        <v>0</v>
      </c>
      <c r="U8" s="12">
        <f t="shared" si="12"/>
        <v>0</v>
      </c>
      <c r="V8" s="11">
        <f t="shared" si="13"/>
        <v>1</v>
      </c>
      <c r="W8" s="12">
        <f t="shared" si="14"/>
        <v>0</v>
      </c>
      <c r="X8" s="11">
        <f t="shared" si="15"/>
        <v>0</v>
      </c>
      <c r="Y8" s="12">
        <f t="shared" si="16"/>
        <v>0</v>
      </c>
      <c r="Z8" s="11">
        <f t="shared" si="17"/>
        <v>0</v>
      </c>
      <c r="AA8" s="12">
        <f t="shared" si="18"/>
        <v>0</v>
      </c>
      <c r="AB8" s="11">
        <f t="shared" si="19"/>
        <v>0</v>
      </c>
      <c r="AC8" s="12">
        <f t="shared" si="20"/>
        <v>0</v>
      </c>
      <c r="AD8" s="11">
        <f t="shared" si="21"/>
        <v>0</v>
      </c>
      <c r="AE8" s="12">
        <f t="shared" si="22"/>
        <v>0</v>
      </c>
      <c r="AF8" s="11">
        <f t="shared" si="23"/>
        <v>0</v>
      </c>
      <c r="AG8" s="12">
        <f t="shared" si="24"/>
        <v>0</v>
      </c>
      <c r="AH8" s="11">
        <f t="shared" si="25"/>
        <v>0</v>
      </c>
      <c r="AI8" s="12">
        <f t="shared" si="26"/>
        <v>0</v>
      </c>
      <c r="AJ8" s="11">
        <f t="shared" si="27"/>
        <v>0</v>
      </c>
      <c r="AK8" s="12">
        <f t="shared" si="28"/>
        <v>0</v>
      </c>
    </row>
    <row r="9" spans="1:37" x14ac:dyDescent="0.3">
      <c r="A9">
        <v>596461</v>
      </c>
      <c r="C9" s="1">
        <v>43819</v>
      </c>
      <c r="D9">
        <v>3</v>
      </c>
      <c r="E9" t="s">
        <v>217</v>
      </c>
      <c r="F9" t="s">
        <v>534</v>
      </c>
      <c r="G9" t="s">
        <v>14</v>
      </c>
      <c r="H9" s="23">
        <v>2684368</v>
      </c>
      <c r="J9" s="11">
        <f t="shared" si="1"/>
        <v>0</v>
      </c>
      <c r="K9" s="12">
        <f t="shared" si="2"/>
        <v>0</v>
      </c>
      <c r="L9">
        <f t="shared" si="3"/>
        <v>0</v>
      </c>
      <c r="M9">
        <f t="shared" si="4"/>
        <v>0</v>
      </c>
      <c r="N9" s="11">
        <f t="shared" si="5"/>
        <v>0</v>
      </c>
      <c r="O9" s="12">
        <f t="shared" si="6"/>
        <v>0</v>
      </c>
      <c r="P9">
        <f t="shared" si="7"/>
        <v>0</v>
      </c>
      <c r="Q9">
        <f t="shared" si="8"/>
        <v>0</v>
      </c>
      <c r="R9" s="11">
        <f t="shared" si="9"/>
        <v>0</v>
      </c>
      <c r="S9" s="12">
        <f t="shared" si="10"/>
        <v>0</v>
      </c>
      <c r="T9" s="11">
        <f t="shared" si="11"/>
        <v>0</v>
      </c>
      <c r="U9" s="12">
        <f t="shared" si="12"/>
        <v>0</v>
      </c>
      <c r="V9" s="11">
        <f t="shared" si="13"/>
        <v>0</v>
      </c>
      <c r="W9" s="12">
        <f t="shared" si="14"/>
        <v>0</v>
      </c>
      <c r="X9" s="11">
        <f t="shared" si="15"/>
        <v>0</v>
      </c>
      <c r="Y9" s="12">
        <f t="shared" si="16"/>
        <v>0</v>
      </c>
      <c r="Z9" s="11">
        <f t="shared" si="17"/>
        <v>1</v>
      </c>
      <c r="AA9" s="12">
        <f t="shared" si="18"/>
        <v>0</v>
      </c>
      <c r="AB9" s="11">
        <f t="shared" si="19"/>
        <v>0</v>
      </c>
      <c r="AC9" s="12">
        <f t="shared" si="20"/>
        <v>0</v>
      </c>
      <c r="AD9" s="11">
        <f t="shared" si="21"/>
        <v>0</v>
      </c>
      <c r="AE9" s="12">
        <f t="shared" si="22"/>
        <v>0</v>
      </c>
      <c r="AF9" s="11">
        <f t="shared" si="23"/>
        <v>0</v>
      </c>
      <c r="AG9" s="12">
        <f t="shared" si="24"/>
        <v>0</v>
      </c>
      <c r="AH9" s="11">
        <f t="shared" si="25"/>
        <v>0</v>
      </c>
      <c r="AI9" s="12">
        <f t="shared" si="26"/>
        <v>0</v>
      </c>
      <c r="AJ9" s="11">
        <f t="shared" si="27"/>
        <v>0</v>
      </c>
      <c r="AK9" s="12">
        <f t="shared" si="28"/>
        <v>0</v>
      </c>
    </row>
    <row r="10" spans="1:37" x14ac:dyDescent="0.3">
      <c r="A10">
        <v>596461</v>
      </c>
      <c r="C10" s="1">
        <v>43819</v>
      </c>
      <c r="D10">
        <v>4</v>
      </c>
      <c r="E10" t="s">
        <v>217</v>
      </c>
      <c r="F10" t="s">
        <v>534</v>
      </c>
      <c r="G10" t="s">
        <v>156</v>
      </c>
      <c r="H10" s="23">
        <v>2709505</v>
      </c>
      <c r="J10" s="11">
        <f t="shared" si="1"/>
        <v>1</v>
      </c>
      <c r="K10" s="12">
        <f t="shared" si="2"/>
        <v>0</v>
      </c>
      <c r="L10">
        <f t="shared" si="3"/>
        <v>0</v>
      </c>
      <c r="M10">
        <f t="shared" si="4"/>
        <v>0</v>
      </c>
      <c r="N10" s="11">
        <f t="shared" si="5"/>
        <v>0</v>
      </c>
      <c r="O10" s="12">
        <f t="shared" si="6"/>
        <v>0</v>
      </c>
      <c r="P10">
        <f t="shared" si="7"/>
        <v>0</v>
      </c>
      <c r="Q10">
        <f t="shared" si="8"/>
        <v>0</v>
      </c>
      <c r="R10" s="11">
        <f t="shared" si="9"/>
        <v>0</v>
      </c>
      <c r="S10" s="12">
        <f t="shared" si="10"/>
        <v>0</v>
      </c>
      <c r="T10" s="11">
        <f t="shared" si="11"/>
        <v>0</v>
      </c>
      <c r="U10" s="12">
        <f t="shared" si="12"/>
        <v>0</v>
      </c>
      <c r="V10" s="11">
        <f t="shared" si="13"/>
        <v>0</v>
      </c>
      <c r="W10" s="12">
        <f t="shared" si="14"/>
        <v>0</v>
      </c>
      <c r="X10" s="11">
        <f t="shared" si="15"/>
        <v>0</v>
      </c>
      <c r="Y10" s="12">
        <f t="shared" si="16"/>
        <v>0</v>
      </c>
      <c r="Z10" s="11">
        <f t="shared" si="17"/>
        <v>0</v>
      </c>
      <c r="AA10" s="12">
        <f t="shared" si="18"/>
        <v>0</v>
      </c>
      <c r="AB10" s="11">
        <f t="shared" si="19"/>
        <v>0</v>
      </c>
      <c r="AC10" s="12">
        <f t="shared" si="20"/>
        <v>0</v>
      </c>
      <c r="AD10" s="11">
        <f t="shared" si="21"/>
        <v>0</v>
      </c>
      <c r="AE10" s="12">
        <f t="shared" si="22"/>
        <v>0</v>
      </c>
      <c r="AF10" s="11">
        <f t="shared" si="23"/>
        <v>0</v>
      </c>
      <c r="AG10" s="12">
        <f t="shared" si="24"/>
        <v>0</v>
      </c>
      <c r="AH10" s="11">
        <f t="shared" si="25"/>
        <v>0</v>
      </c>
      <c r="AI10" s="12">
        <f t="shared" si="26"/>
        <v>0</v>
      </c>
      <c r="AJ10" s="11">
        <f t="shared" si="27"/>
        <v>0</v>
      </c>
      <c r="AK10" s="12">
        <f t="shared" si="28"/>
        <v>0</v>
      </c>
    </row>
    <row r="11" spans="1:37" x14ac:dyDescent="0.3">
      <c r="A11">
        <v>596461</v>
      </c>
      <c r="C11" s="1">
        <v>43819</v>
      </c>
      <c r="D11">
        <v>5</v>
      </c>
      <c r="E11" t="s">
        <v>217</v>
      </c>
      <c r="F11" t="s">
        <v>534</v>
      </c>
      <c r="G11" t="s">
        <v>15</v>
      </c>
      <c r="H11" s="23">
        <v>2797945</v>
      </c>
      <c r="J11" s="11">
        <f t="shared" si="1"/>
        <v>0</v>
      </c>
      <c r="K11" s="12">
        <f t="shared" si="2"/>
        <v>0</v>
      </c>
      <c r="L11">
        <f t="shared" si="3"/>
        <v>0</v>
      </c>
      <c r="M11">
        <f t="shared" si="4"/>
        <v>0</v>
      </c>
      <c r="N11" s="11">
        <f t="shared" si="5"/>
        <v>0</v>
      </c>
      <c r="O11" s="12">
        <f t="shared" si="6"/>
        <v>0</v>
      </c>
      <c r="P11">
        <f t="shared" si="7"/>
        <v>0</v>
      </c>
      <c r="Q11">
        <f t="shared" si="8"/>
        <v>0</v>
      </c>
      <c r="R11" s="11">
        <f t="shared" si="9"/>
        <v>0</v>
      </c>
      <c r="S11" s="12">
        <f t="shared" si="10"/>
        <v>0</v>
      </c>
      <c r="T11" s="11">
        <f t="shared" si="11"/>
        <v>0</v>
      </c>
      <c r="U11" s="12">
        <f t="shared" si="12"/>
        <v>0</v>
      </c>
      <c r="V11" s="11">
        <f t="shared" si="13"/>
        <v>0</v>
      </c>
      <c r="W11" s="12">
        <f t="shared" si="14"/>
        <v>0</v>
      </c>
      <c r="X11" s="11">
        <f t="shared" si="15"/>
        <v>0</v>
      </c>
      <c r="Y11" s="12">
        <f t="shared" si="16"/>
        <v>0</v>
      </c>
      <c r="Z11" s="11">
        <f t="shared" si="17"/>
        <v>0</v>
      </c>
      <c r="AA11" s="12">
        <f t="shared" si="18"/>
        <v>0</v>
      </c>
      <c r="AB11" s="11">
        <f t="shared" si="19"/>
        <v>0</v>
      </c>
      <c r="AC11" s="12">
        <f t="shared" si="20"/>
        <v>0</v>
      </c>
      <c r="AD11" s="11">
        <f t="shared" si="21"/>
        <v>0</v>
      </c>
      <c r="AE11" s="12">
        <f t="shared" si="22"/>
        <v>0</v>
      </c>
      <c r="AF11" s="11">
        <f t="shared" si="23"/>
        <v>1</v>
      </c>
      <c r="AG11" s="12">
        <f t="shared" si="24"/>
        <v>0</v>
      </c>
      <c r="AH11" s="11">
        <f t="shared" si="25"/>
        <v>0</v>
      </c>
      <c r="AI11" s="12">
        <f t="shared" si="26"/>
        <v>0</v>
      </c>
      <c r="AJ11" s="11">
        <f t="shared" si="27"/>
        <v>0</v>
      </c>
      <c r="AK11" s="12">
        <f t="shared" si="28"/>
        <v>0</v>
      </c>
    </row>
    <row r="12" spans="1:37" x14ac:dyDescent="0.3">
      <c r="A12">
        <v>596461</v>
      </c>
      <c r="C12" s="1">
        <v>43819</v>
      </c>
      <c r="D12">
        <v>6</v>
      </c>
      <c r="E12" t="s">
        <v>217</v>
      </c>
      <c r="F12" t="s">
        <v>534</v>
      </c>
      <c r="G12" t="s">
        <v>26</v>
      </c>
      <c r="H12" s="23">
        <v>3273396</v>
      </c>
      <c r="J12" s="11">
        <f t="shared" si="1"/>
        <v>0</v>
      </c>
      <c r="K12" s="12">
        <f t="shared" si="2"/>
        <v>0</v>
      </c>
      <c r="L12">
        <f t="shared" si="3"/>
        <v>0</v>
      </c>
      <c r="M12">
        <f t="shared" si="4"/>
        <v>0</v>
      </c>
      <c r="N12" s="11">
        <f t="shared" si="5"/>
        <v>0</v>
      </c>
      <c r="O12" s="12">
        <f t="shared" si="6"/>
        <v>0</v>
      </c>
      <c r="P12">
        <f t="shared" si="7"/>
        <v>0</v>
      </c>
      <c r="Q12">
        <f t="shared" si="8"/>
        <v>0</v>
      </c>
      <c r="R12" s="11">
        <f t="shared" si="9"/>
        <v>0</v>
      </c>
      <c r="S12" s="12">
        <f t="shared" si="10"/>
        <v>0</v>
      </c>
      <c r="T12" s="11">
        <f t="shared" si="11"/>
        <v>0</v>
      </c>
      <c r="U12" s="12">
        <f t="shared" si="12"/>
        <v>0</v>
      </c>
      <c r="V12" s="11">
        <f t="shared" si="13"/>
        <v>0</v>
      </c>
      <c r="W12" s="12">
        <f t="shared" si="14"/>
        <v>0</v>
      </c>
      <c r="X12" s="11">
        <f t="shared" si="15"/>
        <v>0</v>
      </c>
      <c r="Y12" s="12">
        <f t="shared" si="16"/>
        <v>0</v>
      </c>
      <c r="Z12" s="11">
        <f t="shared" si="17"/>
        <v>0</v>
      </c>
      <c r="AA12" s="12">
        <f t="shared" si="18"/>
        <v>0</v>
      </c>
      <c r="AB12" s="11">
        <f t="shared" si="19"/>
        <v>0</v>
      </c>
      <c r="AC12" s="12">
        <f t="shared" si="20"/>
        <v>0</v>
      </c>
      <c r="AD12" s="11">
        <f t="shared" si="21"/>
        <v>0</v>
      </c>
      <c r="AE12" s="12">
        <f t="shared" si="22"/>
        <v>0</v>
      </c>
      <c r="AF12" s="11">
        <f t="shared" si="23"/>
        <v>0</v>
      </c>
      <c r="AG12" s="12">
        <f t="shared" si="24"/>
        <v>0</v>
      </c>
      <c r="AH12" s="11">
        <f t="shared" si="25"/>
        <v>0</v>
      </c>
      <c r="AI12" s="12">
        <f t="shared" si="26"/>
        <v>0</v>
      </c>
      <c r="AJ12" s="11">
        <f t="shared" si="27"/>
        <v>0</v>
      </c>
      <c r="AK12" s="12">
        <f t="shared" si="28"/>
        <v>0</v>
      </c>
    </row>
    <row r="13" spans="1:37" x14ac:dyDescent="0.3">
      <c r="A13">
        <v>596461</v>
      </c>
      <c r="C13" s="1">
        <v>43819</v>
      </c>
      <c r="D13">
        <v>7</v>
      </c>
      <c r="E13" t="s">
        <v>217</v>
      </c>
      <c r="F13" t="s">
        <v>534</v>
      </c>
      <c r="G13" t="s">
        <v>19</v>
      </c>
      <c r="H13" s="23">
        <v>4252765</v>
      </c>
      <c r="J13" s="11">
        <f t="shared" si="1"/>
        <v>0</v>
      </c>
      <c r="K13" s="12">
        <f t="shared" si="2"/>
        <v>0</v>
      </c>
      <c r="L13">
        <f t="shared" si="3"/>
        <v>0</v>
      </c>
      <c r="M13">
        <f t="shared" si="4"/>
        <v>0</v>
      </c>
      <c r="N13" s="11">
        <f t="shared" si="5"/>
        <v>0</v>
      </c>
      <c r="O13" s="12">
        <f t="shared" si="6"/>
        <v>0</v>
      </c>
      <c r="P13">
        <f t="shared" si="7"/>
        <v>0</v>
      </c>
      <c r="Q13">
        <f t="shared" si="8"/>
        <v>0</v>
      </c>
      <c r="R13" s="11">
        <f t="shared" si="9"/>
        <v>0</v>
      </c>
      <c r="S13" s="12">
        <f t="shared" si="10"/>
        <v>0</v>
      </c>
      <c r="T13" s="11">
        <f t="shared" si="11"/>
        <v>0</v>
      </c>
      <c r="U13" s="12">
        <f t="shared" si="12"/>
        <v>0</v>
      </c>
      <c r="V13" s="11">
        <f t="shared" si="13"/>
        <v>0</v>
      </c>
      <c r="W13" s="12">
        <f t="shared" si="14"/>
        <v>0</v>
      </c>
      <c r="X13" s="11">
        <f t="shared" si="15"/>
        <v>0</v>
      </c>
      <c r="Y13" s="12">
        <f t="shared" si="16"/>
        <v>0</v>
      </c>
      <c r="Z13" s="11">
        <f t="shared" si="17"/>
        <v>0</v>
      </c>
      <c r="AA13" s="12">
        <f t="shared" si="18"/>
        <v>0</v>
      </c>
      <c r="AB13" s="11">
        <f t="shared" si="19"/>
        <v>0</v>
      </c>
      <c r="AC13" s="12">
        <f t="shared" si="20"/>
        <v>0</v>
      </c>
      <c r="AD13" s="11">
        <f t="shared" si="21"/>
        <v>0</v>
      </c>
      <c r="AE13" s="12">
        <f t="shared" si="22"/>
        <v>0</v>
      </c>
      <c r="AF13" s="11">
        <f t="shared" si="23"/>
        <v>0</v>
      </c>
      <c r="AG13" s="12">
        <f t="shared" si="24"/>
        <v>0</v>
      </c>
      <c r="AH13" s="11">
        <f t="shared" si="25"/>
        <v>0</v>
      </c>
      <c r="AI13" s="12">
        <f t="shared" si="26"/>
        <v>0</v>
      </c>
      <c r="AJ13" s="11">
        <f t="shared" si="27"/>
        <v>0</v>
      </c>
      <c r="AK13" s="12">
        <f t="shared" si="28"/>
        <v>0</v>
      </c>
    </row>
    <row r="14" spans="1:37" x14ac:dyDescent="0.3">
      <c r="A14">
        <v>596461</v>
      </c>
      <c r="C14" s="1">
        <v>43819</v>
      </c>
      <c r="D14">
        <v>8</v>
      </c>
      <c r="E14" t="s">
        <v>217</v>
      </c>
      <c r="F14" t="s">
        <v>532</v>
      </c>
      <c r="G14" t="s">
        <v>17</v>
      </c>
      <c r="H14" s="23">
        <v>4056765</v>
      </c>
      <c r="J14" s="11">
        <f t="shared" si="1"/>
        <v>0</v>
      </c>
      <c r="K14" s="12">
        <f t="shared" si="2"/>
        <v>0</v>
      </c>
      <c r="L14">
        <f t="shared" si="3"/>
        <v>0</v>
      </c>
      <c r="M14">
        <f t="shared" si="4"/>
        <v>0</v>
      </c>
      <c r="N14" s="11">
        <f t="shared" si="5"/>
        <v>0</v>
      </c>
      <c r="O14" s="12">
        <f t="shared" si="6"/>
        <v>0</v>
      </c>
      <c r="P14">
        <f t="shared" si="7"/>
        <v>0</v>
      </c>
      <c r="Q14">
        <f t="shared" si="8"/>
        <v>0</v>
      </c>
      <c r="R14" s="11">
        <f t="shared" si="9"/>
        <v>0</v>
      </c>
      <c r="S14" s="12">
        <f t="shared" si="10"/>
        <v>0</v>
      </c>
      <c r="T14" s="11">
        <f t="shared" si="11"/>
        <v>0</v>
      </c>
      <c r="U14" s="12">
        <f t="shared" si="12"/>
        <v>0</v>
      </c>
      <c r="V14" s="11">
        <f t="shared" si="13"/>
        <v>0</v>
      </c>
      <c r="W14" s="12">
        <f t="shared" si="14"/>
        <v>0</v>
      </c>
      <c r="X14" s="11">
        <f t="shared" si="15"/>
        <v>0</v>
      </c>
      <c r="Y14" s="12">
        <f t="shared" si="16"/>
        <v>0</v>
      </c>
      <c r="Z14" s="11">
        <f t="shared" si="17"/>
        <v>0</v>
      </c>
      <c r="AA14" s="12">
        <f t="shared" si="18"/>
        <v>0</v>
      </c>
      <c r="AB14" s="11">
        <f t="shared" si="19"/>
        <v>0</v>
      </c>
      <c r="AC14" s="12">
        <f t="shared" si="20"/>
        <v>0</v>
      </c>
      <c r="AD14" s="11">
        <f t="shared" si="21"/>
        <v>0</v>
      </c>
      <c r="AE14" s="12">
        <f t="shared" si="22"/>
        <v>0</v>
      </c>
      <c r="AF14" s="11">
        <f t="shared" si="23"/>
        <v>0</v>
      </c>
      <c r="AG14" s="12">
        <f t="shared" si="24"/>
        <v>0</v>
      </c>
      <c r="AH14" s="11">
        <f t="shared" si="25"/>
        <v>0</v>
      </c>
      <c r="AI14" s="12">
        <f t="shared" si="26"/>
        <v>0</v>
      </c>
      <c r="AJ14" s="11">
        <f t="shared" si="27"/>
        <v>0</v>
      </c>
      <c r="AK14" s="12">
        <f t="shared" si="28"/>
        <v>0</v>
      </c>
    </row>
    <row r="15" spans="1:37" x14ac:dyDescent="0.3">
      <c r="A15">
        <v>596461</v>
      </c>
      <c r="C15" s="1">
        <v>43819</v>
      </c>
      <c r="D15">
        <v>9</v>
      </c>
      <c r="E15" t="s">
        <v>217</v>
      </c>
      <c r="F15" t="s">
        <v>532</v>
      </c>
      <c r="G15" t="s">
        <v>12</v>
      </c>
      <c r="H15" s="23">
        <v>4311209</v>
      </c>
      <c r="J15" s="11">
        <f t="shared" si="1"/>
        <v>0</v>
      </c>
      <c r="K15" s="12">
        <f t="shared" si="2"/>
        <v>0</v>
      </c>
      <c r="L15">
        <f t="shared" si="3"/>
        <v>0</v>
      </c>
      <c r="M15">
        <f t="shared" si="4"/>
        <v>0</v>
      </c>
      <c r="N15" s="11">
        <f t="shared" si="5"/>
        <v>0</v>
      </c>
      <c r="O15" s="12">
        <f t="shared" si="6"/>
        <v>0</v>
      </c>
      <c r="P15">
        <f t="shared" si="7"/>
        <v>0</v>
      </c>
      <c r="Q15">
        <f t="shared" si="8"/>
        <v>0</v>
      </c>
      <c r="R15" s="11">
        <f t="shared" si="9"/>
        <v>0</v>
      </c>
      <c r="S15" s="12">
        <f t="shared" si="10"/>
        <v>0</v>
      </c>
      <c r="T15" s="11">
        <f t="shared" si="11"/>
        <v>0</v>
      </c>
      <c r="U15" s="12">
        <f t="shared" si="12"/>
        <v>0</v>
      </c>
      <c r="V15" s="11">
        <f t="shared" si="13"/>
        <v>1</v>
      </c>
      <c r="W15" s="12">
        <f t="shared" si="14"/>
        <v>0</v>
      </c>
      <c r="X15" s="11">
        <f t="shared" si="15"/>
        <v>0</v>
      </c>
      <c r="Y15" s="12">
        <f t="shared" si="16"/>
        <v>0</v>
      </c>
      <c r="Z15" s="11">
        <f t="shared" si="17"/>
        <v>0</v>
      </c>
      <c r="AA15" s="12">
        <f t="shared" si="18"/>
        <v>0</v>
      </c>
      <c r="AB15" s="11">
        <f t="shared" si="19"/>
        <v>0</v>
      </c>
      <c r="AC15" s="12">
        <f t="shared" si="20"/>
        <v>0</v>
      </c>
      <c r="AD15" s="11">
        <f t="shared" si="21"/>
        <v>0</v>
      </c>
      <c r="AE15" s="12">
        <f t="shared" si="22"/>
        <v>0</v>
      </c>
      <c r="AF15" s="11">
        <f t="shared" si="23"/>
        <v>0</v>
      </c>
      <c r="AG15" s="12">
        <f t="shared" si="24"/>
        <v>0</v>
      </c>
      <c r="AH15" s="11">
        <f t="shared" si="25"/>
        <v>0</v>
      </c>
      <c r="AI15" s="12">
        <f t="shared" si="26"/>
        <v>0</v>
      </c>
      <c r="AJ15" s="11">
        <f t="shared" si="27"/>
        <v>0</v>
      </c>
      <c r="AK15" s="12">
        <f t="shared" si="28"/>
        <v>0</v>
      </c>
    </row>
    <row r="16" spans="1:37" x14ac:dyDescent="0.3">
      <c r="A16">
        <v>596461</v>
      </c>
      <c r="C16" s="1">
        <v>43819</v>
      </c>
      <c r="D16">
        <v>10</v>
      </c>
      <c r="E16" t="s">
        <v>217</v>
      </c>
      <c r="F16" t="s">
        <v>532</v>
      </c>
      <c r="G16" t="s">
        <v>156</v>
      </c>
      <c r="H16" s="23">
        <v>4442445</v>
      </c>
      <c r="J16" s="11">
        <f t="shared" si="1"/>
        <v>1</v>
      </c>
      <c r="K16" s="12">
        <f t="shared" si="2"/>
        <v>0</v>
      </c>
      <c r="L16">
        <f t="shared" si="3"/>
        <v>0</v>
      </c>
      <c r="M16">
        <f t="shared" si="4"/>
        <v>0</v>
      </c>
      <c r="N16" s="11">
        <f t="shared" si="5"/>
        <v>0</v>
      </c>
      <c r="O16" s="12">
        <f t="shared" si="6"/>
        <v>0</v>
      </c>
      <c r="P16">
        <f t="shared" si="7"/>
        <v>0</v>
      </c>
      <c r="Q16">
        <f t="shared" si="8"/>
        <v>0</v>
      </c>
      <c r="R16" s="11">
        <f t="shared" si="9"/>
        <v>0</v>
      </c>
      <c r="S16" s="12">
        <f t="shared" si="10"/>
        <v>0</v>
      </c>
      <c r="T16" s="11">
        <f t="shared" si="11"/>
        <v>0</v>
      </c>
      <c r="U16" s="12">
        <f t="shared" si="12"/>
        <v>0</v>
      </c>
      <c r="V16" s="11">
        <f t="shared" si="13"/>
        <v>0</v>
      </c>
      <c r="W16" s="12">
        <f t="shared" si="14"/>
        <v>0</v>
      </c>
      <c r="X16" s="11">
        <f t="shared" si="15"/>
        <v>0</v>
      </c>
      <c r="Y16" s="12">
        <f t="shared" si="16"/>
        <v>0</v>
      </c>
      <c r="Z16" s="11">
        <f t="shared" si="17"/>
        <v>0</v>
      </c>
      <c r="AA16" s="12">
        <f t="shared" si="18"/>
        <v>0</v>
      </c>
      <c r="AB16" s="11">
        <f t="shared" si="19"/>
        <v>0</v>
      </c>
      <c r="AC16" s="12">
        <f t="shared" si="20"/>
        <v>0</v>
      </c>
      <c r="AD16" s="11">
        <f t="shared" si="21"/>
        <v>0</v>
      </c>
      <c r="AE16" s="12">
        <f t="shared" si="22"/>
        <v>0</v>
      </c>
      <c r="AF16" s="11">
        <f t="shared" si="23"/>
        <v>0</v>
      </c>
      <c r="AG16" s="12">
        <f t="shared" si="24"/>
        <v>0</v>
      </c>
      <c r="AH16" s="11">
        <f t="shared" si="25"/>
        <v>0</v>
      </c>
      <c r="AI16" s="12">
        <f t="shared" si="26"/>
        <v>0</v>
      </c>
      <c r="AJ16" s="11">
        <f t="shared" si="27"/>
        <v>0</v>
      </c>
      <c r="AK16" s="12">
        <f t="shared" si="28"/>
        <v>0</v>
      </c>
    </row>
    <row r="17" spans="1:37" x14ac:dyDescent="0.3">
      <c r="A17">
        <v>596461</v>
      </c>
      <c r="C17" s="1">
        <v>43819</v>
      </c>
      <c r="D17">
        <v>11</v>
      </c>
      <c r="E17" t="s">
        <v>217</v>
      </c>
      <c r="F17" t="s">
        <v>532</v>
      </c>
      <c r="G17" t="s">
        <v>14</v>
      </c>
      <c r="H17" s="23">
        <v>4584185</v>
      </c>
      <c r="J17" s="11">
        <f t="shared" si="1"/>
        <v>0</v>
      </c>
      <c r="K17" s="12">
        <f t="shared" si="2"/>
        <v>0</v>
      </c>
      <c r="L17">
        <f t="shared" si="3"/>
        <v>0</v>
      </c>
      <c r="M17">
        <f t="shared" si="4"/>
        <v>0</v>
      </c>
      <c r="N17" s="11">
        <f t="shared" si="5"/>
        <v>0</v>
      </c>
      <c r="O17" s="12">
        <f t="shared" si="6"/>
        <v>0</v>
      </c>
      <c r="P17">
        <f t="shared" si="7"/>
        <v>0</v>
      </c>
      <c r="Q17">
        <f t="shared" si="8"/>
        <v>0</v>
      </c>
      <c r="R17" s="11">
        <f t="shared" si="9"/>
        <v>0</v>
      </c>
      <c r="S17" s="12">
        <f t="shared" si="10"/>
        <v>0</v>
      </c>
      <c r="T17" s="11">
        <f t="shared" si="11"/>
        <v>0</v>
      </c>
      <c r="U17" s="12">
        <f t="shared" si="12"/>
        <v>0</v>
      </c>
      <c r="V17" s="11">
        <f t="shared" si="13"/>
        <v>0</v>
      </c>
      <c r="W17" s="12">
        <f t="shared" si="14"/>
        <v>0</v>
      </c>
      <c r="X17" s="11">
        <f t="shared" si="15"/>
        <v>0</v>
      </c>
      <c r="Y17" s="12">
        <f t="shared" si="16"/>
        <v>0</v>
      </c>
      <c r="Z17" s="11">
        <f t="shared" si="17"/>
        <v>1</v>
      </c>
      <c r="AA17" s="12">
        <f t="shared" si="18"/>
        <v>0</v>
      </c>
      <c r="AB17" s="11">
        <f t="shared" si="19"/>
        <v>0</v>
      </c>
      <c r="AC17" s="12">
        <f t="shared" si="20"/>
        <v>0</v>
      </c>
      <c r="AD17" s="11">
        <f t="shared" si="21"/>
        <v>0</v>
      </c>
      <c r="AE17" s="12">
        <f t="shared" si="22"/>
        <v>0</v>
      </c>
      <c r="AF17" s="11">
        <f t="shared" si="23"/>
        <v>0</v>
      </c>
      <c r="AG17" s="12">
        <f t="shared" si="24"/>
        <v>0</v>
      </c>
      <c r="AH17" s="11">
        <f t="shared" si="25"/>
        <v>0</v>
      </c>
      <c r="AI17" s="12">
        <f t="shared" si="26"/>
        <v>0</v>
      </c>
      <c r="AJ17" s="11">
        <f t="shared" si="27"/>
        <v>0</v>
      </c>
      <c r="AK17" s="12">
        <f t="shared" si="28"/>
        <v>0</v>
      </c>
    </row>
    <row r="18" spans="1:37" x14ac:dyDescent="0.3">
      <c r="A18">
        <v>596461</v>
      </c>
      <c r="C18" s="1">
        <v>43819</v>
      </c>
      <c r="D18">
        <v>12</v>
      </c>
      <c r="E18" t="s">
        <v>217</v>
      </c>
      <c r="F18" t="s">
        <v>532</v>
      </c>
      <c r="G18" t="s">
        <v>26</v>
      </c>
      <c r="H18" s="23">
        <v>4976497</v>
      </c>
      <c r="J18" s="11">
        <f t="shared" si="1"/>
        <v>0</v>
      </c>
      <c r="K18" s="12">
        <f t="shared" si="2"/>
        <v>0</v>
      </c>
      <c r="L18">
        <f t="shared" si="3"/>
        <v>0</v>
      </c>
      <c r="M18">
        <f t="shared" si="4"/>
        <v>0</v>
      </c>
      <c r="N18" s="11">
        <f t="shared" si="5"/>
        <v>0</v>
      </c>
      <c r="O18" s="12">
        <f t="shared" si="6"/>
        <v>0</v>
      </c>
      <c r="P18">
        <f t="shared" si="7"/>
        <v>0</v>
      </c>
      <c r="Q18">
        <f t="shared" si="8"/>
        <v>0</v>
      </c>
      <c r="R18" s="11">
        <f t="shared" si="9"/>
        <v>0</v>
      </c>
      <c r="S18" s="12">
        <f t="shared" si="10"/>
        <v>0</v>
      </c>
      <c r="T18" s="11">
        <f t="shared" si="11"/>
        <v>0</v>
      </c>
      <c r="U18" s="12">
        <f t="shared" si="12"/>
        <v>0</v>
      </c>
      <c r="V18" s="11">
        <f t="shared" si="13"/>
        <v>0</v>
      </c>
      <c r="W18" s="12">
        <f t="shared" si="14"/>
        <v>0</v>
      </c>
      <c r="X18" s="11">
        <f t="shared" si="15"/>
        <v>0</v>
      </c>
      <c r="Y18" s="12">
        <f t="shared" si="16"/>
        <v>0</v>
      </c>
      <c r="Z18" s="11">
        <f t="shared" si="17"/>
        <v>0</v>
      </c>
      <c r="AA18" s="12">
        <f t="shared" si="18"/>
        <v>0</v>
      </c>
      <c r="AB18" s="11">
        <f t="shared" si="19"/>
        <v>0</v>
      </c>
      <c r="AC18" s="12">
        <f t="shared" si="20"/>
        <v>0</v>
      </c>
      <c r="AD18" s="11">
        <f t="shared" si="21"/>
        <v>0</v>
      </c>
      <c r="AE18" s="12">
        <f t="shared" si="22"/>
        <v>0</v>
      </c>
      <c r="AF18" s="11">
        <f t="shared" si="23"/>
        <v>0</v>
      </c>
      <c r="AG18" s="12">
        <f t="shared" si="24"/>
        <v>0</v>
      </c>
      <c r="AH18" s="11">
        <f t="shared" si="25"/>
        <v>0</v>
      </c>
      <c r="AI18" s="12">
        <f t="shared" si="26"/>
        <v>0</v>
      </c>
      <c r="AJ18" s="11">
        <f t="shared" si="27"/>
        <v>0</v>
      </c>
      <c r="AK18" s="12">
        <f t="shared" si="28"/>
        <v>0</v>
      </c>
    </row>
    <row r="19" spans="1:37" x14ac:dyDescent="0.3">
      <c r="A19">
        <v>596461</v>
      </c>
      <c r="C19" s="1">
        <v>43819</v>
      </c>
      <c r="D19">
        <v>13</v>
      </c>
      <c r="E19" t="s">
        <v>217</v>
      </c>
      <c r="F19" t="s">
        <v>532</v>
      </c>
      <c r="G19" t="s">
        <v>15</v>
      </c>
      <c r="H19" s="23">
        <v>5123160</v>
      </c>
      <c r="J19" s="11">
        <f t="shared" si="1"/>
        <v>0</v>
      </c>
      <c r="K19" s="12">
        <f t="shared" si="2"/>
        <v>0</v>
      </c>
      <c r="L19">
        <f t="shared" si="3"/>
        <v>0</v>
      </c>
      <c r="M19">
        <f t="shared" si="4"/>
        <v>0</v>
      </c>
      <c r="N19" s="11">
        <f t="shared" si="5"/>
        <v>0</v>
      </c>
      <c r="O19" s="12">
        <f t="shared" si="6"/>
        <v>0</v>
      </c>
      <c r="P19">
        <f t="shared" si="7"/>
        <v>0</v>
      </c>
      <c r="Q19">
        <f t="shared" si="8"/>
        <v>0</v>
      </c>
      <c r="R19" s="11">
        <f t="shared" si="9"/>
        <v>0</v>
      </c>
      <c r="S19" s="12">
        <f t="shared" si="10"/>
        <v>0</v>
      </c>
      <c r="T19" s="11">
        <f t="shared" si="11"/>
        <v>0</v>
      </c>
      <c r="U19" s="12">
        <f t="shared" si="12"/>
        <v>0</v>
      </c>
      <c r="V19" s="11">
        <f t="shared" si="13"/>
        <v>0</v>
      </c>
      <c r="W19" s="12">
        <f t="shared" si="14"/>
        <v>0</v>
      </c>
      <c r="X19" s="11">
        <f t="shared" si="15"/>
        <v>0</v>
      </c>
      <c r="Y19" s="12">
        <f t="shared" si="16"/>
        <v>0</v>
      </c>
      <c r="Z19" s="11">
        <f t="shared" si="17"/>
        <v>0</v>
      </c>
      <c r="AA19" s="12">
        <f t="shared" si="18"/>
        <v>0</v>
      </c>
      <c r="AB19" s="11">
        <f t="shared" si="19"/>
        <v>0</v>
      </c>
      <c r="AC19" s="12">
        <f t="shared" si="20"/>
        <v>0</v>
      </c>
      <c r="AD19" s="11">
        <f t="shared" si="21"/>
        <v>0</v>
      </c>
      <c r="AE19" s="12">
        <f t="shared" si="22"/>
        <v>0</v>
      </c>
      <c r="AF19" s="11">
        <f t="shared" si="23"/>
        <v>1</v>
      </c>
      <c r="AG19" s="12">
        <f t="shared" si="24"/>
        <v>0</v>
      </c>
      <c r="AH19" s="11">
        <f t="shared" si="25"/>
        <v>0</v>
      </c>
      <c r="AI19" s="12">
        <f t="shared" si="26"/>
        <v>0</v>
      </c>
      <c r="AJ19" s="11">
        <f t="shared" si="27"/>
        <v>0</v>
      </c>
      <c r="AK19" s="12">
        <f t="shared" si="28"/>
        <v>0</v>
      </c>
    </row>
    <row r="20" spans="1:37" x14ac:dyDescent="0.3">
      <c r="A20">
        <v>596461</v>
      </c>
      <c r="C20" s="1">
        <v>43819</v>
      </c>
      <c r="D20">
        <v>14</v>
      </c>
      <c r="E20" t="s">
        <v>217</v>
      </c>
      <c r="F20" t="s">
        <v>532</v>
      </c>
      <c r="G20" t="s">
        <v>19</v>
      </c>
      <c r="H20" s="23">
        <v>7470720</v>
      </c>
      <c r="J20" s="11">
        <f t="shared" si="1"/>
        <v>0</v>
      </c>
      <c r="K20" s="12">
        <f t="shared" si="2"/>
        <v>0</v>
      </c>
      <c r="L20">
        <f t="shared" si="3"/>
        <v>0</v>
      </c>
      <c r="M20">
        <f t="shared" si="4"/>
        <v>0</v>
      </c>
      <c r="N20" s="11">
        <f t="shared" si="5"/>
        <v>0</v>
      </c>
      <c r="O20" s="12">
        <f t="shared" si="6"/>
        <v>0</v>
      </c>
      <c r="P20">
        <f t="shared" si="7"/>
        <v>0</v>
      </c>
      <c r="Q20">
        <f t="shared" si="8"/>
        <v>0</v>
      </c>
      <c r="R20" s="11">
        <f t="shared" si="9"/>
        <v>0</v>
      </c>
      <c r="S20" s="12">
        <f t="shared" si="10"/>
        <v>0</v>
      </c>
      <c r="T20" s="11">
        <f t="shared" si="11"/>
        <v>0</v>
      </c>
      <c r="U20" s="12">
        <f t="shared" si="12"/>
        <v>0</v>
      </c>
      <c r="V20" s="11">
        <f t="shared" si="13"/>
        <v>0</v>
      </c>
      <c r="W20" s="12">
        <f t="shared" si="14"/>
        <v>0</v>
      </c>
      <c r="X20" s="11">
        <f t="shared" si="15"/>
        <v>0</v>
      </c>
      <c r="Y20" s="12">
        <f t="shared" si="16"/>
        <v>0</v>
      </c>
      <c r="Z20" s="11">
        <f t="shared" si="17"/>
        <v>0</v>
      </c>
      <c r="AA20" s="12">
        <f t="shared" si="18"/>
        <v>0</v>
      </c>
      <c r="AB20" s="11">
        <f t="shared" si="19"/>
        <v>0</v>
      </c>
      <c r="AC20" s="12">
        <f t="shared" si="20"/>
        <v>0</v>
      </c>
      <c r="AD20" s="11">
        <f t="shared" si="21"/>
        <v>0</v>
      </c>
      <c r="AE20" s="12">
        <f t="shared" si="22"/>
        <v>0</v>
      </c>
      <c r="AF20" s="11">
        <f t="shared" si="23"/>
        <v>0</v>
      </c>
      <c r="AG20" s="12">
        <f t="shared" si="24"/>
        <v>0</v>
      </c>
      <c r="AH20" s="11">
        <f t="shared" si="25"/>
        <v>0</v>
      </c>
      <c r="AI20" s="12">
        <f t="shared" si="26"/>
        <v>0</v>
      </c>
      <c r="AJ20" s="11">
        <f t="shared" si="27"/>
        <v>0</v>
      </c>
      <c r="AK20" s="12">
        <f t="shared" si="28"/>
        <v>0</v>
      </c>
    </row>
    <row r="21" spans="1:37" x14ac:dyDescent="0.3">
      <c r="A21">
        <v>596461</v>
      </c>
      <c r="C21" s="1">
        <v>43819</v>
      </c>
      <c r="D21">
        <v>15</v>
      </c>
      <c r="E21" t="s">
        <v>217</v>
      </c>
      <c r="F21" t="s">
        <v>199</v>
      </c>
      <c r="G21" t="s">
        <v>17</v>
      </c>
      <c r="H21" s="23">
        <v>15181279</v>
      </c>
      <c r="J21" s="11">
        <f t="shared" si="1"/>
        <v>0</v>
      </c>
      <c r="K21" s="12">
        <f t="shared" si="2"/>
        <v>0</v>
      </c>
      <c r="L21">
        <f t="shared" si="3"/>
        <v>0</v>
      </c>
      <c r="M21">
        <f t="shared" si="4"/>
        <v>0</v>
      </c>
      <c r="N21" s="11">
        <f t="shared" si="5"/>
        <v>0</v>
      </c>
      <c r="O21" s="12">
        <f t="shared" si="6"/>
        <v>0</v>
      </c>
      <c r="P21">
        <f t="shared" si="7"/>
        <v>0</v>
      </c>
      <c r="Q21">
        <f t="shared" si="8"/>
        <v>0</v>
      </c>
      <c r="R21" s="11">
        <f t="shared" si="9"/>
        <v>0</v>
      </c>
      <c r="S21" s="12">
        <f t="shared" si="10"/>
        <v>0</v>
      </c>
      <c r="T21" s="11">
        <f t="shared" si="11"/>
        <v>0</v>
      </c>
      <c r="U21" s="12">
        <f t="shared" si="12"/>
        <v>0</v>
      </c>
      <c r="V21" s="11">
        <f t="shared" si="13"/>
        <v>0</v>
      </c>
      <c r="W21" s="12">
        <f t="shared" si="14"/>
        <v>0</v>
      </c>
      <c r="X21" s="11">
        <f t="shared" si="15"/>
        <v>0</v>
      </c>
      <c r="Y21" s="12">
        <f t="shared" si="16"/>
        <v>0</v>
      </c>
      <c r="Z21" s="11">
        <f t="shared" si="17"/>
        <v>0</v>
      </c>
      <c r="AA21" s="12">
        <f t="shared" si="18"/>
        <v>0</v>
      </c>
      <c r="AB21" s="11">
        <f t="shared" si="19"/>
        <v>0</v>
      </c>
      <c r="AC21" s="12">
        <f t="shared" si="20"/>
        <v>0</v>
      </c>
      <c r="AD21" s="11">
        <f t="shared" si="21"/>
        <v>0</v>
      </c>
      <c r="AE21" s="12">
        <f t="shared" si="22"/>
        <v>0</v>
      </c>
      <c r="AF21" s="11">
        <f t="shared" si="23"/>
        <v>0</v>
      </c>
      <c r="AG21" s="12">
        <f t="shared" si="24"/>
        <v>0</v>
      </c>
      <c r="AH21" s="11">
        <f t="shared" si="25"/>
        <v>0</v>
      </c>
      <c r="AI21" s="12">
        <f t="shared" si="26"/>
        <v>0</v>
      </c>
      <c r="AJ21" s="11">
        <f t="shared" si="27"/>
        <v>0</v>
      </c>
      <c r="AK21" s="12">
        <f t="shared" si="28"/>
        <v>0</v>
      </c>
    </row>
    <row r="22" spans="1:37" x14ac:dyDescent="0.3">
      <c r="A22">
        <v>596461</v>
      </c>
      <c r="C22" s="1">
        <v>43819</v>
      </c>
      <c r="D22">
        <v>16</v>
      </c>
      <c r="E22" t="s">
        <v>217</v>
      </c>
      <c r="F22" t="s">
        <v>199</v>
      </c>
      <c r="G22" t="s">
        <v>14</v>
      </c>
      <c r="H22" s="23">
        <v>16814567</v>
      </c>
      <c r="J22" s="11">
        <f t="shared" si="1"/>
        <v>0</v>
      </c>
      <c r="K22" s="12">
        <f t="shared" si="2"/>
        <v>0</v>
      </c>
      <c r="L22">
        <f t="shared" si="3"/>
        <v>0</v>
      </c>
      <c r="M22">
        <f t="shared" si="4"/>
        <v>0</v>
      </c>
      <c r="N22" s="11">
        <f t="shared" si="5"/>
        <v>0</v>
      </c>
      <c r="O22" s="12">
        <f t="shared" si="6"/>
        <v>0</v>
      </c>
      <c r="P22">
        <f t="shared" si="7"/>
        <v>0</v>
      </c>
      <c r="Q22">
        <f t="shared" si="8"/>
        <v>0</v>
      </c>
      <c r="R22" s="11">
        <f t="shared" si="9"/>
        <v>0</v>
      </c>
      <c r="S22" s="12">
        <f t="shared" si="10"/>
        <v>0</v>
      </c>
      <c r="T22" s="11">
        <f t="shared" si="11"/>
        <v>0</v>
      </c>
      <c r="U22" s="12">
        <f t="shared" si="12"/>
        <v>0</v>
      </c>
      <c r="V22" s="11">
        <f t="shared" si="13"/>
        <v>0</v>
      </c>
      <c r="W22" s="12">
        <f t="shared" si="14"/>
        <v>0</v>
      </c>
      <c r="X22" s="11">
        <f t="shared" si="15"/>
        <v>0</v>
      </c>
      <c r="Y22" s="12">
        <f t="shared" si="16"/>
        <v>0</v>
      </c>
      <c r="Z22" s="11">
        <f t="shared" si="17"/>
        <v>1</v>
      </c>
      <c r="AA22" s="12">
        <f t="shared" si="18"/>
        <v>0</v>
      </c>
      <c r="AB22" s="11">
        <f t="shared" si="19"/>
        <v>0</v>
      </c>
      <c r="AC22" s="12">
        <f t="shared" si="20"/>
        <v>0</v>
      </c>
      <c r="AD22" s="11">
        <f t="shared" si="21"/>
        <v>0</v>
      </c>
      <c r="AE22" s="12">
        <f t="shared" si="22"/>
        <v>0</v>
      </c>
      <c r="AF22" s="11">
        <f t="shared" si="23"/>
        <v>0</v>
      </c>
      <c r="AG22" s="12">
        <f t="shared" si="24"/>
        <v>0</v>
      </c>
      <c r="AH22" s="11">
        <f t="shared" si="25"/>
        <v>0</v>
      </c>
      <c r="AI22" s="12">
        <f t="shared" si="26"/>
        <v>0</v>
      </c>
      <c r="AJ22" s="11">
        <f t="shared" si="27"/>
        <v>0</v>
      </c>
      <c r="AK22" s="12">
        <f t="shared" si="28"/>
        <v>0</v>
      </c>
    </row>
    <row r="23" spans="1:37" x14ac:dyDescent="0.3">
      <c r="A23">
        <v>596461</v>
      </c>
      <c r="C23" s="1">
        <v>43819</v>
      </c>
      <c r="D23">
        <v>17</v>
      </c>
      <c r="E23" t="s">
        <v>217</v>
      </c>
      <c r="F23" t="s">
        <v>199</v>
      </c>
      <c r="G23" t="s">
        <v>156</v>
      </c>
      <c r="H23" s="23">
        <v>17331049</v>
      </c>
      <c r="J23" s="11">
        <f t="shared" si="1"/>
        <v>1</v>
      </c>
      <c r="K23" s="12">
        <f t="shared" si="2"/>
        <v>0</v>
      </c>
      <c r="L23">
        <f t="shared" si="3"/>
        <v>0</v>
      </c>
      <c r="M23">
        <f t="shared" si="4"/>
        <v>0</v>
      </c>
      <c r="N23" s="11">
        <f t="shared" si="5"/>
        <v>0</v>
      </c>
      <c r="O23" s="12">
        <f t="shared" si="6"/>
        <v>0</v>
      </c>
      <c r="P23">
        <f t="shared" si="7"/>
        <v>0</v>
      </c>
      <c r="Q23">
        <f t="shared" si="8"/>
        <v>0</v>
      </c>
      <c r="R23" s="11">
        <f t="shared" si="9"/>
        <v>0</v>
      </c>
      <c r="S23" s="12">
        <f t="shared" si="10"/>
        <v>0</v>
      </c>
      <c r="T23" s="11">
        <f t="shared" si="11"/>
        <v>0</v>
      </c>
      <c r="U23" s="12">
        <f t="shared" si="12"/>
        <v>0</v>
      </c>
      <c r="V23" s="11">
        <f t="shared" si="13"/>
        <v>0</v>
      </c>
      <c r="W23" s="12">
        <f t="shared" si="14"/>
        <v>0</v>
      </c>
      <c r="X23" s="11">
        <f t="shared" si="15"/>
        <v>0</v>
      </c>
      <c r="Y23" s="12">
        <f t="shared" si="16"/>
        <v>0</v>
      </c>
      <c r="Z23" s="11">
        <f t="shared" si="17"/>
        <v>0</v>
      </c>
      <c r="AA23" s="12">
        <f t="shared" si="18"/>
        <v>0</v>
      </c>
      <c r="AB23" s="11">
        <f t="shared" si="19"/>
        <v>0</v>
      </c>
      <c r="AC23" s="12">
        <f t="shared" si="20"/>
        <v>0</v>
      </c>
      <c r="AD23" s="11">
        <f t="shared" si="21"/>
        <v>0</v>
      </c>
      <c r="AE23" s="12">
        <f t="shared" si="22"/>
        <v>0</v>
      </c>
      <c r="AF23" s="11">
        <f t="shared" si="23"/>
        <v>0</v>
      </c>
      <c r="AG23" s="12">
        <f t="shared" si="24"/>
        <v>0</v>
      </c>
      <c r="AH23" s="11">
        <f t="shared" si="25"/>
        <v>0</v>
      </c>
      <c r="AI23" s="12">
        <f t="shared" si="26"/>
        <v>0</v>
      </c>
      <c r="AJ23" s="11">
        <f t="shared" si="27"/>
        <v>0</v>
      </c>
      <c r="AK23" s="12">
        <f t="shared" si="28"/>
        <v>0</v>
      </c>
    </row>
    <row r="24" spans="1:37" x14ac:dyDescent="0.3">
      <c r="A24">
        <v>596461</v>
      </c>
      <c r="C24" s="1">
        <v>43819</v>
      </c>
      <c r="D24">
        <v>18</v>
      </c>
      <c r="E24" t="s">
        <v>217</v>
      </c>
      <c r="F24" t="s">
        <v>199</v>
      </c>
      <c r="G24" t="s">
        <v>15</v>
      </c>
      <c r="H24" s="23">
        <v>18608634</v>
      </c>
      <c r="J24" s="11">
        <f t="shared" si="1"/>
        <v>0</v>
      </c>
      <c r="K24" s="12">
        <f t="shared" si="2"/>
        <v>0</v>
      </c>
      <c r="L24">
        <f t="shared" si="3"/>
        <v>0</v>
      </c>
      <c r="M24">
        <f t="shared" si="4"/>
        <v>0</v>
      </c>
      <c r="N24" s="11">
        <f t="shared" si="5"/>
        <v>0</v>
      </c>
      <c r="O24" s="12">
        <f t="shared" si="6"/>
        <v>0</v>
      </c>
      <c r="P24">
        <f t="shared" si="7"/>
        <v>0</v>
      </c>
      <c r="Q24">
        <f t="shared" si="8"/>
        <v>0</v>
      </c>
      <c r="R24" s="11">
        <f t="shared" si="9"/>
        <v>0</v>
      </c>
      <c r="S24" s="12">
        <f t="shared" si="10"/>
        <v>0</v>
      </c>
      <c r="T24" s="11">
        <f t="shared" si="11"/>
        <v>0</v>
      </c>
      <c r="U24" s="12">
        <f t="shared" si="12"/>
        <v>0</v>
      </c>
      <c r="V24" s="11">
        <f t="shared" si="13"/>
        <v>0</v>
      </c>
      <c r="W24" s="12">
        <f t="shared" si="14"/>
        <v>0</v>
      </c>
      <c r="X24" s="11">
        <f t="shared" si="15"/>
        <v>0</v>
      </c>
      <c r="Y24" s="12">
        <f t="shared" si="16"/>
        <v>0</v>
      </c>
      <c r="Z24" s="11">
        <f t="shared" si="17"/>
        <v>0</v>
      </c>
      <c r="AA24" s="12">
        <f t="shared" si="18"/>
        <v>0</v>
      </c>
      <c r="AB24" s="11">
        <f t="shared" si="19"/>
        <v>0</v>
      </c>
      <c r="AC24" s="12">
        <f t="shared" si="20"/>
        <v>0</v>
      </c>
      <c r="AD24" s="11">
        <f t="shared" si="21"/>
        <v>0</v>
      </c>
      <c r="AE24" s="12">
        <f t="shared" si="22"/>
        <v>0</v>
      </c>
      <c r="AF24" s="11">
        <f t="shared" si="23"/>
        <v>1</v>
      </c>
      <c r="AG24" s="12">
        <f t="shared" si="24"/>
        <v>0</v>
      </c>
      <c r="AH24" s="11">
        <f t="shared" si="25"/>
        <v>0</v>
      </c>
      <c r="AI24" s="12">
        <f t="shared" si="26"/>
        <v>0</v>
      </c>
      <c r="AJ24" s="11">
        <f t="shared" si="27"/>
        <v>0</v>
      </c>
      <c r="AK24" s="12">
        <f t="shared" si="28"/>
        <v>0</v>
      </c>
    </row>
    <row r="25" spans="1:37" x14ac:dyDescent="0.3">
      <c r="A25">
        <v>596461</v>
      </c>
      <c r="C25" s="1">
        <v>43819</v>
      </c>
      <c r="D25">
        <v>19</v>
      </c>
      <c r="E25" t="s">
        <v>217</v>
      </c>
      <c r="F25" t="s">
        <v>199</v>
      </c>
      <c r="G25" t="s">
        <v>12</v>
      </c>
      <c r="H25" s="23">
        <v>18897743</v>
      </c>
      <c r="J25" s="11">
        <f t="shared" si="1"/>
        <v>0</v>
      </c>
      <c r="K25" s="12">
        <f t="shared" si="2"/>
        <v>0</v>
      </c>
      <c r="L25">
        <f t="shared" si="3"/>
        <v>0</v>
      </c>
      <c r="M25">
        <f t="shared" si="4"/>
        <v>0</v>
      </c>
      <c r="N25" s="11">
        <f t="shared" si="5"/>
        <v>0</v>
      </c>
      <c r="O25" s="12">
        <f t="shared" si="6"/>
        <v>0</v>
      </c>
      <c r="P25">
        <f t="shared" si="7"/>
        <v>0</v>
      </c>
      <c r="Q25">
        <f t="shared" si="8"/>
        <v>0</v>
      </c>
      <c r="R25" s="11">
        <f t="shared" si="9"/>
        <v>0</v>
      </c>
      <c r="S25" s="12">
        <f t="shared" si="10"/>
        <v>0</v>
      </c>
      <c r="T25" s="11">
        <f t="shared" si="11"/>
        <v>0</v>
      </c>
      <c r="U25" s="12">
        <f t="shared" si="12"/>
        <v>0</v>
      </c>
      <c r="V25" s="11">
        <f t="shared" si="13"/>
        <v>1</v>
      </c>
      <c r="W25" s="12">
        <f t="shared" si="14"/>
        <v>0</v>
      </c>
      <c r="X25" s="11">
        <f t="shared" si="15"/>
        <v>0</v>
      </c>
      <c r="Y25" s="12">
        <f t="shared" si="16"/>
        <v>0</v>
      </c>
      <c r="Z25" s="11">
        <f t="shared" si="17"/>
        <v>0</v>
      </c>
      <c r="AA25" s="12">
        <f t="shared" si="18"/>
        <v>0</v>
      </c>
      <c r="AB25" s="11">
        <f t="shared" si="19"/>
        <v>0</v>
      </c>
      <c r="AC25" s="12">
        <f t="shared" si="20"/>
        <v>0</v>
      </c>
      <c r="AD25" s="11">
        <f t="shared" si="21"/>
        <v>0</v>
      </c>
      <c r="AE25" s="12">
        <f t="shared" si="22"/>
        <v>0</v>
      </c>
      <c r="AF25" s="11">
        <f t="shared" si="23"/>
        <v>0</v>
      </c>
      <c r="AG25" s="12">
        <f t="shared" si="24"/>
        <v>0</v>
      </c>
      <c r="AH25" s="11">
        <f t="shared" si="25"/>
        <v>0</v>
      </c>
      <c r="AI25" s="12">
        <f t="shared" si="26"/>
        <v>0</v>
      </c>
      <c r="AJ25" s="11">
        <f t="shared" si="27"/>
        <v>0</v>
      </c>
      <c r="AK25" s="12">
        <f t="shared" si="28"/>
        <v>0</v>
      </c>
    </row>
    <row r="26" spans="1:37" x14ac:dyDescent="0.3">
      <c r="A26">
        <v>596461</v>
      </c>
      <c r="C26" s="1">
        <v>43819</v>
      </c>
      <c r="D26">
        <v>20</v>
      </c>
      <c r="E26" t="s">
        <v>217</v>
      </c>
      <c r="F26" t="s">
        <v>199</v>
      </c>
      <c r="G26" t="s">
        <v>26</v>
      </c>
      <c r="H26" s="23">
        <v>20666189</v>
      </c>
      <c r="J26" s="11">
        <f t="shared" si="1"/>
        <v>0</v>
      </c>
      <c r="K26" s="12">
        <f t="shared" si="2"/>
        <v>0</v>
      </c>
      <c r="L26">
        <f t="shared" si="3"/>
        <v>0</v>
      </c>
      <c r="M26">
        <f t="shared" si="4"/>
        <v>0</v>
      </c>
      <c r="N26" s="11">
        <f t="shared" si="5"/>
        <v>0</v>
      </c>
      <c r="O26" s="12">
        <f t="shared" si="6"/>
        <v>0</v>
      </c>
      <c r="P26">
        <f t="shared" si="7"/>
        <v>0</v>
      </c>
      <c r="Q26">
        <f t="shared" si="8"/>
        <v>0</v>
      </c>
      <c r="R26" s="11">
        <f t="shared" si="9"/>
        <v>0</v>
      </c>
      <c r="S26" s="12">
        <f t="shared" si="10"/>
        <v>0</v>
      </c>
      <c r="T26" s="11">
        <f t="shared" si="11"/>
        <v>0</v>
      </c>
      <c r="U26" s="12">
        <f t="shared" si="12"/>
        <v>0</v>
      </c>
      <c r="V26" s="11">
        <f t="shared" si="13"/>
        <v>0</v>
      </c>
      <c r="W26" s="12">
        <f t="shared" si="14"/>
        <v>0</v>
      </c>
      <c r="X26" s="11">
        <f t="shared" si="15"/>
        <v>0</v>
      </c>
      <c r="Y26" s="12">
        <f t="shared" si="16"/>
        <v>0</v>
      </c>
      <c r="Z26" s="11">
        <f t="shared" si="17"/>
        <v>0</v>
      </c>
      <c r="AA26" s="12">
        <f t="shared" si="18"/>
        <v>0</v>
      </c>
      <c r="AB26" s="11">
        <f t="shared" si="19"/>
        <v>0</v>
      </c>
      <c r="AC26" s="12">
        <f t="shared" si="20"/>
        <v>0</v>
      </c>
      <c r="AD26" s="11">
        <f t="shared" si="21"/>
        <v>0</v>
      </c>
      <c r="AE26" s="12">
        <f t="shared" si="22"/>
        <v>0</v>
      </c>
      <c r="AF26" s="11">
        <f t="shared" si="23"/>
        <v>0</v>
      </c>
      <c r="AG26" s="12">
        <f t="shared" si="24"/>
        <v>0</v>
      </c>
      <c r="AH26" s="11">
        <f t="shared" si="25"/>
        <v>0</v>
      </c>
      <c r="AI26" s="12">
        <f t="shared" si="26"/>
        <v>0</v>
      </c>
      <c r="AJ26" s="11">
        <f t="shared" si="27"/>
        <v>0</v>
      </c>
      <c r="AK26" s="12">
        <f t="shared" si="28"/>
        <v>0</v>
      </c>
    </row>
    <row r="27" spans="1:37" x14ac:dyDescent="0.3">
      <c r="A27">
        <v>596461</v>
      </c>
      <c r="C27" s="1">
        <v>43819</v>
      </c>
      <c r="D27">
        <v>21</v>
      </c>
      <c r="E27" t="s">
        <v>217</v>
      </c>
      <c r="F27" t="s">
        <v>199</v>
      </c>
      <c r="G27" t="s">
        <v>19</v>
      </c>
      <c r="H27" s="23">
        <v>21235904</v>
      </c>
      <c r="J27" s="11">
        <f t="shared" si="1"/>
        <v>0</v>
      </c>
      <c r="K27" s="12">
        <f t="shared" si="2"/>
        <v>0</v>
      </c>
      <c r="L27">
        <f t="shared" si="3"/>
        <v>0</v>
      </c>
      <c r="M27">
        <f t="shared" si="4"/>
        <v>0</v>
      </c>
      <c r="N27" s="11">
        <f t="shared" si="5"/>
        <v>0</v>
      </c>
      <c r="O27" s="12">
        <f t="shared" si="6"/>
        <v>0</v>
      </c>
      <c r="P27">
        <f t="shared" si="7"/>
        <v>0</v>
      </c>
      <c r="Q27">
        <f t="shared" si="8"/>
        <v>0</v>
      </c>
      <c r="R27" s="11">
        <f t="shared" si="9"/>
        <v>0</v>
      </c>
      <c r="S27" s="12">
        <f t="shared" si="10"/>
        <v>0</v>
      </c>
      <c r="T27" s="11">
        <f t="shared" si="11"/>
        <v>0</v>
      </c>
      <c r="U27" s="12">
        <f t="shared" si="12"/>
        <v>0</v>
      </c>
      <c r="V27" s="11">
        <f t="shared" si="13"/>
        <v>0</v>
      </c>
      <c r="W27" s="12">
        <f t="shared" si="14"/>
        <v>0</v>
      </c>
      <c r="X27" s="11">
        <f t="shared" si="15"/>
        <v>0</v>
      </c>
      <c r="Y27" s="12">
        <f t="shared" si="16"/>
        <v>0</v>
      </c>
      <c r="Z27" s="11">
        <f t="shared" si="17"/>
        <v>0</v>
      </c>
      <c r="AA27" s="12">
        <f t="shared" si="18"/>
        <v>0</v>
      </c>
      <c r="AB27" s="11">
        <f t="shared" si="19"/>
        <v>0</v>
      </c>
      <c r="AC27" s="12">
        <f t="shared" si="20"/>
        <v>0</v>
      </c>
      <c r="AD27" s="11">
        <f t="shared" si="21"/>
        <v>0</v>
      </c>
      <c r="AE27" s="12">
        <f t="shared" si="22"/>
        <v>0</v>
      </c>
      <c r="AF27" s="11">
        <f t="shared" si="23"/>
        <v>0</v>
      </c>
      <c r="AG27" s="12">
        <f t="shared" si="24"/>
        <v>0</v>
      </c>
      <c r="AH27" s="11">
        <f t="shared" si="25"/>
        <v>0</v>
      </c>
      <c r="AI27" s="12">
        <f t="shared" si="26"/>
        <v>0</v>
      </c>
      <c r="AJ27" s="11">
        <f t="shared" si="27"/>
        <v>0</v>
      </c>
      <c r="AK27" s="12">
        <f t="shared" si="28"/>
        <v>0</v>
      </c>
    </row>
    <row r="28" spans="1:37" x14ac:dyDescent="0.3">
      <c r="C28" s="1"/>
      <c r="J28" s="11">
        <f t="shared" si="1"/>
        <v>0</v>
      </c>
      <c r="K28" s="12">
        <f t="shared" si="2"/>
        <v>0</v>
      </c>
      <c r="L28">
        <f t="shared" si="3"/>
        <v>0</v>
      </c>
      <c r="M28">
        <f t="shared" si="4"/>
        <v>0</v>
      </c>
      <c r="N28" s="11">
        <f t="shared" si="5"/>
        <v>0</v>
      </c>
      <c r="O28" s="12">
        <f t="shared" si="6"/>
        <v>0</v>
      </c>
      <c r="P28">
        <f t="shared" si="7"/>
        <v>0</v>
      </c>
      <c r="Q28">
        <f t="shared" si="8"/>
        <v>0</v>
      </c>
      <c r="R28" s="11">
        <f t="shared" si="9"/>
        <v>0</v>
      </c>
      <c r="S28" s="12">
        <f t="shared" si="10"/>
        <v>0</v>
      </c>
      <c r="T28" s="11">
        <f t="shared" si="11"/>
        <v>0</v>
      </c>
      <c r="U28" s="12">
        <f t="shared" si="12"/>
        <v>0</v>
      </c>
      <c r="V28" s="11">
        <f t="shared" si="13"/>
        <v>0</v>
      </c>
      <c r="W28" s="12">
        <f t="shared" si="14"/>
        <v>0</v>
      </c>
      <c r="X28" s="11">
        <f t="shared" si="15"/>
        <v>0</v>
      </c>
      <c r="Y28" s="12">
        <f t="shared" si="16"/>
        <v>0</v>
      </c>
      <c r="Z28" s="11">
        <f t="shared" si="17"/>
        <v>0</v>
      </c>
      <c r="AA28" s="12">
        <f t="shared" si="18"/>
        <v>0</v>
      </c>
      <c r="AB28" s="11">
        <f t="shared" si="19"/>
        <v>0</v>
      </c>
      <c r="AC28" s="12">
        <f t="shared" si="20"/>
        <v>0</v>
      </c>
      <c r="AD28" s="11">
        <f t="shared" si="21"/>
        <v>0</v>
      </c>
      <c r="AE28" s="12">
        <f t="shared" si="22"/>
        <v>0</v>
      </c>
      <c r="AF28" s="11">
        <f t="shared" si="23"/>
        <v>0</v>
      </c>
      <c r="AG28" s="12">
        <f t="shared" si="24"/>
        <v>0</v>
      </c>
      <c r="AH28" s="11">
        <f t="shared" si="25"/>
        <v>0</v>
      </c>
      <c r="AI28" s="12">
        <f t="shared" si="26"/>
        <v>0</v>
      </c>
      <c r="AJ28" s="11">
        <f t="shared" si="27"/>
        <v>0</v>
      </c>
      <c r="AK28" s="12">
        <f t="shared" si="28"/>
        <v>0</v>
      </c>
    </row>
    <row r="29" spans="1:37" x14ac:dyDescent="0.3">
      <c r="A29">
        <v>596600</v>
      </c>
      <c r="C29" s="1">
        <v>43804</v>
      </c>
      <c r="D29">
        <v>1</v>
      </c>
      <c r="E29" t="s">
        <v>218</v>
      </c>
      <c r="F29" t="s">
        <v>165</v>
      </c>
      <c r="G29" t="s">
        <v>56</v>
      </c>
      <c r="H29" s="23">
        <v>7586047</v>
      </c>
      <c r="J29" s="11">
        <f t="shared" si="1"/>
        <v>0</v>
      </c>
      <c r="K29" s="12">
        <f t="shared" si="2"/>
        <v>0</v>
      </c>
      <c r="L29">
        <f t="shared" si="3"/>
        <v>0</v>
      </c>
      <c r="M29">
        <f t="shared" si="4"/>
        <v>0</v>
      </c>
      <c r="N29" s="11">
        <f t="shared" si="5"/>
        <v>0</v>
      </c>
      <c r="O29" s="12">
        <f t="shared" si="6"/>
        <v>0</v>
      </c>
      <c r="P29">
        <f t="shared" si="7"/>
        <v>0</v>
      </c>
      <c r="Q29">
        <f t="shared" si="8"/>
        <v>0</v>
      </c>
      <c r="R29" s="11">
        <f t="shared" si="9"/>
        <v>0</v>
      </c>
      <c r="S29" s="12">
        <f t="shared" si="10"/>
        <v>0</v>
      </c>
      <c r="T29" s="11">
        <f t="shared" si="11"/>
        <v>0</v>
      </c>
      <c r="U29" s="12">
        <f t="shared" si="12"/>
        <v>0</v>
      </c>
      <c r="V29" s="11">
        <f t="shared" si="13"/>
        <v>0</v>
      </c>
      <c r="W29" s="12">
        <f t="shared" si="14"/>
        <v>0</v>
      </c>
      <c r="X29" s="11">
        <f t="shared" si="15"/>
        <v>0</v>
      </c>
      <c r="Y29" s="12">
        <f t="shared" si="16"/>
        <v>0</v>
      </c>
      <c r="Z29" s="11">
        <f t="shared" si="17"/>
        <v>0</v>
      </c>
      <c r="AA29" s="12">
        <f t="shared" si="18"/>
        <v>0</v>
      </c>
      <c r="AB29" s="11">
        <f t="shared" si="19"/>
        <v>0</v>
      </c>
      <c r="AC29" s="12">
        <f t="shared" si="20"/>
        <v>0</v>
      </c>
      <c r="AD29" s="11">
        <f t="shared" si="21"/>
        <v>0</v>
      </c>
      <c r="AE29" s="12">
        <f t="shared" si="22"/>
        <v>0</v>
      </c>
      <c r="AF29" s="11">
        <f t="shared" si="23"/>
        <v>0</v>
      </c>
      <c r="AG29" s="12">
        <f t="shared" si="24"/>
        <v>0</v>
      </c>
      <c r="AH29" s="11">
        <f t="shared" si="25"/>
        <v>0</v>
      </c>
      <c r="AI29" s="12">
        <f t="shared" si="26"/>
        <v>0</v>
      </c>
      <c r="AJ29" s="11">
        <f t="shared" si="27"/>
        <v>0</v>
      </c>
      <c r="AK29" s="12">
        <f t="shared" si="28"/>
        <v>0</v>
      </c>
    </row>
    <row r="30" spans="1:37" x14ac:dyDescent="0.3">
      <c r="A30">
        <v>596600</v>
      </c>
      <c r="C30" s="1">
        <v>43804</v>
      </c>
      <c r="D30">
        <v>2</v>
      </c>
      <c r="E30" t="s">
        <v>218</v>
      </c>
      <c r="F30" t="s">
        <v>165</v>
      </c>
      <c r="G30" t="s">
        <v>61</v>
      </c>
      <c r="H30" s="23">
        <v>8836996</v>
      </c>
      <c r="J30" s="11">
        <f t="shared" si="1"/>
        <v>0</v>
      </c>
      <c r="K30" s="12">
        <f t="shared" si="2"/>
        <v>0</v>
      </c>
      <c r="L30">
        <f t="shared" si="3"/>
        <v>0</v>
      </c>
      <c r="M30">
        <f t="shared" si="4"/>
        <v>0</v>
      </c>
      <c r="N30" s="11">
        <f t="shared" si="5"/>
        <v>0</v>
      </c>
      <c r="O30" s="12">
        <f t="shared" si="6"/>
        <v>0</v>
      </c>
      <c r="P30">
        <f t="shared" si="7"/>
        <v>0</v>
      </c>
      <c r="Q30">
        <f t="shared" si="8"/>
        <v>0</v>
      </c>
      <c r="R30" s="11">
        <f t="shared" si="9"/>
        <v>0</v>
      </c>
      <c r="S30" s="12">
        <f t="shared" si="10"/>
        <v>0</v>
      </c>
      <c r="T30" s="11">
        <f t="shared" si="11"/>
        <v>0</v>
      </c>
      <c r="U30" s="12">
        <f t="shared" si="12"/>
        <v>0</v>
      </c>
      <c r="V30" s="11">
        <f t="shared" si="13"/>
        <v>0</v>
      </c>
      <c r="W30" s="12">
        <f t="shared" si="14"/>
        <v>0</v>
      </c>
      <c r="X30" s="11">
        <f t="shared" si="15"/>
        <v>0</v>
      </c>
      <c r="Y30" s="12">
        <f t="shared" si="16"/>
        <v>0</v>
      </c>
      <c r="Z30" s="11">
        <f t="shared" si="17"/>
        <v>0</v>
      </c>
      <c r="AA30" s="12">
        <f t="shared" si="18"/>
        <v>0</v>
      </c>
      <c r="AB30" s="11">
        <f t="shared" si="19"/>
        <v>0</v>
      </c>
      <c r="AC30" s="12">
        <f t="shared" si="20"/>
        <v>0</v>
      </c>
      <c r="AD30" s="11">
        <f t="shared" si="21"/>
        <v>0</v>
      </c>
      <c r="AE30" s="12">
        <f t="shared" si="22"/>
        <v>0</v>
      </c>
      <c r="AF30" s="11">
        <f t="shared" si="23"/>
        <v>0</v>
      </c>
      <c r="AG30" s="12">
        <f t="shared" si="24"/>
        <v>0</v>
      </c>
      <c r="AH30" s="11">
        <f t="shared" si="25"/>
        <v>0</v>
      </c>
      <c r="AI30" s="12">
        <f t="shared" si="26"/>
        <v>0</v>
      </c>
      <c r="AJ30" s="11">
        <f t="shared" si="27"/>
        <v>0</v>
      </c>
      <c r="AK30" s="12">
        <f t="shared" si="28"/>
        <v>0</v>
      </c>
    </row>
    <row r="31" spans="1:37" x14ac:dyDescent="0.3">
      <c r="A31">
        <v>596600</v>
      </c>
      <c r="C31" s="1">
        <v>43804</v>
      </c>
      <c r="D31">
        <v>3</v>
      </c>
      <c r="E31" t="s">
        <v>218</v>
      </c>
      <c r="F31" t="s">
        <v>165</v>
      </c>
      <c r="G31" t="s">
        <v>41</v>
      </c>
      <c r="H31" s="23">
        <v>9467007</v>
      </c>
      <c r="J31" s="11">
        <f t="shared" si="1"/>
        <v>0</v>
      </c>
      <c r="K31" s="12">
        <f t="shared" si="2"/>
        <v>0</v>
      </c>
      <c r="L31">
        <f t="shared" si="3"/>
        <v>0</v>
      </c>
      <c r="M31">
        <f t="shared" si="4"/>
        <v>0</v>
      </c>
      <c r="N31" s="11">
        <f t="shared" si="5"/>
        <v>0</v>
      </c>
      <c r="O31" s="12">
        <f t="shared" si="6"/>
        <v>0</v>
      </c>
      <c r="P31">
        <f t="shared" si="7"/>
        <v>0</v>
      </c>
      <c r="Q31">
        <f t="shared" si="8"/>
        <v>0</v>
      </c>
      <c r="R31" s="11">
        <f t="shared" si="9"/>
        <v>0</v>
      </c>
      <c r="S31" s="12">
        <f t="shared" si="10"/>
        <v>0</v>
      </c>
      <c r="T31" s="11">
        <f t="shared" si="11"/>
        <v>0</v>
      </c>
      <c r="U31" s="12">
        <f t="shared" si="12"/>
        <v>0</v>
      </c>
      <c r="V31" s="11">
        <f t="shared" si="13"/>
        <v>0</v>
      </c>
      <c r="W31" s="12">
        <f t="shared" si="14"/>
        <v>0</v>
      </c>
      <c r="X31" s="11">
        <f t="shared" si="15"/>
        <v>0</v>
      </c>
      <c r="Y31" s="12">
        <f t="shared" si="16"/>
        <v>0</v>
      </c>
      <c r="Z31" s="11">
        <f t="shared" si="17"/>
        <v>0</v>
      </c>
      <c r="AA31" s="12">
        <f t="shared" si="18"/>
        <v>0</v>
      </c>
      <c r="AB31" s="11">
        <f t="shared" si="19"/>
        <v>0</v>
      </c>
      <c r="AC31" s="12">
        <f t="shared" si="20"/>
        <v>0</v>
      </c>
      <c r="AD31" s="11">
        <f t="shared" si="21"/>
        <v>0</v>
      </c>
      <c r="AE31" s="12">
        <f t="shared" si="22"/>
        <v>0</v>
      </c>
      <c r="AF31" s="11">
        <f t="shared" si="23"/>
        <v>0</v>
      </c>
      <c r="AG31" s="12">
        <f t="shared" si="24"/>
        <v>0</v>
      </c>
      <c r="AH31" s="11">
        <f t="shared" si="25"/>
        <v>0</v>
      </c>
      <c r="AI31" s="12">
        <f t="shared" si="26"/>
        <v>0</v>
      </c>
      <c r="AJ31" s="11">
        <f t="shared" si="27"/>
        <v>0</v>
      </c>
      <c r="AK31" s="12">
        <f t="shared" si="28"/>
        <v>0</v>
      </c>
    </row>
    <row r="32" spans="1:37" x14ac:dyDescent="0.3">
      <c r="A32">
        <v>596600</v>
      </c>
      <c r="C32" s="1">
        <v>43804</v>
      </c>
      <c r="D32">
        <v>4</v>
      </c>
      <c r="E32" t="s">
        <v>218</v>
      </c>
      <c r="F32" t="s">
        <v>165</v>
      </c>
      <c r="G32" t="s">
        <v>13</v>
      </c>
      <c r="H32" s="23">
        <v>9757757</v>
      </c>
      <c r="J32" s="11">
        <f t="shared" si="1"/>
        <v>0</v>
      </c>
      <c r="K32" s="12">
        <f t="shared" si="2"/>
        <v>0</v>
      </c>
      <c r="L32">
        <f t="shared" si="3"/>
        <v>0</v>
      </c>
      <c r="M32">
        <f t="shared" si="4"/>
        <v>0</v>
      </c>
      <c r="N32" s="11">
        <f t="shared" si="5"/>
        <v>1</v>
      </c>
      <c r="O32" s="12">
        <f t="shared" si="6"/>
        <v>0</v>
      </c>
      <c r="P32">
        <f t="shared" si="7"/>
        <v>0</v>
      </c>
      <c r="Q32">
        <f t="shared" si="8"/>
        <v>0</v>
      </c>
      <c r="R32" s="11">
        <f t="shared" si="9"/>
        <v>0</v>
      </c>
      <c r="S32" s="12">
        <f t="shared" si="10"/>
        <v>0</v>
      </c>
      <c r="T32" s="11">
        <f t="shared" si="11"/>
        <v>0</v>
      </c>
      <c r="U32" s="12">
        <f t="shared" si="12"/>
        <v>0</v>
      </c>
      <c r="V32" s="11">
        <f t="shared" si="13"/>
        <v>0</v>
      </c>
      <c r="W32" s="12">
        <f t="shared" si="14"/>
        <v>0</v>
      </c>
      <c r="X32" s="11">
        <f t="shared" si="15"/>
        <v>0</v>
      </c>
      <c r="Y32" s="12">
        <f t="shared" si="16"/>
        <v>0</v>
      </c>
      <c r="Z32" s="11">
        <f t="shared" si="17"/>
        <v>0</v>
      </c>
      <c r="AA32" s="12">
        <f t="shared" si="18"/>
        <v>0</v>
      </c>
      <c r="AB32" s="11">
        <f t="shared" si="19"/>
        <v>0</v>
      </c>
      <c r="AC32" s="12">
        <f t="shared" si="20"/>
        <v>0</v>
      </c>
      <c r="AD32" s="11">
        <f t="shared" si="21"/>
        <v>0</v>
      </c>
      <c r="AE32" s="12">
        <f t="shared" si="22"/>
        <v>0</v>
      </c>
      <c r="AF32" s="11">
        <f t="shared" si="23"/>
        <v>0</v>
      </c>
      <c r="AG32" s="12">
        <f t="shared" si="24"/>
        <v>0</v>
      </c>
      <c r="AH32" s="11">
        <f t="shared" si="25"/>
        <v>0</v>
      </c>
      <c r="AI32" s="12">
        <f t="shared" si="26"/>
        <v>0</v>
      </c>
      <c r="AJ32" s="11">
        <f t="shared" si="27"/>
        <v>0</v>
      </c>
      <c r="AK32" s="12">
        <f t="shared" si="28"/>
        <v>0</v>
      </c>
    </row>
    <row r="33" spans="1:37" x14ac:dyDescent="0.3">
      <c r="A33">
        <v>596600</v>
      </c>
      <c r="C33" s="1">
        <v>43804</v>
      </c>
      <c r="D33">
        <v>5</v>
      </c>
      <c r="E33" t="s">
        <v>218</v>
      </c>
      <c r="F33" t="s">
        <v>165</v>
      </c>
      <c r="G33" t="s">
        <v>156</v>
      </c>
      <c r="H33" s="23">
        <v>9822406</v>
      </c>
      <c r="J33" s="11">
        <f t="shared" si="1"/>
        <v>1</v>
      </c>
      <c r="K33" s="12">
        <f t="shared" si="2"/>
        <v>0</v>
      </c>
      <c r="L33">
        <f t="shared" si="3"/>
        <v>0</v>
      </c>
      <c r="M33">
        <f t="shared" si="4"/>
        <v>0</v>
      </c>
      <c r="N33" s="11">
        <f t="shared" si="5"/>
        <v>0</v>
      </c>
      <c r="O33" s="12">
        <f t="shared" si="6"/>
        <v>0</v>
      </c>
      <c r="P33">
        <f t="shared" si="7"/>
        <v>0</v>
      </c>
      <c r="Q33">
        <f t="shared" si="8"/>
        <v>0</v>
      </c>
      <c r="R33" s="11">
        <f t="shared" si="9"/>
        <v>0</v>
      </c>
      <c r="S33" s="12">
        <f t="shared" si="10"/>
        <v>0</v>
      </c>
      <c r="T33" s="11">
        <f t="shared" si="11"/>
        <v>0</v>
      </c>
      <c r="U33" s="12">
        <f t="shared" si="12"/>
        <v>0</v>
      </c>
      <c r="V33" s="11">
        <f t="shared" si="13"/>
        <v>0</v>
      </c>
      <c r="W33" s="12">
        <f t="shared" si="14"/>
        <v>0</v>
      </c>
      <c r="X33" s="11">
        <f t="shared" si="15"/>
        <v>0</v>
      </c>
      <c r="Y33" s="12">
        <f t="shared" si="16"/>
        <v>0</v>
      </c>
      <c r="Z33" s="11">
        <f t="shared" si="17"/>
        <v>0</v>
      </c>
      <c r="AA33" s="12">
        <f t="shared" si="18"/>
        <v>0</v>
      </c>
      <c r="AB33" s="11">
        <f t="shared" si="19"/>
        <v>0</v>
      </c>
      <c r="AC33" s="12">
        <f t="shared" si="20"/>
        <v>0</v>
      </c>
      <c r="AD33" s="11">
        <f t="shared" si="21"/>
        <v>0</v>
      </c>
      <c r="AE33" s="12">
        <f t="shared" si="22"/>
        <v>0</v>
      </c>
      <c r="AF33" s="11">
        <f t="shared" si="23"/>
        <v>0</v>
      </c>
      <c r="AG33" s="12">
        <f t="shared" si="24"/>
        <v>0</v>
      </c>
      <c r="AH33" s="11">
        <f t="shared" si="25"/>
        <v>0</v>
      </c>
      <c r="AI33" s="12">
        <f t="shared" si="26"/>
        <v>0</v>
      </c>
      <c r="AJ33" s="11">
        <f t="shared" si="27"/>
        <v>0</v>
      </c>
      <c r="AK33" s="12">
        <f t="shared" si="28"/>
        <v>0</v>
      </c>
    </row>
    <row r="34" spans="1:37" x14ac:dyDescent="0.3">
      <c r="A34">
        <v>596600</v>
      </c>
      <c r="C34" s="1">
        <v>43804</v>
      </c>
      <c r="D34">
        <v>6</v>
      </c>
      <c r="E34" t="s">
        <v>218</v>
      </c>
      <c r="F34" t="s">
        <v>165</v>
      </c>
      <c r="G34" t="s">
        <v>15</v>
      </c>
      <c r="H34" s="23">
        <v>9871565</v>
      </c>
      <c r="J34" s="11">
        <f t="shared" si="1"/>
        <v>0</v>
      </c>
      <c r="K34" s="12">
        <f t="shared" si="2"/>
        <v>0</v>
      </c>
      <c r="L34">
        <f t="shared" si="3"/>
        <v>0</v>
      </c>
      <c r="M34">
        <f t="shared" si="4"/>
        <v>0</v>
      </c>
      <c r="N34" s="11">
        <f t="shared" si="5"/>
        <v>0</v>
      </c>
      <c r="O34" s="12">
        <f t="shared" si="6"/>
        <v>0</v>
      </c>
      <c r="P34">
        <f t="shared" si="7"/>
        <v>0</v>
      </c>
      <c r="Q34">
        <f t="shared" si="8"/>
        <v>0</v>
      </c>
      <c r="R34" s="11">
        <f t="shared" si="9"/>
        <v>0</v>
      </c>
      <c r="S34" s="12">
        <f t="shared" si="10"/>
        <v>0</v>
      </c>
      <c r="T34" s="11">
        <f t="shared" si="11"/>
        <v>0</v>
      </c>
      <c r="U34" s="12">
        <f t="shared" si="12"/>
        <v>0</v>
      </c>
      <c r="V34" s="11">
        <f t="shared" si="13"/>
        <v>0</v>
      </c>
      <c r="W34" s="12">
        <f t="shared" si="14"/>
        <v>0</v>
      </c>
      <c r="X34" s="11">
        <f t="shared" si="15"/>
        <v>0</v>
      </c>
      <c r="Y34" s="12">
        <f t="shared" si="16"/>
        <v>0</v>
      </c>
      <c r="Z34" s="11">
        <f t="shared" si="17"/>
        <v>0</v>
      </c>
      <c r="AA34" s="12">
        <f t="shared" si="18"/>
        <v>0</v>
      </c>
      <c r="AB34" s="11">
        <f t="shared" si="19"/>
        <v>0</v>
      </c>
      <c r="AC34" s="12">
        <f t="shared" si="20"/>
        <v>0</v>
      </c>
      <c r="AD34" s="11">
        <f t="shared" si="21"/>
        <v>0</v>
      </c>
      <c r="AE34" s="12">
        <f t="shared" si="22"/>
        <v>0</v>
      </c>
      <c r="AF34" s="11">
        <f t="shared" si="23"/>
        <v>1</v>
      </c>
      <c r="AG34" s="12">
        <f t="shared" si="24"/>
        <v>0</v>
      </c>
      <c r="AH34" s="11">
        <f t="shared" si="25"/>
        <v>0</v>
      </c>
      <c r="AI34" s="12">
        <f t="shared" si="26"/>
        <v>0</v>
      </c>
      <c r="AJ34" s="11">
        <f t="shared" si="27"/>
        <v>0</v>
      </c>
      <c r="AK34" s="12">
        <f t="shared" si="28"/>
        <v>0</v>
      </c>
    </row>
    <row r="35" spans="1:37" x14ac:dyDescent="0.3">
      <c r="A35">
        <v>596600</v>
      </c>
      <c r="C35" s="1">
        <v>43804</v>
      </c>
      <c r="D35">
        <v>7</v>
      </c>
      <c r="E35" t="s">
        <v>218</v>
      </c>
      <c r="F35" t="s">
        <v>165</v>
      </c>
      <c r="G35" t="s">
        <v>17</v>
      </c>
      <c r="H35" s="23">
        <v>10450951</v>
      </c>
      <c r="J35" s="11">
        <f t="shared" si="1"/>
        <v>0</v>
      </c>
      <c r="K35" s="12">
        <f t="shared" si="2"/>
        <v>0</v>
      </c>
      <c r="L35">
        <f t="shared" si="3"/>
        <v>0</v>
      </c>
      <c r="M35">
        <f t="shared" si="4"/>
        <v>0</v>
      </c>
      <c r="N35" s="11">
        <f t="shared" si="5"/>
        <v>0</v>
      </c>
      <c r="O35" s="12">
        <f t="shared" si="6"/>
        <v>0</v>
      </c>
      <c r="P35">
        <f t="shared" si="7"/>
        <v>0</v>
      </c>
      <c r="Q35">
        <f t="shared" si="8"/>
        <v>0</v>
      </c>
      <c r="R35" s="11">
        <f t="shared" si="9"/>
        <v>0</v>
      </c>
      <c r="S35" s="12">
        <f t="shared" si="10"/>
        <v>0</v>
      </c>
      <c r="T35" s="11">
        <f t="shared" si="11"/>
        <v>0</v>
      </c>
      <c r="U35" s="12">
        <f t="shared" si="12"/>
        <v>0</v>
      </c>
      <c r="V35" s="11">
        <f t="shared" si="13"/>
        <v>0</v>
      </c>
      <c r="W35" s="12">
        <f t="shared" si="14"/>
        <v>0</v>
      </c>
      <c r="X35" s="11">
        <f t="shared" si="15"/>
        <v>0</v>
      </c>
      <c r="Y35" s="12">
        <f t="shared" si="16"/>
        <v>0</v>
      </c>
      <c r="Z35" s="11">
        <f t="shared" si="17"/>
        <v>0</v>
      </c>
      <c r="AA35" s="12">
        <f t="shared" si="18"/>
        <v>0</v>
      </c>
      <c r="AB35" s="11">
        <f t="shared" si="19"/>
        <v>0</v>
      </c>
      <c r="AC35" s="12">
        <f t="shared" si="20"/>
        <v>0</v>
      </c>
      <c r="AD35" s="11">
        <f t="shared" si="21"/>
        <v>0</v>
      </c>
      <c r="AE35" s="12">
        <f t="shared" si="22"/>
        <v>0</v>
      </c>
      <c r="AF35" s="11">
        <f t="shared" si="23"/>
        <v>0</v>
      </c>
      <c r="AG35" s="12">
        <f t="shared" si="24"/>
        <v>0</v>
      </c>
      <c r="AH35" s="11">
        <f t="shared" si="25"/>
        <v>0</v>
      </c>
      <c r="AI35" s="12">
        <f t="shared" si="26"/>
        <v>0</v>
      </c>
      <c r="AJ35" s="11">
        <f t="shared" si="27"/>
        <v>0</v>
      </c>
      <c r="AK35" s="12">
        <f t="shared" si="28"/>
        <v>0</v>
      </c>
    </row>
    <row r="36" spans="1:37" x14ac:dyDescent="0.3">
      <c r="A36">
        <v>596600</v>
      </c>
      <c r="C36" s="1">
        <v>43804</v>
      </c>
      <c r="D36">
        <v>8</v>
      </c>
      <c r="E36" t="s">
        <v>218</v>
      </c>
      <c r="F36" t="s">
        <v>165</v>
      </c>
      <c r="G36" t="s">
        <v>12</v>
      </c>
      <c r="H36" s="23">
        <v>12341836</v>
      </c>
      <c r="J36" s="11">
        <f t="shared" si="1"/>
        <v>0</v>
      </c>
      <c r="K36" s="12">
        <f t="shared" si="2"/>
        <v>0</v>
      </c>
      <c r="L36">
        <f t="shared" si="3"/>
        <v>0</v>
      </c>
      <c r="M36">
        <f t="shared" si="4"/>
        <v>0</v>
      </c>
      <c r="N36" s="11">
        <f t="shared" si="5"/>
        <v>0</v>
      </c>
      <c r="O36" s="12">
        <f t="shared" si="6"/>
        <v>0</v>
      </c>
      <c r="P36">
        <f t="shared" si="7"/>
        <v>0</v>
      </c>
      <c r="Q36">
        <f t="shared" si="8"/>
        <v>0</v>
      </c>
      <c r="R36" s="11">
        <f t="shared" si="9"/>
        <v>0</v>
      </c>
      <c r="S36" s="12">
        <f t="shared" si="10"/>
        <v>0</v>
      </c>
      <c r="T36" s="11">
        <f t="shared" si="11"/>
        <v>0</v>
      </c>
      <c r="U36" s="12">
        <f t="shared" si="12"/>
        <v>0</v>
      </c>
      <c r="V36" s="11">
        <f t="shared" si="13"/>
        <v>1</v>
      </c>
      <c r="W36" s="12">
        <f t="shared" si="14"/>
        <v>0</v>
      </c>
      <c r="X36" s="11">
        <f t="shared" si="15"/>
        <v>0</v>
      </c>
      <c r="Y36" s="12">
        <f t="shared" si="16"/>
        <v>0</v>
      </c>
      <c r="Z36" s="11">
        <f t="shared" si="17"/>
        <v>0</v>
      </c>
      <c r="AA36" s="12">
        <f t="shared" si="18"/>
        <v>0</v>
      </c>
      <c r="AB36" s="11">
        <f t="shared" si="19"/>
        <v>0</v>
      </c>
      <c r="AC36" s="12">
        <f t="shared" si="20"/>
        <v>0</v>
      </c>
      <c r="AD36" s="11">
        <f t="shared" si="21"/>
        <v>0</v>
      </c>
      <c r="AE36" s="12">
        <f t="shared" si="22"/>
        <v>0</v>
      </c>
      <c r="AF36" s="11">
        <f t="shared" si="23"/>
        <v>0</v>
      </c>
      <c r="AG36" s="12">
        <f t="shared" si="24"/>
        <v>0</v>
      </c>
      <c r="AH36" s="11">
        <f t="shared" si="25"/>
        <v>0</v>
      </c>
      <c r="AI36" s="12">
        <f t="shared" si="26"/>
        <v>0</v>
      </c>
      <c r="AJ36" s="11">
        <f t="shared" si="27"/>
        <v>0</v>
      </c>
      <c r="AK36" s="12">
        <f t="shared" si="28"/>
        <v>0</v>
      </c>
    </row>
    <row r="37" spans="1:37" x14ac:dyDescent="0.3">
      <c r="A37">
        <v>596600</v>
      </c>
      <c r="C37" s="1">
        <v>43804</v>
      </c>
      <c r="D37">
        <v>9</v>
      </c>
      <c r="E37" t="s">
        <v>218</v>
      </c>
      <c r="F37" t="s">
        <v>165</v>
      </c>
      <c r="G37" t="s">
        <v>27</v>
      </c>
      <c r="H37" s="23">
        <v>15467000</v>
      </c>
      <c r="J37" s="11">
        <f t="shared" si="1"/>
        <v>0</v>
      </c>
      <c r="K37" s="12">
        <f t="shared" si="2"/>
        <v>0</v>
      </c>
      <c r="L37">
        <f t="shared" si="3"/>
        <v>0</v>
      </c>
      <c r="M37">
        <f t="shared" si="4"/>
        <v>0</v>
      </c>
      <c r="N37" s="11">
        <f t="shared" si="5"/>
        <v>0</v>
      </c>
      <c r="O37" s="12">
        <f t="shared" si="6"/>
        <v>0</v>
      </c>
      <c r="P37">
        <f t="shared" si="7"/>
        <v>0</v>
      </c>
      <c r="Q37">
        <f t="shared" si="8"/>
        <v>0</v>
      </c>
      <c r="R37" s="11">
        <f t="shared" si="9"/>
        <v>0</v>
      </c>
      <c r="S37" s="12">
        <f t="shared" si="10"/>
        <v>0</v>
      </c>
      <c r="T37" s="11">
        <f t="shared" si="11"/>
        <v>0</v>
      </c>
      <c r="U37" s="12">
        <f t="shared" si="12"/>
        <v>0</v>
      </c>
      <c r="V37" s="11">
        <f t="shared" si="13"/>
        <v>0</v>
      </c>
      <c r="W37" s="12">
        <f t="shared" si="14"/>
        <v>0</v>
      </c>
      <c r="X37" s="11">
        <f t="shared" si="15"/>
        <v>0</v>
      </c>
      <c r="Y37" s="12">
        <f t="shared" si="16"/>
        <v>0</v>
      </c>
      <c r="Z37" s="11">
        <f t="shared" si="17"/>
        <v>0</v>
      </c>
      <c r="AA37" s="12">
        <f t="shared" si="18"/>
        <v>0</v>
      </c>
      <c r="AB37" s="11">
        <f t="shared" si="19"/>
        <v>0</v>
      </c>
      <c r="AC37" s="12">
        <f t="shared" si="20"/>
        <v>0</v>
      </c>
      <c r="AD37" s="11">
        <f t="shared" si="21"/>
        <v>0</v>
      </c>
      <c r="AE37" s="12">
        <f t="shared" si="22"/>
        <v>0</v>
      </c>
      <c r="AF37" s="11">
        <f t="shared" si="23"/>
        <v>0</v>
      </c>
      <c r="AG37" s="12">
        <f t="shared" si="24"/>
        <v>0</v>
      </c>
      <c r="AH37" s="11">
        <f t="shared" si="25"/>
        <v>0</v>
      </c>
      <c r="AI37" s="12">
        <f t="shared" si="26"/>
        <v>0</v>
      </c>
      <c r="AJ37" s="11">
        <f t="shared" si="27"/>
        <v>0</v>
      </c>
      <c r="AK37" s="12">
        <f t="shared" si="28"/>
        <v>0</v>
      </c>
    </row>
    <row r="38" spans="1:37" x14ac:dyDescent="0.3">
      <c r="C38" s="1"/>
      <c r="J38" s="11">
        <f t="shared" si="1"/>
        <v>0</v>
      </c>
      <c r="K38" s="12">
        <f t="shared" si="2"/>
        <v>0</v>
      </c>
      <c r="L38">
        <f t="shared" si="3"/>
        <v>0</v>
      </c>
      <c r="M38">
        <f t="shared" si="4"/>
        <v>0</v>
      </c>
      <c r="N38" s="11">
        <f t="shared" si="5"/>
        <v>0</v>
      </c>
      <c r="O38" s="12">
        <f t="shared" si="6"/>
        <v>0</v>
      </c>
      <c r="P38">
        <f t="shared" si="7"/>
        <v>0</v>
      </c>
      <c r="Q38">
        <f t="shared" si="8"/>
        <v>0</v>
      </c>
      <c r="R38" s="11">
        <f t="shared" si="9"/>
        <v>0</v>
      </c>
      <c r="S38" s="12">
        <f t="shared" si="10"/>
        <v>0</v>
      </c>
      <c r="T38" s="11">
        <f t="shared" si="11"/>
        <v>0</v>
      </c>
      <c r="U38" s="12">
        <f t="shared" si="12"/>
        <v>0</v>
      </c>
      <c r="V38" s="11">
        <f t="shared" si="13"/>
        <v>0</v>
      </c>
      <c r="W38" s="12">
        <f t="shared" si="14"/>
        <v>0</v>
      </c>
      <c r="X38" s="11">
        <f t="shared" si="15"/>
        <v>0</v>
      </c>
      <c r="Y38" s="12">
        <f t="shared" si="16"/>
        <v>0</v>
      </c>
      <c r="Z38" s="11">
        <f t="shared" si="17"/>
        <v>0</v>
      </c>
      <c r="AA38" s="12">
        <f t="shared" si="18"/>
        <v>0</v>
      </c>
      <c r="AB38" s="11">
        <f t="shared" si="19"/>
        <v>0</v>
      </c>
      <c r="AC38" s="12">
        <f t="shared" si="20"/>
        <v>0</v>
      </c>
      <c r="AD38" s="11">
        <f t="shared" si="21"/>
        <v>0</v>
      </c>
      <c r="AE38" s="12">
        <f t="shared" si="22"/>
        <v>0</v>
      </c>
      <c r="AF38" s="11">
        <f t="shared" si="23"/>
        <v>0</v>
      </c>
      <c r="AG38" s="12">
        <f t="shared" si="24"/>
        <v>0</v>
      </c>
      <c r="AH38" s="11">
        <f t="shared" si="25"/>
        <v>0</v>
      </c>
      <c r="AI38" s="12">
        <f t="shared" si="26"/>
        <v>0</v>
      </c>
      <c r="AJ38" s="11">
        <f t="shared" si="27"/>
        <v>0</v>
      </c>
      <c r="AK38" s="12">
        <f t="shared" si="28"/>
        <v>0</v>
      </c>
    </row>
    <row r="39" spans="1:37" x14ac:dyDescent="0.3">
      <c r="A39">
        <v>594712</v>
      </c>
      <c r="C39" s="1">
        <v>43791</v>
      </c>
      <c r="D39">
        <v>1</v>
      </c>
      <c r="E39" t="s">
        <v>219</v>
      </c>
      <c r="F39" t="s">
        <v>165</v>
      </c>
      <c r="G39" t="s">
        <v>156</v>
      </c>
      <c r="H39" s="23">
        <v>15497471</v>
      </c>
      <c r="J39" s="11">
        <f t="shared" si="1"/>
        <v>1</v>
      </c>
      <c r="K39" s="12">
        <f t="shared" si="2"/>
        <v>1</v>
      </c>
      <c r="L39">
        <f t="shared" si="3"/>
        <v>0</v>
      </c>
      <c r="M39">
        <f t="shared" si="4"/>
        <v>0</v>
      </c>
      <c r="N39" s="11">
        <f t="shared" si="5"/>
        <v>0</v>
      </c>
      <c r="O39" s="12">
        <f t="shared" si="6"/>
        <v>0</v>
      </c>
      <c r="P39">
        <f t="shared" si="7"/>
        <v>0</v>
      </c>
      <c r="Q39">
        <f t="shared" si="8"/>
        <v>0</v>
      </c>
      <c r="R39" s="11">
        <f t="shared" si="9"/>
        <v>0</v>
      </c>
      <c r="S39" s="12">
        <f t="shared" si="10"/>
        <v>0</v>
      </c>
      <c r="T39" s="11">
        <f t="shared" si="11"/>
        <v>0</v>
      </c>
      <c r="U39" s="12">
        <f t="shared" si="12"/>
        <v>0</v>
      </c>
      <c r="V39" s="11">
        <f t="shared" si="13"/>
        <v>0</v>
      </c>
      <c r="W39" s="12">
        <f t="shared" si="14"/>
        <v>0</v>
      </c>
      <c r="X39" s="11">
        <f t="shared" si="15"/>
        <v>0</v>
      </c>
      <c r="Y39" s="12">
        <f t="shared" si="16"/>
        <v>0</v>
      </c>
      <c r="Z39" s="11">
        <f t="shared" si="17"/>
        <v>0</v>
      </c>
      <c r="AA39" s="12">
        <f t="shared" si="18"/>
        <v>0</v>
      </c>
      <c r="AB39" s="11">
        <f t="shared" si="19"/>
        <v>0</v>
      </c>
      <c r="AC39" s="12">
        <f t="shared" si="20"/>
        <v>0</v>
      </c>
      <c r="AD39" s="11">
        <f t="shared" si="21"/>
        <v>0</v>
      </c>
      <c r="AE39" s="12">
        <f t="shared" si="22"/>
        <v>0</v>
      </c>
      <c r="AF39" s="11">
        <f t="shared" si="23"/>
        <v>0</v>
      </c>
      <c r="AG39" s="12">
        <f t="shared" si="24"/>
        <v>0</v>
      </c>
      <c r="AH39" s="11">
        <f t="shared" si="25"/>
        <v>0</v>
      </c>
      <c r="AI39" s="12">
        <f t="shared" si="26"/>
        <v>0</v>
      </c>
      <c r="AJ39" s="11">
        <f t="shared" si="27"/>
        <v>0</v>
      </c>
      <c r="AK39" s="12">
        <f t="shared" si="28"/>
        <v>0</v>
      </c>
    </row>
    <row r="40" spans="1:37" x14ac:dyDescent="0.3">
      <c r="A40">
        <v>594712</v>
      </c>
      <c r="C40" s="1">
        <v>43791</v>
      </c>
      <c r="D40">
        <v>2</v>
      </c>
      <c r="E40" t="s">
        <v>219</v>
      </c>
      <c r="F40" t="s">
        <v>165</v>
      </c>
      <c r="G40" t="s">
        <v>26</v>
      </c>
      <c r="H40" s="23">
        <v>16464776</v>
      </c>
      <c r="J40" s="11">
        <f t="shared" si="1"/>
        <v>0</v>
      </c>
      <c r="K40" s="12">
        <f t="shared" si="2"/>
        <v>0</v>
      </c>
      <c r="L40">
        <f t="shared" si="3"/>
        <v>0</v>
      </c>
      <c r="M40">
        <f t="shared" si="4"/>
        <v>0</v>
      </c>
      <c r="N40" s="11">
        <f t="shared" si="5"/>
        <v>0</v>
      </c>
      <c r="O40" s="12">
        <f t="shared" si="6"/>
        <v>0</v>
      </c>
      <c r="P40">
        <f t="shared" si="7"/>
        <v>0</v>
      </c>
      <c r="Q40">
        <f t="shared" si="8"/>
        <v>0</v>
      </c>
      <c r="R40" s="11">
        <f t="shared" si="9"/>
        <v>0</v>
      </c>
      <c r="S40" s="12">
        <f t="shared" si="10"/>
        <v>0</v>
      </c>
      <c r="T40" s="11">
        <f t="shared" si="11"/>
        <v>0</v>
      </c>
      <c r="U40" s="12">
        <f t="shared" si="12"/>
        <v>0</v>
      </c>
      <c r="V40" s="11">
        <f t="shared" si="13"/>
        <v>0</v>
      </c>
      <c r="W40" s="12">
        <f t="shared" si="14"/>
        <v>0</v>
      </c>
      <c r="X40" s="11">
        <f t="shared" si="15"/>
        <v>0</v>
      </c>
      <c r="Y40" s="12">
        <f t="shared" si="16"/>
        <v>0</v>
      </c>
      <c r="Z40" s="11">
        <f t="shared" si="17"/>
        <v>0</v>
      </c>
      <c r="AA40" s="12">
        <f t="shared" si="18"/>
        <v>0</v>
      </c>
      <c r="AB40" s="11">
        <f t="shared" si="19"/>
        <v>0</v>
      </c>
      <c r="AC40" s="12">
        <f t="shared" si="20"/>
        <v>0</v>
      </c>
      <c r="AD40" s="11">
        <f t="shared" si="21"/>
        <v>0</v>
      </c>
      <c r="AE40" s="12">
        <f t="shared" si="22"/>
        <v>0</v>
      </c>
      <c r="AF40" s="11">
        <f t="shared" si="23"/>
        <v>0</v>
      </c>
      <c r="AG40" s="12">
        <f t="shared" si="24"/>
        <v>0</v>
      </c>
      <c r="AH40" s="11">
        <f t="shared" si="25"/>
        <v>0</v>
      </c>
      <c r="AI40" s="12">
        <f t="shared" si="26"/>
        <v>0</v>
      </c>
      <c r="AJ40" s="11">
        <f t="shared" si="27"/>
        <v>0</v>
      </c>
      <c r="AK40" s="12">
        <f t="shared" si="28"/>
        <v>0</v>
      </c>
    </row>
    <row r="41" spans="1:37" x14ac:dyDescent="0.3">
      <c r="A41">
        <v>594712</v>
      </c>
      <c r="C41" s="1">
        <v>43791</v>
      </c>
      <c r="D41">
        <v>3</v>
      </c>
      <c r="E41" t="s">
        <v>219</v>
      </c>
      <c r="F41" t="s">
        <v>165</v>
      </c>
      <c r="G41" t="s">
        <v>19</v>
      </c>
      <c r="H41" s="23">
        <v>17664090</v>
      </c>
      <c r="J41" s="11">
        <f t="shared" si="1"/>
        <v>0</v>
      </c>
      <c r="K41" s="12">
        <f t="shared" si="2"/>
        <v>0</v>
      </c>
      <c r="L41">
        <f t="shared" si="3"/>
        <v>0</v>
      </c>
      <c r="M41">
        <f t="shared" si="4"/>
        <v>0</v>
      </c>
      <c r="N41" s="11">
        <f t="shared" si="5"/>
        <v>0</v>
      </c>
      <c r="O41" s="12">
        <f t="shared" si="6"/>
        <v>0</v>
      </c>
      <c r="P41">
        <f t="shared" si="7"/>
        <v>0</v>
      </c>
      <c r="Q41">
        <f t="shared" si="8"/>
        <v>0</v>
      </c>
      <c r="R41" s="11">
        <f t="shared" si="9"/>
        <v>0</v>
      </c>
      <c r="S41" s="12">
        <f t="shared" si="10"/>
        <v>0</v>
      </c>
      <c r="T41" s="11">
        <f t="shared" si="11"/>
        <v>0</v>
      </c>
      <c r="U41" s="12">
        <f t="shared" si="12"/>
        <v>0</v>
      </c>
      <c r="V41" s="11">
        <f t="shared" si="13"/>
        <v>0</v>
      </c>
      <c r="W41" s="12">
        <f t="shared" si="14"/>
        <v>0</v>
      </c>
      <c r="X41" s="11">
        <f t="shared" si="15"/>
        <v>0</v>
      </c>
      <c r="Y41" s="12">
        <f t="shared" si="16"/>
        <v>0</v>
      </c>
      <c r="Z41" s="11">
        <f t="shared" si="17"/>
        <v>0</v>
      </c>
      <c r="AA41" s="12">
        <f t="shared" si="18"/>
        <v>0</v>
      </c>
      <c r="AB41" s="11">
        <f t="shared" si="19"/>
        <v>0</v>
      </c>
      <c r="AC41" s="12">
        <f t="shared" si="20"/>
        <v>0</v>
      </c>
      <c r="AD41" s="11">
        <f t="shared" si="21"/>
        <v>0</v>
      </c>
      <c r="AE41" s="12">
        <f t="shared" si="22"/>
        <v>0</v>
      </c>
      <c r="AF41" s="11">
        <f t="shared" si="23"/>
        <v>0</v>
      </c>
      <c r="AG41" s="12">
        <f t="shared" si="24"/>
        <v>0</v>
      </c>
      <c r="AH41" s="11">
        <f t="shared" si="25"/>
        <v>0</v>
      </c>
      <c r="AI41" s="12">
        <f t="shared" si="26"/>
        <v>0</v>
      </c>
      <c r="AJ41" s="11">
        <f t="shared" si="27"/>
        <v>0</v>
      </c>
      <c r="AK41" s="12">
        <f t="shared" si="28"/>
        <v>0</v>
      </c>
    </row>
    <row r="42" spans="1:37" x14ac:dyDescent="0.3">
      <c r="A42">
        <v>594712</v>
      </c>
      <c r="C42" s="1">
        <v>43791</v>
      </c>
      <c r="D42">
        <v>4</v>
      </c>
      <c r="E42" t="s">
        <v>219</v>
      </c>
      <c r="F42" t="s">
        <v>165</v>
      </c>
      <c r="G42" t="s">
        <v>16</v>
      </c>
      <c r="H42" s="23">
        <v>19137533</v>
      </c>
      <c r="J42" s="11">
        <f t="shared" si="1"/>
        <v>0</v>
      </c>
      <c r="K42" s="12">
        <f t="shared" si="2"/>
        <v>0</v>
      </c>
      <c r="L42">
        <f t="shared" si="3"/>
        <v>0</v>
      </c>
      <c r="M42">
        <f t="shared" si="4"/>
        <v>0</v>
      </c>
      <c r="N42" s="11">
        <f t="shared" si="5"/>
        <v>0</v>
      </c>
      <c r="O42" s="12">
        <f t="shared" si="6"/>
        <v>0</v>
      </c>
      <c r="P42">
        <f t="shared" si="7"/>
        <v>0</v>
      </c>
      <c r="Q42">
        <f t="shared" si="8"/>
        <v>0</v>
      </c>
      <c r="R42" s="11">
        <f t="shared" si="9"/>
        <v>0</v>
      </c>
      <c r="S42" s="12">
        <f t="shared" si="10"/>
        <v>0</v>
      </c>
      <c r="T42" s="11">
        <f t="shared" si="11"/>
        <v>1</v>
      </c>
      <c r="U42" s="12">
        <f t="shared" si="12"/>
        <v>0</v>
      </c>
      <c r="V42" s="11">
        <f t="shared" si="13"/>
        <v>0</v>
      </c>
      <c r="W42" s="12">
        <f t="shared" si="14"/>
        <v>0</v>
      </c>
      <c r="X42" s="11">
        <f t="shared" si="15"/>
        <v>0</v>
      </c>
      <c r="Y42" s="12">
        <f t="shared" si="16"/>
        <v>0</v>
      </c>
      <c r="Z42" s="11">
        <f t="shared" si="17"/>
        <v>0</v>
      </c>
      <c r="AA42" s="12">
        <f t="shared" si="18"/>
        <v>0</v>
      </c>
      <c r="AB42" s="11">
        <f t="shared" si="19"/>
        <v>0</v>
      </c>
      <c r="AC42" s="12">
        <f t="shared" si="20"/>
        <v>0</v>
      </c>
      <c r="AD42" s="11">
        <f t="shared" si="21"/>
        <v>0</v>
      </c>
      <c r="AE42" s="12">
        <f t="shared" si="22"/>
        <v>0</v>
      </c>
      <c r="AF42" s="11">
        <f t="shared" si="23"/>
        <v>0</v>
      </c>
      <c r="AG42" s="12">
        <f t="shared" si="24"/>
        <v>0</v>
      </c>
      <c r="AH42" s="11">
        <f t="shared" si="25"/>
        <v>0</v>
      </c>
      <c r="AI42" s="12">
        <f t="shared" si="26"/>
        <v>0</v>
      </c>
      <c r="AJ42" s="11">
        <f t="shared" si="27"/>
        <v>0</v>
      </c>
      <c r="AK42" s="12">
        <f t="shared" si="28"/>
        <v>0</v>
      </c>
    </row>
    <row r="43" spans="1:37" x14ac:dyDescent="0.3">
      <c r="A43">
        <v>594712</v>
      </c>
      <c r="C43" s="1">
        <v>43791</v>
      </c>
      <c r="D43">
        <v>5</v>
      </c>
      <c r="E43" t="s">
        <v>219</v>
      </c>
      <c r="F43" t="s">
        <v>165</v>
      </c>
      <c r="G43" t="s">
        <v>12</v>
      </c>
      <c r="H43" s="23">
        <v>19965191</v>
      </c>
      <c r="J43" s="11">
        <f t="shared" si="1"/>
        <v>0</v>
      </c>
      <c r="K43" s="12">
        <f t="shared" si="2"/>
        <v>0</v>
      </c>
      <c r="L43">
        <f t="shared" si="3"/>
        <v>0</v>
      </c>
      <c r="M43">
        <f t="shared" si="4"/>
        <v>0</v>
      </c>
      <c r="N43" s="11">
        <f t="shared" si="5"/>
        <v>0</v>
      </c>
      <c r="O43" s="12">
        <f t="shared" si="6"/>
        <v>0</v>
      </c>
      <c r="P43">
        <f t="shared" si="7"/>
        <v>0</v>
      </c>
      <c r="Q43">
        <f t="shared" si="8"/>
        <v>0</v>
      </c>
      <c r="R43" s="11">
        <f t="shared" si="9"/>
        <v>0</v>
      </c>
      <c r="S43" s="12">
        <f t="shared" si="10"/>
        <v>0</v>
      </c>
      <c r="T43" s="11">
        <f t="shared" si="11"/>
        <v>0</v>
      </c>
      <c r="U43" s="12">
        <f t="shared" si="12"/>
        <v>0</v>
      </c>
      <c r="V43" s="11">
        <f t="shared" si="13"/>
        <v>1</v>
      </c>
      <c r="W43" s="12">
        <f t="shared" si="14"/>
        <v>0</v>
      </c>
      <c r="X43" s="11">
        <f t="shared" si="15"/>
        <v>0</v>
      </c>
      <c r="Y43" s="12">
        <f t="shared" si="16"/>
        <v>0</v>
      </c>
      <c r="Z43" s="11">
        <f t="shared" si="17"/>
        <v>0</v>
      </c>
      <c r="AA43" s="12">
        <f t="shared" si="18"/>
        <v>0</v>
      </c>
      <c r="AB43" s="11">
        <f t="shared" si="19"/>
        <v>0</v>
      </c>
      <c r="AC43" s="12">
        <f t="shared" si="20"/>
        <v>0</v>
      </c>
      <c r="AD43" s="11">
        <f t="shared" si="21"/>
        <v>0</v>
      </c>
      <c r="AE43" s="12">
        <f t="shared" si="22"/>
        <v>0</v>
      </c>
      <c r="AF43" s="11">
        <f t="shared" si="23"/>
        <v>0</v>
      </c>
      <c r="AG43" s="12">
        <f t="shared" si="24"/>
        <v>0</v>
      </c>
      <c r="AH43" s="11">
        <f t="shared" si="25"/>
        <v>0</v>
      </c>
      <c r="AI43" s="12">
        <f t="shared" si="26"/>
        <v>0</v>
      </c>
      <c r="AJ43" s="11">
        <f t="shared" si="27"/>
        <v>0</v>
      </c>
      <c r="AK43" s="12">
        <f t="shared" si="28"/>
        <v>0</v>
      </c>
    </row>
    <row r="44" spans="1:37" x14ac:dyDescent="0.3">
      <c r="A44">
        <v>594712</v>
      </c>
      <c r="C44" s="1">
        <v>43791</v>
      </c>
      <c r="D44">
        <v>6</v>
      </c>
      <c r="E44" t="s">
        <v>219</v>
      </c>
      <c r="F44" t="s">
        <v>165</v>
      </c>
      <c r="G44" t="s">
        <v>13</v>
      </c>
      <c r="H44" s="23">
        <v>20973915</v>
      </c>
      <c r="J44" s="11">
        <f t="shared" si="1"/>
        <v>0</v>
      </c>
      <c r="K44" s="12">
        <f t="shared" si="2"/>
        <v>0</v>
      </c>
      <c r="L44">
        <f t="shared" si="3"/>
        <v>0</v>
      </c>
      <c r="M44">
        <f t="shared" si="4"/>
        <v>0</v>
      </c>
      <c r="N44" s="11">
        <f t="shared" si="5"/>
        <v>1</v>
      </c>
      <c r="O44" s="12">
        <f t="shared" si="6"/>
        <v>0</v>
      </c>
      <c r="P44">
        <f t="shared" si="7"/>
        <v>0</v>
      </c>
      <c r="Q44">
        <f t="shared" si="8"/>
        <v>0</v>
      </c>
      <c r="R44" s="11">
        <f t="shared" si="9"/>
        <v>0</v>
      </c>
      <c r="S44" s="12">
        <f t="shared" si="10"/>
        <v>0</v>
      </c>
      <c r="T44" s="11">
        <f t="shared" si="11"/>
        <v>0</v>
      </c>
      <c r="U44" s="12">
        <f t="shared" si="12"/>
        <v>0</v>
      </c>
      <c r="V44" s="11">
        <f t="shared" si="13"/>
        <v>0</v>
      </c>
      <c r="W44" s="12">
        <f t="shared" si="14"/>
        <v>0</v>
      </c>
      <c r="X44" s="11">
        <f t="shared" si="15"/>
        <v>0</v>
      </c>
      <c r="Y44" s="12">
        <f t="shared" si="16"/>
        <v>0</v>
      </c>
      <c r="Z44" s="11">
        <f t="shared" si="17"/>
        <v>0</v>
      </c>
      <c r="AA44" s="12">
        <f t="shared" si="18"/>
        <v>0</v>
      </c>
      <c r="AB44" s="11">
        <f t="shared" si="19"/>
        <v>0</v>
      </c>
      <c r="AC44" s="12">
        <f t="shared" si="20"/>
        <v>0</v>
      </c>
      <c r="AD44" s="11">
        <f t="shared" si="21"/>
        <v>0</v>
      </c>
      <c r="AE44" s="12">
        <f t="shared" si="22"/>
        <v>0</v>
      </c>
      <c r="AF44" s="11">
        <f t="shared" si="23"/>
        <v>0</v>
      </c>
      <c r="AG44" s="12">
        <f t="shared" si="24"/>
        <v>0</v>
      </c>
      <c r="AH44" s="11">
        <f t="shared" si="25"/>
        <v>0</v>
      </c>
      <c r="AI44" s="12">
        <f t="shared" si="26"/>
        <v>0</v>
      </c>
      <c r="AJ44" s="11">
        <f t="shared" si="27"/>
        <v>0</v>
      </c>
      <c r="AK44" s="12">
        <f t="shared" si="28"/>
        <v>0</v>
      </c>
    </row>
    <row r="45" spans="1:37" x14ac:dyDescent="0.3">
      <c r="A45">
        <v>594712</v>
      </c>
      <c r="C45" s="1">
        <v>43791</v>
      </c>
      <c r="D45">
        <v>7</v>
      </c>
      <c r="E45" t="s">
        <v>219</v>
      </c>
      <c r="F45" t="s">
        <v>165</v>
      </c>
      <c r="G45" t="s">
        <v>24</v>
      </c>
      <c r="H45" s="23">
        <v>22290705</v>
      </c>
      <c r="J45" s="11">
        <f t="shared" si="1"/>
        <v>0</v>
      </c>
      <c r="K45" s="12">
        <f t="shared" si="2"/>
        <v>0</v>
      </c>
      <c r="L45">
        <f t="shared" si="3"/>
        <v>0</v>
      </c>
      <c r="M45">
        <f t="shared" si="4"/>
        <v>0</v>
      </c>
      <c r="N45" s="11">
        <f t="shared" si="5"/>
        <v>0</v>
      </c>
      <c r="O45" s="12">
        <f t="shared" si="6"/>
        <v>0</v>
      </c>
      <c r="P45">
        <f t="shared" si="7"/>
        <v>0</v>
      </c>
      <c r="Q45">
        <f t="shared" si="8"/>
        <v>0</v>
      </c>
      <c r="R45" s="11">
        <f t="shared" si="9"/>
        <v>0</v>
      </c>
      <c r="S45" s="12">
        <f t="shared" si="10"/>
        <v>0</v>
      </c>
      <c r="T45" s="11">
        <f t="shared" si="11"/>
        <v>0</v>
      </c>
      <c r="U45" s="12">
        <f t="shared" si="12"/>
        <v>0</v>
      </c>
      <c r="V45" s="11">
        <f t="shared" si="13"/>
        <v>0</v>
      </c>
      <c r="W45" s="12">
        <f t="shared" si="14"/>
        <v>0</v>
      </c>
      <c r="X45" s="11">
        <f t="shared" si="15"/>
        <v>0</v>
      </c>
      <c r="Y45" s="12">
        <f t="shared" si="16"/>
        <v>0</v>
      </c>
      <c r="Z45" s="11">
        <f t="shared" si="17"/>
        <v>0</v>
      </c>
      <c r="AA45" s="12">
        <f t="shared" si="18"/>
        <v>0</v>
      </c>
      <c r="AB45" s="11">
        <f t="shared" si="19"/>
        <v>0</v>
      </c>
      <c r="AC45" s="12">
        <f t="shared" si="20"/>
        <v>0</v>
      </c>
      <c r="AD45" s="11">
        <f t="shared" si="21"/>
        <v>0</v>
      </c>
      <c r="AE45" s="12">
        <f t="shared" si="22"/>
        <v>0</v>
      </c>
      <c r="AF45" s="11">
        <f t="shared" si="23"/>
        <v>0</v>
      </c>
      <c r="AG45" s="12">
        <f t="shared" si="24"/>
        <v>0</v>
      </c>
      <c r="AH45" s="11">
        <f t="shared" si="25"/>
        <v>0</v>
      </c>
      <c r="AI45" s="12">
        <f t="shared" si="26"/>
        <v>0</v>
      </c>
      <c r="AJ45" s="11">
        <f t="shared" si="27"/>
        <v>0</v>
      </c>
      <c r="AK45" s="12">
        <f t="shared" si="28"/>
        <v>0</v>
      </c>
    </row>
    <row r="46" spans="1:37" x14ac:dyDescent="0.3">
      <c r="A46">
        <v>594712</v>
      </c>
      <c r="C46" s="1">
        <v>43791</v>
      </c>
      <c r="D46">
        <v>8</v>
      </c>
      <c r="E46" t="s">
        <v>219</v>
      </c>
      <c r="F46" t="s">
        <v>165</v>
      </c>
      <c r="G46" t="s">
        <v>134</v>
      </c>
      <c r="H46" s="23">
        <v>46179000</v>
      </c>
      <c r="J46" s="11">
        <f t="shared" si="1"/>
        <v>0</v>
      </c>
      <c r="K46" s="12">
        <f t="shared" si="2"/>
        <v>0</v>
      </c>
      <c r="L46">
        <f t="shared" si="3"/>
        <v>0</v>
      </c>
      <c r="M46">
        <f t="shared" si="4"/>
        <v>0</v>
      </c>
      <c r="N46" s="11">
        <f t="shared" si="5"/>
        <v>0</v>
      </c>
      <c r="O46" s="12">
        <f t="shared" si="6"/>
        <v>0</v>
      </c>
      <c r="P46">
        <f t="shared" si="7"/>
        <v>0</v>
      </c>
      <c r="Q46">
        <f t="shared" si="8"/>
        <v>0</v>
      </c>
      <c r="R46" s="11">
        <f t="shared" si="9"/>
        <v>0</v>
      </c>
      <c r="S46" s="12">
        <f t="shared" si="10"/>
        <v>0</v>
      </c>
      <c r="T46" s="11">
        <f t="shared" si="11"/>
        <v>0</v>
      </c>
      <c r="U46" s="12">
        <f t="shared" si="12"/>
        <v>0</v>
      </c>
      <c r="V46" s="11">
        <f t="shared" si="13"/>
        <v>0</v>
      </c>
      <c r="W46" s="12">
        <f t="shared" si="14"/>
        <v>0</v>
      </c>
      <c r="X46" s="11">
        <f t="shared" si="15"/>
        <v>0</v>
      </c>
      <c r="Y46" s="12">
        <f t="shared" si="16"/>
        <v>0</v>
      </c>
      <c r="Z46" s="11">
        <f t="shared" si="17"/>
        <v>0</v>
      </c>
      <c r="AA46" s="12">
        <f t="shared" si="18"/>
        <v>0</v>
      </c>
      <c r="AB46" s="11">
        <f t="shared" si="19"/>
        <v>0</v>
      </c>
      <c r="AC46" s="12">
        <f t="shared" si="20"/>
        <v>0</v>
      </c>
      <c r="AD46" s="11">
        <f t="shared" si="21"/>
        <v>0</v>
      </c>
      <c r="AE46" s="12">
        <f t="shared" si="22"/>
        <v>0</v>
      </c>
      <c r="AF46" s="11">
        <f t="shared" si="23"/>
        <v>0</v>
      </c>
      <c r="AG46" s="12">
        <f t="shared" si="24"/>
        <v>0</v>
      </c>
      <c r="AH46" s="11">
        <f t="shared" si="25"/>
        <v>0</v>
      </c>
      <c r="AI46" s="12">
        <f t="shared" si="26"/>
        <v>0</v>
      </c>
      <c r="AJ46" s="11">
        <f t="shared" si="27"/>
        <v>0</v>
      </c>
      <c r="AK46" s="12">
        <f t="shared" si="28"/>
        <v>0</v>
      </c>
    </row>
    <row r="47" spans="1:37" x14ac:dyDescent="0.3">
      <c r="C47" s="1"/>
      <c r="J47" s="11">
        <f t="shared" si="1"/>
        <v>0</v>
      </c>
      <c r="K47" s="12">
        <f t="shared" si="2"/>
        <v>0</v>
      </c>
      <c r="L47">
        <f t="shared" si="3"/>
        <v>0</v>
      </c>
      <c r="M47">
        <f t="shared" si="4"/>
        <v>0</v>
      </c>
      <c r="N47" s="11">
        <f t="shared" si="5"/>
        <v>0</v>
      </c>
      <c r="O47" s="12">
        <f t="shared" si="6"/>
        <v>0</v>
      </c>
      <c r="P47">
        <f t="shared" si="7"/>
        <v>0</v>
      </c>
      <c r="Q47">
        <f t="shared" si="8"/>
        <v>0</v>
      </c>
      <c r="R47" s="11">
        <f t="shared" si="9"/>
        <v>0</v>
      </c>
      <c r="S47" s="12">
        <f t="shared" si="10"/>
        <v>0</v>
      </c>
      <c r="T47" s="11">
        <f t="shared" si="11"/>
        <v>0</v>
      </c>
      <c r="U47" s="12">
        <f t="shared" si="12"/>
        <v>0</v>
      </c>
      <c r="V47" s="11">
        <f t="shared" si="13"/>
        <v>0</v>
      </c>
      <c r="W47" s="12">
        <f t="shared" si="14"/>
        <v>0</v>
      </c>
      <c r="X47" s="11">
        <f t="shared" si="15"/>
        <v>0</v>
      </c>
      <c r="Y47" s="12">
        <f t="shared" si="16"/>
        <v>0</v>
      </c>
      <c r="Z47" s="11">
        <f t="shared" si="17"/>
        <v>0</v>
      </c>
      <c r="AA47" s="12">
        <f t="shared" si="18"/>
        <v>0</v>
      </c>
      <c r="AB47" s="11">
        <f t="shared" si="19"/>
        <v>0</v>
      </c>
      <c r="AC47" s="12">
        <f t="shared" si="20"/>
        <v>0</v>
      </c>
      <c r="AD47" s="11">
        <f t="shared" si="21"/>
        <v>0</v>
      </c>
      <c r="AE47" s="12">
        <f t="shared" si="22"/>
        <v>0</v>
      </c>
      <c r="AF47" s="11">
        <f t="shared" si="23"/>
        <v>0</v>
      </c>
      <c r="AG47" s="12">
        <f t="shared" si="24"/>
        <v>0</v>
      </c>
      <c r="AH47" s="11">
        <f t="shared" si="25"/>
        <v>0</v>
      </c>
      <c r="AI47" s="12">
        <f t="shared" si="26"/>
        <v>0</v>
      </c>
      <c r="AJ47" s="11">
        <f t="shared" si="27"/>
        <v>0</v>
      </c>
      <c r="AK47" s="12">
        <f t="shared" si="28"/>
        <v>0</v>
      </c>
    </row>
    <row r="48" spans="1:37" x14ac:dyDescent="0.3">
      <c r="A48">
        <v>594930</v>
      </c>
      <c r="C48" s="1">
        <v>43790</v>
      </c>
      <c r="D48">
        <v>1</v>
      </c>
      <c r="E48" t="s">
        <v>220</v>
      </c>
      <c r="F48" t="s">
        <v>165</v>
      </c>
      <c r="G48" t="s">
        <v>12</v>
      </c>
      <c r="H48" s="23">
        <v>27851244</v>
      </c>
      <c r="J48" s="11">
        <f t="shared" si="1"/>
        <v>0</v>
      </c>
      <c r="K48" s="12">
        <f t="shared" si="2"/>
        <v>0</v>
      </c>
      <c r="L48">
        <f t="shared" si="3"/>
        <v>0</v>
      </c>
      <c r="M48">
        <f t="shared" si="4"/>
        <v>0</v>
      </c>
      <c r="N48" s="11">
        <f t="shared" si="5"/>
        <v>0</v>
      </c>
      <c r="O48" s="12">
        <f t="shared" si="6"/>
        <v>0</v>
      </c>
      <c r="P48">
        <f t="shared" si="7"/>
        <v>0</v>
      </c>
      <c r="Q48">
        <f t="shared" si="8"/>
        <v>0</v>
      </c>
      <c r="R48" s="11">
        <f t="shared" si="9"/>
        <v>0</v>
      </c>
      <c r="S48" s="12">
        <f t="shared" si="10"/>
        <v>0</v>
      </c>
      <c r="T48" s="11">
        <f t="shared" si="11"/>
        <v>0</v>
      </c>
      <c r="U48" s="12">
        <f t="shared" si="12"/>
        <v>0</v>
      </c>
      <c r="V48" s="11">
        <f t="shared" si="13"/>
        <v>1</v>
      </c>
      <c r="W48" s="12">
        <f t="shared" si="14"/>
        <v>1</v>
      </c>
      <c r="X48" s="11">
        <f t="shared" si="15"/>
        <v>0</v>
      </c>
      <c r="Y48" s="12">
        <f t="shared" si="16"/>
        <v>0</v>
      </c>
      <c r="Z48" s="11">
        <f t="shared" si="17"/>
        <v>0</v>
      </c>
      <c r="AA48" s="12">
        <f t="shared" si="18"/>
        <v>0</v>
      </c>
      <c r="AB48" s="11">
        <f t="shared" si="19"/>
        <v>0</v>
      </c>
      <c r="AC48" s="12">
        <f t="shared" si="20"/>
        <v>0</v>
      </c>
      <c r="AD48" s="11">
        <f t="shared" si="21"/>
        <v>0</v>
      </c>
      <c r="AE48" s="12">
        <f t="shared" si="22"/>
        <v>0</v>
      </c>
      <c r="AF48" s="11">
        <f t="shared" si="23"/>
        <v>0</v>
      </c>
      <c r="AG48" s="12">
        <f t="shared" si="24"/>
        <v>0</v>
      </c>
      <c r="AH48" s="11">
        <f t="shared" si="25"/>
        <v>0</v>
      </c>
      <c r="AI48" s="12">
        <f t="shared" si="26"/>
        <v>0</v>
      </c>
      <c r="AJ48" s="11">
        <f t="shared" si="27"/>
        <v>0</v>
      </c>
      <c r="AK48" s="12">
        <f t="shared" si="28"/>
        <v>0</v>
      </c>
    </row>
    <row r="49" spans="1:37" x14ac:dyDescent="0.3">
      <c r="A49">
        <v>594930</v>
      </c>
      <c r="C49" s="1">
        <v>43790</v>
      </c>
      <c r="D49">
        <v>2</v>
      </c>
      <c r="E49" t="s">
        <v>220</v>
      </c>
      <c r="F49" t="s">
        <v>165</v>
      </c>
      <c r="G49" t="s">
        <v>156</v>
      </c>
      <c r="H49" s="23">
        <v>28571978</v>
      </c>
      <c r="J49" s="11">
        <f t="shared" si="1"/>
        <v>1</v>
      </c>
      <c r="K49" s="12">
        <f t="shared" si="2"/>
        <v>0</v>
      </c>
      <c r="L49">
        <f t="shared" si="3"/>
        <v>0</v>
      </c>
      <c r="M49">
        <f t="shared" si="4"/>
        <v>0</v>
      </c>
      <c r="N49" s="11">
        <f t="shared" si="5"/>
        <v>0</v>
      </c>
      <c r="O49" s="12">
        <f t="shared" si="6"/>
        <v>0</v>
      </c>
      <c r="P49">
        <f t="shared" si="7"/>
        <v>0</v>
      </c>
      <c r="Q49">
        <f t="shared" si="8"/>
        <v>0</v>
      </c>
      <c r="R49" s="11">
        <f t="shared" si="9"/>
        <v>0</v>
      </c>
      <c r="S49" s="12">
        <f t="shared" si="10"/>
        <v>0</v>
      </c>
      <c r="T49" s="11">
        <f t="shared" si="11"/>
        <v>0</v>
      </c>
      <c r="U49" s="12">
        <f t="shared" si="12"/>
        <v>0</v>
      </c>
      <c r="V49" s="11">
        <f t="shared" si="13"/>
        <v>0</v>
      </c>
      <c r="W49" s="12">
        <f t="shared" si="14"/>
        <v>0</v>
      </c>
      <c r="X49" s="11">
        <f t="shared" si="15"/>
        <v>0</v>
      </c>
      <c r="Y49" s="12">
        <f t="shared" si="16"/>
        <v>0</v>
      </c>
      <c r="Z49" s="11">
        <f t="shared" si="17"/>
        <v>0</v>
      </c>
      <c r="AA49" s="12">
        <f t="shared" si="18"/>
        <v>0</v>
      </c>
      <c r="AB49" s="11">
        <f t="shared" si="19"/>
        <v>0</v>
      </c>
      <c r="AC49" s="12">
        <f t="shared" si="20"/>
        <v>0</v>
      </c>
      <c r="AD49" s="11">
        <f t="shared" si="21"/>
        <v>0</v>
      </c>
      <c r="AE49" s="12">
        <f t="shared" si="22"/>
        <v>0</v>
      </c>
      <c r="AF49" s="11">
        <f t="shared" si="23"/>
        <v>0</v>
      </c>
      <c r="AG49" s="12">
        <f t="shared" si="24"/>
        <v>0</v>
      </c>
      <c r="AH49" s="11">
        <f t="shared" si="25"/>
        <v>0</v>
      </c>
      <c r="AI49" s="12">
        <f t="shared" si="26"/>
        <v>0</v>
      </c>
      <c r="AJ49" s="11">
        <f t="shared" si="27"/>
        <v>0</v>
      </c>
      <c r="AK49" s="12">
        <f t="shared" si="28"/>
        <v>0</v>
      </c>
    </row>
    <row r="50" spans="1:37" x14ac:dyDescent="0.3">
      <c r="A50">
        <v>594930</v>
      </c>
      <c r="C50" s="1">
        <v>43790</v>
      </c>
      <c r="D50">
        <v>3</v>
      </c>
      <c r="E50" t="s">
        <v>220</v>
      </c>
      <c r="F50" t="s">
        <v>165</v>
      </c>
      <c r="G50" t="s">
        <v>46</v>
      </c>
      <c r="H50" s="23">
        <v>28700000</v>
      </c>
      <c r="J50" s="11">
        <f t="shared" si="1"/>
        <v>0</v>
      </c>
      <c r="K50" s="12">
        <f t="shared" si="2"/>
        <v>0</v>
      </c>
      <c r="L50">
        <f t="shared" si="3"/>
        <v>0</v>
      </c>
      <c r="M50">
        <f t="shared" si="4"/>
        <v>0</v>
      </c>
      <c r="N50" s="11">
        <f t="shared" si="5"/>
        <v>0</v>
      </c>
      <c r="O50" s="12">
        <f t="shared" si="6"/>
        <v>0</v>
      </c>
      <c r="P50">
        <f t="shared" si="7"/>
        <v>0</v>
      </c>
      <c r="Q50">
        <f t="shared" si="8"/>
        <v>0</v>
      </c>
      <c r="R50" s="11">
        <f t="shared" si="9"/>
        <v>0</v>
      </c>
      <c r="S50" s="12">
        <f t="shared" si="10"/>
        <v>0</v>
      </c>
      <c r="T50" s="11">
        <f t="shared" si="11"/>
        <v>0</v>
      </c>
      <c r="U50" s="12">
        <f t="shared" si="12"/>
        <v>0</v>
      </c>
      <c r="V50" s="11">
        <f t="shared" si="13"/>
        <v>0</v>
      </c>
      <c r="W50" s="12">
        <f t="shared" si="14"/>
        <v>0</v>
      </c>
      <c r="X50" s="11">
        <f t="shared" si="15"/>
        <v>0</v>
      </c>
      <c r="Y50" s="12">
        <f t="shared" si="16"/>
        <v>0</v>
      </c>
      <c r="Z50" s="11">
        <f t="shared" si="17"/>
        <v>0</v>
      </c>
      <c r="AA50" s="12">
        <f t="shared" si="18"/>
        <v>0</v>
      </c>
      <c r="AB50" s="11">
        <f t="shared" si="19"/>
        <v>0</v>
      </c>
      <c r="AC50" s="12">
        <f t="shared" si="20"/>
        <v>0</v>
      </c>
      <c r="AD50" s="11">
        <f t="shared" si="21"/>
        <v>0</v>
      </c>
      <c r="AE50" s="12">
        <f t="shared" si="22"/>
        <v>0</v>
      </c>
      <c r="AF50" s="11">
        <f t="shared" si="23"/>
        <v>0</v>
      </c>
      <c r="AG50" s="12">
        <f t="shared" si="24"/>
        <v>0</v>
      </c>
      <c r="AH50" s="11">
        <f t="shared" si="25"/>
        <v>0</v>
      </c>
      <c r="AI50" s="12">
        <f t="shared" si="26"/>
        <v>0</v>
      </c>
      <c r="AJ50" s="11">
        <f t="shared" si="27"/>
        <v>0</v>
      </c>
      <c r="AK50" s="12">
        <f t="shared" si="28"/>
        <v>0</v>
      </c>
    </row>
    <row r="51" spans="1:37" x14ac:dyDescent="0.3">
      <c r="A51">
        <v>594930</v>
      </c>
      <c r="C51" s="1">
        <v>43790</v>
      </c>
      <c r="D51">
        <v>4</v>
      </c>
      <c r="E51" t="s">
        <v>220</v>
      </c>
      <c r="F51" t="s">
        <v>165</v>
      </c>
      <c r="G51" t="s">
        <v>15</v>
      </c>
      <c r="H51" s="23">
        <v>29217109</v>
      </c>
      <c r="J51" s="11">
        <f t="shared" si="1"/>
        <v>0</v>
      </c>
      <c r="K51" s="12">
        <f t="shared" si="2"/>
        <v>0</v>
      </c>
      <c r="L51">
        <f t="shared" si="3"/>
        <v>0</v>
      </c>
      <c r="M51">
        <f t="shared" si="4"/>
        <v>0</v>
      </c>
      <c r="N51" s="11">
        <f t="shared" si="5"/>
        <v>0</v>
      </c>
      <c r="O51" s="12">
        <f t="shared" si="6"/>
        <v>0</v>
      </c>
      <c r="P51">
        <f t="shared" si="7"/>
        <v>0</v>
      </c>
      <c r="Q51">
        <f t="shared" si="8"/>
        <v>0</v>
      </c>
      <c r="R51" s="11">
        <f t="shared" si="9"/>
        <v>0</v>
      </c>
      <c r="S51" s="12">
        <f t="shared" si="10"/>
        <v>0</v>
      </c>
      <c r="T51" s="11">
        <f t="shared" si="11"/>
        <v>0</v>
      </c>
      <c r="U51" s="12">
        <f t="shared" si="12"/>
        <v>0</v>
      </c>
      <c r="V51" s="11">
        <f t="shared" si="13"/>
        <v>0</v>
      </c>
      <c r="W51" s="12">
        <f t="shared" si="14"/>
        <v>0</v>
      </c>
      <c r="X51" s="11">
        <f t="shared" si="15"/>
        <v>0</v>
      </c>
      <c r="Y51" s="12">
        <f t="shared" si="16"/>
        <v>0</v>
      </c>
      <c r="Z51" s="11">
        <f t="shared" si="17"/>
        <v>0</v>
      </c>
      <c r="AA51" s="12">
        <f t="shared" si="18"/>
        <v>0</v>
      </c>
      <c r="AB51" s="11">
        <f t="shared" si="19"/>
        <v>0</v>
      </c>
      <c r="AC51" s="12">
        <f t="shared" si="20"/>
        <v>0</v>
      </c>
      <c r="AD51" s="11">
        <f t="shared" si="21"/>
        <v>0</v>
      </c>
      <c r="AE51" s="12">
        <f t="shared" si="22"/>
        <v>0</v>
      </c>
      <c r="AF51" s="11">
        <f t="shared" si="23"/>
        <v>1</v>
      </c>
      <c r="AG51" s="12">
        <f t="shared" si="24"/>
        <v>0</v>
      </c>
      <c r="AH51" s="11">
        <f t="shared" si="25"/>
        <v>0</v>
      </c>
      <c r="AI51" s="12">
        <f t="shared" si="26"/>
        <v>0</v>
      </c>
      <c r="AJ51" s="11">
        <f t="shared" si="27"/>
        <v>0</v>
      </c>
      <c r="AK51" s="12">
        <f t="shared" si="28"/>
        <v>0</v>
      </c>
    </row>
    <row r="52" spans="1:37" x14ac:dyDescent="0.3">
      <c r="A52">
        <v>594930</v>
      </c>
      <c r="C52" s="1">
        <v>43790</v>
      </c>
      <c r="D52">
        <v>5</v>
      </c>
      <c r="E52" t="s">
        <v>220</v>
      </c>
      <c r="F52" t="s">
        <v>165</v>
      </c>
      <c r="G52" t="s">
        <v>27</v>
      </c>
      <c r="H52" s="23">
        <v>29947000</v>
      </c>
      <c r="J52" s="11">
        <f t="shared" si="1"/>
        <v>0</v>
      </c>
      <c r="K52" s="12">
        <f t="shared" si="2"/>
        <v>0</v>
      </c>
      <c r="L52">
        <f t="shared" si="3"/>
        <v>0</v>
      </c>
      <c r="M52">
        <f t="shared" si="4"/>
        <v>0</v>
      </c>
      <c r="N52" s="11">
        <f t="shared" si="5"/>
        <v>0</v>
      </c>
      <c r="O52" s="12">
        <f t="shared" si="6"/>
        <v>0</v>
      </c>
      <c r="P52">
        <f t="shared" si="7"/>
        <v>0</v>
      </c>
      <c r="Q52">
        <f t="shared" si="8"/>
        <v>0</v>
      </c>
      <c r="R52" s="11">
        <f t="shared" si="9"/>
        <v>0</v>
      </c>
      <c r="S52" s="12">
        <f t="shared" si="10"/>
        <v>0</v>
      </c>
      <c r="T52" s="11">
        <f t="shared" si="11"/>
        <v>0</v>
      </c>
      <c r="U52" s="12">
        <f t="shared" si="12"/>
        <v>0</v>
      </c>
      <c r="V52" s="11">
        <f t="shared" si="13"/>
        <v>0</v>
      </c>
      <c r="W52" s="12">
        <f t="shared" si="14"/>
        <v>0</v>
      </c>
      <c r="X52" s="11">
        <f t="shared" si="15"/>
        <v>0</v>
      </c>
      <c r="Y52" s="12">
        <f t="shared" si="16"/>
        <v>0</v>
      </c>
      <c r="Z52" s="11">
        <f t="shared" si="17"/>
        <v>0</v>
      </c>
      <c r="AA52" s="12">
        <f t="shared" si="18"/>
        <v>0</v>
      </c>
      <c r="AB52" s="11">
        <f t="shared" si="19"/>
        <v>0</v>
      </c>
      <c r="AC52" s="12">
        <f t="shared" si="20"/>
        <v>0</v>
      </c>
      <c r="AD52" s="11">
        <f t="shared" si="21"/>
        <v>0</v>
      </c>
      <c r="AE52" s="12">
        <f t="shared" si="22"/>
        <v>0</v>
      </c>
      <c r="AF52" s="11">
        <f t="shared" si="23"/>
        <v>0</v>
      </c>
      <c r="AG52" s="12">
        <f t="shared" si="24"/>
        <v>0</v>
      </c>
      <c r="AH52" s="11">
        <f t="shared" si="25"/>
        <v>0</v>
      </c>
      <c r="AI52" s="12">
        <f t="shared" si="26"/>
        <v>0</v>
      </c>
      <c r="AJ52" s="11">
        <f t="shared" si="27"/>
        <v>0</v>
      </c>
      <c r="AK52" s="12">
        <f t="shared" si="28"/>
        <v>0</v>
      </c>
    </row>
    <row r="53" spans="1:37" x14ac:dyDescent="0.3">
      <c r="A53">
        <v>594930</v>
      </c>
      <c r="C53" s="1">
        <v>43790</v>
      </c>
      <c r="D53">
        <v>6</v>
      </c>
      <c r="E53" t="s">
        <v>220</v>
      </c>
      <c r="F53" t="s">
        <v>165</v>
      </c>
      <c r="G53" t="s">
        <v>14</v>
      </c>
      <c r="H53" s="23">
        <v>31627247</v>
      </c>
      <c r="J53" s="11">
        <f t="shared" si="1"/>
        <v>0</v>
      </c>
      <c r="K53" s="12">
        <f t="shared" si="2"/>
        <v>0</v>
      </c>
      <c r="L53">
        <f t="shared" si="3"/>
        <v>0</v>
      </c>
      <c r="M53">
        <f t="shared" si="4"/>
        <v>0</v>
      </c>
      <c r="N53" s="11">
        <f t="shared" si="5"/>
        <v>0</v>
      </c>
      <c r="O53" s="12">
        <f t="shared" si="6"/>
        <v>0</v>
      </c>
      <c r="P53">
        <f t="shared" si="7"/>
        <v>0</v>
      </c>
      <c r="Q53">
        <f t="shared" si="8"/>
        <v>0</v>
      </c>
      <c r="R53" s="11">
        <f t="shared" si="9"/>
        <v>0</v>
      </c>
      <c r="S53" s="12">
        <f t="shared" si="10"/>
        <v>0</v>
      </c>
      <c r="T53" s="11">
        <f t="shared" si="11"/>
        <v>0</v>
      </c>
      <c r="U53" s="12">
        <f t="shared" si="12"/>
        <v>0</v>
      </c>
      <c r="V53" s="11">
        <f t="shared" si="13"/>
        <v>0</v>
      </c>
      <c r="W53" s="12">
        <f t="shared" si="14"/>
        <v>0</v>
      </c>
      <c r="X53" s="11">
        <f t="shared" si="15"/>
        <v>0</v>
      </c>
      <c r="Y53" s="12">
        <f t="shared" si="16"/>
        <v>0</v>
      </c>
      <c r="Z53" s="11">
        <f t="shared" si="17"/>
        <v>1</v>
      </c>
      <c r="AA53" s="12">
        <f t="shared" si="18"/>
        <v>0</v>
      </c>
      <c r="AB53" s="11">
        <f t="shared" si="19"/>
        <v>0</v>
      </c>
      <c r="AC53" s="12">
        <f t="shared" si="20"/>
        <v>0</v>
      </c>
      <c r="AD53" s="11">
        <f t="shared" si="21"/>
        <v>0</v>
      </c>
      <c r="AE53" s="12">
        <f t="shared" si="22"/>
        <v>0</v>
      </c>
      <c r="AF53" s="11">
        <f t="shared" si="23"/>
        <v>0</v>
      </c>
      <c r="AG53" s="12">
        <f t="shared" si="24"/>
        <v>0</v>
      </c>
      <c r="AH53" s="11">
        <f t="shared" si="25"/>
        <v>0</v>
      </c>
      <c r="AI53" s="12">
        <f t="shared" si="26"/>
        <v>0</v>
      </c>
      <c r="AJ53" s="11">
        <f t="shared" si="27"/>
        <v>0</v>
      </c>
      <c r="AK53" s="12">
        <f t="shared" si="28"/>
        <v>0</v>
      </c>
    </row>
    <row r="54" spans="1:37" x14ac:dyDescent="0.3">
      <c r="A54">
        <v>594930</v>
      </c>
      <c r="C54" s="1">
        <v>43790</v>
      </c>
      <c r="D54">
        <v>7</v>
      </c>
      <c r="E54" t="s">
        <v>220</v>
      </c>
      <c r="F54" t="s">
        <v>165</v>
      </c>
      <c r="G54" t="s">
        <v>16</v>
      </c>
      <c r="H54" s="23">
        <v>31825000</v>
      </c>
      <c r="J54" s="11">
        <f t="shared" si="1"/>
        <v>0</v>
      </c>
      <c r="K54" s="12">
        <f t="shared" si="2"/>
        <v>0</v>
      </c>
      <c r="L54">
        <f t="shared" si="3"/>
        <v>0</v>
      </c>
      <c r="M54">
        <f t="shared" si="4"/>
        <v>0</v>
      </c>
      <c r="N54" s="11">
        <f t="shared" si="5"/>
        <v>0</v>
      </c>
      <c r="O54" s="12">
        <f t="shared" si="6"/>
        <v>0</v>
      </c>
      <c r="P54">
        <f t="shared" si="7"/>
        <v>0</v>
      </c>
      <c r="Q54">
        <f t="shared" si="8"/>
        <v>0</v>
      </c>
      <c r="R54" s="11">
        <f t="shared" si="9"/>
        <v>0</v>
      </c>
      <c r="S54" s="12">
        <f t="shared" si="10"/>
        <v>0</v>
      </c>
      <c r="T54" s="11">
        <f t="shared" si="11"/>
        <v>1</v>
      </c>
      <c r="U54" s="12">
        <f t="shared" si="12"/>
        <v>0</v>
      </c>
      <c r="V54" s="11">
        <f t="shared" si="13"/>
        <v>0</v>
      </c>
      <c r="W54" s="12">
        <f t="shared" si="14"/>
        <v>0</v>
      </c>
      <c r="X54" s="11">
        <f t="shared" si="15"/>
        <v>0</v>
      </c>
      <c r="Y54" s="12">
        <f t="shared" si="16"/>
        <v>0</v>
      </c>
      <c r="Z54" s="11">
        <f t="shared" si="17"/>
        <v>0</v>
      </c>
      <c r="AA54" s="12">
        <f t="shared" si="18"/>
        <v>0</v>
      </c>
      <c r="AB54" s="11">
        <f t="shared" si="19"/>
        <v>0</v>
      </c>
      <c r="AC54" s="12">
        <f t="shared" si="20"/>
        <v>0</v>
      </c>
      <c r="AD54" s="11">
        <f t="shared" si="21"/>
        <v>0</v>
      </c>
      <c r="AE54" s="12">
        <f t="shared" si="22"/>
        <v>0</v>
      </c>
      <c r="AF54" s="11">
        <f t="shared" si="23"/>
        <v>0</v>
      </c>
      <c r="AG54" s="12">
        <f t="shared" si="24"/>
        <v>0</v>
      </c>
      <c r="AH54" s="11">
        <f t="shared" si="25"/>
        <v>0</v>
      </c>
      <c r="AI54" s="12">
        <f t="shared" si="26"/>
        <v>0</v>
      </c>
      <c r="AJ54" s="11">
        <f t="shared" si="27"/>
        <v>0</v>
      </c>
      <c r="AK54" s="12">
        <f t="shared" si="28"/>
        <v>0</v>
      </c>
    </row>
    <row r="55" spans="1:37" x14ac:dyDescent="0.3">
      <c r="A55">
        <v>594930</v>
      </c>
      <c r="C55" s="1">
        <v>43790</v>
      </c>
      <c r="D55">
        <v>8</v>
      </c>
      <c r="E55" t="s">
        <v>220</v>
      </c>
      <c r="F55" t="s">
        <v>165</v>
      </c>
      <c r="G55" t="s">
        <v>42</v>
      </c>
      <c r="H55" s="23">
        <v>33554282</v>
      </c>
      <c r="J55" s="11">
        <f t="shared" si="1"/>
        <v>0</v>
      </c>
      <c r="K55" s="12">
        <f t="shared" si="2"/>
        <v>0</v>
      </c>
      <c r="L55">
        <f t="shared" si="3"/>
        <v>0</v>
      </c>
      <c r="M55">
        <f t="shared" si="4"/>
        <v>0</v>
      </c>
      <c r="N55" s="11">
        <f t="shared" si="5"/>
        <v>0</v>
      </c>
      <c r="O55" s="12">
        <f t="shared" si="6"/>
        <v>0</v>
      </c>
      <c r="P55">
        <f t="shared" si="7"/>
        <v>0</v>
      </c>
      <c r="Q55">
        <f t="shared" si="8"/>
        <v>0</v>
      </c>
      <c r="R55" s="11">
        <f t="shared" si="9"/>
        <v>0</v>
      </c>
      <c r="S55" s="12">
        <f t="shared" si="10"/>
        <v>0</v>
      </c>
      <c r="T55" s="11">
        <f t="shared" si="11"/>
        <v>0</v>
      </c>
      <c r="U55" s="12">
        <f t="shared" si="12"/>
        <v>0</v>
      </c>
      <c r="V55" s="11">
        <f t="shared" si="13"/>
        <v>0</v>
      </c>
      <c r="W55" s="12">
        <f t="shared" si="14"/>
        <v>0</v>
      </c>
      <c r="X55" s="11">
        <f t="shared" si="15"/>
        <v>0</v>
      </c>
      <c r="Y55" s="12">
        <f t="shared" si="16"/>
        <v>0</v>
      </c>
      <c r="Z55" s="11">
        <f t="shared" si="17"/>
        <v>0</v>
      </c>
      <c r="AA55" s="12">
        <f t="shared" si="18"/>
        <v>0</v>
      </c>
      <c r="AB55" s="11">
        <f t="shared" si="19"/>
        <v>0</v>
      </c>
      <c r="AC55" s="12">
        <f t="shared" si="20"/>
        <v>0</v>
      </c>
      <c r="AD55" s="11">
        <f t="shared" si="21"/>
        <v>0</v>
      </c>
      <c r="AE55" s="12">
        <f t="shared" si="22"/>
        <v>0</v>
      </c>
      <c r="AF55" s="11">
        <f t="shared" si="23"/>
        <v>0</v>
      </c>
      <c r="AG55" s="12">
        <f t="shared" si="24"/>
        <v>0</v>
      </c>
      <c r="AH55" s="11">
        <f t="shared" si="25"/>
        <v>0</v>
      </c>
      <c r="AI55" s="12">
        <f t="shared" si="26"/>
        <v>0</v>
      </c>
      <c r="AJ55" s="11">
        <f t="shared" si="27"/>
        <v>0</v>
      </c>
      <c r="AK55" s="12">
        <f t="shared" si="28"/>
        <v>0</v>
      </c>
    </row>
    <row r="56" spans="1:37" x14ac:dyDescent="0.3">
      <c r="A56">
        <v>594930</v>
      </c>
      <c r="C56" s="1">
        <v>43790</v>
      </c>
      <c r="D56">
        <v>9</v>
      </c>
      <c r="E56" t="s">
        <v>220</v>
      </c>
      <c r="F56" t="s">
        <v>165</v>
      </c>
      <c r="G56" t="s">
        <v>38</v>
      </c>
      <c r="H56" s="23">
        <v>36346436</v>
      </c>
      <c r="J56" s="11">
        <f t="shared" si="1"/>
        <v>0</v>
      </c>
      <c r="K56" s="12">
        <f t="shared" si="2"/>
        <v>0</v>
      </c>
      <c r="L56">
        <f t="shared" si="3"/>
        <v>0</v>
      </c>
      <c r="M56">
        <f t="shared" si="4"/>
        <v>0</v>
      </c>
      <c r="N56" s="11">
        <f t="shared" si="5"/>
        <v>0</v>
      </c>
      <c r="O56" s="12">
        <f t="shared" si="6"/>
        <v>0</v>
      </c>
      <c r="P56">
        <f t="shared" si="7"/>
        <v>0</v>
      </c>
      <c r="Q56">
        <f t="shared" si="8"/>
        <v>0</v>
      </c>
      <c r="R56" s="11">
        <f t="shared" si="9"/>
        <v>0</v>
      </c>
      <c r="S56" s="12">
        <f t="shared" si="10"/>
        <v>0</v>
      </c>
      <c r="T56" s="11">
        <f t="shared" si="11"/>
        <v>0</v>
      </c>
      <c r="U56" s="12">
        <f t="shared" si="12"/>
        <v>0</v>
      </c>
      <c r="V56" s="11">
        <f t="shared" si="13"/>
        <v>0</v>
      </c>
      <c r="W56" s="12">
        <f t="shared" si="14"/>
        <v>0</v>
      </c>
      <c r="X56" s="11">
        <f t="shared" si="15"/>
        <v>0</v>
      </c>
      <c r="Y56" s="12">
        <f t="shared" si="16"/>
        <v>0</v>
      </c>
      <c r="Z56" s="11">
        <f t="shared" si="17"/>
        <v>0</v>
      </c>
      <c r="AA56" s="12">
        <f t="shared" si="18"/>
        <v>0</v>
      </c>
      <c r="AB56" s="11">
        <f t="shared" si="19"/>
        <v>0</v>
      </c>
      <c r="AC56" s="12">
        <f t="shared" si="20"/>
        <v>0</v>
      </c>
      <c r="AD56" s="11">
        <f t="shared" si="21"/>
        <v>0</v>
      </c>
      <c r="AE56" s="12">
        <f t="shared" si="22"/>
        <v>0</v>
      </c>
      <c r="AF56" s="11">
        <f t="shared" si="23"/>
        <v>0</v>
      </c>
      <c r="AG56" s="12">
        <f t="shared" si="24"/>
        <v>0</v>
      </c>
      <c r="AH56" s="11">
        <f t="shared" si="25"/>
        <v>0</v>
      </c>
      <c r="AI56" s="12">
        <f t="shared" si="26"/>
        <v>0</v>
      </c>
      <c r="AJ56" s="11">
        <f t="shared" si="27"/>
        <v>0</v>
      </c>
      <c r="AK56" s="12">
        <f t="shared" si="28"/>
        <v>0</v>
      </c>
    </row>
    <row r="57" spans="1:37" x14ac:dyDescent="0.3">
      <c r="A57">
        <v>594930</v>
      </c>
      <c r="C57" s="1">
        <v>43790</v>
      </c>
      <c r="D57">
        <v>10</v>
      </c>
      <c r="E57" t="s">
        <v>220</v>
      </c>
      <c r="F57" t="s">
        <v>165</v>
      </c>
      <c r="G57" t="s">
        <v>18</v>
      </c>
      <c r="H57" s="23">
        <v>37769457</v>
      </c>
      <c r="J57" s="11">
        <f t="shared" si="1"/>
        <v>0</v>
      </c>
      <c r="K57" s="12">
        <f t="shared" si="2"/>
        <v>0</v>
      </c>
      <c r="L57">
        <f t="shared" si="3"/>
        <v>0</v>
      </c>
      <c r="M57">
        <f t="shared" si="4"/>
        <v>0</v>
      </c>
      <c r="N57" s="11">
        <f t="shared" si="5"/>
        <v>0</v>
      </c>
      <c r="O57" s="12">
        <f t="shared" si="6"/>
        <v>0</v>
      </c>
      <c r="P57">
        <f t="shared" si="7"/>
        <v>0</v>
      </c>
      <c r="Q57">
        <f t="shared" si="8"/>
        <v>0</v>
      </c>
      <c r="R57" s="11">
        <f t="shared" si="9"/>
        <v>0</v>
      </c>
      <c r="S57" s="12">
        <f t="shared" si="10"/>
        <v>0</v>
      </c>
      <c r="T57" s="11">
        <f t="shared" si="11"/>
        <v>0</v>
      </c>
      <c r="U57" s="12">
        <f t="shared" si="12"/>
        <v>0</v>
      </c>
      <c r="V57" s="11">
        <f t="shared" si="13"/>
        <v>0</v>
      </c>
      <c r="W57" s="12">
        <f t="shared" si="14"/>
        <v>0</v>
      </c>
      <c r="X57" s="11">
        <f t="shared" si="15"/>
        <v>0</v>
      </c>
      <c r="Y57" s="12">
        <f t="shared" si="16"/>
        <v>0</v>
      </c>
      <c r="Z57" s="11">
        <f t="shared" si="17"/>
        <v>0</v>
      </c>
      <c r="AA57" s="12">
        <f t="shared" si="18"/>
        <v>0</v>
      </c>
      <c r="AB57" s="11">
        <f t="shared" si="19"/>
        <v>0</v>
      </c>
      <c r="AC57" s="12">
        <f t="shared" si="20"/>
        <v>0</v>
      </c>
      <c r="AD57" s="11">
        <f t="shared" si="21"/>
        <v>1</v>
      </c>
      <c r="AE57" s="12">
        <f t="shared" si="22"/>
        <v>0</v>
      </c>
      <c r="AF57" s="11">
        <f t="shared" si="23"/>
        <v>0</v>
      </c>
      <c r="AG57" s="12">
        <f t="shared" si="24"/>
        <v>0</v>
      </c>
      <c r="AH57" s="11">
        <f t="shared" si="25"/>
        <v>0</v>
      </c>
      <c r="AI57" s="12">
        <f t="shared" si="26"/>
        <v>0</v>
      </c>
      <c r="AJ57" s="11">
        <f t="shared" si="27"/>
        <v>0</v>
      </c>
      <c r="AK57" s="12">
        <f t="shared" si="28"/>
        <v>0</v>
      </c>
    </row>
    <row r="58" spans="1:37" x14ac:dyDescent="0.3">
      <c r="A58">
        <v>594930</v>
      </c>
      <c r="C58" s="1">
        <v>43790</v>
      </c>
      <c r="D58">
        <v>11</v>
      </c>
      <c r="E58" t="s">
        <v>220</v>
      </c>
      <c r="F58" t="s">
        <v>165</v>
      </c>
      <c r="G58" t="s">
        <v>21</v>
      </c>
      <c r="H58" s="23">
        <v>39851443</v>
      </c>
      <c r="J58" s="11">
        <f t="shared" si="1"/>
        <v>0</v>
      </c>
      <c r="K58" s="12">
        <f t="shared" si="2"/>
        <v>0</v>
      </c>
      <c r="L58">
        <f t="shared" si="3"/>
        <v>0</v>
      </c>
      <c r="M58">
        <f t="shared" si="4"/>
        <v>0</v>
      </c>
      <c r="N58" s="11">
        <f t="shared" si="5"/>
        <v>0</v>
      </c>
      <c r="O58" s="12">
        <f t="shared" si="6"/>
        <v>0</v>
      </c>
      <c r="P58">
        <f t="shared" si="7"/>
        <v>0</v>
      </c>
      <c r="Q58">
        <f t="shared" si="8"/>
        <v>0</v>
      </c>
      <c r="R58" s="11">
        <f t="shared" si="9"/>
        <v>0</v>
      </c>
      <c r="S58" s="12">
        <f t="shared" si="10"/>
        <v>0</v>
      </c>
      <c r="T58" s="11">
        <f t="shared" si="11"/>
        <v>0</v>
      </c>
      <c r="U58" s="12">
        <f t="shared" si="12"/>
        <v>0</v>
      </c>
      <c r="V58" s="11">
        <f t="shared" si="13"/>
        <v>0</v>
      </c>
      <c r="W58" s="12">
        <f t="shared" si="14"/>
        <v>0</v>
      </c>
      <c r="X58" s="11">
        <f t="shared" si="15"/>
        <v>1</v>
      </c>
      <c r="Y58" s="12">
        <f t="shared" si="16"/>
        <v>0</v>
      </c>
      <c r="Z58" s="11">
        <f t="shared" si="17"/>
        <v>0</v>
      </c>
      <c r="AA58" s="12">
        <f t="shared" si="18"/>
        <v>0</v>
      </c>
      <c r="AB58" s="11">
        <f t="shared" si="19"/>
        <v>0</v>
      </c>
      <c r="AC58" s="12">
        <f t="shared" si="20"/>
        <v>0</v>
      </c>
      <c r="AD58" s="11">
        <f t="shared" si="21"/>
        <v>0</v>
      </c>
      <c r="AE58" s="12">
        <f t="shared" si="22"/>
        <v>0</v>
      </c>
      <c r="AF58" s="11">
        <f t="shared" si="23"/>
        <v>0</v>
      </c>
      <c r="AG58" s="12">
        <f t="shared" si="24"/>
        <v>0</v>
      </c>
      <c r="AH58" s="11">
        <f t="shared" si="25"/>
        <v>0</v>
      </c>
      <c r="AI58" s="12">
        <f t="shared" si="26"/>
        <v>0</v>
      </c>
      <c r="AJ58" s="11">
        <f t="shared" si="27"/>
        <v>0</v>
      </c>
      <c r="AK58" s="12">
        <f t="shared" si="28"/>
        <v>0</v>
      </c>
    </row>
    <row r="59" spans="1:37" x14ac:dyDescent="0.3">
      <c r="C59" s="1"/>
      <c r="J59" s="11">
        <f t="shared" si="1"/>
        <v>0</v>
      </c>
      <c r="K59" s="12">
        <f t="shared" si="2"/>
        <v>0</v>
      </c>
      <c r="L59">
        <f t="shared" si="3"/>
        <v>0</v>
      </c>
      <c r="M59">
        <f t="shared" si="4"/>
        <v>0</v>
      </c>
      <c r="N59" s="11">
        <f t="shared" si="5"/>
        <v>0</v>
      </c>
      <c r="O59" s="12">
        <f t="shared" si="6"/>
        <v>0</v>
      </c>
      <c r="P59">
        <f t="shared" si="7"/>
        <v>0</v>
      </c>
      <c r="Q59">
        <f t="shared" si="8"/>
        <v>0</v>
      </c>
      <c r="R59" s="11">
        <f t="shared" si="9"/>
        <v>0</v>
      </c>
      <c r="S59" s="12">
        <f t="shared" si="10"/>
        <v>0</v>
      </c>
      <c r="T59" s="11">
        <f t="shared" si="11"/>
        <v>0</v>
      </c>
      <c r="U59" s="12">
        <f t="shared" si="12"/>
        <v>0</v>
      </c>
      <c r="V59" s="11">
        <f t="shared" si="13"/>
        <v>0</v>
      </c>
      <c r="W59" s="12">
        <f t="shared" si="14"/>
        <v>0</v>
      </c>
      <c r="X59" s="11">
        <f t="shared" si="15"/>
        <v>0</v>
      </c>
      <c r="Y59" s="12">
        <f t="shared" si="16"/>
        <v>0</v>
      </c>
      <c r="Z59" s="11">
        <f t="shared" si="17"/>
        <v>0</v>
      </c>
      <c r="AA59" s="12">
        <f t="shared" si="18"/>
        <v>0</v>
      </c>
      <c r="AB59" s="11">
        <f t="shared" si="19"/>
        <v>0</v>
      </c>
      <c r="AC59" s="12">
        <f t="shared" si="20"/>
        <v>0</v>
      </c>
      <c r="AD59" s="11">
        <f t="shared" si="21"/>
        <v>0</v>
      </c>
      <c r="AE59" s="12">
        <f t="shared" si="22"/>
        <v>0</v>
      </c>
      <c r="AF59" s="11">
        <f t="shared" si="23"/>
        <v>0</v>
      </c>
      <c r="AG59" s="12">
        <f t="shared" si="24"/>
        <v>0</v>
      </c>
      <c r="AH59" s="11">
        <f t="shared" si="25"/>
        <v>0</v>
      </c>
      <c r="AI59" s="12">
        <f t="shared" si="26"/>
        <v>0</v>
      </c>
      <c r="AJ59" s="11">
        <f t="shared" si="27"/>
        <v>0</v>
      </c>
      <c r="AK59" s="12">
        <f t="shared" si="28"/>
        <v>0</v>
      </c>
    </row>
    <row r="60" spans="1:37" x14ac:dyDescent="0.3">
      <c r="A60">
        <v>595406</v>
      </c>
      <c r="C60" s="1">
        <v>43783</v>
      </c>
      <c r="D60">
        <v>1</v>
      </c>
      <c r="E60" t="s">
        <v>221</v>
      </c>
      <c r="F60" t="s">
        <v>165</v>
      </c>
      <c r="G60" t="s">
        <v>17</v>
      </c>
      <c r="H60" s="23">
        <v>8944000</v>
      </c>
      <c r="J60" s="11">
        <f t="shared" si="1"/>
        <v>0</v>
      </c>
      <c r="K60" s="12">
        <f t="shared" si="2"/>
        <v>0</v>
      </c>
      <c r="L60">
        <f t="shared" si="3"/>
        <v>0</v>
      </c>
      <c r="M60">
        <f t="shared" si="4"/>
        <v>0</v>
      </c>
      <c r="N60" s="11">
        <f t="shared" si="5"/>
        <v>0</v>
      </c>
      <c r="O60" s="12">
        <f t="shared" si="6"/>
        <v>0</v>
      </c>
      <c r="P60">
        <f t="shared" si="7"/>
        <v>0</v>
      </c>
      <c r="Q60">
        <f t="shared" si="8"/>
        <v>0</v>
      </c>
      <c r="R60" s="11">
        <f t="shared" si="9"/>
        <v>0</v>
      </c>
      <c r="S60" s="12">
        <f t="shared" si="10"/>
        <v>0</v>
      </c>
      <c r="T60" s="11">
        <f t="shared" si="11"/>
        <v>0</v>
      </c>
      <c r="U60" s="12">
        <f t="shared" si="12"/>
        <v>0</v>
      </c>
      <c r="V60" s="11">
        <f t="shared" si="13"/>
        <v>0</v>
      </c>
      <c r="W60" s="12">
        <f t="shared" si="14"/>
        <v>0</v>
      </c>
      <c r="X60" s="11">
        <f t="shared" si="15"/>
        <v>0</v>
      </c>
      <c r="Y60" s="12">
        <f t="shared" si="16"/>
        <v>0</v>
      </c>
      <c r="Z60" s="11">
        <f t="shared" si="17"/>
        <v>0</v>
      </c>
      <c r="AA60" s="12">
        <f t="shared" si="18"/>
        <v>0</v>
      </c>
      <c r="AB60" s="11">
        <f t="shared" si="19"/>
        <v>0</v>
      </c>
      <c r="AC60" s="12">
        <f t="shared" si="20"/>
        <v>0</v>
      </c>
      <c r="AD60" s="11">
        <f t="shared" si="21"/>
        <v>0</v>
      </c>
      <c r="AE60" s="12">
        <f t="shared" si="22"/>
        <v>0</v>
      </c>
      <c r="AF60" s="11">
        <f t="shared" si="23"/>
        <v>0</v>
      </c>
      <c r="AG60" s="12">
        <f t="shared" si="24"/>
        <v>0</v>
      </c>
      <c r="AH60" s="11">
        <f t="shared" si="25"/>
        <v>0</v>
      </c>
      <c r="AI60" s="12">
        <f t="shared" si="26"/>
        <v>0</v>
      </c>
      <c r="AJ60" s="11">
        <f t="shared" si="27"/>
        <v>0</v>
      </c>
      <c r="AK60" s="12">
        <f t="shared" si="28"/>
        <v>0</v>
      </c>
    </row>
    <row r="61" spans="1:37" x14ac:dyDescent="0.3">
      <c r="A61">
        <v>595406</v>
      </c>
      <c r="C61" s="1">
        <v>43783</v>
      </c>
      <c r="D61">
        <v>2</v>
      </c>
      <c r="E61" t="s">
        <v>221</v>
      </c>
      <c r="F61" t="s">
        <v>165</v>
      </c>
      <c r="G61" t="s">
        <v>41</v>
      </c>
      <c r="H61" s="23">
        <v>10393007</v>
      </c>
      <c r="J61" s="11">
        <f t="shared" si="1"/>
        <v>0</v>
      </c>
      <c r="K61" s="12">
        <f t="shared" si="2"/>
        <v>0</v>
      </c>
      <c r="L61">
        <f t="shared" si="3"/>
        <v>0</v>
      </c>
      <c r="M61">
        <f t="shared" si="4"/>
        <v>0</v>
      </c>
      <c r="N61" s="11">
        <f t="shared" si="5"/>
        <v>0</v>
      </c>
      <c r="O61" s="12">
        <f t="shared" si="6"/>
        <v>0</v>
      </c>
      <c r="P61">
        <f t="shared" si="7"/>
        <v>0</v>
      </c>
      <c r="Q61">
        <f t="shared" si="8"/>
        <v>0</v>
      </c>
      <c r="R61" s="11">
        <f t="shared" si="9"/>
        <v>0</v>
      </c>
      <c r="S61" s="12">
        <f t="shared" si="10"/>
        <v>0</v>
      </c>
      <c r="T61" s="11">
        <f t="shared" si="11"/>
        <v>0</v>
      </c>
      <c r="U61" s="12">
        <f t="shared" si="12"/>
        <v>0</v>
      </c>
      <c r="V61" s="11">
        <f t="shared" si="13"/>
        <v>0</v>
      </c>
      <c r="W61" s="12">
        <f t="shared" si="14"/>
        <v>0</v>
      </c>
      <c r="X61" s="11">
        <f t="shared" si="15"/>
        <v>0</v>
      </c>
      <c r="Y61" s="12">
        <f t="shared" si="16"/>
        <v>0</v>
      </c>
      <c r="Z61" s="11">
        <f t="shared" si="17"/>
        <v>0</v>
      </c>
      <c r="AA61" s="12">
        <f t="shared" si="18"/>
        <v>0</v>
      </c>
      <c r="AB61" s="11">
        <f t="shared" si="19"/>
        <v>0</v>
      </c>
      <c r="AC61" s="12">
        <f t="shared" si="20"/>
        <v>0</v>
      </c>
      <c r="AD61" s="11">
        <f t="shared" si="21"/>
        <v>0</v>
      </c>
      <c r="AE61" s="12">
        <f t="shared" si="22"/>
        <v>0</v>
      </c>
      <c r="AF61" s="11">
        <f t="shared" si="23"/>
        <v>0</v>
      </c>
      <c r="AG61" s="12">
        <f t="shared" si="24"/>
        <v>0</v>
      </c>
      <c r="AH61" s="11">
        <f t="shared" si="25"/>
        <v>0</v>
      </c>
      <c r="AI61" s="12">
        <f t="shared" si="26"/>
        <v>0</v>
      </c>
      <c r="AJ61" s="11">
        <f t="shared" si="27"/>
        <v>0</v>
      </c>
      <c r="AK61" s="12">
        <f t="shared" si="28"/>
        <v>0</v>
      </c>
    </row>
    <row r="62" spans="1:37" x14ac:dyDescent="0.3">
      <c r="A62">
        <v>595406</v>
      </c>
      <c r="C62" s="1">
        <v>43783</v>
      </c>
      <c r="D62">
        <v>3</v>
      </c>
      <c r="E62" t="s">
        <v>221</v>
      </c>
      <c r="F62" t="s">
        <v>165</v>
      </c>
      <c r="G62" t="s">
        <v>12</v>
      </c>
      <c r="H62" s="23">
        <v>10867449</v>
      </c>
      <c r="J62" s="11">
        <f t="shared" si="1"/>
        <v>0</v>
      </c>
      <c r="K62" s="12">
        <f t="shared" si="2"/>
        <v>0</v>
      </c>
      <c r="L62">
        <f t="shared" si="3"/>
        <v>0</v>
      </c>
      <c r="M62">
        <f t="shared" si="4"/>
        <v>0</v>
      </c>
      <c r="N62" s="11">
        <f t="shared" si="5"/>
        <v>0</v>
      </c>
      <c r="O62" s="12">
        <f t="shared" si="6"/>
        <v>0</v>
      </c>
      <c r="P62">
        <f t="shared" si="7"/>
        <v>0</v>
      </c>
      <c r="Q62">
        <f t="shared" si="8"/>
        <v>0</v>
      </c>
      <c r="R62" s="11">
        <f t="shared" si="9"/>
        <v>0</v>
      </c>
      <c r="S62" s="12">
        <f t="shared" si="10"/>
        <v>0</v>
      </c>
      <c r="T62" s="11">
        <f t="shared" si="11"/>
        <v>0</v>
      </c>
      <c r="U62" s="12">
        <f t="shared" si="12"/>
        <v>0</v>
      </c>
      <c r="V62" s="11">
        <f t="shared" si="13"/>
        <v>1</v>
      </c>
      <c r="W62" s="12">
        <f t="shared" si="14"/>
        <v>0</v>
      </c>
      <c r="X62" s="11">
        <f t="shared" si="15"/>
        <v>0</v>
      </c>
      <c r="Y62" s="12">
        <f t="shared" si="16"/>
        <v>0</v>
      </c>
      <c r="Z62" s="11">
        <f t="shared" si="17"/>
        <v>0</v>
      </c>
      <c r="AA62" s="12">
        <f t="shared" si="18"/>
        <v>0</v>
      </c>
      <c r="AB62" s="11">
        <f t="shared" si="19"/>
        <v>0</v>
      </c>
      <c r="AC62" s="12">
        <f t="shared" si="20"/>
        <v>0</v>
      </c>
      <c r="AD62" s="11">
        <f t="shared" si="21"/>
        <v>0</v>
      </c>
      <c r="AE62" s="12">
        <f t="shared" si="22"/>
        <v>0</v>
      </c>
      <c r="AF62" s="11">
        <f t="shared" si="23"/>
        <v>0</v>
      </c>
      <c r="AG62" s="12">
        <f t="shared" si="24"/>
        <v>0</v>
      </c>
      <c r="AH62" s="11">
        <f t="shared" si="25"/>
        <v>0</v>
      </c>
      <c r="AI62" s="12">
        <f t="shared" si="26"/>
        <v>0</v>
      </c>
      <c r="AJ62" s="11">
        <f t="shared" si="27"/>
        <v>0</v>
      </c>
      <c r="AK62" s="12">
        <f t="shared" si="28"/>
        <v>0</v>
      </c>
    </row>
    <row r="63" spans="1:37" x14ac:dyDescent="0.3">
      <c r="A63">
        <v>595406</v>
      </c>
      <c r="C63" s="1">
        <v>43783</v>
      </c>
      <c r="D63">
        <v>4</v>
      </c>
      <c r="E63" t="s">
        <v>221</v>
      </c>
      <c r="F63" t="s">
        <v>165</v>
      </c>
      <c r="G63" t="s">
        <v>16</v>
      </c>
      <c r="H63" s="23">
        <v>10900000</v>
      </c>
      <c r="J63" s="11">
        <f t="shared" si="1"/>
        <v>0</v>
      </c>
      <c r="K63" s="12">
        <f t="shared" si="2"/>
        <v>0</v>
      </c>
      <c r="L63">
        <f t="shared" si="3"/>
        <v>0</v>
      </c>
      <c r="M63">
        <f t="shared" si="4"/>
        <v>0</v>
      </c>
      <c r="N63" s="11">
        <f t="shared" si="5"/>
        <v>0</v>
      </c>
      <c r="O63" s="12">
        <f t="shared" si="6"/>
        <v>0</v>
      </c>
      <c r="P63">
        <f t="shared" si="7"/>
        <v>0</v>
      </c>
      <c r="Q63">
        <f t="shared" si="8"/>
        <v>0</v>
      </c>
      <c r="R63" s="11">
        <f t="shared" si="9"/>
        <v>0</v>
      </c>
      <c r="S63" s="12">
        <f t="shared" si="10"/>
        <v>0</v>
      </c>
      <c r="T63" s="11">
        <f t="shared" si="11"/>
        <v>1</v>
      </c>
      <c r="U63" s="12">
        <f t="shared" si="12"/>
        <v>0</v>
      </c>
      <c r="V63" s="11">
        <f t="shared" si="13"/>
        <v>0</v>
      </c>
      <c r="W63" s="12">
        <f t="shared" si="14"/>
        <v>0</v>
      </c>
      <c r="X63" s="11">
        <f t="shared" si="15"/>
        <v>0</v>
      </c>
      <c r="Y63" s="12">
        <f t="shared" si="16"/>
        <v>0</v>
      </c>
      <c r="Z63" s="11">
        <f t="shared" si="17"/>
        <v>0</v>
      </c>
      <c r="AA63" s="12">
        <f t="shared" si="18"/>
        <v>0</v>
      </c>
      <c r="AB63" s="11">
        <f t="shared" si="19"/>
        <v>0</v>
      </c>
      <c r="AC63" s="12">
        <f t="shared" si="20"/>
        <v>0</v>
      </c>
      <c r="AD63" s="11">
        <f t="shared" si="21"/>
        <v>0</v>
      </c>
      <c r="AE63" s="12">
        <f t="shared" si="22"/>
        <v>0</v>
      </c>
      <c r="AF63" s="11">
        <f t="shared" si="23"/>
        <v>0</v>
      </c>
      <c r="AG63" s="12">
        <f t="shared" si="24"/>
        <v>0</v>
      </c>
      <c r="AH63" s="11">
        <f t="shared" si="25"/>
        <v>0</v>
      </c>
      <c r="AI63" s="12">
        <f t="shared" si="26"/>
        <v>0</v>
      </c>
      <c r="AJ63" s="11">
        <f t="shared" si="27"/>
        <v>0</v>
      </c>
      <c r="AK63" s="12">
        <f t="shared" si="28"/>
        <v>0</v>
      </c>
    </row>
    <row r="64" spans="1:37" x14ac:dyDescent="0.3">
      <c r="A64">
        <v>595406</v>
      </c>
      <c r="C64" s="1">
        <v>43783</v>
      </c>
      <c r="D64">
        <v>5</v>
      </c>
      <c r="E64" t="s">
        <v>221</v>
      </c>
      <c r="F64" t="s">
        <v>165</v>
      </c>
      <c r="G64" t="s">
        <v>30</v>
      </c>
      <c r="H64" s="23">
        <v>10921426</v>
      </c>
      <c r="J64" s="11">
        <f t="shared" si="1"/>
        <v>0</v>
      </c>
      <c r="K64" s="12">
        <f t="shared" si="2"/>
        <v>0</v>
      </c>
      <c r="L64">
        <f t="shared" si="3"/>
        <v>0</v>
      </c>
      <c r="M64">
        <f t="shared" si="4"/>
        <v>0</v>
      </c>
      <c r="N64" s="11">
        <f t="shared" si="5"/>
        <v>0</v>
      </c>
      <c r="O64" s="12">
        <f t="shared" si="6"/>
        <v>0</v>
      </c>
      <c r="P64">
        <f t="shared" si="7"/>
        <v>0</v>
      </c>
      <c r="Q64">
        <f t="shared" si="8"/>
        <v>0</v>
      </c>
      <c r="R64" s="11">
        <f t="shared" si="9"/>
        <v>0</v>
      </c>
      <c r="S64" s="12">
        <f t="shared" si="10"/>
        <v>0</v>
      </c>
      <c r="T64" s="11">
        <f t="shared" si="11"/>
        <v>0</v>
      </c>
      <c r="U64" s="12">
        <f t="shared" si="12"/>
        <v>0</v>
      </c>
      <c r="V64" s="11">
        <f t="shared" si="13"/>
        <v>0</v>
      </c>
      <c r="W64" s="12">
        <f t="shared" si="14"/>
        <v>0</v>
      </c>
      <c r="X64" s="11">
        <f t="shared" si="15"/>
        <v>0</v>
      </c>
      <c r="Y64" s="12">
        <f t="shared" si="16"/>
        <v>0</v>
      </c>
      <c r="Z64" s="11">
        <f t="shared" si="17"/>
        <v>0</v>
      </c>
      <c r="AA64" s="12">
        <f t="shared" si="18"/>
        <v>0</v>
      </c>
      <c r="AB64" s="11">
        <f t="shared" si="19"/>
        <v>0</v>
      </c>
      <c r="AC64" s="12">
        <f t="shared" si="20"/>
        <v>0</v>
      </c>
      <c r="AD64" s="11">
        <f t="shared" si="21"/>
        <v>0</v>
      </c>
      <c r="AE64" s="12">
        <f t="shared" si="22"/>
        <v>0</v>
      </c>
      <c r="AF64" s="11">
        <f t="shared" si="23"/>
        <v>0</v>
      </c>
      <c r="AG64" s="12">
        <f t="shared" si="24"/>
        <v>0</v>
      </c>
      <c r="AH64" s="11">
        <f t="shared" si="25"/>
        <v>0</v>
      </c>
      <c r="AI64" s="12">
        <f t="shared" si="26"/>
        <v>0</v>
      </c>
      <c r="AJ64" s="11">
        <f t="shared" si="27"/>
        <v>0</v>
      </c>
      <c r="AK64" s="12">
        <f t="shared" si="28"/>
        <v>0</v>
      </c>
    </row>
    <row r="65" spans="1:37" x14ac:dyDescent="0.3">
      <c r="A65">
        <v>595406</v>
      </c>
      <c r="C65" s="1">
        <v>43783</v>
      </c>
      <c r="D65">
        <v>6</v>
      </c>
      <c r="E65" t="s">
        <v>221</v>
      </c>
      <c r="F65" t="s">
        <v>165</v>
      </c>
      <c r="G65" t="s">
        <v>156</v>
      </c>
      <c r="H65" s="23">
        <v>11471000</v>
      </c>
      <c r="J65" s="11">
        <f t="shared" si="1"/>
        <v>1</v>
      </c>
      <c r="K65" s="12">
        <f t="shared" si="2"/>
        <v>0</v>
      </c>
      <c r="L65">
        <f t="shared" si="3"/>
        <v>0</v>
      </c>
      <c r="M65">
        <f t="shared" si="4"/>
        <v>0</v>
      </c>
      <c r="N65" s="11">
        <f t="shared" si="5"/>
        <v>0</v>
      </c>
      <c r="O65" s="12">
        <f t="shared" si="6"/>
        <v>0</v>
      </c>
      <c r="P65">
        <f t="shared" si="7"/>
        <v>0</v>
      </c>
      <c r="Q65">
        <f t="shared" si="8"/>
        <v>0</v>
      </c>
      <c r="R65" s="11">
        <f t="shared" si="9"/>
        <v>0</v>
      </c>
      <c r="S65" s="12">
        <f t="shared" si="10"/>
        <v>0</v>
      </c>
      <c r="T65" s="11">
        <f t="shared" si="11"/>
        <v>0</v>
      </c>
      <c r="U65" s="12">
        <f t="shared" si="12"/>
        <v>0</v>
      </c>
      <c r="V65" s="11">
        <f t="shared" si="13"/>
        <v>0</v>
      </c>
      <c r="W65" s="12">
        <f t="shared" si="14"/>
        <v>0</v>
      </c>
      <c r="X65" s="11">
        <f t="shared" si="15"/>
        <v>0</v>
      </c>
      <c r="Y65" s="12">
        <f t="shared" si="16"/>
        <v>0</v>
      </c>
      <c r="Z65" s="11">
        <f t="shared" si="17"/>
        <v>0</v>
      </c>
      <c r="AA65" s="12">
        <f t="shared" si="18"/>
        <v>0</v>
      </c>
      <c r="AB65" s="11">
        <f t="shared" si="19"/>
        <v>0</v>
      </c>
      <c r="AC65" s="12">
        <f t="shared" si="20"/>
        <v>0</v>
      </c>
      <c r="AD65" s="11">
        <f t="shared" si="21"/>
        <v>0</v>
      </c>
      <c r="AE65" s="12">
        <f t="shared" si="22"/>
        <v>0</v>
      </c>
      <c r="AF65" s="11">
        <f t="shared" si="23"/>
        <v>0</v>
      </c>
      <c r="AG65" s="12">
        <f t="shared" si="24"/>
        <v>0</v>
      </c>
      <c r="AH65" s="11">
        <f t="shared" si="25"/>
        <v>0</v>
      </c>
      <c r="AI65" s="12">
        <f t="shared" si="26"/>
        <v>0</v>
      </c>
      <c r="AJ65" s="11">
        <f t="shared" si="27"/>
        <v>0</v>
      </c>
      <c r="AK65" s="12">
        <f t="shared" si="28"/>
        <v>0</v>
      </c>
    </row>
    <row r="66" spans="1:37" x14ac:dyDescent="0.3">
      <c r="A66">
        <v>595406</v>
      </c>
      <c r="C66" s="1">
        <v>43783</v>
      </c>
      <c r="D66">
        <v>7</v>
      </c>
      <c r="E66" t="s">
        <v>221</v>
      </c>
      <c r="F66" t="s">
        <v>165</v>
      </c>
      <c r="G66" t="s">
        <v>51</v>
      </c>
      <c r="H66" s="23">
        <v>11911911</v>
      </c>
      <c r="J66" s="11">
        <f t="shared" si="1"/>
        <v>0</v>
      </c>
      <c r="K66" s="12">
        <f t="shared" si="2"/>
        <v>0</v>
      </c>
      <c r="L66">
        <f t="shared" si="3"/>
        <v>0</v>
      </c>
      <c r="M66">
        <f t="shared" si="4"/>
        <v>0</v>
      </c>
      <c r="N66" s="11">
        <f t="shared" si="5"/>
        <v>0</v>
      </c>
      <c r="O66" s="12">
        <f t="shared" si="6"/>
        <v>0</v>
      </c>
      <c r="P66">
        <f t="shared" si="7"/>
        <v>0</v>
      </c>
      <c r="Q66">
        <f t="shared" si="8"/>
        <v>0</v>
      </c>
      <c r="R66" s="11">
        <f t="shared" si="9"/>
        <v>0</v>
      </c>
      <c r="S66" s="12">
        <f t="shared" si="10"/>
        <v>0</v>
      </c>
      <c r="T66" s="11">
        <f t="shared" si="11"/>
        <v>0</v>
      </c>
      <c r="U66" s="12">
        <f t="shared" si="12"/>
        <v>0</v>
      </c>
      <c r="V66" s="11">
        <f t="shared" si="13"/>
        <v>0</v>
      </c>
      <c r="W66" s="12">
        <f t="shared" si="14"/>
        <v>0</v>
      </c>
      <c r="X66" s="11">
        <f t="shared" si="15"/>
        <v>0</v>
      </c>
      <c r="Y66" s="12">
        <f t="shared" si="16"/>
        <v>0</v>
      </c>
      <c r="Z66" s="11">
        <f t="shared" si="17"/>
        <v>0</v>
      </c>
      <c r="AA66" s="12">
        <f t="shared" si="18"/>
        <v>0</v>
      </c>
      <c r="AB66" s="11">
        <f t="shared" si="19"/>
        <v>0</v>
      </c>
      <c r="AC66" s="12">
        <f t="shared" si="20"/>
        <v>0</v>
      </c>
      <c r="AD66" s="11">
        <f t="shared" si="21"/>
        <v>0</v>
      </c>
      <c r="AE66" s="12">
        <f t="shared" si="22"/>
        <v>0</v>
      </c>
      <c r="AF66" s="11">
        <f t="shared" si="23"/>
        <v>0</v>
      </c>
      <c r="AG66" s="12">
        <f t="shared" si="24"/>
        <v>0</v>
      </c>
      <c r="AH66" s="11">
        <f t="shared" si="25"/>
        <v>0</v>
      </c>
      <c r="AI66" s="12">
        <f t="shared" si="26"/>
        <v>0</v>
      </c>
      <c r="AJ66" s="11">
        <f t="shared" si="27"/>
        <v>0</v>
      </c>
      <c r="AK66" s="12">
        <f t="shared" si="28"/>
        <v>0</v>
      </c>
    </row>
    <row r="67" spans="1:37" x14ac:dyDescent="0.3">
      <c r="A67">
        <v>595406</v>
      </c>
      <c r="C67" s="1">
        <v>43783</v>
      </c>
      <c r="D67">
        <v>8</v>
      </c>
      <c r="E67" t="s">
        <v>221</v>
      </c>
      <c r="F67" t="s">
        <v>165</v>
      </c>
      <c r="G67" t="s">
        <v>19</v>
      </c>
      <c r="H67" s="23">
        <v>12777000</v>
      </c>
      <c r="J67" s="11">
        <f t="shared" si="1"/>
        <v>0</v>
      </c>
      <c r="K67" s="12">
        <f t="shared" si="2"/>
        <v>0</v>
      </c>
      <c r="L67">
        <f t="shared" si="3"/>
        <v>0</v>
      </c>
      <c r="M67">
        <f t="shared" si="4"/>
        <v>0</v>
      </c>
      <c r="N67" s="11">
        <f t="shared" si="5"/>
        <v>0</v>
      </c>
      <c r="O67" s="12">
        <f t="shared" si="6"/>
        <v>0</v>
      </c>
      <c r="P67">
        <f t="shared" si="7"/>
        <v>0</v>
      </c>
      <c r="Q67">
        <f t="shared" si="8"/>
        <v>0</v>
      </c>
      <c r="R67" s="11">
        <f t="shared" si="9"/>
        <v>0</v>
      </c>
      <c r="S67" s="12">
        <f t="shared" si="10"/>
        <v>0</v>
      </c>
      <c r="T67" s="11">
        <f t="shared" si="11"/>
        <v>0</v>
      </c>
      <c r="U67" s="12">
        <f t="shared" si="12"/>
        <v>0</v>
      </c>
      <c r="V67" s="11">
        <f t="shared" si="13"/>
        <v>0</v>
      </c>
      <c r="W67" s="12">
        <f t="shared" si="14"/>
        <v>0</v>
      </c>
      <c r="X67" s="11">
        <f t="shared" si="15"/>
        <v>0</v>
      </c>
      <c r="Y67" s="12">
        <f t="shared" si="16"/>
        <v>0</v>
      </c>
      <c r="Z67" s="11">
        <f t="shared" si="17"/>
        <v>0</v>
      </c>
      <c r="AA67" s="12">
        <f t="shared" si="18"/>
        <v>0</v>
      </c>
      <c r="AB67" s="11">
        <f t="shared" si="19"/>
        <v>0</v>
      </c>
      <c r="AC67" s="12">
        <f t="shared" si="20"/>
        <v>0</v>
      </c>
      <c r="AD67" s="11">
        <f t="shared" si="21"/>
        <v>0</v>
      </c>
      <c r="AE67" s="12">
        <f t="shared" si="22"/>
        <v>0</v>
      </c>
      <c r="AF67" s="11">
        <f t="shared" si="23"/>
        <v>0</v>
      </c>
      <c r="AG67" s="12">
        <f t="shared" si="24"/>
        <v>0</v>
      </c>
      <c r="AH67" s="11">
        <f t="shared" si="25"/>
        <v>0</v>
      </c>
      <c r="AI67" s="12">
        <f t="shared" si="26"/>
        <v>0</v>
      </c>
      <c r="AJ67" s="11">
        <f t="shared" si="27"/>
        <v>0</v>
      </c>
      <c r="AK67" s="12">
        <f t="shared" si="28"/>
        <v>0</v>
      </c>
    </row>
    <row r="68" spans="1:37" x14ac:dyDescent="0.3">
      <c r="A68">
        <v>595406</v>
      </c>
      <c r="C68" s="1">
        <v>43783</v>
      </c>
      <c r="D68">
        <v>9</v>
      </c>
      <c r="E68" t="s">
        <v>221</v>
      </c>
      <c r="F68" t="s">
        <v>165</v>
      </c>
      <c r="G68" t="s">
        <v>13</v>
      </c>
      <c r="H68" s="23">
        <v>12789709</v>
      </c>
      <c r="J68" s="11">
        <f t="shared" si="1"/>
        <v>0</v>
      </c>
      <c r="K68" s="12">
        <f t="shared" si="2"/>
        <v>0</v>
      </c>
      <c r="L68">
        <f t="shared" si="3"/>
        <v>0</v>
      </c>
      <c r="M68">
        <f t="shared" si="4"/>
        <v>0</v>
      </c>
      <c r="N68" s="11">
        <f t="shared" si="5"/>
        <v>1</v>
      </c>
      <c r="O68" s="12">
        <f t="shared" si="6"/>
        <v>0</v>
      </c>
      <c r="P68">
        <f t="shared" si="7"/>
        <v>0</v>
      </c>
      <c r="Q68">
        <f t="shared" si="8"/>
        <v>0</v>
      </c>
      <c r="R68" s="11">
        <f t="shared" si="9"/>
        <v>0</v>
      </c>
      <c r="S68" s="12">
        <f t="shared" si="10"/>
        <v>0</v>
      </c>
      <c r="T68" s="11">
        <f t="shared" si="11"/>
        <v>0</v>
      </c>
      <c r="U68" s="12">
        <f t="shared" si="12"/>
        <v>0</v>
      </c>
      <c r="V68" s="11">
        <f t="shared" si="13"/>
        <v>0</v>
      </c>
      <c r="W68" s="12">
        <f t="shared" si="14"/>
        <v>0</v>
      </c>
      <c r="X68" s="11">
        <f t="shared" si="15"/>
        <v>0</v>
      </c>
      <c r="Y68" s="12">
        <f t="shared" si="16"/>
        <v>0</v>
      </c>
      <c r="Z68" s="11">
        <f t="shared" si="17"/>
        <v>0</v>
      </c>
      <c r="AA68" s="12">
        <f t="shared" si="18"/>
        <v>0</v>
      </c>
      <c r="AB68" s="11">
        <f t="shared" si="19"/>
        <v>0</v>
      </c>
      <c r="AC68" s="12">
        <f t="shared" si="20"/>
        <v>0</v>
      </c>
      <c r="AD68" s="11">
        <f t="shared" si="21"/>
        <v>0</v>
      </c>
      <c r="AE68" s="12">
        <f t="shared" si="22"/>
        <v>0</v>
      </c>
      <c r="AF68" s="11">
        <f t="shared" si="23"/>
        <v>0</v>
      </c>
      <c r="AG68" s="12">
        <f t="shared" si="24"/>
        <v>0</v>
      </c>
      <c r="AH68" s="11">
        <f t="shared" si="25"/>
        <v>0</v>
      </c>
      <c r="AI68" s="12">
        <f t="shared" si="26"/>
        <v>0</v>
      </c>
      <c r="AJ68" s="11">
        <f t="shared" si="27"/>
        <v>0</v>
      </c>
      <c r="AK68" s="12">
        <f t="shared" si="28"/>
        <v>0</v>
      </c>
    </row>
    <row r="69" spans="1:37" x14ac:dyDescent="0.3">
      <c r="A69">
        <v>595406</v>
      </c>
      <c r="C69" s="1">
        <v>43783</v>
      </c>
      <c r="D69">
        <v>10</v>
      </c>
      <c r="E69" t="s">
        <v>221</v>
      </c>
      <c r="F69" t="s">
        <v>165</v>
      </c>
      <c r="G69" t="s">
        <v>31</v>
      </c>
      <c r="H69" s="23">
        <v>12850000</v>
      </c>
      <c r="J69" s="11">
        <f t="shared" si="1"/>
        <v>0</v>
      </c>
      <c r="K69" s="12">
        <f t="shared" si="2"/>
        <v>0</v>
      </c>
      <c r="L69">
        <f t="shared" si="3"/>
        <v>0</v>
      </c>
      <c r="M69">
        <f t="shared" si="4"/>
        <v>0</v>
      </c>
      <c r="N69" s="11">
        <f t="shared" si="5"/>
        <v>0</v>
      </c>
      <c r="O69" s="12">
        <f t="shared" si="6"/>
        <v>0</v>
      </c>
      <c r="P69">
        <f t="shared" si="7"/>
        <v>0</v>
      </c>
      <c r="Q69">
        <f t="shared" si="8"/>
        <v>0</v>
      </c>
      <c r="R69" s="11">
        <f t="shared" si="9"/>
        <v>0</v>
      </c>
      <c r="S69" s="12">
        <f t="shared" si="10"/>
        <v>0</v>
      </c>
      <c r="T69" s="11">
        <f t="shared" si="11"/>
        <v>0</v>
      </c>
      <c r="U69" s="12">
        <f t="shared" si="12"/>
        <v>0</v>
      </c>
      <c r="V69" s="11">
        <f t="shared" si="13"/>
        <v>0</v>
      </c>
      <c r="W69" s="12">
        <f t="shared" si="14"/>
        <v>0</v>
      </c>
      <c r="X69" s="11">
        <f t="shared" si="15"/>
        <v>0</v>
      </c>
      <c r="Y69" s="12">
        <f t="shared" si="16"/>
        <v>0</v>
      </c>
      <c r="Z69" s="11">
        <f t="shared" si="17"/>
        <v>0</v>
      </c>
      <c r="AA69" s="12">
        <f t="shared" si="18"/>
        <v>0</v>
      </c>
      <c r="AB69" s="11">
        <f t="shared" si="19"/>
        <v>1</v>
      </c>
      <c r="AC69" s="12">
        <f t="shared" si="20"/>
        <v>0</v>
      </c>
      <c r="AD69" s="11">
        <f t="shared" si="21"/>
        <v>0</v>
      </c>
      <c r="AE69" s="12">
        <f t="shared" si="22"/>
        <v>0</v>
      </c>
      <c r="AF69" s="11">
        <f t="shared" si="23"/>
        <v>0</v>
      </c>
      <c r="AG69" s="12">
        <f t="shared" si="24"/>
        <v>0</v>
      </c>
      <c r="AH69" s="11">
        <f t="shared" si="25"/>
        <v>0</v>
      </c>
      <c r="AI69" s="12">
        <f t="shared" si="26"/>
        <v>0</v>
      </c>
      <c r="AJ69" s="11">
        <f t="shared" si="27"/>
        <v>0</v>
      </c>
      <c r="AK69" s="12">
        <f t="shared" si="28"/>
        <v>0</v>
      </c>
    </row>
    <row r="70" spans="1:37" x14ac:dyDescent="0.3">
      <c r="A70">
        <v>595406</v>
      </c>
      <c r="C70" s="1">
        <v>43783</v>
      </c>
      <c r="D70">
        <v>11</v>
      </c>
      <c r="E70" t="s">
        <v>221</v>
      </c>
      <c r="F70" t="s">
        <v>165</v>
      </c>
      <c r="G70" t="s">
        <v>42</v>
      </c>
      <c r="H70" s="23">
        <v>15387000</v>
      </c>
      <c r="J70" s="11">
        <f t="shared" si="1"/>
        <v>0</v>
      </c>
      <c r="K70" s="12">
        <f t="shared" si="2"/>
        <v>0</v>
      </c>
      <c r="L70">
        <f t="shared" si="3"/>
        <v>0</v>
      </c>
      <c r="M70">
        <f t="shared" si="4"/>
        <v>0</v>
      </c>
      <c r="N70" s="11">
        <f t="shared" si="5"/>
        <v>0</v>
      </c>
      <c r="O70" s="12">
        <f t="shared" si="6"/>
        <v>0</v>
      </c>
      <c r="P70">
        <f t="shared" si="7"/>
        <v>0</v>
      </c>
      <c r="Q70">
        <f t="shared" si="8"/>
        <v>0</v>
      </c>
      <c r="R70" s="11">
        <f t="shared" si="9"/>
        <v>0</v>
      </c>
      <c r="S70" s="12">
        <f t="shared" si="10"/>
        <v>0</v>
      </c>
      <c r="T70" s="11">
        <f t="shared" si="11"/>
        <v>0</v>
      </c>
      <c r="U70" s="12">
        <f t="shared" si="12"/>
        <v>0</v>
      </c>
      <c r="V70" s="11">
        <f t="shared" si="13"/>
        <v>0</v>
      </c>
      <c r="W70" s="12">
        <f t="shared" si="14"/>
        <v>0</v>
      </c>
      <c r="X70" s="11">
        <f t="shared" si="15"/>
        <v>0</v>
      </c>
      <c r="Y70" s="12">
        <f t="shared" si="16"/>
        <v>0</v>
      </c>
      <c r="Z70" s="11">
        <f t="shared" si="17"/>
        <v>0</v>
      </c>
      <c r="AA70" s="12">
        <f t="shared" si="18"/>
        <v>0</v>
      </c>
      <c r="AB70" s="11">
        <f t="shared" si="19"/>
        <v>0</v>
      </c>
      <c r="AC70" s="12">
        <f t="shared" si="20"/>
        <v>0</v>
      </c>
      <c r="AD70" s="11">
        <f t="shared" si="21"/>
        <v>0</v>
      </c>
      <c r="AE70" s="12">
        <f t="shared" si="22"/>
        <v>0</v>
      </c>
      <c r="AF70" s="11">
        <f t="shared" si="23"/>
        <v>0</v>
      </c>
      <c r="AG70" s="12">
        <f t="shared" si="24"/>
        <v>0</v>
      </c>
      <c r="AH70" s="11">
        <f t="shared" si="25"/>
        <v>0</v>
      </c>
      <c r="AI70" s="12">
        <f t="shared" si="26"/>
        <v>0</v>
      </c>
      <c r="AJ70" s="11">
        <f t="shared" si="27"/>
        <v>0</v>
      </c>
      <c r="AK70" s="12">
        <f t="shared" si="28"/>
        <v>0</v>
      </c>
    </row>
    <row r="71" spans="1:37" x14ac:dyDescent="0.3">
      <c r="C71" s="1"/>
      <c r="J71" s="11">
        <f t="shared" ref="J71:J134" si="29">IF(G71="Perfetto Contracting Co., Inc. ",1,)</f>
        <v>0</v>
      </c>
      <c r="K71" s="12">
        <f t="shared" ref="K71:K134" si="30">IF(AND(D71=1,G71="Perfetto Contracting Co., Inc. "),1,)</f>
        <v>0</v>
      </c>
      <c r="L71">
        <f t="shared" ref="L71:L134" si="31">IF(G71="Oliveira Contracting Inc",1,)</f>
        <v>0</v>
      </c>
      <c r="M71">
        <f t="shared" ref="M71:M134" si="32">IF(AND(D71=1,G71="Oliveira Contracting Inc"),1,)</f>
        <v>0</v>
      </c>
      <c r="N71" s="11">
        <f t="shared" ref="N71:N134" si="33">IF(G71="Triumph Construction Co.",1,)</f>
        <v>0</v>
      </c>
      <c r="O71" s="12">
        <f t="shared" ref="O71:O134" si="34">IF(AND(D71=1,G71="Triumph Construction Co."),1,)</f>
        <v>0</v>
      </c>
      <c r="P71">
        <f t="shared" ref="P71:P134" si="35">IF(G71="John Civetta &amp; Sons, Inc.",1,)</f>
        <v>0</v>
      </c>
      <c r="Q71">
        <f t="shared" ref="Q71:Q134" si="36">IF(AND(D71=1,G71="John Civetta &amp; Sons, Inc."),1,)</f>
        <v>0</v>
      </c>
      <c r="R71" s="11">
        <f t="shared" ref="R71:R134" si="37">IF(G71="Grace Industries LLC",1,)</f>
        <v>0</v>
      </c>
      <c r="S71" s="12">
        <f t="shared" ref="S71:S134" si="38">IF(AND(D71=1,G71="Grace Industries LLC"),1,)</f>
        <v>0</v>
      </c>
      <c r="T71" s="11">
        <f t="shared" ref="T71:T134" si="39">IF($G71="Perfetto Enterprises Co., Inc.",1,)</f>
        <v>0</v>
      </c>
      <c r="U71" s="12">
        <f t="shared" ref="U71:U134" si="40">IF(AND($D71=1,$G71="Perfetto Enterprises Co., Inc."),1,)</f>
        <v>0</v>
      </c>
      <c r="V71" s="11">
        <f t="shared" ref="V71:V134" si="41">IF($G71="JRCRUZ Corp",1,)</f>
        <v>0</v>
      </c>
      <c r="W71" s="12">
        <f t="shared" ref="W71:W134" si="42">IF(AND($D71=1,$G71="JRCRUZ Corp"),1,)</f>
        <v>0</v>
      </c>
      <c r="X71" s="11">
        <f t="shared" ref="X71:X134" si="43">IF($G71="Tully Construction Co.",1,)</f>
        <v>0</v>
      </c>
      <c r="Y71" s="12">
        <f t="shared" ref="Y71:Y134" si="44">IF(AND($D71=1,$G71="Tully Construction Co."),1,)</f>
        <v>0</v>
      </c>
      <c r="Z71" s="11">
        <f t="shared" ref="Z71:Z134" si="45">IF($G71="Restani Construction Corp.",1,)</f>
        <v>0</v>
      </c>
      <c r="AA71" s="12">
        <f t="shared" ref="AA71:AA134" si="46">IF(AND($D71=1,$G71="Restani Construction Corp."),1,)</f>
        <v>0</v>
      </c>
      <c r="AB71" s="11">
        <f t="shared" ref="AB71:AB134" si="47">IF($G71="DiFazio Industries",1,)</f>
        <v>0</v>
      </c>
      <c r="AC71" s="12">
        <f t="shared" ref="AC71:AC134" si="48">IF(AND($D71=1,$G71="DiFazio Industries"),1,)</f>
        <v>0</v>
      </c>
      <c r="AD71" s="11">
        <f t="shared" ref="AD71:AD134" si="49">IF($G71="PJS Group/Paul J. Scariano, Inc.",1,)</f>
        <v>0</v>
      </c>
      <c r="AE71" s="12">
        <f t="shared" ref="AE71:AE134" si="50">IF(AND($D71=1,$G71="PJS Group/Paul J. Scariano, Inc."),1,)</f>
        <v>0</v>
      </c>
      <c r="AF71" s="11">
        <f t="shared" ref="AF71:AF134" si="51">IF($G71="C.A.C. Industries, Inc.",1,)</f>
        <v>0</v>
      </c>
      <c r="AG71" s="12">
        <f t="shared" ref="AG71:AG134" si="52">IF(AND($D71=1,$G71="C.A.C. Industries, Inc."),1,)</f>
        <v>0</v>
      </c>
      <c r="AH71" s="11">
        <f t="shared" ref="AH71:AH134" si="53">IF($G71="MLJ Contracting LLC",1,)</f>
        <v>0</v>
      </c>
      <c r="AI71" s="12">
        <f t="shared" ref="AI71:AI134" si="54">IF(AND($D71=1,$G71="MLJ Contracting LLC"),1,)</f>
        <v>0</v>
      </c>
      <c r="AJ71" s="11">
        <f t="shared" ref="AJ71:AJ134" si="55">IF($G71="El Sol Contracting/ES II Enterprises JV",1,)</f>
        <v>0</v>
      </c>
      <c r="AK71" s="12">
        <f t="shared" ref="AK71:AK134" si="56">IF(AND($D71=1,$G71="El Sol Contracting/ES II Enterprises JV"),1,)</f>
        <v>0</v>
      </c>
    </row>
    <row r="72" spans="1:37" x14ac:dyDescent="0.3">
      <c r="A72">
        <v>593442</v>
      </c>
      <c r="C72" s="1">
        <v>43762</v>
      </c>
      <c r="D72">
        <v>1</v>
      </c>
      <c r="E72" t="s">
        <v>222</v>
      </c>
      <c r="F72" t="s">
        <v>223</v>
      </c>
      <c r="G72" t="s">
        <v>34</v>
      </c>
      <c r="H72" s="23">
        <v>5958608</v>
      </c>
      <c r="J72" s="11">
        <f t="shared" si="29"/>
        <v>0</v>
      </c>
      <c r="K72" s="12">
        <f t="shared" si="30"/>
        <v>0</v>
      </c>
      <c r="L72">
        <f t="shared" si="31"/>
        <v>0</v>
      </c>
      <c r="M72">
        <f t="shared" si="32"/>
        <v>0</v>
      </c>
      <c r="N72" s="11">
        <f t="shared" si="33"/>
        <v>0</v>
      </c>
      <c r="O72" s="12">
        <f t="shared" si="34"/>
        <v>0</v>
      </c>
      <c r="P72">
        <f t="shared" si="35"/>
        <v>0</v>
      </c>
      <c r="Q72">
        <f t="shared" si="36"/>
        <v>0</v>
      </c>
      <c r="R72" s="11">
        <f t="shared" si="37"/>
        <v>0</v>
      </c>
      <c r="S72" s="12">
        <f t="shared" si="38"/>
        <v>0</v>
      </c>
      <c r="T72" s="11">
        <f t="shared" si="39"/>
        <v>0</v>
      </c>
      <c r="U72" s="12">
        <f t="shared" si="40"/>
        <v>0</v>
      </c>
      <c r="V72" s="11">
        <f t="shared" si="41"/>
        <v>0</v>
      </c>
      <c r="W72" s="12">
        <f t="shared" si="42"/>
        <v>0</v>
      </c>
      <c r="X72" s="11">
        <f t="shared" si="43"/>
        <v>0</v>
      </c>
      <c r="Y72" s="12">
        <f t="shared" si="44"/>
        <v>0</v>
      </c>
      <c r="Z72" s="11">
        <f t="shared" si="45"/>
        <v>0</v>
      </c>
      <c r="AA72" s="12">
        <f t="shared" si="46"/>
        <v>0</v>
      </c>
      <c r="AB72" s="11">
        <f t="shared" si="47"/>
        <v>0</v>
      </c>
      <c r="AC72" s="12">
        <f t="shared" si="48"/>
        <v>0</v>
      </c>
      <c r="AD72" s="11">
        <f t="shared" si="49"/>
        <v>0</v>
      </c>
      <c r="AE72" s="12">
        <f t="shared" si="50"/>
        <v>0</v>
      </c>
      <c r="AF72" s="11">
        <f t="shared" si="51"/>
        <v>0</v>
      </c>
      <c r="AG72" s="12">
        <f t="shared" si="52"/>
        <v>0</v>
      </c>
      <c r="AH72" s="11">
        <f t="shared" si="53"/>
        <v>0</v>
      </c>
      <c r="AI72" s="12">
        <f t="shared" si="54"/>
        <v>0</v>
      </c>
      <c r="AJ72" s="11">
        <f t="shared" si="55"/>
        <v>0</v>
      </c>
      <c r="AK72" s="12">
        <f t="shared" si="56"/>
        <v>0</v>
      </c>
    </row>
    <row r="73" spans="1:37" x14ac:dyDescent="0.3">
      <c r="A73">
        <v>593442</v>
      </c>
      <c r="C73" s="1">
        <v>43762</v>
      </c>
      <c r="D73">
        <v>2</v>
      </c>
      <c r="E73" t="s">
        <v>222</v>
      </c>
      <c r="F73" t="s">
        <v>223</v>
      </c>
      <c r="G73" t="s">
        <v>33</v>
      </c>
      <c r="H73" s="23">
        <v>6535000</v>
      </c>
      <c r="J73" s="11">
        <f t="shared" si="29"/>
        <v>0</v>
      </c>
      <c r="K73" s="12">
        <f t="shared" si="30"/>
        <v>0</v>
      </c>
      <c r="L73">
        <f t="shared" si="31"/>
        <v>0</v>
      </c>
      <c r="M73">
        <f t="shared" si="32"/>
        <v>0</v>
      </c>
      <c r="N73" s="11">
        <f t="shared" si="33"/>
        <v>0</v>
      </c>
      <c r="O73" s="12">
        <f t="shared" si="34"/>
        <v>0</v>
      </c>
      <c r="P73">
        <f t="shared" si="35"/>
        <v>0</v>
      </c>
      <c r="Q73">
        <f t="shared" si="36"/>
        <v>0</v>
      </c>
      <c r="R73" s="11">
        <f t="shared" si="37"/>
        <v>0</v>
      </c>
      <c r="S73" s="12">
        <f t="shared" si="38"/>
        <v>0</v>
      </c>
      <c r="T73" s="11">
        <f t="shared" si="39"/>
        <v>0</v>
      </c>
      <c r="U73" s="12">
        <f t="shared" si="40"/>
        <v>0</v>
      </c>
      <c r="V73" s="11">
        <f t="shared" si="41"/>
        <v>0</v>
      </c>
      <c r="W73" s="12">
        <f t="shared" si="42"/>
        <v>0</v>
      </c>
      <c r="X73" s="11">
        <f t="shared" si="43"/>
        <v>0</v>
      </c>
      <c r="Y73" s="12">
        <f t="shared" si="44"/>
        <v>0</v>
      </c>
      <c r="Z73" s="11">
        <f t="shared" si="45"/>
        <v>0</v>
      </c>
      <c r="AA73" s="12">
        <f t="shared" si="46"/>
        <v>0</v>
      </c>
      <c r="AB73" s="11">
        <f t="shared" si="47"/>
        <v>0</v>
      </c>
      <c r="AC73" s="12">
        <f t="shared" si="48"/>
        <v>0</v>
      </c>
      <c r="AD73" s="11">
        <f t="shared" si="49"/>
        <v>0</v>
      </c>
      <c r="AE73" s="12">
        <f t="shared" si="50"/>
        <v>0</v>
      </c>
      <c r="AF73" s="11">
        <f t="shared" si="51"/>
        <v>0</v>
      </c>
      <c r="AG73" s="12">
        <f t="shared" si="52"/>
        <v>0</v>
      </c>
      <c r="AH73" s="11">
        <f t="shared" si="53"/>
        <v>0</v>
      </c>
      <c r="AI73" s="12">
        <f t="shared" si="54"/>
        <v>0</v>
      </c>
      <c r="AJ73" s="11">
        <f t="shared" si="55"/>
        <v>0</v>
      </c>
      <c r="AK73" s="12">
        <f t="shared" si="56"/>
        <v>0</v>
      </c>
    </row>
    <row r="74" spans="1:37" x14ac:dyDescent="0.3">
      <c r="A74">
        <v>593442</v>
      </c>
      <c r="C74" s="1">
        <v>43762</v>
      </c>
      <c r="D74">
        <v>3</v>
      </c>
      <c r="E74" t="s">
        <v>222</v>
      </c>
      <c r="F74" t="s">
        <v>223</v>
      </c>
      <c r="G74" t="s">
        <v>156</v>
      </c>
      <c r="H74" s="23">
        <v>7089000</v>
      </c>
      <c r="J74" s="11">
        <f t="shared" si="29"/>
        <v>1</v>
      </c>
      <c r="K74" s="12">
        <f t="shared" si="30"/>
        <v>0</v>
      </c>
      <c r="L74">
        <f t="shared" si="31"/>
        <v>0</v>
      </c>
      <c r="M74">
        <f t="shared" si="32"/>
        <v>0</v>
      </c>
      <c r="N74" s="11">
        <f t="shared" si="33"/>
        <v>0</v>
      </c>
      <c r="O74" s="12">
        <f t="shared" si="34"/>
        <v>0</v>
      </c>
      <c r="P74">
        <f t="shared" si="35"/>
        <v>0</v>
      </c>
      <c r="Q74">
        <f t="shared" si="36"/>
        <v>0</v>
      </c>
      <c r="R74" s="11">
        <f t="shared" si="37"/>
        <v>0</v>
      </c>
      <c r="S74" s="12">
        <f t="shared" si="38"/>
        <v>0</v>
      </c>
      <c r="T74" s="11">
        <f t="shared" si="39"/>
        <v>0</v>
      </c>
      <c r="U74" s="12">
        <f t="shared" si="40"/>
        <v>0</v>
      </c>
      <c r="V74" s="11">
        <f t="shared" si="41"/>
        <v>0</v>
      </c>
      <c r="W74" s="12">
        <f t="shared" si="42"/>
        <v>0</v>
      </c>
      <c r="X74" s="11">
        <f t="shared" si="43"/>
        <v>0</v>
      </c>
      <c r="Y74" s="12">
        <f t="shared" si="44"/>
        <v>0</v>
      </c>
      <c r="Z74" s="11">
        <f t="shared" si="45"/>
        <v>0</v>
      </c>
      <c r="AA74" s="12">
        <f t="shared" si="46"/>
        <v>0</v>
      </c>
      <c r="AB74" s="11">
        <f t="shared" si="47"/>
        <v>0</v>
      </c>
      <c r="AC74" s="12">
        <f t="shared" si="48"/>
        <v>0</v>
      </c>
      <c r="AD74" s="11">
        <f t="shared" si="49"/>
        <v>0</v>
      </c>
      <c r="AE74" s="12">
        <f t="shared" si="50"/>
        <v>0</v>
      </c>
      <c r="AF74" s="11">
        <f t="shared" si="51"/>
        <v>0</v>
      </c>
      <c r="AG74" s="12">
        <f t="shared" si="52"/>
        <v>0</v>
      </c>
      <c r="AH74" s="11">
        <f t="shared" si="53"/>
        <v>0</v>
      </c>
      <c r="AI74" s="12">
        <f t="shared" si="54"/>
        <v>0</v>
      </c>
      <c r="AJ74" s="11">
        <f t="shared" si="55"/>
        <v>0</v>
      </c>
      <c r="AK74" s="12">
        <f t="shared" si="56"/>
        <v>0</v>
      </c>
    </row>
    <row r="75" spans="1:37" x14ac:dyDescent="0.3">
      <c r="A75">
        <v>593442</v>
      </c>
      <c r="C75" s="1">
        <v>43762</v>
      </c>
      <c r="D75">
        <v>4</v>
      </c>
      <c r="E75" t="s">
        <v>222</v>
      </c>
      <c r="F75" t="s">
        <v>223</v>
      </c>
      <c r="G75" t="s">
        <v>63</v>
      </c>
      <c r="H75" s="23">
        <v>7395000</v>
      </c>
      <c r="J75" s="11">
        <f t="shared" si="29"/>
        <v>0</v>
      </c>
      <c r="K75" s="12">
        <f t="shared" si="30"/>
        <v>0</v>
      </c>
      <c r="L75">
        <f t="shared" si="31"/>
        <v>0</v>
      </c>
      <c r="M75">
        <f t="shared" si="32"/>
        <v>0</v>
      </c>
      <c r="N75" s="11">
        <f t="shared" si="33"/>
        <v>0</v>
      </c>
      <c r="O75" s="12">
        <f t="shared" si="34"/>
        <v>0</v>
      </c>
      <c r="P75">
        <f t="shared" si="35"/>
        <v>0</v>
      </c>
      <c r="Q75">
        <f t="shared" si="36"/>
        <v>0</v>
      </c>
      <c r="R75" s="11">
        <f t="shared" si="37"/>
        <v>0</v>
      </c>
      <c r="S75" s="12">
        <f t="shared" si="38"/>
        <v>0</v>
      </c>
      <c r="T75" s="11">
        <f t="shared" si="39"/>
        <v>0</v>
      </c>
      <c r="U75" s="12">
        <f t="shared" si="40"/>
        <v>0</v>
      </c>
      <c r="V75" s="11">
        <f t="shared" si="41"/>
        <v>0</v>
      </c>
      <c r="W75" s="12">
        <f t="shared" si="42"/>
        <v>0</v>
      </c>
      <c r="X75" s="11">
        <f t="shared" si="43"/>
        <v>0</v>
      </c>
      <c r="Y75" s="12">
        <f t="shared" si="44"/>
        <v>0</v>
      </c>
      <c r="Z75" s="11">
        <f t="shared" si="45"/>
        <v>0</v>
      </c>
      <c r="AA75" s="12">
        <f t="shared" si="46"/>
        <v>0</v>
      </c>
      <c r="AB75" s="11">
        <f t="shared" si="47"/>
        <v>0</v>
      </c>
      <c r="AC75" s="12">
        <f t="shared" si="48"/>
        <v>0</v>
      </c>
      <c r="AD75" s="11">
        <f t="shared" si="49"/>
        <v>0</v>
      </c>
      <c r="AE75" s="12">
        <f t="shared" si="50"/>
        <v>0</v>
      </c>
      <c r="AF75" s="11">
        <f t="shared" si="51"/>
        <v>0</v>
      </c>
      <c r="AG75" s="12">
        <f t="shared" si="52"/>
        <v>0</v>
      </c>
      <c r="AH75" s="11">
        <f t="shared" si="53"/>
        <v>0</v>
      </c>
      <c r="AI75" s="12">
        <f t="shared" si="54"/>
        <v>0</v>
      </c>
      <c r="AJ75" s="11">
        <f t="shared" si="55"/>
        <v>0</v>
      </c>
      <c r="AK75" s="12">
        <f t="shared" si="56"/>
        <v>0</v>
      </c>
    </row>
    <row r="76" spans="1:37" x14ac:dyDescent="0.3">
      <c r="A76">
        <v>593442</v>
      </c>
      <c r="C76" s="1">
        <v>43762</v>
      </c>
      <c r="D76">
        <v>5</v>
      </c>
      <c r="E76" t="s">
        <v>222</v>
      </c>
      <c r="F76" t="s">
        <v>223</v>
      </c>
      <c r="G76" t="s">
        <v>18</v>
      </c>
      <c r="H76" s="23">
        <v>7653033</v>
      </c>
      <c r="J76" s="11">
        <f t="shared" si="29"/>
        <v>0</v>
      </c>
      <c r="K76" s="12">
        <f t="shared" si="30"/>
        <v>0</v>
      </c>
      <c r="L76">
        <f t="shared" si="31"/>
        <v>0</v>
      </c>
      <c r="M76">
        <f t="shared" si="32"/>
        <v>0</v>
      </c>
      <c r="N76" s="11">
        <f t="shared" si="33"/>
        <v>0</v>
      </c>
      <c r="O76" s="12">
        <f t="shared" si="34"/>
        <v>0</v>
      </c>
      <c r="P76">
        <f t="shared" si="35"/>
        <v>0</v>
      </c>
      <c r="Q76">
        <f t="shared" si="36"/>
        <v>0</v>
      </c>
      <c r="R76" s="11">
        <f t="shared" si="37"/>
        <v>0</v>
      </c>
      <c r="S76" s="12">
        <f t="shared" si="38"/>
        <v>0</v>
      </c>
      <c r="T76" s="11">
        <f t="shared" si="39"/>
        <v>0</v>
      </c>
      <c r="U76" s="12">
        <f t="shared" si="40"/>
        <v>0</v>
      </c>
      <c r="V76" s="11">
        <f t="shared" si="41"/>
        <v>0</v>
      </c>
      <c r="W76" s="12">
        <f t="shared" si="42"/>
        <v>0</v>
      </c>
      <c r="X76" s="11">
        <f t="shared" si="43"/>
        <v>0</v>
      </c>
      <c r="Y76" s="12">
        <f t="shared" si="44"/>
        <v>0</v>
      </c>
      <c r="Z76" s="11">
        <f t="shared" si="45"/>
        <v>0</v>
      </c>
      <c r="AA76" s="12">
        <f t="shared" si="46"/>
        <v>0</v>
      </c>
      <c r="AB76" s="11">
        <f t="shared" si="47"/>
        <v>0</v>
      </c>
      <c r="AC76" s="12">
        <f t="shared" si="48"/>
        <v>0</v>
      </c>
      <c r="AD76" s="11">
        <f t="shared" si="49"/>
        <v>1</v>
      </c>
      <c r="AE76" s="12">
        <f t="shared" si="50"/>
        <v>0</v>
      </c>
      <c r="AF76" s="11">
        <f t="shared" si="51"/>
        <v>0</v>
      </c>
      <c r="AG76" s="12">
        <f t="shared" si="52"/>
        <v>0</v>
      </c>
      <c r="AH76" s="11">
        <f t="shared" si="53"/>
        <v>0</v>
      </c>
      <c r="AI76" s="12">
        <f t="shared" si="54"/>
        <v>0</v>
      </c>
      <c r="AJ76" s="11">
        <f t="shared" si="55"/>
        <v>0</v>
      </c>
      <c r="AK76" s="12">
        <f t="shared" si="56"/>
        <v>0</v>
      </c>
    </row>
    <row r="77" spans="1:37" x14ac:dyDescent="0.3">
      <c r="A77">
        <v>593442</v>
      </c>
      <c r="C77" s="1">
        <v>43762</v>
      </c>
      <c r="D77">
        <v>6</v>
      </c>
      <c r="E77" t="s">
        <v>222</v>
      </c>
      <c r="F77" t="s">
        <v>223</v>
      </c>
      <c r="G77" t="s">
        <v>67</v>
      </c>
      <c r="H77" s="23">
        <v>8100000</v>
      </c>
      <c r="J77" s="11">
        <f t="shared" si="29"/>
        <v>0</v>
      </c>
      <c r="K77" s="12">
        <f t="shared" si="30"/>
        <v>0</v>
      </c>
      <c r="L77">
        <f t="shared" si="31"/>
        <v>0</v>
      </c>
      <c r="M77">
        <f t="shared" si="32"/>
        <v>0</v>
      </c>
      <c r="N77" s="11">
        <f t="shared" si="33"/>
        <v>0</v>
      </c>
      <c r="O77" s="12">
        <f t="shared" si="34"/>
        <v>0</v>
      </c>
      <c r="P77">
        <f t="shared" si="35"/>
        <v>0</v>
      </c>
      <c r="Q77">
        <f t="shared" si="36"/>
        <v>0</v>
      </c>
      <c r="R77" s="11">
        <f t="shared" si="37"/>
        <v>0</v>
      </c>
      <c r="S77" s="12">
        <f t="shared" si="38"/>
        <v>0</v>
      </c>
      <c r="T77" s="11">
        <f t="shared" si="39"/>
        <v>0</v>
      </c>
      <c r="U77" s="12">
        <f t="shared" si="40"/>
        <v>0</v>
      </c>
      <c r="V77" s="11">
        <f t="shared" si="41"/>
        <v>0</v>
      </c>
      <c r="W77" s="12">
        <f t="shared" si="42"/>
        <v>0</v>
      </c>
      <c r="X77" s="11">
        <f t="shared" si="43"/>
        <v>0</v>
      </c>
      <c r="Y77" s="12">
        <f t="shared" si="44"/>
        <v>0</v>
      </c>
      <c r="Z77" s="11">
        <f t="shared" si="45"/>
        <v>0</v>
      </c>
      <c r="AA77" s="12">
        <f t="shared" si="46"/>
        <v>0</v>
      </c>
      <c r="AB77" s="11">
        <f t="shared" si="47"/>
        <v>0</v>
      </c>
      <c r="AC77" s="12">
        <f t="shared" si="48"/>
        <v>0</v>
      </c>
      <c r="AD77" s="11">
        <f t="shared" si="49"/>
        <v>0</v>
      </c>
      <c r="AE77" s="12">
        <f t="shared" si="50"/>
        <v>0</v>
      </c>
      <c r="AF77" s="11">
        <f t="shared" si="51"/>
        <v>0</v>
      </c>
      <c r="AG77" s="12">
        <f t="shared" si="52"/>
        <v>0</v>
      </c>
      <c r="AH77" s="11">
        <f t="shared" si="53"/>
        <v>0</v>
      </c>
      <c r="AI77" s="12">
        <f t="shared" si="54"/>
        <v>0</v>
      </c>
      <c r="AJ77" s="11">
        <f t="shared" si="55"/>
        <v>0</v>
      </c>
      <c r="AK77" s="12">
        <f t="shared" si="56"/>
        <v>0</v>
      </c>
    </row>
    <row r="78" spans="1:37" x14ac:dyDescent="0.3">
      <c r="A78">
        <v>593442</v>
      </c>
      <c r="C78" s="1">
        <v>43762</v>
      </c>
      <c r="D78">
        <v>7</v>
      </c>
      <c r="E78" t="s">
        <v>222</v>
      </c>
      <c r="F78" t="s">
        <v>223</v>
      </c>
      <c r="G78" t="s">
        <v>90</v>
      </c>
      <c r="H78" s="23">
        <v>8323000</v>
      </c>
      <c r="J78" s="11">
        <f t="shared" si="29"/>
        <v>0</v>
      </c>
      <c r="K78" s="12">
        <f t="shared" si="30"/>
        <v>0</v>
      </c>
      <c r="L78">
        <f t="shared" si="31"/>
        <v>0</v>
      </c>
      <c r="M78">
        <f t="shared" si="32"/>
        <v>0</v>
      </c>
      <c r="N78" s="11">
        <f t="shared" si="33"/>
        <v>0</v>
      </c>
      <c r="O78" s="12">
        <f t="shared" si="34"/>
        <v>0</v>
      </c>
      <c r="P78">
        <f t="shared" si="35"/>
        <v>0</v>
      </c>
      <c r="Q78">
        <f t="shared" si="36"/>
        <v>0</v>
      </c>
      <c r="R78" s="11">
        <f t="shared" si="37"/>
        <v>0</v>
      </c>
      <c r="S78" s="12">
        <f t="shared" si="38"/>
        <v>0</v>
      </c>
      <c r="T78" s="11">
        <f t="shared" si="39"/>
        <v>0</v>
      </c>
      <c r="U78" s="12">
        <f t="shared" si="40"/>
        <v>0</v>
      </c>
      <c r="V78" s="11">
        <f t="shared" si="41"/>
        <v>0</v>
      </c>
      <c r="W78" s="12">
        <f t="shared" si="42"/>
        <v>0</v>
      </c>
      <c r="X78" s="11">
        <f t="shared" si="43"/>
        <v>0</v>
      </c>
      <c r="Y78" s="12">
        <f t="shared" si="44"/>
        <v>0</v>
      </c>
      <c r="Z78" s="11">
        <f t="shared" si="45"/>
        <v>0</v>
      </c>
      <c r="AA78" s="12">
        <f t="shared" si="46"/>
        <v>0</v>
      </c>
      <c r="AB78" s="11">
        <f t="shared" si="47"/>
        <v>0</v>
      </c>
      <c r="AC78" s="12">
        <f t="shared" si="48"/>
        <v>0</v>
      </c>
      <c r="AD78" s="11">
        <f t="shared" si="49"/>
        <v>0</v>
      </c>
      <c r="AE78" s="12">
        <f t="shared" si="50"/>
        <v>0</v>
      </c>
      <c r="AF78" s="11">
        <f t="shared" si="51"/>
        <v>0</v>
      </c>
      <c r="AG78" s="12">
        <f t="shared" si="52"/>
        <v>0</v>
      </c>
      <c r="AH78" s="11">
        <f t="shared" si="53"/>
        <v>0</v>
      </c>
      <c r="AI78" s="12">
        <f t="shared" si="54"/>
        <v>0</v>
      </c>
      <c r="AJ78" s="11">
        <f t="shared" si="55"/>
        <v>0</v>
      </c>
      <c r="AK78" s="12">
        <f t="shared" si="56"/>
        <v>0</v>
      </c>
    </row>
    <row r="79" spans="1:37" x14ac:dyDescent="0.3">
      <c r="A79">
        <v>593442</v>
      </c>
      <c r="C79" s="1">
        <v>43762</v>
      </c>
      <c r="D79">
        <v>8</v>
      </c>
      <c r="E79" t="s">
        <v>222</v>
      </c>
      <c r="F79" t="s">
        <v>223</v>
      </c>
      <c r="G79" t="s">
        <v>26</v>
      </c>
      <c r="H79" s="23">
        <v>11019853</v>
      </c>
      <c r="J79" s="11">
        <f t="shared" si="29"/>
        <v>0</v>
      </c>
      <c r="K79" s="12">
        <f t="shared" si="30"/>
        <v>0</v>
      </c>
      <c r="L79">
        <f t="shared" si="31"/>
        <v>0</v>
      </c>
      <c r="M79">
        <f t="shared" si="32"/>
        <v>0</v>
      </c>
      <c r="N79" s="11">
        <f t="shared" si="33"/>
        <v>0</v>
      </c>
      <c r="O79" s="12">
        <f t="shared" si="34"/>
        <v>0</v>
      </c>
      <c r="P79">
        <f t="shared" si="35"/>
        <v>0</v>
      </c>
      <c r="Q79">
        <f t="shared" si="36"/>
        <v>0</v>
      </c>
      <c r="R79" s="11">
        <f t="shared" si="37"/>
        <v>0</v>
      </c>
      <c r="S79" s="12">
        <f t="shared" si="38"/>
        <v>0</v>
      </c>
      <c r="T79" s="11">
        <f t="shared" si="39"/>
        <v>0</v>
      </c>
      <c r="U79" s="12">
        <f t="shared" si="40"/>
        <v>0</v>
      </c>
      <c r="V79" s="11">
        <f t="shared" si="41"/>
        <v>0</v>
      </c>
      <c r="W79" s="12">
        <f t="shared" si="42"/>
        <v>0</v>
      </c>
      <c r="X79" s="11">
        <f t="shared" si="43"/>
        <v>0</v>
      </c>
      <c r="Y79" s="12">
        <f t="shared" si="44"/>
        <v>0</v>
      </c>
      <c r="Z79" s="11">
        <f t="shared" si="45"/>
        <v>0</v>
      </c>
      <c r="AA79" s="12">
        <f t="shared" si="46"/>
        <v>0</v>
      </c>
      <c r="AB79" s="11">
        <f t="shared" si="47"/>
        <v>0</v>
      </c>
      <c r="AC79" s="12">
        <f t="shared" si="48"/>
        <v>0</v>
      </c>
      <c r="AD79" s="11">
        <f t="shared" si="49"/>
        <v>0</v>
      </c>
      <c r="AE79" s="12">
        <f t="shared" si="50"/>
        <v>0</v>
      </c>
      <c r="AF79" s="11">
        <f t="shared" si="51"/>
        <v>0</v>
      </c>
      <c r="AG79" s="12">
        <f t="shared" si="52"/>
        <v>0</v>
      </c>
      <c r="AH79" s="11">
        <f t="shared" si="53"/>
        <v>0</v>
      </c>
      <c r="AI79" s="12">
        <f t="shared" si="54"/>
        <v>0</v>
      </c>
      <c r="AJ79" s="11">
        <f t="shared" si="55"/>
        <v>0</v>
      </c>
      <c r="AK79" s="12">
        <f t="shared" si="56"/>
        <v>0</v>
      </c>
    </row>
    <row r="80" spans="1:37" x14ac:dyDescent="0.3">
      <c r="A80">
        <v>593442</v>
      </c>
      <c r="C80" s="1">
        <v>43762</v>
      </c>
      <c r="D80">
        <v>9</v>
      </c>
      <c r="E80" t="s">
        <v>222</v>
      </c>
      <c r="F80" t="s">
        <v>223</v>
      </c>
      <c r="G80" t="s">
        <v>15</v>
      </c>
      <c r="H80" s="23">
        <v>11187000</v>
      </c>
      <c r="J80" s="11">
        <f t="shared" si="29"/>
        <v>0</v>
      </c>
      <c r="K80" s="12">
        <f t="shared" si="30"/>
        <v>0</v>
      </c>
      <c r="L80">
        <f t="shared" si="31"/>
        <v>0</v>
      </c>
      <c r="M80">
        <f t="shared" si="32"/>
        <v>0</v>
      </c>
      <c r="N80" s="11">
        <f t="shared" si="33"/>
        <v>0</v>
      </c>
      <c r="O80" s="12">
        <f t="shared" si="34"/>
        <v>0</v>
      </c>
      <c r="P80">
        <f t="shared" si="35"/>
        <v>0</v>
      </c>
      <c r="Q80">
        <f t="shared" si="36"/>
        <v>0</v>
      </c>
      <c r="R80" s="11">
        <f t="shared" si="37"/>
        <v>0</v>
      </c>
      <c r="S80" s="12">
        <f t="shared" si="38"/>
        <v>0</v>
      </c>
      <c r="T80" s="11">
        <f t="shared" si="39"/>
        <v>0</v>
      </c>
      <c r="U80" s="12">
        <f t="shared" si="40"/>
        <v>0</v>
      </c>
      <c r="V80" s="11">
        <f t="shared" si="41"/>
        <v>0</v>
      </c>
      <c r="W80" s="12">
        <f t="shared" si="42"/>
        <v>0</v>
      </c>
      <c r="X80" s="11">
        <f t="shared" si="43"/>
        <v>0</v>
      </c>
      <c r="Y80" s="12">
        <f t="shared" si="44"/>
        <v>0</v>
      </c>
      <c r="Z80" s="11">
        <f t="shared" si="45"/>
        <v>0</v>
      </c>
      <c r="AA80" s="12">
        <f t="shared" si="46"/>
        <v>0</v>
      </c>
      <c r="AB80" s="11">
        <f t="shared" si="47"/>
        <v>0</v>
      </c>
      <c r="AC80" s="12">
        <f t="shared" si="48"/>
        <v>0</v>
      </c>
      <c r="AD80" s="11">
        <f t="shared" si="49"/>
        <v>0</v>
      </c>
      <c r="AE80" s="12">
        <f t="shared" si="50"/>
        <v>0</v>
      </c>
      <c r="AF80" s="11">
        <f t="shared" si="51"/>
        <v>1</v>
      </c>
      <c r="AG80" s="12">
        <f t="shared" si="52"/>
        <v>0</v>
      </c>
      <c r="AH80" s="11">
        <f t="shared" si="53"/>
        <v>0</v>
      </c>
      <c r="AI80" s="12">
        <f t="shared" si="54"/>
        <v>0</v>
      </c>
      <c r="AJ80" s="11">
        <f t="shared" si="55"/>
        <v>0</v>
      </c>
      <c r="AK80" s="12">
        <f t="shared" si="56"/>
        <v>0</v>
      </c>
    </row>
    <row r="81" spans="1:37" x14ac:dyDescent="0.3">
      <c r="A81">
        <v>593442</v>
      </c>
      <c r="C81" s="1">
        <v>43762</v>
      </c>
      <c r="D81">
        <v>10</v>
      </c>
      <c r="E81" t="s">
        <v>222</v>
      </c>
      <c r="F81" t="s">
        <v>223</v>
      </c>
      <c r="G81" t="s">
        <v>135</v>
      </c>
      <c r="H81" s="23">
        <v>11784000</v>
      </c>
      <c r="J81" s="11">
        <f t="shared" si="29"/>
        <v>0</v>
      </c>
      <c r="K81" s="12">
        <f t="shared" si="30"/>
        <v>0</v>
      </c>
      <c r="L81">
        <f t="shared" si="31"/>
        <v>0</v>
      </c>
      <c r="M81">
        <f t="shared" si="32"/>
        <v>0</v>
      </c>
      <c r="N81" s="11">
        <f t="shared" si="33"/>
        <v>0</v>
      </c>
      <c r="O81" s="12">
        <f t="shared" si="34"/>
        <v>0</v>
      </c>
      <c r="P81">
        <f t="shared" si="35"/>
        <v>0</v>
      </c>
      <c r="Q81">
        <f t="shared" si="36"/>
        <v>0</v>
      </c>
      <c r="R81" s="11">
        <f t="shared" si="37"/>
        <v>0</v>
      </c>
      <c r="S81" s="12">
        <f t="shared" si="38"/>
        <v>0</v>
      </c>
      <c r="T81" s="11">
        <f t="shared" si="39"/>
        <v>0</v>
      </c>
      <c r="U81" s="12">
        <f t="shared" si="40"/>
        <v>0</v>
      </c>
      <c r="V81" s="11">
        <f t="shared" si="41"/>
        <v>0</v>
      </c>
      <c r="W81" s="12">
        <f t="shared" si="42"/>
        <v>0</v>
      </c>
      <c r="X81" s="11">
        <f t="shared" si="43"/>
        <v>0</v>
      </c>
      <c r="Y81" s="12">
        <f t="shared" si="44"/>
        <v>0</v>
      </c>
      <c r="Z81" s="11">
        <f t="shared" si="45"/>
        <v>0</v>
      </c>
      <c r="AA81" s="12">
        <f t="shared" si="46"/>
        <v>0</v>
      </c>
      <c r="AB81" s="11">
        <f t="shared" si="47"/>
        <v>0</v>
      </c>
      <c r="AC81" s="12">
        <f t="shared" si="48"/>
        <v>0</v>
      </c>
      <c r="AD81" s="11">
        <f t="shared" si="49"/>
        <v>0</v>
      </c>
      <c r="AE81" s="12">
        <f t="shared" si="50"/>
        <v>0</v>
      </c>
      <c r="AF81" s="11">
        <f t="shared" si="51"/>
        <v>0</v>
      </c>
      <c r="AG81" s="12">
        <f t="shared" si="52"/>
        <v>0</v>
      </c>
      <c r="AH81" s="11">
        <f t="shared" si="53"/>
        <v>0</v>
      </c>
      <c r="AI81" s="12">
        <f t="shared" si="54"/>
        <v>0</v>
      </c>
      <c r="AJ81" s="11">
        <f t="shared" si="55"/>
        <v>0</v>
      </c>
      <c r="AK81" s="12">
        <f t="shared" si="56"/>
        <v>0</v>
      </c>
    </row>
    <row r="82" spans="1:37" x14ac:dyDescent="0.3">
      <c r="A82">
        <v>593442</v>
      </c>
      <c r="C82" s="1">
        <v>43762</v>
      </c>
      <c r="D82">
        <v>11</v>
      </c>
      <c r="E82" t="s">
        <v>222</v>
      </c>
      <c r="F82" t="s">
        <v>223</v>
      </c>
      <c r="G82" t="s">
        <v>35</v>
      </c>
      <c r="H82" s="23">
        <v>12277777</v>
      </c>
      <c r="J82" s="11">
        <f t="shared" si="29"/>
        <v>0</v>
      </c>
      <c r="K82" s="12">
        <f t="shared" si="30"/>
        <v>0</v>
      </c>
      <c r="L82">
        <f t="shared" si="31"/>
        <v>1</v>
      </c>
      <c r="M82">
        <f t="shared" si="32"/>
        <v>0</v>
      </c>
      <c r="N82" s="11">
        <f t="shared" si="33"/>
        <v>0</v>
      </c>
      <c r="O82" s="12">
        <f t="shared" si="34"/>
        <v>0</v>
      </c>
      <c r="P82">
        <f t="shared" si="35"/>
        <v>0</v>
      </c>
      <c r="Q82">
        <f t="shared" si="36"/>
        <v>0</v>
      </c>
      <c r="R82" s="11">
        <f t="shared" si="37"/>
        <v>0</v>
      </c>
      <c r="S82" s="12">
        <f t="shared" si="38"/>
        <v>0</v>
      </c>
      <c r="T82" s="11">
        <f t="shared" si="39"/>
        <v>0</v>
      </c>
      <c r="U82" s="12">
        <f t="shared" si="40"/>
        <v>0</v>
      </c>
      <c r="V82" s="11">
        <f t="shared" si="41"/>
        <v>0</v>
      </c>
      <c r="W82" s="12">
        <f t="shared" si="42"/>
        <v>0</v>
      </c>
      <c r="X82" s="11">
        <f t="shared" si="43"/>
        <v>0</v>
      </c>
      <c r="Y82" s="12">
        <f t="shared" si="44"/>
        <v>0</v>
      </c>
      <c r="Z82" s="11">
        <f t="shared" si="45"/>
        <v>0</v>
      </c>
      <c r="AA82" s="12">
        <f t="shared" si="46"/>
        <v>0</v>
      </c>
      <c r="AB82" s="11">
        <f t="shared" si="47"/>
        <v>0</v>
      </c>
      <c r="AC82" s="12">
        <f t="shared" si="48"/>
        <v>0</v>
      </c>
      <c r="AD82" s="11">
        <f t="shared" si="49"/>
        <v>0</v>
      </c>
      <c r="AE82" s="12">
        <f t="shared" si="50"/>
        <v>0</v>
      </c>
      <c r="AF82" s="11">
        <f t="shared" si="51"/>
        <v>0</v>
      </c>
      <c r="AG82" s="12">
        <f t="shared" si="52"/>
        <v>0</v>
      </c>
      <c r="AH82" s="11">
        <f t="shared" si="53"/>
        <v>0</v>
      </c>
      <c r="AI82" s="12">
        <f t="shared" si="54"/>
        <v>0</v>
      </c>
      <c r="AJ82" s="11">
        <f t="shared" si="55"/>
        <v>0</v>
      </c>
      <c r="AK82" s="12">
        <f t="shared" si="56"/>
        <v>0</v>
      </c>
    </row>
    <row r="83" spans="1:37" x14ac:dyDescent="0.3">
      <c r="C83" s="1"/>
      <c r="J83" s="11">
        <f t="shared" si="29"/>
        <v>0</v>
      </c>
      <c r="K83" s="12">
        <f t="shared" si="30"/>
        <v>0</v>
      </c>
      <c r="L83">
        <f t="shared" si="31"/>
        <v>0</v>
      </c>
      <c r="M83">
        <f t="shared" si="32"/>
        <v>0</v>
      </c>
      <c r="N83" s="11">
        <f t="shared" si="33"/>
        <v>0</v>
      </c>
      <c r="O83" s="12">
        <f t="shared" si="34"/>
        <v>0</v>
      </c>
      <c r="P83">
        <f t="shared" si="35"/>
        <v>0</v>
      </c>
      <c r="Q83">
        <f t="shared" si="36"/>
        <v>0</v>
      </c>
      <c r="R83" s="11">
        <f t="shared" si="37"/>
        <v>0</v>
      </c>
      <c r="S83" s="12">
        <f t="shared" si="38"/>
        <v>0</v>
      </c>
      <c r="T83" s="11">
        <f t="shared" si="39"/>
        <v>0</v>
      </c>
      <c r="U83" s="12">
        <f t="shared" si="40"/>
        <v>0</v>
      </c>
      <c r="V83" s="11">
        <f t="shared" si="41"/>
        <v>0</v>
      </c>
      <c r="W83" s="12">
        <f t="shared" si="42"/>
        <v>0</v>
      </c>
      <c r="X83" s="11">
        <f t="shared" si="43"/>
        <v>0</v>
      </c>
      <c r="Y83" s="12">
        <f t="shared" si="44"/>
        <v>0</v>
      </c>
      <c r="Z83" s="11">
        <f t="shared" si="45"/>
        <v>0</v>
      </c>
      <c r="AA83" s="12">
        <f t="shared" si="46"/>
        <v>0</v>
      </c>
      <c r="AB83" s="11">
        <f t="shared" si="47"/>
        <v>0</v>
      </c>
      <c r="AC83" s="12">
        <f t="shared" si="48"/>
        <v>0</v>
      </c>
      <c r="AD83" s="11">
        <f t="shared" si="49"/>
        <v>0</v>
      </c>
      <c r="AE83" s="12">
        <f t="shared" si="50"/>
        <v>0</v>
      </c>
      <c r="AF83" s="11">
        <f t="shared" si="51"/>
        <v>0</v>
      </c>
      <c r="AG83" s="12">
        <f t="shared" si="52"/>
        <v>0</v>
      </c>
      <c r="AH83" s="11">
        <f t="shared" si="53"/>
        <v>0</v>
      </c>
      <c r="AI83" s="12">
        <f t="shared" si="54"/>
        <v>0</v>
      </c>
      <c r="AJ83" s="11">
        <f t="shared" si="55"/>
        <v>0</v>
      </c>
      <c r="AK83" s="12">
        <f t="shared" si="56"/>
        <v>0</v>
      </c>
    </row>
    <row r="84" spans="1:37" x14ac:dyDescent="0.3">
      <c r="A84">
        <v>593484</v>
      </c>
      <c r="C84" s="1">
        <v>43762</v>
      </c>
      <c r="D84">
        <v>1</v>
      </c>
      <c r="E84" t="s">
        <v>224</v>
      </c>
      <c r="F84" t="s">
        <v>165</v>
      </c>
      <c r="G84" t="s">
        <v>53</v>
      </c>
      <c r="H84" s="23">
        <v>29278433</v>
      </c>
      <c r="J84" s="11">
        <f t="shared" si="29"/>
        <v>0</v>
      </c>
      <c r="K84" s="12">
        <f t="shared" si="30"/>
        <v>0</v>
      </c>
      <c r="L84">
        <f t="shared" si="31"/>
        <v>0</v>
      </c>
      <c r="M84">
        <f t="shared" si="32"/>
        <v>0</v>
      </c>
      <c r="N84" s="11">
        <f t="shared" si="33"/>
        <v>0</v>
      </c>
      <c r="O84" s="12">
        <f t="shared" si="34"/>
        <v>0</v>
      </c>
      <c r="P84">
        <f t="shared" si="35"/>
        <v>0</v>
      </c>
      <c r="Q84">
        <f t="shared" si="36"/>
        <v>0</v>
      </c>
      <c r="R84" s="11">
        <f t="shared" si="37"/>
        <v>0</v>
      </c>
      <c r="S84" s="12">
        <f t="shared" si="38"/>
        <v>0</v>
      </c>
      <c r="T84" s="11">
        <f t="shared" si="39"/>
        <v>0</v>
      </c>
      <c r="U84" s="12">
        <f t="shared" si="40"/>
        <v>0</v>
      </c>
      <c r="V84" s="11">
        <f t="shared" si="41"/>
        <v>0</v>
      </c>
      <c r="W84" s="12">
        <f t="shared" si="42"/>
        <v>0</v>
      </c>
      <c r="X84" s="11">
        <f t="shared" si="43"/>
        <v>0</v>
      </c>
      <c r="Y84" s="12">
        <f t="shared" si="44"/>
        <v>0</v>
      </c>
      <c r="Z84" s="11">
        <f t="shared" si="45"/>
        <v>0</v>
      </c>
      <c r="AA84" s="12">
        <f t="shared" si="46"/>
        <v>0</v>
      </c>
      <c r="AB84" s="11">
        <f t="shared" si="47"/>
        <v>0</v>
      </c>
      <c r="AC84" s="12">
        <f t="shared" si="48"/>
        <v>0</v>
      </c>
      <c r="AD84" s="11">
        <f t="shared" si="49"/>
        <v>0</v>
      </c>
      <c r="AE84" s="12">
        <f t="shared" si="50"/>
        <v>0</v>
      </c>
      <c r="AF84" s="11">
        <f t="shared" si="51"/>
        <v>0</v>
      </c>
      <c r="AG84" s="12">
        <f t="shared" si="52"/>
        <v>0</v>
      </c>
      <c r="AH84" s="11">
        <f t="shared" si="53"/>
        <v>0</v>
      </c>
      <c r="AI84" s="12">
        <f t="shared" si="54"/>
        <v>0</v>
      </c>
      <c r="AJ84" s="11">
        <f t="shared" si="55"/>
        <v>0</v>
      </c>
      <c r="AK84" s="12">
        <f t="shared" si="56"/>
        <v>0</v>
      </c>
    </row>
    <row r="85" spans="1:37" x14ac:dyDescent="0.3">
      <c r="A85">
        <v>593484</v>
      </c>
      <c r="C85" s="1">
        <v>43762</v>
      </c>
      <c r="D85">
        <v>2</v>
      </c>
      <c r="E85" t="s">
        <v>224</v>
      </c>
      <c r="F85" t="s">
        <v>165</v>
      </c>
      <c r="G85" t="s">
        <v>86</v>
      </c>
      <c r="H85" s="23">
        <v>29699000</v>
      </c>
      <c r="J85" s="11">
        <f t="shared" si="29"/>
        <v>0</v>
      </c>
      <c r="K85" s="12">
        <f t="shared" si="30"/>
        <v>0</v>
      </c>
      <c r="L85">
        <f t="shared" si="31"/>
        <v>0</v>
      </c>
      <c r="M85">
        <f t="shared" si="32"/>
        <v>0</v>
      </c>
      <c r="N85" s="11">
        <f t="shared" si="33"/>
        <v>0</v>
      </c>
      <c r="O85" s="12">
        <f t="shared" si="34"/>
        <v>0</v>
      </c>
      <c r="P85">
        <f t="shared" si="35"/>
        <v>0</v>
      </c>
      <c r="Q85">
        <f t="shared" si="36"/>
        <v>0</v>
      </c>
      <c r="R85" s="11">
        <f t="shared" si="37"/>
        <v>0</v>
      </c>
      <c r="S85" s="12">
        <f t="shared" si="38"/>
        <v>0</v>
      </c>
      <c r="T85" s="11">
        <f t="shared" si="39"/>
        <v>0</v>
      </c>
      <c r="U85" s="12">
        <f t="shared" si="40"/>
        <v>0</v>
      </c>
      <c r="V85" s="11">
        <f t="shared" si="41"/>
        <v>0</v>
      </c>
      <c r="W85" s="12">
        <f t="shared" si="42"/>
        <v>0</v>
      </c>
      <c r="X85" s="11">
        <f t="shared" si="43"/>
        <v>0</v>
      </c>
      <c r="Y85" s="12">
        <f t="shared" si="44"/>
        <v>0</v>
      </c>
      <c r="Z85" s="11">
        <f t="shared" si="45"/>
        <v>0</v>
      </c>
      <c r="AA85" s="12">
        <f t="shared" si="46"/>
        <v>0</v>
      </c>
      <c r="AB85" s="11">
        <f t="shared" si="47"/>
        <v>0</v>
      </c>
      <c r="AC85" s="12">
        <f t="shared" si="48"/>
        <v>0</v>
      </c>
      <c r="AD85" s="11">
        <f t="shared" si="49"/>
        <v>0</v>
      </c>
      <c r="AE85" s="12">
        <f t="shared" si="50"/>
        <v>0</v>
      </c>
      <c r="AF85" s="11">
        <f t="shared" si="51"/>
        <v>0</v>
      </c>
      <c r="AG85" s="12">
        <f t="shared" si="52"/>
        <v>0</v>
      </c>
      <c r="AH85" s="11">
        <f t="shared" si="53"/>
        <v>0</v>
      </c>
      <c r="AI85" s="12">
        <f t="shared" si="54"/>
        <v>0</v>
      </c>
      <c r="AJ85" s="11">
        <f t="shared" si="55"/>
        <v>0</v>
      </c>
      <c r="AK85" s="12">
        <f t="shared" si="56"/>
        <v>0</v>
      </c>
    </row>
    <row r="86" spans="1:37" x14ac:dyDescent="0.3">
      <c r="A86">
        <v>593484</v>
      </c>
      <c r="C86" s="1">
        <v>43762</v>
      </c>
      <c r="D86">
        <v>3</v>
      </c>
      <c r="E86" t="s">
        <v>224</v>
      </c>
      <c r="F86" t="s">
        <v>165</v>
      </c>
      <c r="G86" t="s">
        <v>74</v>
      </c>
      <c r="H86" s="23">
        <v>31485000</v>
      </c>
      <c r="J86" s="11">
        <f t="shared" si="29"/>
        <v>0</v>
      </c>
      <c r="K86" s="12">
        <f t="shared" si="30"/>
        <v>0</v>
      </c>
      <c r="L86">
        <f t="shared" si="31"/>
        <v>0</v>
      </c>
      <c r="M86">
        <f t="shared" si="32"/>
        <v>0</v>
      </c>
      <c r="N86" s="11">
        <f t="shared" si="33"/>
        <v>0</v>
      </c>
      <c r="O86" s="12">
        <f t="shared" si="34"/>
        <v>0</v>
      </c>
      <c r="P86">
        <f t="shared" si="35"/>
        <v>0</v>
      </c>
      <c r="Q86">
        <f t="shared" si="36"/>
        <v>0</v>
      </c>
      <c r="R86" s="11">
        <f t="shared" si="37"/>
        <v>0</v>
      </c>
      <c r="S86" s="12">
        <f t="shared" si="38"/>
        <v>0</v>
      </c>
      <c r="T86" s="11">
        <f t="shared" si="39"/>
        <v>0</v>
      </c>
      <c r="U86" s="12">
        <f t="shared" si="40"/>
        <v>0</v>
      </c>
      <c r="V86" s="11">
        <f t="shared" si="41"/>
        <v>0</v>
      </c>
      <c r="W86" s="12">
        <f t="shared" si="42"/>
        <v>0</v>
      </c>
      <c r="X86" s="11">
        <f t="shared" si="43"/>
        <v>0</v>
      </c>
      <c r="Y86" s="12">
        <f t="shared" si="44"/>
        <v>0</v>
      </c>
      <c r="Z86" s="11">
        <f t="shared" si="45"/>
        <v>0</v>
      </c>
      <c r="AA86" s="12">
        <f t="shared" si="46"/>
        <v>0</v>
      </c>
      <c r="AB86" s="11">
        <f t="shared" si="47"/>
        <v>0</v>
      </c>
      <c r="AC86" s="12">
        <f t="shared" si="48"/>
        <v>0</v>
      </c>
      <c r="AD86" s="11">
        <f t="shared" si="49"/>
        <v>0</v>
      </c>
      <c r="AE86" s="12">
        <f t="shared" si="50"/>
        <v>0</v>
      </c>
      <c r="AF86" s="11">
        <f t="shared" si="51"/>
        <v>0</v>
      </c>
      <c r="AG86" s="12">
        <f t="shared" si="52"/>
        <v>0</v>
      </c>
      <c r="AH86" s="11">
        <f t="shared" si="53"/>
        <v>0</v>
      </c>
      <c r="AI86" s="12">
        <f t="shared" si="54"/>
        <v>0</v>
      </c>
      <c r="AJ86" s="11">
        <f t="shared" si="55"/>
        <v>0</v>
      </c>
      <c r="AK86" s="12">
        <f t="shared" si="56"/>
        <v>0</v>
      </c>
    </row>
    <row r="87" spans="1:37" x14ac:dyDescent="0.3">
      <c r="A87">
        <v>593484</v>
      </c>
      <c r="C87" s="1">
        <v>43762</v>
      </c>
      <c r="D87">
        <v>4</v>
      </c>
      <c r="E87" t="s">
        <v>224</v>
      </c>
      <c r="F87" t="s">
        <v>165</v>
      </c>
      <c r="G87" t="s">
        <v>156</v>
      </c>
      <c r="H87" s="23">
        <v>31836000</v>
      </c>
      <c r="J87" s="11">
        <f t="shared" si="29"/>
        <v>1</v>
      </c>
      <c r="K87" s="12">
        <f t="shared" si="30"/>
        <v>0</v>
      </c>
      <c r="L87">
        <f t="shared" si="31"/>
        <v>0</v>
      </c>
      <c r="M87">
        <f t="shared" si="32"/>
        <v>0</v>
      </c>
      <c r="N87" s="11">
        <f t="shared" si="33"/>
        <v>0</v>
      </c>
      <c r="O87" s="12">
        <f t="shared" si="34"/>
        <v>0</v>
      </c>
      <c r="P87">
        <f t="shared" si="35"/>
        <v>0</v>
      </c>
      <c r="Q87">
        <f t="shared" si="36"/>
        <v>0</v>
      </c>
      <c r="R87" s="11">
        <f t="shared" si="37"/>
        <v>0</v>
      </c>
      <c r="S87" s="12">
        <f t="shared" si="38"/>
        <v>0</v>
      </c>
      <c r="T87" s="11">
        <f t="shared" si="39"/>
        <v>0</v>
      </c>
      <c r="U87" s="12">
        <f t="shared" si="40"/>
        <v>0</v>
      </c>
      <c r="V87" s="11">
        <f t="shared" si="41"/>
        <v>0</v>
      </c>
      <c r="W87" s="12">
        <f t="shared" si="42"/>
        <v>0</v>
      </c>
      <c r="X87" s="11">
        <f t="shared" si="43"/>
        <v>0</v>
      </c>
      <c r="Y87" s="12">
        <f t="shared" si="44"/>
        <v>0</v>
      </c>
      <c r="Z87" s="11">
        <f t="shared" si="45"/>
        <v>0</v>
      </c>
      <c r="AA87" s="12">
        <f t="shared" si="46"/>
        <v>0</v>
      </c>
      <c r="AB87" s="11">
        <f t="shared" si="47"/>
        <v>0</v>
      </c>
      <c r="AC87" s="12">
        <f t="shared" si="48"/>
        <v>0</v>
      </c>
      <c r="AD87" s="11">
        <f t="shared" si="49"/>
        <v>0</v>
      </c>
      <c r="AE87" s="12">
        <f t="shared" si="50"/>
        <v>0</v>
      </c>
      <c r="AF87" s="11">
        <f t="shared" si="51"/>
        <v>0</v>
      </c>
      <c r="AG87" s="12">
        <f t="shared" si="52"/>
        <v>0</v>
      </c>
      <c r="AH87" s="11">
        <f t="shared" si="53"/>
        <v>0</v>
      </c>
      <c r="AI87" s="12">
        <f t="shared" si="54"/>
        <v>0</v>
      </c>
      <c r="AJ87" s="11">
        <f t="shared" si="55"/>
        <v>0</v>
      </c>
      <c r="AK87" s="12">
        <f t="shared" si="56"/>
        <v>0</v>
      </c>
    </row>
    <row r="88" spans="1:37" x14ac:dyDescent="0.3">
      <c r="A88">
        <v>593484</v>
      </c>
      <c r="C88" s="1">
        <v>43762</v>
      </c>
      <c r="D88">
        <v>5</v>
      </c>
      <c r="E88" t="s">
        <v>224</v>
      </c>
      <c r="F88" t="s">
        <v>165</v>
      </c>
      <c r="G88" t="s">
        <v>85</v>
      </c>
      <c r="H88" s="23">
        <v>35900000</v>
      </c>
      <c r="J88" s="11">
        <f t="shared" si="29"/>
        <v>0</v>
      </c>
      <c r="K88" s="12">
        <f t="shared" si="30"/>
        <v>0</v>
      </c>
      <c r="L88">
        <f t="shared" si="31"/>
        <v>0</v>
      </c>
      <c r="M88">
        <f t="shared" si="32"/>
        <v>0</v>
      </c>
      <c r="N88" s="11">
        <f t="shared" si="33"/>
        <v>0</v>
      </c>
      <c r="O88" s="12">
        <f t="shared" si="34"/>
        <v>0</v>
      </c>
      <c r="P88">
        <f t="shared" si="35"/>
        <v>0</v>
      </c>
      <c r="Q88">
        <f t="shared" si="36"/>
        <v>0</v>
      </c>
      <c r="R88" s="11">
        <f t="shared" si="37"/>
        <v>0</v>
      </c>
      <c r="S88" s="12">
        <f t="shared" si="38"/>
        <v>0</v>
      </c>
      <c r="T88" s="11">
        <f t="shared" si="39"/>
        <v>0</v>
      </c>
      <c r="U88" s="12">
        <f t="shared" si="40"/>
        <v>0</v>
      </c>
      <c r="V88" s="11">
        <f t="shared" si="41"/>
        <v>0</v>
      </c>
      <c r="W88" s="12">
        <f t="shared" si="42"/>
        <v>0</v>
      </c>
      <c r="X88" s="11">
        <f t="shared" si="43"/>
        <v>0</v>
      </c>
      <c r="Y88" s="12">
        <f t="shared" si="44"/>
        <v>0</v>
      </c>
      <c r="Z88" s="11">
        <f t="shared" si="45"/>
        <v>0</v>
      </c>
      <c r="AA88" s="12">
        <f t="shared" si="46"/>
        <v>0</v>
      </c>
      <c r="AB88" s="11">
        <f t="shared" si="47"/>
        <v>0</v>
      </c>
      <c r="AC88" s="12">
        <f t="shared" si="48"/>
        <v>0</v>
      </c>
      <c r="AD88" s="11">
        <f t="shared" si="49"/>
        <v>0</v>
      </c>
      <c r="AE88" s="12">
        <f t="shared" si="50"/>
        <v>0</v>
      </c>
      <c r="AF88" s="11">
        <f t="shared" si="51"/>
        <v>0</v>
      </c>
      <c r="AG88" s="12">
        <f t="shared" si="52"/>
        <v>0</v>
      </c>
      <c r="AH88" s="11">
        <f t="shared" si="53"/>
        <v>0</v>
      </c>
      <c r="AI88" s="12">
        <f t="shared" si="54"/>
        <v>0</v>
      </c>
      <c r="AJ88" s="11">
        <f t="shared" si="55"/>
        <v>0</v>
      </c>
      <c r="AK88" s="12">
        <f t="shared" si="56"/>
        <v>0</v>
      </c>
    </row>
    <row r="89" spans="1:37" x14ac:dyDescent="0.3">
      <c r="A89">
        <v>593484</v>
      </c>
      <c r="C89" s="1">
        <v>43762</v>
      </c>
      <c r="D89">
        <v>6</v>
      </c>
      <c r="E89" t="s">
        <v>224</v>
      </c>
      <c r="F89" t="s">
        <v>165</v>
      </c>
      <c r="G89" t="s">
        <v>91</v>
      </c>
      <c r="H89" s="23">
        <v>38518069</v>
      </c>
      <c r="J89" s="11">
        <f t="shared" si="29"/>
        <v>0</v>
      </c>
      <c r="K89" s="12">
        <f t="shared" si="30"/>
        <v>0</v>
      </c>
      <c r="L89">
        <f t="shared" si="31"/>
        <v>0</v>
      </c>
      <c r="M89">
        <f t="shared" si="32"/>
        <v>0</v>
      </c>
      <c r="N89" s="11">
        <f t="shared" si="33"/>
        <v>0</v>
      </c>
      <c r="O89" s="12">
        <f t="shared" si="34"/>
        <v>0</v>
      </c>
      <c r="P89">
        <f t="shared" si="35"/>
        <v>0</v>
      </c>
      <c r="Q89">
        <f t="shared" si="36"/>
        <v>0</v>
      </c>
      <c r="R89" s="11">
        <f t="shared" si="37"/>
        <v>0</v>
      </c>
      <c r="S89" s="12">
        <f t="shared" si="38"/>
        <v>0</v>
      </c>
      <c r="T89" s="11">
        <f t="shared" si="39"/>
        <v>0</v>
      </c>
      <c r="U89" s="12">
        <f t="shared" si="40"/>
        <v>0</v>
      </c>
      <c r="V89" s="11">
        <f t="shared" si="41"/>
        <v>0</v>
      </c>
      <c r="W89" s="12">
        <f t="shared" si="42"/>
        <v>0</v>
      </c>
      <c r="X89" s="11">
        <f t="shared" si="43"/>
        <v>0</v>
      </c>
      <c r="Y89" s="12">
        <f t="shared" si="44"/>
        <v>0</v>
      </c>
      <c r="Z89" s="11">
        <f t="shared" si="45"/>
        <v>0</v>
      </c>
      <c r="AA89" s="12">
        <f t="shared" si="46"/>
        <v>0</v>
      </c>
      <c r="AB89" s="11">
        <f t="shared" si="47"/>
        <v>0</v>
      </c>
      <c r="AC89" s="12">
        <f t="shared" si="48"/>
        <v>0</v>
      </c>
      <c r="AD89" s="11">
        <f t="shared" si="49"/>
        <v>0</v>
      </c>
      <c r="AE89" s="12">
        <f t="shared" si="50"/>
        <v>0</v>
      </c>
      <c r="AF89" s="11">
        <f t="shared" si="51"/>
        <v>0</v>
      </c>
      <c r="AG89" s="12">
        <f t="shared" si="52"/>
        <v>0</v>
      </c>
      <c r="AH89" s="11">
        <f t="shared" si="53"/>
        <v>0</v>
      </c>
      <c r="AI89" s="12">
        <f t="shared" si="54"/>
        <v>0</v>
      </c>
      <c r="AJ89" s="11">
        <f t="shared" si="55"/>
        <v>0</v>
      </c>
      <c r="AK89" s="12">
        <f t="shared" si="56"/>
        <v>0</v>
      </c>
    </row>
    <row r="90" spans="1:37" x14ac:dyDescent="0.3">
      <c r="A90">
        <v>593484</v>
      </c>
      <c r="C90" s="1">
        <v>43762</v>
      </c>
      <c r="D90">
        <v>7</v>
      </c>
      <c r="E90" t="s">
        <v>224</v>
      </c>
      <c r="F90" t="s">
        <v>165</v>
      </c>
      <c r="G90" t="s">
        <v>136</v>
      </c>
      <c r="H90" s="23">
        <v>39742971</v>
      </c>
      <c r="J90" s="11">
        <f t="shared" si="29"/>
        <v>0</v>
      </c>
      <c r="K90" s="12">
        <f t="shared" si="30"/>
        <v>0</v>
      </c>
      <c r="L90">
        <f t="shared" si="31"/>
        <v>0</v>
      </c>
      <c r="M90">
        <f t="shared" si="32"/>
        <v>0</v>
      </c>
      <c r="N90" s="11">
        <f t="shared" si="33"/>
        <v>0</v>
      </c>
      <c r="O90" s="12">
        <f t="shared" si="34"/>
        <v>0</v>
      </c>
      <c r="P90">
        <f t="shared" si="35"/>
        <v>0</v>
      </c>
      <c r="Q90">
        <f t="shared" si="36"/>
        <v>0</v>
      </c>
      <c r="R90" s="11">
        <f t="shared" si="37"/>
        <v>0</v>
      </c>
      <c r="S90" s="12">
        <f t="shared" si="38"/>
        <v>0</v>
      </c>
      <c r="T90" s="11">
        <f t="shared" si="39"/>
        <v>0</v>
      </c>
      <c r="U90" s="12">
        <f t="shared" si="40"/>
        <v>0</v>
      </c>
      <c r="V90" s="11">
        <f t="shared" si="41"/>
        <v>0</v>
      </c>
      <c r="W90" s="12">
        <f t="shared" si="42"/>
        <v>0</v>
      </c>
      <c r="X90" s="11">
        <f t="shared" si="43"/>
        <v>0</v>
      </c>
      <c r="Y90" s="12">
        <f t="shared" si="44"/>
        <v>0</v>
      </c>
      <c r="Z90" s="11">
        <f t="shared" si="45"/>
        <v>0</v>
      </c>
      <c r="AA90" s="12">
        <f t="shared" si="46"/>
        <v>0</v>
      </c>
      <c r="AB90" s="11">
        <f t="shared" si="47"/>
        <v>0</v>
      </c>
      <c r="AC90" s="12">
        <f t="shared" si="48"/>
        <v>0</v>
      </c>
      <c r="AD90" s="11">
        <f t="shared" si="49"/>
        <v>0</v>
      </c>
      <c r="AE90" s="12">
        <f t="shared" si="50"/>
        <v>0</v>
      </c>
      <c r="AF90" s="11">
        <f t="shared" si="51"/>
        <v>0</v>
      </c>
      <c r="AG90" s="12">
        <f t="shared" si="52"/>
        <v>0</v>
      </c>
      <c r="AH90" s="11">
        <f t="shared" si="53"/>
        <v>0</v>
      </c>
      <c r="AI90" s="12">
        <f t="shared" si="54"/>
        <v>0</v>
      </c>
      <c r="AJ90" s="11">
        <f t="shared" si="55"/>
        <v>0</v>
      </c>
      <c r="AK90" s="12">
        <f t="shared" si="56"/>
        <v>0</v>
      </c>
    </row>
    <row r="91" spans="1:37" x14ac:dyDescent="0.3">
      <c r="A91">
        <v>593484</v>
      </c>
      <c r="C91" s="1">
        <v>43762</v>
      </c>
      <c r="D91">
        <v>8</v>
      </c>
      <c r="E91" t="s">
        <v>224</v>
      </c>
      <c r="F91" t="s">
        <v>174</v>
      </c>
      <c r="G91" t="s">
        <v>137</v>
      </c>
      <c r="H91" s="23">
        <v>39742971</v>
      </c>
      <c r="J91" s="11">
        <f t="shared" si="29"/>
        <v>0</v>
      </c>
      <c r="K91" s="12">
        <f t="shared" si="30"/>
        <v>0</v>
      </c>
      <c r="L91">
        <f t="shared" si="31"/>
        <v>0</v>
      </c>
      <c r="M91">
        <f t="shared" si="32"/>
        <v>0</v>
      </c>
      <c r="N91" s="11">
        <f t="shared" si="33"/>
        <v>0</v>
      </c>
      <c r="O91" s="12">
        <f t="shared" si="34"/>
        <v>0</v>
      </c>
      <c r="P91">
        <f t="shared" si="35"/>
        <v>0</v>
      </c>
      <c r="Q91">
        <f t="shared" si="36"/>
        <v>0</v>
      </c>
      <c r="R91" s="11">
        <f t="shared" si="37"/>
        <v>0</v>
      </c>
      <c r="S91" s="12">
        <f t="shared" si="38"/>
        <v>0</v>
      </c>
      <c r="T91" s="11">
        <f t="shared" si="39"/>
        <v>0</v>
      </c>
      <c r="U91" s="12">
        <f t="shared" si="40"/>
        <v>0</v>
      </c>
      <c r="V91" s="11">
        <f t="shared" si="41"/>
        <v>0</v>
      </c>
      <c r="W91" s="12">
        <f t="shared" si="42"/>
        <v>0</v>
      </c>
      <c r="X91" s="11">
        <f t="shared" si="43"/>
        <v>0</v>
      </c>
      <c r="Y91" s="12">
        <f t="shared" si="44"/>
        <v>0</v>
      </c>
      <c r="Z91" s="11">
        <f t="shared" si="45"/>
        <v>0</v>
      </c>
      <c r="AA91" s="12">
        <f t="shared" si="46"/>
        <v>0</v>
      </c>
      <c r="AB91" s="11">
        <f t="shared" si="47"/>
        <v>0</v>
      </c>
      <c r="AC91" s="12">
        <f t="shared" si="48"/>
        <v>0</v>
      </c>
      <c r="AD91" s="11">
        <f t="shared" si="49"/>
        <v>0</v>
      </c>
      <c r="AE91" s="12">
        <f t="shared" si="50"/>
        <v>0</v>
      </c>
      <c r="AF91" s="11">
        <f t="shared" si="51"/>
        <v>0</v>
      </c>
      <c r="AG91" s="12">
        <f t="shared" si="52"/>
        <v>0</v>
      </c>
      <c r="AH91" s="11">
        <f t="shared" si="53"/>
        <v>0</v>
      </c>
      <c r="AI91" s="12">
        <f t="shared" si="54"/>
        <v>0</v>
      </c>
      <c r="AJ91" s="11">
        <f t="shared" si="55"/>
        <v>0</v>
      </c>
      <c r="AK91" s="12">
        <f t="shared" si="56"/>
        <v>0</v>
      </c>
    </row>
    <row r="92" spans="1:37" x14ac:dyDescent="0.3">
      <c r="A92">
        <v>593484</v>
      </c>
      <c r="C92" s="1">
        <v>43762</v>
      </c>
      <c r="D92">
        <v>9</v>
      </c>
      <c r="E92" t="s">
        <v>224</v>
      </c>
      <c r="F92" t="s">
        <v>165</v>
      </c>
      <c r="G92" t="s">
        <v>64</v>
      </c>
      <c r="H92" s="23">
        <v>39937500</v>
      </c>
      <c r="J92" s="11">
        <f t="shared" si="29"/>
        <v>0</v>
      </c>
      <c r="K92" s="12">
        <f t="shared" si="30"/>
        <v>0</v>
      </c>
      <c r="L92">
        <f t="shared" si="31"/>
        <v>0</v>
      </c>
      <c r="M92">
        <f t="shared" si="32"/>
        <v>0</v>
      </c>
      <c r="N92" s="11">
        <f t="shared" si="33"/>
        <v>0</v>
      </c>
      <c r="O92" s="12">
        <f t="shared" si="34"/>
        <v>0</v>
      </c>
      <c r="P92">
        <f t="shared" si="35"/>
        <v>0</v>
      </c>
      <c r="Q92">
        <f t="shared" si="36"/>
        <v>0</v>
      </c>
      <c r="R92" s="11">
        <f t="shared" si="37"/>
        <v>0</v>
      </c>
      <c r="S92" s="12">
        <f t="shared" si="38"/>
        <v>0</v>
      </c>
      <c r="T92" s="11">
        <f t="shared" si="39"/>
        <v>0</v>
      </c>
      <c r="U92" s="12">
        <f t="shared" si="40"/>
        <v>0</v>
      </c>
      <c r="V92" s="11">
        <f t="shared" si="41"/>
        <v>0</v>
      </c>
      <c r="W92" s="12">
        <f t="shared" si="42"/>
        <v>0</v>
      </c>
      <c r="X92" s="11">
        <f t="shared" si="43"/>
        <v>0</v>
      </c>
      <c r="Y92" s="12">
        <f t="shared" si="44"/>
        <v>0</v>
      </c>
      <c r="Z92" s="11">
        <f t="shared" si="45"/>
        <v>0</v>
      </c>
      <c r="AA92" s="12">
        <f t="shared" si="46"/>
        <v>0</v>
      </c>
      <c r="AB92" s="11">
        <f t="shared" si="47"/>
        <v>0</v>
      </c>
      <c r="AC92" s="12">
        <f t="shared" si="48"/>
        <v>0</v>
      </c>
      <c r="AD92" s="11">
        <f t="shared" si="49"/>
        <v>0</v>
      </c>
      <c r="AE92" s="12">
        <f t="shared" si="50"/>
        <v>0</v>
      </c>
      <c r="AF92" s="11">
        <f t="shared" si="51"/>
        <v>0</v>
      </c>
      <c r="AG92" s="12">
        <f t="shared" si="52"/>
        <v>0</v>
      </c>
      <c r="AH92" s="11">
        <f t="shared" si="53"/>
        <v>0</v>
      </c>
      <c r="AI92" s="12">
        <f t="shared" si="54"/>
        <v>0</v>
      </c>
      <c r="AJ92" s="11">
        <f t="shared" si="55"/>
        <v>0</v>
      </c>
      <c r="AK92" s="12">
        <f t="shared" si="56"/>
        <v>0</v>
      </c>
    </row>
    <row r="93" spans="1:37" x14ac:dyDescent="0.3">
      <c r="C93" s="1"/>
      <c r="J93" s="11">
        <f t="shared" si="29"/>
        <v>0</v>
      </c>
      <c r="K93" s="12">
        <f t="shared" si="30"/>
        <v>0</v>
      </c>
      <c r="L93">
        <f t="shared" si="31"/>
        <v>0</v>
      </c>
      <c r="M93">
        <f t="shared" si="32"/>
        <v>0</v>
      </c>
      <c r="N93" s="11">
        <f t="shared" si="33"/>
        <v>0</v>
      </c>
      <c r="O93" s="12">
        <f t="shared" si="34"/>
        <v>0</v>
      </c>
      <c r="P93">
        <f t="shared" si="35"/>
        <v>0</v>
      </c>
      <c r="Q93">
        <f t="shared" si="36"/>
        <v>0</v>
      </c>
      <c r="R93" s="11">
        <f t="shared" si="37"/>
        <v>0</v>
      </c>
      <c r="S93" s="12">
        <f t="shared" si="38"/>
        <v>0</v>
      </c>
      <c r="T93" s="11">
        <f t="shared" si="39"/>
        <v>0</v>
      </c>
      <c r="U93" s="12">
        <f t="shared" si="40"/>
        <v>0</v>
      </c>
      <c r="V93" s="11">
        <f t="shared" si="41"/>
        <v>0</v>
      </c>
      <c r="W93" s="12">
        <f t="shared" si="42"/>
        <v>0</v>
      </c>
      <c r="X93" s="11">
        <f t="shared" si="43"/>
        <v>0</v>
      </c>
      <c r="Y93" s="12">
        <f t="shared" si="44"/>
        <v>0</v>
      </c>
      <c r="Z93" s="11">
        <f t="shared" si="45"/>
        <v>0</v>
      </c>
      <c r="AA93" s="12">
        <f t="shared" si="46"/>
        <v>0</v>
      </c>
      <c r="AB93" s="11">
        <f t="shared" si="47"/>
        <v>0</v>
      </c>
      <c r="AC93" s="12">
        <f t="shared" si="48"/>
        <v>0</v>
      </c>
      <c r="AD93" s="11">
        <f t="shared" si="49"/>
        <v>0</v>
      </c>
      <c r="AE93" s="12">
        <f t="shared" si="50"/>
        <v>0</v>
      </c>
      <c r="AF93" s="11">
        <f t="shared" si="51"/>
        <v>0</v>
      </c>
      <c r="AG93" s="12">
        <f t="shared" si="52"/>
        <v>0</v>
      </c>
      <c r="AH93" s="11">
        <f t="shared" si="53"/>
        <v>0</v>
      </c>
      <c r="AI93" s="12">
        <f t="shared" si="54"/>
        <v>0</v>
      </c>
      <c r="AJ93" s="11">
        <f t="shared" si="55"/>
        <v>0</v>
      </c>
      <c r="AK93" s="12">
        <f t="shared" si="56"/>
        <v>0</v>
      </c>
    </row>
    <row r="94" spans="1:37" x14ac:dyDescent="0.3">
      <c r="A94">
        <v>592154</v>
      </c>
      <c r="C94" s="1">
        <v>43759</v>
      </c>
      <c r="D94">
        <v>1</v>
      </c>
      <c r="E94" t="s">
        <v>225</v>
      </c>
      <c r="F94" t="s">
        <v>165</v>
      </c>
      <c r="G94" t="s">
        <v>22</v>
      </c>
      <c r="H94" s="23">
        <v>20992932</v>
      </c>
      <c r="J94" s="11">
        <f t="shared" si="29"/>
        <v>0</v>
      </c>
      <c r="K94" s="12">
        <f t="shared" si="30"/>
        <v>0</v>
      </c>
      <c r="L94">
        <f t="shared" si="31"/>
        <v>0</v>
      </c>
      <c r="M94">
        <f t="shared" si="32"/>
        <v>0</v>
      </c>
      <c r="N94" s="11">
        <f t="shared" si="33"/>
        <v>0</v>
      </c>
      <c r="O94" s="12">
        <f t="shared" si="34"/>
        <v>0</v>
      </c>
      <c r="P94">
        <f t="shared" si="35"/>
        <v>0</v>
      </c>
      <c r="Q94">
        <f t="shared" si="36"/>
        <v>0</v>
      </c>
      <c r="R94" s="11">
        <f t="shared" si="37"/>
        <v>0</v>
      </c>
      <c r="S94" s="12">
        <f t="shared" si="38"/>
        <v>0</v>
      </c>
      <c r="T94" s="11">
        <f t="shared" si="39"/>
        <v>0</v>
      </c>
      <c r="U94" s="12">
        <f t="shared" si="40"/>
        <v>0</v>
      </c>
      <c r="V94" s="11">
        <f t="shared" si="41"/>
        <v>0</v>
      </c>
      <c r="W94" s="12">
        <f t="shared" si="42"/>
        <v>0</v>
      </c>
      <c r="X94" s="11">
        <f t="shared" si="43"/>
        <v>0</v>
      </c>
      <c r="Y94" s="12">
        <f t="shared" si="44"/>
        <v>0</v>
      </c>
      <c r="Z94" s="11">
        <f t="shared" si="45"/>
        <v>0</v>
      </c>
      <c r="AA94" s="12">
        <f t="shared" si="46"/>
        <v>0</v>
      </c>
      <c r="AB94" s="11">
        <f t="shared" si="47"/>
        <v>0</v>
      </c>
      <c r="AC94" s="12">
        <f t="shared" si="48"/>
        <v>0</v>
      </c>
      <c r="AD94" s="11">
        <f t="shared" si="49"/>
        <v>0</v>
      </c>
      <c r="AE94" s="12">
        <f t="shared" si="50"/>
        <v>0</v>
      </c>
      <c r="AF94" s="11">
        <f t="shared" si="51"/>
        <v>0</v>
      </c>
      <c r="AG94" s="12">
        <f t="shared" si="52"/>
        <v>0</v>
      </c>
      <c r="AH94" s="11">
        <f t="shared" si="53"/>
        <v>0</v>
      </c>
      <c r="AI94" s="12">
        <f t="shared" si="54"/>
        <v>0</v>
      </c>
      <c r="AJ94" s="11">
        <f t="shared" si="55"/>
        <v>0</v>
      </c>
      <c r="AK94" s="12">
        <f t="shared" si="56"/>
        <v>0</v>
      </c>
    </row>
    <row r="95" spans="1:37" x14ac:dyDescent="0.3">
      <c r="A95">
        <v>592154</v>
      </c>
      <c r="C95" s="1">
        <v>43759</v>
      </c>
      <c r="D95">
        <v>2</v>
      </c>
      <c r="E95" t="s">
        <v>225</v>
      </c>
      <c r="F95" t="s">
        <v>165</v>
      </c>
      <c r="G95" t="s">
        <v>29</v>
      </c>
      <c r="H95" s="23">
        <v>22848615</v>
      </c>
      <c r="J95" s="11">
        <f t="shared" si="29"/>
        <v>0</v>
      </c>
      <c r="K95" s="12">
        <f t="shared" si="30"/>
        <v>0</v>
      </c>
      <c r="L95">
        <f t="shared" si="31"/>
        <v>0</v>
      </c>
      <c r="M95">
        <f t="shared" si="32"/>
        <v>0</v>
      </c>
      <c r="N95" s="11">
        <f t="shared" si="33"/>
        <v>0</v>
      </c>
      <c r="O95" s="12">
        <f t="shared" si="34"/>
        <v>0</v>
      </c>
      <c r="P95">
        <f t="shared" si="35"/>
        <v>0</v>
      </c>
      <c r="Q95">
        <f t="shared" si="36"/>
        <v>0</v>
      </c>
      <c r="R95" s="11">
        <f t="shared" si="37"/>
        <v>0</v>
      </c>
      <c r="S95" s="12">
        <f t="shared" si="38"/>
        <v>0</v>
      </c>
      <c r="T95" s="11">
        <f t="shared" si="39"/>
        <v>0</v>
      </c>
      <c r="U95" s="12">
        <f t="shared" si="40"/>
        <v>0</v>
      </c>
      <c r="V95" s="11">
        <f t="shared" si="41"/>
        <v>0</v>
      </c>
      <c r="W95" s="12">
        <f t="shared" si="42"/>
        <v>0</v>
      </c>
      <c r="X95" s="11">
        <f t="shared" si="43"/>
        <v>0</v>
      </c>
      <c r="Y95" s="12">
        <f t="shared" si="44"/>
        <v>0</v>
      </c>
      <c r="Z95" s="11">
        <f t="shared" si="45"/>
        <v>0</v>
      </c>
      <c r="AA95" s="12">
        <f t="shared" si="46"/>
        <v>0</v>
      </c>
      <c r="AB95" s="11">
        <f t="shared" si="47"/>
        <v>0</v>
      </c>
      <c r="AC95" s="12">
        <f t="shared" si="48"/>
        <v>0</v>
      </c>
      <c r="AD95" s="11">
        <f t="shared" si="49"/>
        <v>0</v>
      </c>
      <c r="AE95" s="12">
        <f t="shared" si="50"/>
        <v>0</v>
      </c>
      <c r="AF95" s="11">
        <f t="shared" si="51"/>
        <v>0</v>
      </c>
      <c r="AG95" s="12">
        <f t="shared" si="52"/>
        <v>0</v>
      </c>
      <c r="AH95" s="11">
        <f t="shared" si="53"/>
        <v>0</v>
      </c>
      <c r="AI95" s="12">
        <f t="shared" si="54"/>
        <v>0</v>
      </c>
      <c r="AJ95" s="11">
        <f t="shared" si="55"/>
        <v>1</v>
      </c>
      <c r="AK95" s="12">
        <f t="shared" si="56"/>
        <v>0</v>
      </c>
    </row>
    <row r="96" spans="1:37" x14ac:dyDescent="0.3">
      <c r="A96">
        <v>592154</v>
      </c>
      <c r="C96" s="1">
        <v>43759</v>
      </c>
      <c r="D96">
        <v>3</v>
      </c>
      <c r="E96" t="s">
        <v>225</v>
      </c>
      <c r="F96" t="s">
        <v>165</v>
      </c>
      <c r="G96" t="s">
        <v>156</v>
      </c>
      <c r="H96" s="23">
        <v>23048000</v>
      </c>
      <c r="J96" s="11">
        <f t="shared" si="29"/>
        <v>1</v>
      </c>
      <c r="K96" s="12">
        <f t="shared" si="30"/>
        <v>0</v>
      </c>
      <c r="L96">
        <f t="shared" si="31"/>
        <v>0</v>
      </c>
      <c r="M96">
        <f t="shared" si="32"/>
        <v>0</v>
      </c>
      <c r="N96" s="11">
        <f t="shared" si="33"/>
        <v>0</v>
      </c>
      <c r="O96" s="12">
        <f t="shared" si="34"/>
        <v>0</v>
      </c>
      <c r="P96">
        <f t="shared" si="35"/>
        <v>0</v>
      </c>
      <c r="Q96">
        <f t="shared" si="36"/>
        <v>0</v>
      </c>
      <c r="R96" s="11">
        <f t="shared" si="37"/>
        <v>0</v>
      </c>
      <c r="S96" s="12">
        <f t="shared" si="38"/>
        <v>0</v>
      </c>
      <c r="T96" s="11">
        <f t="shared" si="39"/>
        <v>0</v>
      </c>
      <c r="U96" s="12">
        <f t="shared" si="40"/>
        <v>0</v>
      </c>
      <c r="V96" s="11">
        <f t="shared" si="41"/>
        <v>0</v>
      </c>
      <c r="W96" s="12">
        <f t="shared" si="42"/>
        <v>0</v>
      </c>
      <c r="X96" s="11">
        <f t="shared" si="43"/>
        <v>0</v>
      </c>
      <c r="Y96" s="12">
        <f t="shared" si="44"/>
        <v>0</v>
      </c>
      <c r="Z96" s="11">
        <f t="shared" si="45"/>
        <v>0</v>
      </c>
      <c r="AA96" s="12">
        <f t="shared" si="46"/>
        <v>0</v>
      </c>
      <c r="AB96" s="11">
        <f t="shared" si="47"/>
        <v>0</v>
      </c>
      <c r="AC96" s="12">
        <f t="shared" si="48"/>
        <v>0</v>
      </c>
      <c r="AD96" s="11">
        <f t="shared" si="49"/>
        <v>0</v>
      </c>
      <c r="AE96" s="12">
        <f t="shared" si="50"/>
        <v>0</v>
      </c>
      <c r="AF96" s="11">
        <f t="shared" si="51"/>
        <v>0</v>
      </c>
      <c r="AG96" s="12">
        <f t="shared" si="52"/>
        <v>0</v>
      </c>
      <c r="AH96" s="11">
        <f t="shared" si="53"/>
        <v>0</v>
      </c>
      <c r="AI96" s="12">
        <f t="shared" si="54"/>
        <v>0</v>
      </c>
      <c r="AJ96" s="11">
        <f t="shared" si="55"/>
        <v>0</v>
      </c>
      <c r="AK96" s="12">
        <f t="shared" si="56"/>
        <v>0</v>
      </c>
    </row>
    <row r="97" spans="1:37" x14ac:dyDescent="0.3">
      <c r="A97">
        <v>592154</v>
      </c>
      <c r="C97" s="1">
        <v>43759</v>
      </c>
      <c r="D97">
        <v>4</v>
      </c>
      <c r="E97" t="s">
        <v>225</v>
      </c>
      <c r="F97" t="s">
        <v>165</v>
      </c>
      <c r="G97" t="s">
        <v>20</v>
      </c>
      <c r="H97" s="23">
        <v>25709597</v>
      </c>
      <c r="J97" s="11">
        <f t="shared" si="29"/>
        <v>0</v>
      </c>
      <c r="K97" s="12">
        <f t="shared" si="30"/>
        <v>0</v>
      </c>
      <c r="L97">
        <f t="shared" si="31"/>
        <v>0</v>
      </c>
      <c r="M97">
        <f t="shared" si="32"/>
        <v>0</v>
      </c>
      <c r="N97" s="11">
        <f t="shared" si="33"/>
        <v>0</v>
      </c>
      <c r="O97" s="12">
        <f t="shared" si="34"/>
        <v>0</v>
      </c>
      <c r="P97">
        <f t="shared" si="35"/>
        <v>0</v>
      </c>
      <c r="Q97">
        <f t="shared" si="36"/>
        <v>0</v>
      </c>
      <c r="R97" s="11">
        <f t="shared" si="37"/>
        <v>1</v>
      </c>
      <c r="S97" s="12">
        <f t="shared" si="38"/>
        <v>0</v>
      </c>
      <c r="T97" s="11">
        <f t="shared" si="39"/>
        <v>0</v>
      </c>
      <c r="U97" s="12">
        <f t="shared" si="40"/>
        <v>0</v>
      </c>
      <c r="V97" s="11">
        <f t="shared" si="41"/>
        <v>0</v>
      </c>
      <c r="W97" s="12">
        <f t="shared" si="42"/>
        <v>0</v>
      </c>
      <c r="X97" s="11">
        <f t="shared" si="43"/>
        <v>0</v>
      </c>
      <c r="Y97" s="12">
        <f t="shared" si="44"/>
        <v>0</v>
      </c>
      <c r="Z97" s="11">
        <f t="shared" si="45"/>
        <v>0</v>
      </c>
      <c r="AA97" s="12">
        <f t="shared" si="46"/>
        <v>0</v>
      </c>
      <c r="AB97" s="11">
        <f t="shared" si="47"/>
        <v>0</v>
      </c>
      <c r="AC97" s="12">
        <f t="shared" si="48"/>
        <v>0</v>
      </c>
      <c r="AD97" s="11">
        <f t="shared" si="49"/>
        <v>0</v>
      </c>
      <c r="AE97" s="12">
        <f t="shared" si="50"/>
        <v>0</v>
      </c>
      <c r="AF97" s="11">
        <f t="shared" si="51"/>
        <v>0</v>
      </c>
      <c r="AG97" s="12">
        <f t="shared" si="52"/>
        <v>0</v>
      </c>
      <c r="AH97" s="11">
        <f t="shared" si="53"/>
        <v>0</v>
      </c>
      <c r="AI97" s="12">
        <f t="shared" si="54"/>
        <v>0</v>
      </c>
      <c r="AJ97" s="11">
        <f t="shared" si="55"/>
        <v>0</v>
      </c>
      <c r="AK97" s="12">
        <f t="shared" si="56"/>
        <v>0</v>
      </c>
    </row>
    <row r="98" spans="1:37" x14ac:dyDescent="0.3">
      <c r="A98">
        <v>592154</v>
      </c>
      <c r="C98" s="1">
        <v>43759</v>
      </c>
      <c r="D98">
        <v>5</v>
      </c>
      <c r="E98" t="s">
        <v>225</v>
      </c>
      <c r="F98" t="s">
        <v>165</v>
      </c>
      <c r="G98" t="s">
        <v>14</v>
      </c>
      <c r="H98" s="23">
        <v>26480193</v>
      </c>
      <c r="J98" s="11">
        <f t="shared" si="29"/>
        <v>0</v>
      </c>
      <c r="K98" s="12">
        <f t="shared" si="30"/>
        <v>0</v>
      </c>
      <c r="L98">
        <f t="shared" si="31"/>
        <v>0</v>
      </c>
      <c r="M98">
        <f t="shared" si="32"/>
        <v>0</v>
      </c>
      <c r="N98" s="11">
        <f t="shared" si="33"/>
        <v>0</v>
      </c>
      <c r="O98" s="12">
        <f t="shared" si="34"/>
        <v>0</v>
      </c>
      <c r="P98">
        <f t="shared" si="35"/>
        <v>0</v>
      </c>
      <c r="Q98">
        <f t="shared" si="36"/>
        <v>0</v>
      </c>
      <c r="R98" s="11">
        <f t="shared" si="37"/>
        <v>0</v>
      </c>
      <c r="S98" s="12">
        <f t="shared" si="38"/>
        <v>0</v>
      </c>
      <c r="T98" s="11">
        <f t="shared" si="39"/>
        <v>0</v>
      </c>
      <c r="U98" s="12">
        <f t="shared" si="40"/>
        <v>0</v>
      </c>
      <c r="V98" s="11">
        <f t="shared" si="41"/>
        <v>0</v>
      </c>
      <c r="W98" s="12">
        <f t="shared" si="42"/>
        <v>0</v>
      </c>
      <c r="X98" s="11">
        <f t="shared" si="43"/>
        <v>0</v>
      </c>
      <c r="Y98" s="12">
        <f t="shared" si="44"/>
        <v>0</v>
      </c>
      <c r="Z98" s="11">
        <f t="shared" si="45"/>
        <v>1</v>
      </c>
      <c r="AA98" s="12">
        <f t="shared" si="46"/>
        <v>0</v>
      </c>
      <c r="AB98" s="11">
        <f t="shared" si="47"/>
        <v>0</v>
      </c>
      <c r="AC98" s="12">
        <f t="shared" si="48"/>
        <v>0</v>
      </c>
      <c r="AD98" s="11">
        <f t="shared" si="49"/>
        <v>0</v>
      </c>
      <c r="AE98" s="12">
        <f t="shared" si="50"/>
        <v>0</v>
      </c>
      <c r="AF98" s="11">
        <f t="shared" si="51"/>
        <v>0</v>
      </c>
      <c r="AG98" s="12">
        <f t="shared" si="52"/>
        <v>0</v>
      </c>
      <c r="AH98" s="11">
        <f t="shared" si="53"/>
        <v>0</v>
      </c>
      <c r="AI98" s="12">
        <f t="shared" si="54"/>
        <v>0</v>
      </c>
      <c r="AJ98" s="11">
        <f t="shared" si="55"/>
        <v>0</v>
      </c>
      <c r="AK98" s="12">
        <f t="shared" si="56"/>
        <v>0</v>
      </c>
    </row>
    <row r="99" spans="1:37" x14ac:dyDescent="0.3">
      <c r="A99">
        <v>592154</v>
      </c>
      <c r="C99" s="1">
        <v>43759</v>
      </c>
      <c r="D99">
        <v>6</v>
      </c>
      <c r="E99" t="s">
        <v>225</v>
      </c>
      <c r="F99" t="s">
        <v>165</v>
      </c>
      <c r="G99" t="s">
        <v>25</v>
      </c>
      <c r="H99" s="23">
        <v>27260000</v>
      </c>
      <c r="J99" s="11">
        <f t="shared" si="29"/>
        <v>0</v>
      </c>
      <c r="K99" s="12">
        <f t="shared" si="30"/>
        <v>0</v>
      </c>
      <c r="L99">
        <f t="shared" si="31"/>
        <v>0</v>
      </c>
      <c r="M99">
        <f t="shared" si="32"/>
        <v>0</v>
      </c>
      <c r="N99" s="11">
        <f t="shared" si="33"/>
        <v>0</v>
      </c>
      <c r="O99" s="12">
        <f t="shared" si="34"/>
        <v>0</v>
      </c>
      <c r="P99">
        <f t="shared" si="35"/>
        <v>0</v>
      </c>
      <c r="Q99">
        <f t="shared" si="36"/>
        <v>0</v>
      </c>
      <c r="R99" s="11">
        <f t="shared" si="37"/>
        <v>0</v>
      </c>
      <c r="S99" s="12">
        <f t="shared" si="38"/>
        <v>0</v>
      </c>
      <c r="T99" s="11">
        <f t="shared" si="39"/>
        <v>0</v>
      </c>
      <c r="U99" s="12">
        <f t="shared" si="40"/>
        <v>0</v>
      </c>
      <c r="V99" s="11">
        <f t="shared" si="41"/>
        <v>0</v>
      </c>
      <c r="W99" s="12">
        <f t="shared" si="42"/>
        <v>0</v>
      </c>
      <c r="X99" s="11">
        <f t="shared" si="43"/>
        <v>0</v>
      </c>
      <c r="Y99" s="12">
        <f t="shared" si="44"/>
        <v>0</v>
      </c>
      <c r="Z99" s="11">
        <f t="shared" si="45"/>
        <v>0</v>
      </c>
      <c r="AA99" s="12">
        <f t="shared" si="46"/>
        <v>0</v>
      </c>
      <c r="AB99" s="11">
        <f t="shared" si="47"/>
        <v>0</v>
      </c>
      <c r="AC99" s="12">
        <f t="shared" si="48"/>
        <v>0</v>
      </c>
      <c r="AD99" s="11">
        <f t="shared" si="49"/>
        <v>0</v>
      </c>
      <c r="AE99" s="12">
        <f t="shared" si="50"/>
        <v>0</v>
      </c>
      <c r="AF99" s="11">
        <f t="shared" si="51"/>
        <v>0</v>
      </c>
      <c r="AG99" s="12">
        <f t="shared" si="52"/>
        <v>0</v>
      </c>
      <c r="AH99" s="11">
        <f t="shared" si="53"/>
        <v>0</v>
      </c>
      <c r="AI99" s="12">
        <f t="shared" si="54"/>
        <v>0</v>
      </c>
      <c r="AJ99" s="11">
        <f t="shared" si="55"/>
        <v>0</v>
      </c>
      <c r="AK99" s="12">
        <f t="shared" si="56"/>
        <v>0</v>
      </c>
    </row>
    <row r="100" spans="1:37" x14ac:dyDescent="0.3">
      <c r="A100">
        <v>592154</v>
      </c>
      <c r="C100" s="1">
        <v>43759</v>
      </c>
      <c r="D100">
        <v>7</v>
      </c>
      <c r="E100" t="s">
        <v>225</v>
      </c>
      <c r="F100" t="s">
        <v>165</v>
      </c>
      <c r="G100" t="s">
        <v>40</v>
      </c>
      <c r="H100" s="23">
        <v>27781795</v>
      </c>
      <c r="J100" s="11">
        <f t="shared" si="29"/>
        <v>0</v>
      </c>
      <c r="K100" s="12">
        <f t="shared" si="30"/>
        <v>0</v>
      </c>
      <c r="L100">
        <f t="shared" si="31"/>
        <v>0</v>
      </c>
      <c r="M100">
        <f t="shared" si="32"/>
        <v>0</v>
      </c>
      <c r="N100" s="11">
        <f t="shared" si="33"/>
        <v>0</v>
      </c>
      <c r="O100" s="12">
        <f t="shared" si="34"/>
        <v>0</v>
      </c>
      <c r="P100">
        <f t="shared" si="35"/>
        <v>0</v>
      </c>
      <c r="Q100">
        <f t="shared" si="36"/>
        <v>0</v>
      </c>
      <c r="R100" s="11">
        <f t="shared" si="37"/>
        <v>0</v>
      </c>
      <c r="S100" s="12">
        <f t="shared" si="38"/>
        <v>0</v>
      </c>
      <c r="T100" s="11">
        <f t="shared" si="39"/>
        <v>0</v>
      </c>
      <c r="U100" s="12">
        <f t="shared" si="40"/>
        <v>0</v>
      </c>
      <c r="V100" s="11">
        <f t="shared" si="41"/>
        <v>0</v>
      </c>
      <c r="W100" s="12">
        <f t="shared" si="42"/>
        <v>0</v>
      </c>
      <c r="X100" s="11">
        <f t="shared" si="43"/>
        <v>0</v>
      </c>
      <c r="Y100" s="12">
        <f t="shared" si="44"/>
        <v>0</v>
      </c>
      <c r="Z100" s="11">
        <f t="shared" si="45"/>
        <v>0</v>
      </c>
      <c r="AA100" s="12">
        <f t="shared" si="46"/>
        <v>0</v>
      </c>
      <c r="AB100" s="11">
        <f t="shared" si="47"/>
        <v>0</v>
      </c>
      <c r="AC100" s="12">
        <f t="shared" si="48"/>
        <v>0</v>
      </c>
      <c r="AD100" s="11">
        <f t="shared" si="49"/>
        <v>0</v>
      </c>
      <c r="AE100" s="12">
        <f t="shared" si="50"/>
        <v>0</v>
      </c>
      <c r="AF100" s="11">
        <f t="shared" si="51"/>
        <v>0</v>
      </c>
      <c r="AG100" s="12">
        <f t="shared" si="52"/>
        <v>0</v>
      </c>
      <c r="AH100" s="11">
        <f t="shared" si="53"/>
        <v>0</v>
      </c>
      <c r="AI100" s="12">
        <f t="shared" si="54"/>
        <v>0</v>
      </c>
      <c r="AJ100" s="11">
        <f t="shared" si="55"/>
        <v>0</v>
      </c>
      <c r="AK100" s="12">
        <f t="shared" si="56"/>
        <v>0</v>
      </c>
    </row>
    <row r="101" spans="1:37" x14ac:dyDescent="0.3">
      <c r="A101">
        <v>592154</v>
      </c>
      <c r="C101" s="1">
        <v>43759</v>
      </c>
      <c r="D101">
        <v>8</v>
      </c>
      <c r="E101" t="s">
        <v>225</v>
      </c>
      <c r="F101" t="s">
        <v>165</v>
      </c>
      <c r="G101" t="s">
        <v>21</v>
      </c>
      <c r="H101" s="23">
        <v>28631636</v>
      </c>
      <c r="J101" s="11">
        <f t="shared" si="29"/>
        <v>0</v>
      </c>
      <c r="K101" s="12">
        <f t="shared" si="30"/>
        <v>0</v>
      </c>
      <c r="L101">
        <f t="shared" si="31"/>
        <v>0</v>
      </c>
      <c r="M101">
        <f t="shared" si="32"/>
        <v>0</v>
      </c>
      <c r="N101" s="11">
        <f t="shared" si="33"/>
        <v>0</v>
      </c>
      <c r="O101" s="12">
        <f t="shared" si="34"/>
        <v>0</v>
      </c>
      <c r="P101">
        <f t="shared" si="35"/>
        <v>0</v>
      </c>
      <c r="Q101">
        <f t="shared" si="36"/>
        <v>0</v>
      </c>
      <c r="R101" s="11">
        <f t="shared" si="37"/>
        <v>0</v>
      </c>
      <c r="S101" s="12">
        <f t="shared" si="38"/>
        <v>0</v>
      </c>
      <c r="T101" s="11">
        <f t="shared" si="39"/>
        <v>0</v>
      </c>
      <c r="U101" s="12">
        <f t="shared" si="40"/>
        <v>0</v>
      </c>
      <c r="V101" s="11">
        <f t="shared" si="41"/>
        <v>0</v>
      </c>
      <c r="W101" s="12">
        <f t="shared" si="42"/>
        <v>0</v>
      </c>
      <c r="X101" s="11">
        <f t="shared" si="43"/>
        <v>1</v>
      </c>
      <c r="Y101" s="12">
        <f t="shared" si="44"/>
        <v>0</v>
      </c>
      <c r="Z101" s="11">
        <f t="shared" si="45"/>
        <v>0</v>
      </c>
      <c r="AA101" s="12">
        <f t="shared" si="46"/>
        <v>0</v>
      </c>
      <c r="AB101" s="11">
        <f t="shared" si="47"/>
        <v>0</v>
      </c>
      <c r="AC101" s="12">
        <f t="shared" si="48"/>
        <v>0</v>
      </c>
      <c r="AD101" s="11">
        <f t="shared" si="49"/>
        <v>0</v>
      </c>
      <c r="AE101" s="12">
        <f t="shared" si="50"/>
        <v>0</v>
      </c>
      <c r="AF101" s="11">
        <f t="shared" si="51"/>
        <v>0</v>
      </c>
      <c r="AG101" s="12">
        <f t="shared" si="52"/>
        <v>0</v>
      </c>
      <c r="AH101" s="11">
        <f t="shared" si="53"/>
        <v>0</v>
      </c>
      <c r="AI101" s="12">
        <f t="shared" si="54"/>
        <v>0</v>
      </c>
      <c r="AJ101" s="11">
        <f t="shared" si="55"/>
        <v>0</v>
      </c>
      <c r="AK101" s="12">
        <f t="shared" si="56"/>
        <v>0</v>
      </c>
    </row>
    <row r="102" spans="1:37" x14ac:dyDescent="0.3">
      <c r="A102">
        <v>592154</v>
      </c>
      <c r="C102" s="1">
        <v>43759</v>
      </c>
      <c r="D102">
        <v>9</v>
      </c>
      <c r="E102" t="s">
        <v>225</v>
      </c>
      <c r="F102" t="s">
        <v>165</v>
      </c>
      <c r="G102" t="s">
        <v>18</v>
      </c>
      <c r="H102" s="23">
        <v>28874000</v>
      </c>
      <c r="J102" s="11">
        <f t="shared" si="29"/>
        <v>0</v>
      </c>
      <c r="K102" s="12">
        <f t="shared" si="30"/>
        <v>0</v>
      </c>
      <c r="L102">
        <f t="shared" si="31"/>
        <v>0</v>
      </c>
      <c r="M102">
        <f t="shared" si="32"/>
        <v>0</v>
      </c>
      <c r="N102" s="11">
        <f t="shared" si="33"/>
        <v>0</v>
      </c>
      <c r="O102" s="12">
        <f t="shared" si="34"/>
        <v>0</v>
      </c>
      <c r="P102">
        <f t="shared" si="35"/>
        <v>0</v>
      </c>
      <c r="Q102">
        <f t="shared" si="36"/>
        <v>0</v>
      </c>
      <c r="R102" s="11">
        <f t="shared" si="37"/>
        <v>0</v>
      </c>
      <c r="S102" s="12">
        <f t="shared" si="38"/>
        <v>0</v>
      </c>
      <c r="T102" s="11">
        <f t="shared" si="39"/>
        <v>0</v>
      </c>
      <c r="U102" s="12">
        <f t="shared" si="40"/>
        <v>0</v>
      </c>
      <c r="V102" s="11">
        <f t="shared" si="41"/>
        <v>0</v>
      </c>
      <c r="W102" s="12">
        <f t="shared" si="42"/>
        <v>0</v>
      </c>
      <c r="X102" s="11">
        <f t="shared" si="43"/>
        <v>0</v>
      </c>
      <c r="Y102" s="12">
        <f t="shared" si="44"/>
        <v>0</v>
      </c>
      <c r="Z102" s="11">
        <f t="shared" si="45"/>
        <v>0</v>
      </c>
      <c r="AA102" s="12">
        <f t="shared" si="46"/>
        <v>0</v>
      </c>
      <c r="AB102" s="11">
        <f t="shared" si="47"/>
        <v>0</v>
      </c>
      <c r="AC102" s="12">
        <f t="shared" si="48"/>
        <v>0</v>
      </c>
      <c r="AD102" s="11">
        <f t="shared" si="49"/>
        <v>1</v>
      </c>
      <c r="AE102" s="12">
        <f t="shared" si="50"/>
        <v>0</v>
      </c>
      <c r="AF102" s="11">
        <f t="shared" si="51"/>
        <v>0</v>
      </c>
      <c r="AG102" s="12">
        <f t="shared" si="52"/>
        <v>0</v>
      </c>
      <c r="AH102" s="11">
        <f t="shared" si="53"/>
        <v>0</v>
      </c>
      <c r="AI102" s="12">
        <f t="shared" si="54"/>
        <v>0</v>
      </c>
      <c r="AJ102" s="11">
        <f t="shared" si="55"/>
        <v>0</v>
      </c>
      <c r="AK102" s="12">
        <f t="shared" si="56"/>
        <v>0</v>
      </c>
    </row>
    <row r="103" spans="1:37" x14ac:dyDescent="0.3">
      <c r="A103">
        <v>592154</v>
      </c>
      <c r="C103" s="1">
        <v>43759</v>
      </c>
      <c r="D103">
        <v>10</v>
      </c>
      <c r="E103" t="s">
        <v>225</v>
      </c>
      <c r="F103" t="s">
        <v>165</v>
      </c>
      <c r="G103" t="s">
        <v>13</v>
      </c>
      <c r="H103" s="23">
        <v>28933652</v>
      </c>
      <c r="J103" s="11">
        <f t="shared" si="29"/>
        <v>0</v>
      </c>
      <c r="K103" s="12">
        <f t="shared" si="30"/>
        <v>0</v>
      </c>
      <c r="L103">
        <f t="shared" si="31"/>
        <v>0</v>
      </c>
      <c r="M103">
        <f t="shared" si="32"/>
        <v>0</v>
      </c>
      <c r="N103" s="11">
        <f t="shared" si="33"/>
        <v>1</v>
      </c>
      <c r="O103" s="12">
        <f t="shared" si="34"/>
        <v>0</v>
      </c>
      <c r="P103">
        <f t="shared" si="35"/>
        <v>0</v>
      </c>
      <c r="Q103">
        <f t="shared" si="36"/>
        <v>0</v>
      </c>
      <c r="R103" s="11">
        <f t="shared" si="37"/>
        <v>0</v>
      </c>
      <c r="S103" s="12">
        <f t="shared" si="38"/>
        <v>0</v>
      </c>
      <c r="T103" s="11">
        <f t="shared" si="39"/>
        <v>0</v>
      </c>
      <c r="U103" s="12">
        <f t="shared" si="40"/>
        <v>0</v>
      </c>
      <c r="V103" s="11">
        <f t="shared" si="41"/>
        <v>0</v>
      </c>
      <c r="W103" s="12">
        <f t="shared" si="42"/>
        <v>0</v>
      </c>
      <c r="X103" s="11">
        <f t="shared" si="43"/>
        <v>0</v>
      </c>
      <c r="Y103" s="12">
        <f t="shared" si="44"/>
        <v>0</v>
      </c>
      <c r="Z103" s="11">
        <f t="shared" si="45"/>
        <v>0</v>
      </c>
      <c r="AA103" s="12">
        <f t="shared" si="46"/>
        <v>0</v>
      </c>
      <c r="AB103" s="11">
        <f t="shared" si="47"/>
        <v>0</v>
      </c>
      <c r="AC103" s="12">
        <f t="shared" si="48"/>
        <v>0</v>
      </c>
      <c r="AD103" s="11">
        <f t="shared" si="49"/>
        <v>0</v>
      </c>
      <c r="AE103" s="12">
        <f t="shared" si="50"/>
        <v>0</v>
      </c>
      <c r="AF103" s="11">
        <f t="shared" si="51"/>
        <v>0</v>
      </c>
      <c r="AG103" s="12">
        <f t="shared" si="52"/>
        <v>0</v>
      </c>
      <c r="AH103" s="11">
        <f t="shared" si="53"/>
        <v>0</v>
      </c>
      <c r="AI103" s="12">
        <f t="shared" si="54"/>
        <v>0</v>
      </c>
      <c r="AJ103" s="11">
        <f t="shared" si="55"/>
        <v>0</v>
      </c>
      <c r="AK103" s="12">
        <f t="shared" si="56"/>
        <v>0</v>
      </c>
    </row>
    <row r="104" spans="1:37" x14ac:dyDescent="0.3">
      <c r="A104">
        <v>592154</v>
      </c>
      <c r="C104" s="1">
        <v>43759</v>
      </c>
      <c r="D104">
        <v>11</v>
      </c>
      <c r="E104" t="s">
        <v>225</v>
      </c>
      <c r="F104" t="s">
        <v>165</v>
      </c>
      <c r="G104" t="s">
        <v>34</v>
      </c>
      <c r="H104" s="23">
        <v>29850000</v>
      </c>
      <c r="J104" s="11">
        <f t="shared" si="29"/>
        <v>0</v>
      </c>
      <c r="K104" s="12">
        <f t="shared" si="30"/>
        <v>0</v>
      </c>
      <c r="L104">
        <f t="shared" si="31"/>
        <v>0</v>
      </c>
      <c r="M104">
        <f t="shared" si="32"/>
        <v>0</v>
      </c>
      <c r="N104" s="11">
        <f t="shared" si="33"/>
        <v>0</v>
      </c>
      <c r="O104" s="12">
        <f t="shared" si="34"/>
        <v>0</v>
      </c>
      <c r="P104">
        <f t="shared" si="35"/>
        <v>0</v>
      </c>
      <c r="Q104">
        <f t="shared" si="36"/>
        <v>0</v>
      </c>
      <c r="R104" s="11">
        <f t="shared" si="37"/>
        <v>0</v>
      </c>
      <c r="S104" s="12">
        <f t="shared" si="38"/>
        <v>0</v>
      </c>
      <c r="T104" s="11">
        <f t="shared" si="39"/>
        <v>0</v>
      </c>
      <c r="U104" s="12">
        <f t="shared" si="40"/>
        <v>0</v>
      </c>
      <c r="V104" s="11">
        <f t="shared" si="41"/>
        <v>0</v>
      </c>
      <c r="W104" s="12">
        <f t="shared" si="42"/>
        <v>0</v>
      </c>
      <c r="X104" s="11">
        <f t="shared" si="43"/>
        <v>0</v>
      </c>
      <c r="Y104" s="12">
        <f t="shared" si="44"/>
        <v>0</v>
      </c>
      <c r="Z104" s="11">
        <f t="shared" si="45"/>
        <v>0</v>
      </c>
      <c r="AA104" s="12">
        <f t="shared" si="46"/>
        <v>0</v>
      </c>
      <c r="AB104" s="11">
        <f t="shared" si="47"/>
        <v>0</v>
      </c>
      <c r="AC104" s="12">
        <f t="shared" si="48"/>
        <v>0</v>
      </c>
      <c r="AD104" s="11">
        <f t="shared" si="49"/>
        <v>0</v>
      </c>
      <c r="AE104" s="12">
        <f t="shared" si="50"/>
        <v>0</v>
      </c>
      <c r="AF104" s="11">
        <f t="shared" si="51"/>
        <v>0</v>
      </c>
      <c r="AG104" s="12">
        <f t="shared" si="52"/>
        <v>0</v>
      </c>
      <c r="AH104" s="11">
        <f t="shared" si="53"/>
        <v>0</v>
      </c>
      <c r="AI104" s="12">
        <f t="shared" si="54"/>
        <v>0</v>
      </c>
      <c r="AJ104" s="11">
        <f t="shared" si="55"/>
        <v>0</v>
      </c>
      <c r="AK104" s="12">
        <f t="shared" si="56"/>
        <v>0</v>
      </c>
    </row>
    <row r="105" spans="1:37" x14ac:dyDescent="0.3">
      <c r="A105">
        <v>592154</v>
      </c>
      <c r="C105" s="1">
        <v>43759</v>
      </c>
      <c r="D105">
        <v>12</v>
      </c>
      <c r="E105" t="s">
        <v>225</v>
      </c>
      <c r="F105" t="s">
        <v>165</v>
      </c>
      <c r="G105" t="s">
        <v>46</v>
      </c>
      <c r="H105" s="23">
        <v>30800880</v>
      </c>
      <c r="J105" s="11">
        <f t="shared" si="29"/>
        <v>0</v>
      </c>
      <c r="K105" s="12">
        <f t="shared" si="30"/>
        <v>0</v>
      </c>
      <c r="L105">
        <f t="shared" si="31"/>
        <v>0</v>
      </c>
      <c r="M105">
        <f t="shared" si="32"/>
        <v>0</v>
      </c>
      <c r="N105" s="11">
        <f t="shared" si="33"/>
        <v>0</v>
      </c>
      <c r="O105" s="12">
        <f t="shared" si="34"/>
        <v>0</v>
      </c>
      <c r="P105">
        <f t="shared" si="35"/>
        <v>0</v>
      </c>
      <c r="Q105">
        <f t="shared" si="36"/>
        <v>0</v>
      </c>
      <c r="R105" s="11">
        <f t="shared" si="37"/>
        <v>0</v>
      </c>
      <c r="S105" s="12">
        <f t="shared" si="38"/>
        <v>0</v>
      </c>
      <c r="T105" s="11">
        <f t="shared" si="39"/>
        <v>0</v>
      </c>
      <c r="U105" s="12">
        <f t="shared" si="40"/>
        <v>0</v>
      </c>
      <c r="V105" s="11">
        <f t="shared" si="41"/>
        <v>0</v>
      </c>
      <c r="W105" s="12">
        <f t="shared" si="42"/>
        <v>0</v>
      </c>
      <c r="X105" s="11">
        <f t="shared" si="43"/>
        <v>0</v>
      </c>
      <c r="Y105" s="12">
        <f t="shared" si="44"/>
        <v>0</v>
      </c>
      <c r="Z105" s="11">
        <f t="shared" si="45"/>
        <v>0</v>
      </c>
      <c r="AA105" s="12">
        <f t="shared" si="46"/>
        <v>0</v>
      </c>
      <c r="AB105" s="11">
        <f t="shared" si="47"/>
        <v>0</v>
      </c>
      <c r="AC105" s="12">
        <f t="shared" si="48"/>
        <v>0</v>
      </c>
      <c r="AD105" s="11">
        <f t="shared" si="49"/>
        <v>0</v>
      </c>
      <c r="AE105" s="12">
        <f t="shared" si="50"/>
        <v>0</v>
      </c>
      <c r="AF105" s="11">
        <f t="shared" si="51"/>
        <v>0</v>
      </c>
      <c r="AG105" s="12">
        <f t="shared" si="52"/>
        <v>0</v>
      </c>
      <c r="AH105" s="11">
        <f t="shared" si="53"/>
        <v>0</v>
      </c>
      <c r="AI105" s="12">
        <f t="shared" si="54"/>
        <v>0</v>
      </c>
      <c r="AJ105" s="11">
        <f t="shared" si="55"/>
        <v>0</v>
      </c>
      <c r="AK105" s="12">
        <f t="shared" si="56"/>
        <v>0</v>
      </c>
    </row>
    <row r="106" spans="1:37" x14ac:dyDescent="0.3">
      <c r="C106" s="1"/>
      <c r="J106" s="11">
        <f t="shared" si="29"/>
        <v>0</v>
      </c>
      <c r="K106" s="12">
        <f t="shared" si="30"/>
        <v>0</v>
      </c>
      <c r="L106">
        <f t="shared" si="31"/>
        <v>0</v>
      </c>
      <c r="M106">
        <f t="shared" si="32"/>
        <v>0</v>
      </c>
      <c r="N106" s="11">
        <f t="shared" si="33"/>
        <v>0</v>
      </c>
      <c r="O106" s="12">
        <f t="shared" si="34"/>
        <v>0</v>
      </c>
      <c r="P106">
        <f t="shared" si="35"/>
        <v>0</v>
      </c>
      <c r="Q106">
        <f t="shared" si="36"/>
        <v>0</v>
      </c>
      <c r="R106" s="11">
        <f t="shared" si="37"/>
        <v>0</v>
      </c>
      <c r="S106" s="12">
        <f t="shared" si="38"/>
        <v>0</v>
      </c>
      <c r="T106" s="11">
        <f t="shared" si="39"/>
        <v>0</v>
      </c>
      <c r="U106" s="12">
        <f t="shared" si="40"/>
        <v>0</v>
      </c>
      <c r="V106" s="11">
        <f t="shared" si="41"/>
        <v>0</v>
      </c>
      <c r="W106" s="12">
        <f t="shared" si="42"/>
        <v>0</v>
      </c>
      <c r="X106" s="11">
        <f t="shared" si="43"/>
        <v>0</v>
      </c>
      <c r="Y106" s="12">
        <f t="shared" si="44"/>
        <v>0</v>
      </c>
      <c r="Z106" s="11">
        <f t="shared" si="45"/>
        <v>0</v>
      </c>
      <c r="AA106" s="12">
        <f t="shared" si="46"/>
        <v>0</v>
      </c>
      <c r="AB106" s="11">
        <f t="shared" si="47"/>
        <v>0</v>
      </c>
      <c r="AC106" s="12">
        <f t="shared" si="48"/>
        <v>0</v>
      </c>
      <c r="AD106" s="11">
        <f t="shared" si="49"/>
        <v>0</v>
      </c>
      <c r="AE106" s="12">
        <f t="shared" si="50"/>
        <v>0</v>
      </c>
      <c r="AF106" s="11">
        <f t="shared" si="51"/>
        <v>0</v>
      </c>
      <c r="AG106" s="12">
        <f t="shared" si="52"/>
        <v>0</v>
      </c>
      <c r="AH106" s="11">
        <f t="shared" si="53"/>
        <v>0</v>
      </c>
      <c r="AI106" s="12">
        <f t="shared" si="54"/>
        <v>0</v>
      </c>
      <c r="AJ106" s="11">
        <f t="shared" si="55"/>
        <v>0</v>
      </c>
      <c r="AK106" s="12">
        <f t="shared" si="56"/>
        <v>0</v>
      </c>
    </row>
    <row r="107" spans="1:37" x14ac:dyDescent="0.3">
      <c r="A107">
        <v>590925</v>
      </c>
      <c r="C107" s="1">
        <v>43724</v>
      </c>
      <c r="D107">
        <v>1</v>
      </c>
      <c r="E107" t="s">
        <v>226</v>
      </c>
      <c r="F107" t="s">
        <v>534</v>
      </c>
      <c r="G107" t="s">
        <v>17</v>
      </c>
      <c r="H107" s="23">
        <v>2069328</v>
      </c>
      <c r="J107" s="11">
        <f t="shared" si="29"/>
        <v>0</v>
      </c>
      <c r="K107" s="12">
        <f t="shared" si="30"/>
        <v>0</v>
      </c>
      <c r="L107">
        <f t="shared" si="31"/>
        <v>0</v>
      </c>
      <c r="M107">
        <f t="shared" si="32"/>
        <v>0</v>
      </c>
      <c r="N107" s="11">
        <f t="shared" si="33"/>
        <v>0</v>
      </c>
      <c r="O107" s="12">
        <f t="shared" si="34"/>
        <v>0</v>
      </c>
      <c r="P107">
        <f t="shared" si="35"/>
        <v>0</v>
      </c>
      <c r="Q107">
        <f t="shared" si="36"/>
        <v>0</v>
      </c>
      <c r="R107" s="11">
        <f t="shared" si="37"/>
        <v>0</v>
      </c>
      <c r="S107" s="12">
        <f t="shared" si="38"/>
        <v>0</v>
      </c>
      <c r="T107" s="11">
        <f t="shared" si="39"/>
        <v>0</v>
      </c>
      <c r="U107" s="12">
        <f t="shared" si="40"/>
        <v>0</v>
      </c>
      <c r="V107" s="11">
        <f t="shared" si="41"/>
        <v>0</v>
      </c>
      <c r="W107" s="12">
        <f t="shared" si="42"/>
        <v>0</v>
      </c>
      <c r="X107" s="11">
        <f t="shared" si="43"/>
        <v>0</v>
      </c>
      <c r="Y107" s="12">
        <f t="shared" si="44"/>
        <v>0</v>
      </c>
      <c r="Z107" s="11">
        <f t="shared" si="45"/>
        <v>0</v>
      </c>
      <c r="AA107" s="12">
        <f t="shared" si="46"/>
        <v>0</v>
      </c>
      <c r="AB107" s="11">
        <f t="shared" si="47"/>
        <v>0</v>
      </c>
      <c r="AC107" s="12">
        <f t="shared" si="48"/>
        <v>0</v>
      </c>
      <c r="AD107" s="11">
        <f t="shared" si="49"/>
        <v>0</v>
      </c>
      <c r="AE107" s="12">
        <f t="shared" si="50"/>
        <v>0</v>
      </c>
      <c r="AF107" s="11">
        <f t="shared" si="51"/>
        <v>0</v>
      </c>
      <c r="AG107" s="12">
        <f t="shared" si="52"/>
        <v>0</v>
      </c>
      <c r="AH107" s="11">
        <f t="shared" si="53"/>
        <v>0</v>
      </c>
      <c r="AI107" s="12">
        <f t="shared" si="54"/>
        <v>0</v>
      </c>
      <c r="AJ107" s="11">
        <f t="shared" si="55"/>
        <v>0</v>
      </c>
      <c r="AK107" s="12">
        <f t="shared" si="56"/>
        <v>0</v>
      </c>
    </row>
    <row r="108" spans="1:37" x14ac:dyDescent="0.3">
      <c r="A108">
        <v>590925</v>
      </c>
      <c r="C108" s="1">
        <v>43724</v>
      </c>
      <c r="D108">
        <v>2</v>
      </c>
      <c r="E108" t="s">
        <v>226</v>
      </c>
      <c r="F108" t="s">
        <v>534</v>
      </c>
      <c r="G108" t="s">
        <v>13</v>
      </c>
      <c r="H108" s="23">
        <v>2595912</v>
      </c>
      <c r="J108" s="11">
        <f t="shared" si="29"/>
        <v>0</v>
      </c>
      <c r="K108" s="12">
        <f t="shared" si="30"/>
        <v>0</v>
      </c>
      <c r="L108">
        <f t="shared" si="31"/>
        <v>0</v>
      </c>
      <c r="M108">
        <f t="shared" si="32"/>
        <v>0</v>
      </c>
      <c r="N108" s="11">
        <f t="shared" si="33"/>
        <v>1</v>
      </c>
      <c r="O108" s="12">
        <f t="shared" si="34"/>
        <v>0</v>
      </c>
      <c r="P108">
        <f t="shared" si="35"/>
        <v>0</v>
      </c>
      <c r="Q108">
        <f t="shared" si="36"/>
        <v>0</v>
      </c>
      <c r="R108" s="11">
        <f t="shared" si="37"/>
        <v>0</v>
      </c>
      <c r="S108" s="12">
        <f t="shared" si="38"/>
        <v>0</v>
      </c>
      <c r="T108" s="11">
        <f t="shared" si="39"/>
        <v>0</v>
      </c>
      <c r="U108" s="12">
        <f t="shared" si="40"/>
        <v>0</v>
      </c>
      <c r="V108" s="11">
        <f t="shared" si="41"/>
        <v>0</v>
      </c>
      <c r="W108" s="12">
        <f t="shared" si="42"/>
        <v>0</v>
      </c>
      <c r="X108" s="11">
        <f t="shared" si="43"/>
        <v>0</v>
      </c>
      <c r="Y108" s="12">
        <f t="shared" si="44"/>
        <v>0</v>
      </c>
      <c r="Z108" s="11">
        <f t="shared" si="45"/>
        <v>0</v>
      </c>
      <c r="AA108" s="12">
        <f t="shared" si="46"/>
        <v>0</v>
      </c>
      <c r="AB108" s="11">
        <f t="shared" si="47"/>
        <v>0</v>
      </c>
      <c r="AC108" s="12">
        <f t="shared" si="48"/>
        <v>0</v>
      </c>
      <c r="AD108" s="11">
        <f t="shared" si="49"/>
        <v>0</v>
      </c>
      <c r="AE108" s="12">
        <f t="shared" si="50"/>
        <v>0</v>
      </c>
      <c r="AF108" s="11">
        <f t="shared" si="51"/>
        <v>0</v>
      </c>
      <c r="AG108" s="12">
        <f t="shared" si="52"/>
        <v>0</v>
      </c>
      <c r="AH108" s="11">
        <f t="shared" si="53"/>
        <v>0</v>
      </c>
      <c r="AI108" s="12">
        <f t="shared" si="54"/>
        <v>0</v>
      </c>
      <c r="AJ108" s="11">
        <f t="shared" si="55"/>
        <v>0</v>
      </c>
      <c r="AK108" s="12">
        <f t="shared" si="56"/>
        <v>0</v>
      </c>
    </row>
    <row r="109" spans="1:37" x14ac:dyDescent="0.3">
      <c r="A109">
        <v>590925</v>
      </c>
      <c r="C109" s="1">
        <v>43724</v>
      </c>
      <c r="D109">
        <v>3</v>
      </c>
      <c r="E109" t="s">
        <v>226</v>
      </c>
      <c r="F109" t="s">
        <v>534</v>
      </c>
      <c r="G109" t="s">
        <v>12</v>
      </c>
      <c r="H109" s="23">
        <v>2703297</v>
      </c>
      <c r="J109" s="11">
        <f t="shared" si="29"/>
        <v>0</v>
      </c>
      <c r="K109" s="12">
        <f t="shared" si="30"/>
        <v>0</v>
      </c>
      <c r="L109">
        <f t="shared" si="31"/>
        <v>0</v>
      </c>
      <c r="M109">
        <f t="shared" si="32"/>
        <v>0</v>
      </c>
      <c r="N109" s="11">
        <f t="shared" si="33"/>
        <v>0</v>
      </c>
      <c r="O109" s="12">
        <f t="shared" si="34"/>
        <v>0</v>
      </c>
      <c r="P109">
        <f t="shared" si="35"/>
        <v>0</v>
      </c>
      <c r="Q109">
        <f t="shared" si="36"/>
        <v>0</v>
      </c>
      <c r="R109" s="11">
        <f t="shared" si="37"/>
        <v>0</v>
      </c>
      <c r="S109" s="12">
        <f t="shared" si="38"/>
        <v>0</v>
      </c>
      <c r="T109" s="11">
        <f t="shared" si="39"/>
        <v>0</v>
      </c>
      <c r="U109" s="12">
        <f t="shared" si="40"/>
        <v>0</v>
      </c>
      <c r="V109" s="11">
        <f t="shared" si="41"/>
        <v>1</v>
      </c>
      <c r="W109" s="12">
        <f t="shared" si="42"/>
        <v>0</v>
      </c>
      <c r="X109" s="11">
        <f t="shared" si="43"/>
        <v>0</v>
      </c>
      <c r="Y109" s="12">
        <f t="shared" si="44"/>
        <v>0</v>
      </c>
      <c r="Z109" s="11">
        <f t="shared" si="45"/>
        <v>0</v>
      </c>
      <c r="AA109" s="12">
        <f t="shared" si="46"/>
        <v>0</v>
      </c>
      <c r="AB109" s="11">
        <f t="shared" si="47"/>
        <v>0</v>
      </c>
      <c r="AC109" s="12">
        <f t="shared" si="48"/>
        <v>0</v>
      </c>
      <c r="AD109" s="11">
        <f t="shared" si="49"/>
        <v>0</v>
      </c>
      <c r="AE109" s="12">
        <f t="shared" si="50"/>
        <v>0</v>
      </c>
      <c r="AF109" s="11">
        <f t="shared" si="51"/>
        <v>0</v>
      </c>
      <c r="AG109" s="12">
        <f t="shared" si="52"/>
        <v>0</v>
      </c>
      <c r="AH109" s="11">
        <f t="shared" si="53"/>
        <v>0</v>
      </c>
      <c r="AI109" s="12">
        <f t="shared" si="54"/>
        <v>0</v>
      </c>
      <c r="AJ109" s="11">
        <f t="shared" si="55"/>
        <v>0</v>
      </c>
      <c r="AK109" s="12">
        <f t="shared" si="56"/>
        <v>0</v>
      </c>
    </row>
    <row r="110" spans="1:37" x14ac:dyDescent="0.3">
      <c r="A110">
        <v>590925</v>
      </c>
      <c r="C110" s="1">
        <v>43724</v>
      </c>
      <c r="D110">
        <v>4</v>
      </c>
      <c r="E110" t="s">
        <v>226</v>
      </c>
      <c r="F110" t="s">
        <v>534</v>
      </c>
      <c r="G110" t="s">
        <v>156</v>
      </c>
      <c r="H110" s="23">
        <v>2727573</v>
      </c>
      <c r="J110" s="11">
        <f t="shared" si="29"/>
        <v>1</v>
      </c>
      <c r="K110" s="12">
        <f t="shared" si="30"/>
        <v>0</v>
      </c>
      <c r="L110">
        <f t="shared" si="31"/>
        <v>0</v>
      </c>
      <c r="M110">
        <f t="shared" si="32"/>
        <v>0</v>
      </c>
      <c r="N110" s="11">
        <f t="shared" si="33"/>
        <v>0</v>
      </c>
      <c r="O110" s="12">
        <f t="shared" si="34"/>
        <v>0</v>
      </c>
      <c r="P110">
        <f t="shared" si="35"/>
        <v>0</v>
      </c>
      <c r="Q110">
        <f t="shared" si="36"/>
        <v>0</v>
      </c>
      <c r="R110" s="11">
        <f t="shared" si="37"/>
        <v>0</v>
      </c>
      <c r="S110" s="12">
        <f t="shared" si="38"/>
        <v>0</v>
      </c>
      <c r="T110" s="11">
        <f t="shared" si="39"/>
        <v>0</v>
      </c>
      <c r="U110" s="12">
        <f t="shared" si="40"/>
        <v>0</v>
      </c>
      <c r="V110" s="11">
        <f t="shared" si="41"/>
        <v>0</v>
      </c>
      <c r="W110" s="12">
        <f t="shared" si="42"/>
        <v>0</v>
      </c>
      <c r="X110" s="11">
        <f t="shared" si="43"/>
        <v>0</v>
      </c>
      <c r="Y110" s="12">
        <f t="shared" si="44"/>
        <v>0</v>
      </c>
      <c r="Z110" s="11">
        <f t="shared" si="45"/>
        <v>0</v>
      </c>
      <c r="AA110" s="12">
        <f t="shared" si="46"/>
        <v>0</v>
      </c>
      <c r="AB110" s="11">
        <f t="shared" si="47"/>
        <v>0</v>
      </c>
      <c r="AC110" s="12">
        <f t="shared" si="48"/>
        <v>0</v>
      </c>
      <c r="AD110" s="11">
        <f t="shared" si="49"/>
        <v>0</v>
      </c>
      <c r="AE110" s="12">
        <f t="shared" si="50"/>
        <v>0</v>
      </c>
      <c r="AF110" s="11">
        <f t="shared" si="51"/>
        <v>0</v>
      </c>
      <c r="AG110" s="12">
        <f t="shared" si="52"/>
        <v>0</v>
      </c>
      <c r="AH110" s="11">
        <f t="shared" si="53"/>
        <v>0</v>
      </c>
      <c r="AI110" s="12">
        <f t="shared" si="54"/>
        <v>0</v>
      </c>
      <c r="AJ110" s="11">
        <f t="shared" si="55"/>
        <v>0</v>
      </c>
      <c r="AK110" s="12">
        <f t="shared" si="56"/>
        <v>0</v>
      </c>
    </row>
    <row r="111" spans="1:37" x14ac:dyDescent="0.3">
      <c r="A111">
        <v>590925</v>
      </c>
      <c r="C111" s="1">
        <v>43724</v>
      </c>
      <c r="D111">
        <v>5</v>
      </c>
      <c r="E111" t="s">
        <v>226</v>
      </c>
      <c r="F111" t="s">
        <v>534</v>
      </c>
      <c r="G111" t="s">
        <v>14</v>
      </c>
      <c r="H111" s="23">
        <v>2748670</v>
      </c>
      <c r="J111" s="11">
        <f t="shared" si="29"/>
        <v>0</v>
      </c>
      <c r="K111" s="12">
        <f t="shared" si="30"/>
        <v>0</v>
      </c>
      <c r="L111">
        <f t="shared" si="31"/>
        <v>0</v>
      </c>
      <c r="M111">
        <f t="shared" si="32"/>
        <v>0</v>
      </c>
      <c r="N111" s="11">
        <f t="shared" si="33"/>
        <v>0</v>
      </c>
      <c r="O111" s="12">
        <f t="shared" si="34"/>
        <v>0</v>
      </c>
      <c r="P111">
        <f t="shared" si="35"/>
        <v>0</v>
      </c>
      <c r="Q111">
        <f t="shared" si="36"/>
        <v>0</v>
      </c>
      <c r="R111" s="11">
        <f t="shared" si="37"/>
        <v>0</v>
      </c>
      <c r="S111" s="12">
        <f t="shared" si="38"/>
        <v>0</v>
      </c>
      <c r="T111" s="11">
        <f t="shared" si="39"/>
        <v>0</v>
      </c>
      <c r="U111" s="12">
        <f t="shared" si="40"/>
        <v>0</v>
      </c>
      <c r="V111" s="11">
        <f t="shared" si="41"/>
        <v>0</v>
      </c>
      <c r="W111" s="12">
        <f t="shared" si="42"/>
        <v>0</v>
      </c>
      <c r="X111" s="11">
        <f t="shared" si="43"/>
        <v>0</v>
      </c>
      <c r="Y111" s="12">
        <f t="shared" si="44"/>
        <v>0</v>
      </c>
      <c r="Z111" s="11">
        <f t="shared" si="45"/>
        <v>1</v>
      </c>
      <c r="AA111" s="12">
        <f t="shared" si="46"/>
        <v>0</v>
      </c>
      <c r="AB111" s="11">
        <f t="shared" si="47"/>
        <v>0</v>
      </c>
      <c r="AC111" s="12">
        <f t="shared" si="48"/>
        <v>0</v>
      </c>
      <c r="AD111" s="11">
        <f t="shared" si="49"/>
        <v>0</v>
      </c>
      <c r="AE111" s="12">
        <f t="shared" si="50"/>
        <v>0</v>
      </c>
      <c r="AF111" s="11">
        <f t="shared" si="51"/>
        <v>0</v>
      </c>
      <c r="AG111" s="12">
        <f t="shared" si="52"/>
        <v>0</v>
      </c>
      <c r="AH111" s="11">
        <f t="shared" si="53"/>
        <v>0</v>
      </c>
      <c r="AI111" s="12">
        <f t="shared" si="54"/>
        <v>0</v>
      </c>
      <c r="AJ111" s="11">
        <f t="shared" si="55"/>
        <v>0</v>
      </c>
      <c r="AK111" s="12">
        <f t="shared" si="56"/>
        <v>0</v>
      </c>
    </row>
    <row r="112" spans="1:37" x14ac:dyDescent="0.3">
      <c r="A112">
        <v>590925</v>
      </c>
      <c r="C112" s="1">
        <v>43724</v>
      </c>
      <c r="D112">
        <v>6</v>
      </c>
      <c r="E112" t="s">
        <v>226</v>
      </c>
      <c r="F112" t="s">
        <v>534</v>
      </c>
      <c r="G112" t="s">
        <v>15</v>
      </c>
      <c r="H112" s="23">
        <v>3022302</v>
      </c>
      <c r="J112" s="11">
        <f t="shared" si="29"/>
        <v>0</v>
      </c>
      <c r="K112" s="12">
        <f t="shared" si="30"/>
        <v>0</v>
      </c>
      <c r="L112">
        <f t="shared" si="31"/>
        <v>0</v>
      </c>
      <c r="M112">
        <f t="shared" si="32"/>
        <v>0</v>
      </c>
      <c r="N112" s="11">
        <f t="shared" si="33"/>
        <v>0</v>
      </c>
      <c r="O112" s="12">
        <f t="shared" si="34"/>
        <v>0</v>
      </c>
      <c r="P112">
        <f t="shared" si="35"/>
        <v>0</v>
      </c>
      <c r="Q112">
        <f t="shared" si="36"/>
        <v>0</v>
      </c>
      <c r="R112" s="11">
        <f t="shared" si="37"/>
        <v>0</v>
      </c>
      <c r="S112" s="12">
        <f t="shared" si="38"/>
        <v>0</v>
      </c>
      <c r="T112" s="11">
        <f t="shared" si="39"/>
        <v>0</v>
      </c>
      <c r="U112" s="12">
        <f t="shared" si="40"/>
        <v>0</v>
      </c>
      <c r="V112" s="11">
        <f t="shared" si="41"/>
        <v>0</v>
      </c>
      <c r="W112" s="12">
        <f t="shared" si="42"/>
        <v>0</v>
      </c>
      <c r="X112" s="11">
        <f t="shared" si="43"/>
        <v>0</v>
      </c>
      <c r="Y112" s="12">
        <f t="shared" si="44"/>
        <v>0</v>
      </c>
      <c r="Z112" s="11">
        <f t="shared" si="45"/>
        <v>0</v>
      </c>
      <c r="AA112" s="12">
        <f t="shared" si="46"/>
        <v>0</v>
      </c>
      <c r="AB112" s="11">
        <f t="shared" si="47"/>
        <v>0</v>
      </c>
      <c r="AC112" s="12">
        <f t="shared" si="48"/>
        <v>0</v>
      </c>
      <c r="AD112" s="11">
        <f t="shared" si="49"/>
        <v>0</v>
      </c>
      <c r="AE112" s="12">
        <f t="shared" si="50"/>
        <v>0</v>
      </c>
      <c r="AF112" s="11">
        <f t="shared" si="51"/>
        <v>1</v>
      </c>
      <c r="AG112" s="12">
        <f t="shared" si="52"/>
        <v>0</v>
      </c>
      <c r="AH112" s="11">
        <f t="shared" si="53"/>
        <v>0</v>
      </c>
      <c r="AI112" s="12">
        <f t="shared" si="54"/>
        <v>0</v>
      </c>
      <c r="AJ112" s="11">
        <f t="shared" si="55"/>
        <v>0</v>
      </c>
      <c r="AK112" s="12">
        <f t="shared" si="56"/>
        <v>0</v>
      </c>
    </row>
    <row r="113" spans="1:37" x14ac:dyDescent="0.3">
      <c r="A113">
        <v>590925</v>
      </c>
      <c r="C113" s="1">
        <v>43724</v>
      </c>
      <c r="D113">
        <v>7</v>
      </c>
      <c r="E113" t="s">
        <v>226</v>
      </c>
      <c r="F113" t="s">
        <v>534</v>
      </c>
      <c r="G113" t="s">
        <v>42</v>
      </c>
      <c r="H113" s="23">
        <v>3201644</v>
      </c>
      <c r="J113" s="11">
        <f t="shared" si="29"/>
        <v>0</v>
      </c>
      <c r="K113" s="12">
        <f t="shared" si="30"/>
        <v>0</v>
      </c>
      <c r="L113">
        <f t="shared" si="31"/>
        <v>0</v>
      </c>
      <c r="M113">
        <f t="shared" si="32"/>
        <v>0</v>
      </c>
      <c r="N113" s="11">
        <f t="shared" si="33"/>
        <v>0</v>
      </c>
      <c r="O113" s="12">
        <f t="shared" si="34"/>
        <v>0</v>
      </c>
      <c r="P113">
        <f t="shared" si="35"/>
        <v>0</v>
      </c>
      <c r="Q113">
        <f t="shared" si="36"/>
        <v>0</v>
      </c>
      <c r="R113" s="11">
        <f t="shared" si="37"/>
        <v>0</v>
      </c>
      <c r="S113" s="12">
        <f t="shared" si="38"/>
        <v>0</v>
      </c>
      <c r="T113" s="11">
        <f t="shared" si="39"/>
        <v>0</v>
      </c>
      <c r="U113" s="12">
        <f t="shared" si="40"/>
        <v>0</v>
      </c>
      <c r="V113" s="11">
        <f t="shared" si="41"/>
        <v>0</v>
      </c>
      <c r="W113" s="12">
        <f t="shared" si="42"/>
        <v>0</v>
      </c>
      <c r="X113" s="11">
        <f t="shared" si="43"/>
        <v>0</v>
      </c>
      <c r="Y113" s="12">
        <f t="shared" si="44"/>
        <v>0</v>
      </c>
      <c r="Z113" s="11">
        <f t="shared" si="45"/>
        <v>0</v>
      </c>
      <c r="AA113" s="12">
        <f t="shared" si="46"/>
        <v>0</v>
      </c>
      <c r="AB113" s="11">
        <f t="shared" si="47"/>
        <v>0</v>
      </c>
      <c r="AC113" s="12">
        <f t="shared" si="48"/>
        <v>0</v>
      </c>
      <c r="AD113" s="11">
        <f t="shared" si="49"/>
        <v>0</v>
      </c>
      <c r="AE113" s="12">
        <f t="shared" si="50"/>
        <v>0</v>
      </c>
      <c r="AF113" s="11">
        <f t="shared" si="51"/>
        <v>0</v>
      </c>
      <c r="AG113" s="12">
        <f t="shared" si="52"/>
        <v>0</v>
      </c>
      <c r="AH113" s="11">
        <f t="shared" si="53"/>
        <v>0</v>
      </c>
      <c r="AI113" s="12">
        <f t="shared" si="54"/>
        <v>0</v>
      </c>
      <c r="AJ113" s="11">
        <f t="shared" si="55"/>
        <v>0</v>
      </c>
      <c r="AK113" s="12">
        <f t="shared" si="56"/>
        <v>0</v>
      </c>
    </row>
    <row r="114" spans="1:37" x14ac:dyDescent="0.3">
      <c r="A114">
        <v>590925</v>
      </c>
      <c r="C114" s="1">
        <v>43724</v>
      </c>
      <c r="D114">
        <v>8</v>
      </c>
      <c r="E114" t="s">
        <v>226</v>
      </c>
      <c r="F114" t="s">
        <v>534</v>
      </c>
      <c r="G114" t="s">
        <v>138</v>
      </c>
      <c r="H114" s="23">
        <v>4596667</v>
      </c>
      <c r="J114" s="11">
        <f t="shared" si="29"/>
        <v>0</v>
      </c>
      <c r="K114" s="12">
        <f t="shared" si="30"/>
        <v>0</v>
      </c>
      <c r="L114">
        <f t="shared" si="31"/>
        <v>0</v>
      </c>
      <c r="M114">
        <f t="shared" si="32"/>
        <v>0</v>
      </c>
      <c r="N114" s="11">
        <f t="shared" si="33"/>
        <v>0</v>
      </c>
      <c r="O114" s="12">
        <f t="shared" si="34"/>
        <v>0</v>
      </c>
      <c r="P114">
        <f t="shared" si="35"/>
        <v>0</v>
      </c>
      <c r="Q114">
        <f t="shared" si="36"/>
        <v>0</v>
      </c>
      <c r="R114" s="11">
        <f t="shared" si="37"/>
        <v>0</v>
      </c>
      <c r="S114" s="12">
        <f t="shared" si="38"/>
        <v>0</v>
      </c>
      <c r="T114" s="11">
        <f t="shared" si="39"/>
        <v>0</v>
      </c>
      <c r="U114" s="12">
        <f t="shared" si="40"/>
        <v>0</v>
      </c>
      <c r="V114" s="11">
        <f t="shared" si="41"/>
        <v>0</v>
      </c>
      <c r="W114" s="12">
        <f t="shared" si="42"/>
        <v>0</v>
      </c>
      <c r="X114" s="11">
        <f t="shared" si="43"/>
        <v>0</v>
      </c>
      <c r="Y114" s="12">
        <f t="shared" si="44"/>
        <v>0</v>
      </c>
      <c r="Z114" s="11">
        <f t="shared" si="45"/>
        <v>0</v>
      </c>
      <c r="AA114" s="12">
        <f t="shared" si="46"/>
        <v>0</v>
      </c>
      <c r="AB114" s="11">
        <f t="shared" si="47"/>
        <v>0</v>
      </c>
      <c r="AC114" s="12">
        <f t="shared" si="48"/>
        <v>0</v>
      </c>
      <c r="AD114" s="11">
        <f t="shared" si="49"/>
        <v>0</v>
      </c>
      <c r="AE114" s="12">
        <f t="shared" si="50"/>
        <v>0</v>
      </c>
      <c r="AF114" s="11">
        <f t="shared" si="51"/>
        <v>0</v>
      </c>
      <c r="AG114" s="12">
        <f t="shared" si="52"/>
        <v>0</v>
      </c>
      <c r="AH114" s="11">
        <f t="shared" si="53"/>
        <v>0</v>
      </c>
      <c r="AI114" s="12">
        <f t="shared" si="54"/>
        <v>0</v>
      </c>
      <c r="AJ114" s="11">
        <f t="shared" si="55"/>
        <v>0</v>
      </c>
      <c r="AK114" s="12">
        <f t="shared" si="56"/>
        <v>0</v>
      </c>
    </row>
    <row r="115" spans="1:37" x14ac:dyDescent="0.3">
      <c r="A115">
        <v>590925</v>
      </c>
      <c r="C115" s="1">
        <v>43724</v>
      </c>
      <c r="D115">
        <v>9</v>
      </c>
      <c r="E115" t="s">
        <v>226</v>
      </c>
      <c r="F115" t="s">
        <v>532</v>
      </c>
      <c r="G115" t="s">
        <v>17</v>
      </c>
      <c r="H115" s="23">
        <v>3479439</v>
      </c>
      <c r="J115" s="11">
        <f t="shared" si="29"/>
        <v>0</v>
      </c>
      <c r="K115" s="12">
        <f t="shared" si="30"/>
        <v>0</v>
      </c>
      <c r="L115">
        <f t="shared" si="31"/>
        <v>0</v>
      </c>
      <c r="M115">
        <f t="shared" si="32"/>
        <v>0</v>
      </c>
      <c r="N115" s="11">
        <f t="shared" si="33"/>
        <v>0</v>
      </c>
      <c r="O115" s="12">
        <f t="shared" si="34"/>
        <v>0</v>
      </c>
      <c r="P115">
        <f t="shared" si="35"/>
        <v>0</v>
      </c>
      <c r="Q115">
        <f t="shared" si="36"/>
        <v>0</v>
      </c>
      <c r="R115" s="11">
        <f t="shared" si="37"/>
        <v>0</v>
      </c>
      <c r="S115" s="12">
        <f t="shared" si="38"/>
        <v>0</v>
      </c>
      <c r="T115" s="11">
        <f t="shared" si="39"/>
        <v>0</v>
      </c>
      <c r="U115" s="12">
        <f t="shared" si="40"/>
        <v>0</v>
      </c>
      <c r="V115" s="11">
        <f t="shared" si="41"/>
        <v>0</v>
      </c>
      <c r="W115" s="12">
        <f t="shared" si="42"/>
        <v>0</v>
      </c>
      <c r="X115" s="11">
        <f t="shared" si="43"/>
        <v>0</v>
      </c>
      <c r="Y115" s="12">
        <f t="shared" si="44"/>
        <v>0</v>
      </c>
      <c r="Z115" s="11">
        <f t="shared" si="45"/>
        <v>0</v>
      </c>
      <c r="AA115" s="12">
        <f t="shared" si="46"/>
        <v>0</v>
      </c>
      <c r="AB115" s="11">
        <f t="shared" si="47"/>
        <v>0</v>
      </c>
      <c r="AC115" s="12">
        <f t="shared" si="48"/>
        <v>0</v>
      </c>
      <c r="AD115" s="11">
        <f t="shared" si="49"/>
        <v>0</v>
      </c>
      <c r="AE115" s="12">
        <f t="shared" si="50"/>
        <v>0</v>
      </c>
      <c r="AF115" s="11">
        <f t="shared" si="51"/>
        <v>0</v>
      </c>
      <c r="AG115" s="12">
        <f t="shared" si="52"/>
        <v>0</v>
      </c>
      <c r="AH115" s="11">
        <f t="shared" si="53"/>
        <v>0</v>
      </c>
      <c r="AI115" s="12">
        <f t="shared" si="54"/>
        <v>0</v>
      </c>
      <c r="AJ115" s="11">
        <f t="shared" si="55"/>
        <v>0</v>
      </c>
      <c r="AK115" s="12">
        <f t="shared" si="56"/>
        <v>0</v>
      </c>
    </row>
    <row r="116" spans="1:37" x14ac:dyDescent="0.3">
      <c r="A116">
        <v>590925</v>
      </c>
      <c r="C116" s="1">
        <v>43724</v>
      </c>
      <c r="D116">
        <v>10</v>
      </c>
      <c r="E116" t="s">
        <v>226</v>
      </c>
      <c r="F116" t="s">
        <v>532</v>
      </c>
      <c r="G116" t="s">
        <v>13</v>
      </c>
      <c r="H116" s="23">
        <v>4284944</v>
      </c>
      <c r="J116" s="11">
        <f t="shared" si="29"/>
        <v>0</v>
      </c>
      <c r="K116" s="12">
        <f t="shared" si="30"/>
        <v>0</v>
      </c>
      <c r="L116">
        <f t="shared" si="31"/>
        <v>0</v>
      </c>
      <c r="M116">
        <f t="shared" si="32"/>
        <v>0</v>
      </c>
      <c r="N116" s="11">
        <f t="shared" si="33"/>
        <v>1</v>
      </c>
      <c r="O116" s="12">
        <f t="shared" si="34"/>
        <v>0</v>
      </c>
      <c r="P116">
        <f t="shared" si="35"/>
        <v>0</v>
      </c>
      <c r="Q116">
        <f t="shared" si="36"/>
        <v>0</v>
      </c>
      <c r="R116" s="11">
        <f t="shared" si="37"/>
        <v>0</v>
      </c>
      <c r="S116" s="12">
        <f t="shared" si="38"/>
        <v>0</v>
      </c>
      <c r="T116" s="11">
        <f t="shared" si="39"/>
        <v>0</v>
      </c>
      <c r="U116" s="12">
        <f t="shared" si="40"/>
        <v>0</v>
      </c>
      <c r="V116" s="11">
        <f t="shared" si="41"/>
        <v>0</v>
      </c>
      <c r="W116" s="12">
        <f t="shared" si="42"/>
        <v>0</v>
      </c>
      <c r="X116" s="11">
        <f t="shared" si="43"/>
        <v>0</v>
      </c>
      <c r="Y116" s="12">
        <f t="shared" si="44"/>
        <v>0</v>
      </c>
      <c r="Z116" s="11">
        <f t="shared" si="45"/>
        <v>0</v>
      </c>
      <c r="AA116" s="12">
        <f t="shared" si="46"/>
        <v>0</v>
      </c>
      <c r="AB116" s="11">
        <f t="shared" si="47"/>
        <v>0</v>
      </c>
      <c r="AC116" s="12">
        <f t="shared" si="48"/>
        <v>0</v>
      </c>
      <c r="AD116" s="11">
        <f t="shared" si="49"/>
        <v>0</v>
      </c>
      <c r="AE116" s="12">
        <f t="shared" si="50"/>
        <v>0</v>
      </c>
      <c r="AF116" s="11">
        <f t="shared" si="51"/>
        <v>0</v>
      </c>
      <c r="AG116" s="12">
        <f t="shared" si="52"/>
        <v>0</v>
      </c>
      <c r="AH116" s="11">
        <f t="shared" si="53"/>
        <v>0</v>
      </c>
      <c r="AI116" s="12">
        <f t="shared" si="54"/>
        <v>0</v>
      </c>
      <c r="AJ116" s="11">
        <f t="shared" si="55"/>
        <v>0</v>
      </c>
      <c r="AK116" s="12">
        <f t="shared" si="56"/>
        <v>0</v>
      </c>
    </row>
    <row r="117" spans="1:37" x14ac:dyDescent="0.3">
      <c r="A117">
        <v>590925</v>
      </c>
      <c r="C117" s="1">
        <v>43724</v>
      </c>
      <c r="D117">
        <v>11</v>
      </c>
      <c r="E117" t="s">
        <v>226</v>
      </c>
      <c r="F117" t="s">
        <v>532</v>
      </c>
      <c r="G117" t="s">
        <v>156</v>
      </c>
      <c r="H117" s="23">
        <v>4470698</v>
      </c>
      <c r="J117" s="11">
        <f t="shared" si="29"/>
        <v>1</v>
      </c>
      <c r="K117" s="12">
        <f t="shared" si="30"/>
        <v>0</v>
      </c>
      <c r="L117">
        <f t="shared" si="31"/>
        <v>0</v>
      </c>
      <c r="M117">
        <f t="shared" si="32"/>
        <v>0</v>
      </c>
      <c r="N117" s="11">
        <f t="shared" si="33"/>
        <v>0</v>
      </c>
      <c r="O117" s="12">
        <f t="shared" si="34"/>
        <v>0</v>
      </c>
      <c r="P117">
        <f t="shared" si="35"/>
        <v>0</v>
      </c>
      <c r="Q117">
        <f t="shared" si="36"/>
        <v>0</v>
      </c>
      <c r="R117" s="11">
        <f t="shared" si="37"/>
        <v>0</v>
      </c>
      <c r="S117" s="12">
        <f t="shared" si="38"/>
        <v>0</v>
      </c>
      <c r="T117" s="11">
        <f t="shared" si="39"/>
        <v>0</v>
      </c>
      <c r="U117" s="12">
        <f t="shared" si="40"/>
        <v>0</v>
      </c>
      <c r="V117" s="11">
        <f t="shared" si="41"/>
        <v>0</v>
      </c>
      <c r="W117" s="12">
        <f t="shared" si="42"/>
        <v>0</v>
      </c>
      <c r="X117" s="11">
        <f t="shared" si="43"/>
        <v>0</v>
      </c>
      <c r="Y117" s="12">
        <f t="shared" si="44"/>
        <v>0</v>
      </c>
      <c r="Z117" s="11">
        <f t="shared" si="45"/>
        <v>0</v>
      </c>
      <c r="AA117" s="12">
        <f t="shared" si="46"/>
        <v>0</v>
      </c>
      <c r="AB117" s="11">
        <f t="shared" si="47"/>
        <v>0</v>
      </c>
      <c r="AC117" s="12">
        <f t="shared" si="48"/>
        <v>0</v>
      </c>
      <c r="AD117" s="11">
        <f t="shared" si="49"/>
        <v>0</v>
      </c>
      <c r="AE117" s="12">
        <f t="shared" si="50"/>
        <v>0</v>
      </c>
      <c r="AF117" s="11">
        <f t="shared" si="51"/>
        <v>0</v>
      </c>
      <c r="AG117" s="12">
        <f t="shared" si="52"/>
        <v>0</v>
      </c>
      <c r="AH117" s="11">
        <f t="shared" si="53"/>
        <v>0</v>
      </c>
      <c r="AI117" s="12">
        <f t="shared" si="54"/>
        <v>0</v>
      </c>
      <c r="AJ117" s="11">
        <f t="shared" si="55"/>
        <v>0</v>
      </c>
      <c r="AK117" s="12">
        <f t="shared" si="56"/>
        <v>0</v>
      </c>
    </row>
    <row r="118" spans="1:37" x14ac:dyDescent="0.3">
      <c r="A118">
        <v>590925</v>
      </c>
      <c r="C118" s="1">
        <v>43724</v>
      </c>
      <c r="D118">
        <v>12</v>
      </c>
      <c r="E118" t="s">
        <v>226</v>
      </c>
      <c r="F118" t="s">
        <v>532</v>
      </c>
      <c r="G118" t="s">
        <v>12</v>
      </c>
      <c r="H118" s="23">
        <v>4483039</v>
      </c>
      <c r="J118" s="11">
        <f t="shared" si="29"/>
        <v>0</v>
      </c>
      <c r="K118" s="12">
        <f t="shared" si="30"/>
        <v>0</v>
      </c>
      <c r="L118">
        <f t="shared" si="31"/>
        <v>0</v>
      </c>
      <c r="M118">
        <f t="shared" si="32"/>
        <v>0</v>
      </c>
      <c r="N118" s="11">
        <f t="shared" si="33"/>
        <v>0</v>
      </c>
      <c r="O118" s="12">
        <f t="shared" si="34"/>
        <v>0</v>
      </c>
      <c r="P118">
        <f t="shared" si="35"/>
        <v>0</v>
      </c>
      <c r="Q118">
        <f t="shared" si="36"/>
        <v>0</v>
      </c>
      <c r="R118" s="11">
        <f t="shared" si="37"/>
        <v>0</v>
      </c>
      <c r="S118" s="12">
        <f t="shared" si="38"/>
        <v>0</v>
      </c>
      <c r="T118" s="11">
        <f t="shared" si="39"/>
        <v>0</v>
      </c>
      <c r="U118" s="12">
        <f t="shared" si="40"/>
        <v>0</v>
      </c>
      <c r="V118" s="11">
        <f t="shared" si="41"/>
        <v>1</v>
      </c>
      <c r="W118" s="12">
        <f t="shared" si="42"/>
        <v>0</v>
      </c>
      <c r="X118" s="11">
        <f t="shared" si="43"/>
        <v>0</v>
      </c>
      <c r="Y118" s="12">
        <f t="shared" si="44"/>
        <v>0</v>
      </c>
      <c r="Z118" s="11">
        <f t="shared" si="45"/>
        <v>0</v>
      </c>
      <c r="AA118" s="12">
        <f t="shared" si="46"/>
        <v>0</v>
      </c>
      <c r="AB118" s="11">
        <f t="shared" si="47"/>
        <v>0</v>
      </c>
      <c r="AC118" s="12">
        <f t="shared" si="48"/>
        <v>0</v>
      </c>
      <c r="AD118" s="11">
        <f t="shared" si="49"/>
        <v>0</v>
      </c>
      <c r="AE118" s="12">
        <f t="shared" si="50"/>
        <v>0</v>
      </c>
      <c r="AF118" s="11">
        <f t="shared" si="51"/>
        <v>0</v>
      </c>
      <c r="AG118" s="12">
        <f t="shared" si="52"/>
        <v>0</v>
      </c>
      <c r="AH118" s="11">
        <f t="shared" si="53"/>
        <v>0</v>
      </c>
      <c r="AI118" s="12">
        <f t="shared" si="54"/>
        <v>0</v>
      </c>
      <c r="AJ118" s="11">
        <f t="shared" si="55"/>
        <v>0</v>
      </c>
      <c r="AK118" s="12">
        <f t="shared" si="56"/>
        <v>0</v>
      </c>
    </row>
    <row r="119" spans="1:37" x14ac:dyDescent="0.3">
      <c r="A119">
        <v>590925</v>
      </c>
      <c r="C119" s="1">
        <v>43724</v>
      </c>
      <c r="D119">
        <v>13</v>
      </c>
      <c r="E119" t="s">
        <v>226</v>
      </c>
      <c r="F119" t="s">
        <v>532</v>
      </c>
      <c r="G119" t="s">
        <v>14</v>
      </c>
      <c r="H119" s="23">
        <v>4717364</v>
      </c>
      <c r="J119" s="11">
        <f t="shared" si="29"/>
        <v>0</v>
      </c>
      <c r="K119" s="12">
        <f t="shared" si="30"/>
        <v>0</v>
      </c>
      <c r="L119">
        <f t="shared" si="31"/>
        <v>0</v>
      </c>
      <c r="M119">
        <f t="shared" si="32"/>
        <v>0</v>
      </c>
      <c r="N119" s="11">
        <f t="shared" si="33"/>
        <v>0</v>
      </c>
      <c r="O119" s="12">
        <f t="shared" si="34"/>
        <v>0</v>
      </c>
      <c r="P119">
        <f t="shared" si="35"/>
        <v>0</v>
      </c>
      <c r="Q119">
        <f t="shared" si="36"/>
        <v>0</v>
      </c>
      <c r="R119" s="11">
        <f t="shared" si="37"/>
        <v>0</v>
      </c>
      <c r="S119" s="12">
        <f t="shared" si="38"/>
        <v>0</v>
      </c>
      <c r="T119" s="11">
        <f t="shared" si="39"/>
        <v>0</v>
      </c>
      <c r="U119" s="12">
        <f t="shared" si="40"/>
        <v>0</v>
      </c>
      <c r="V119" s="11">
        <f t="shared" si="41"/>
        <v>0</v>
      </c>
      <c r="W119" s="12">
        <f t="shared" si="42"/>
        <v>0</v>
      </c>
      <c r="X119" s="11">
        <f t="shared" si="43"/>
        <v>0</v>
      </c>
      <c r="Y119" s="12">
        <f t="shared" si="44"/>
        <v>0</v>
      </c>
      <c r="Z119" s="11">
        <f t="shared" si="45"/>
        <v>1</v>
      </c>
      <c r="AA119" s="12">
        <f t="shared" si="46"/>
        <v>0</v>
      </c>
      <c r="AB119" s="11">
        <f t="shared" si="47"/>
        <v>0</v>
      </c>
      <c r="AC119" s="12">
        <f t="shared" si="48"/>
        <v>0</v>
      </c>
      <c r="AD119" s="11">
        <f t="shared" si="49"/>
        <v>0</v>
      </c>
      <c r="AE119" s="12">
        <f t="shared" si="50"/>
        <v>0</v>
      </c>
      <c r="AF119" s="11">
        <f t="shared" si="51"/>
        <v>0</v>
      </c>
      <c r="AG119" s="12">
        <f t="shared" si="52"/>
        <v>0</v>
      </c>
      <c r="AH119" s="11">
        <f t="shared" si="53"/>
        <v>0</v>
      </c>
      <c r="AI119" s="12">
        <f t="shared" si="54"/>
        <v>0</v>
      </c>
      <c r="AJ119" s="11">
        <f t="shared" si="55"/>
        <v>0</v>
      </c>
      <c r="AK119" s="12">
        <f t="shared" si="56"/>
        <v>0</v>
      </c>
    </row>
    <row r="120" spans="1:37" x14ac:dyDescent="0.3">
      <c r="A120">
        <v>590925</v>
      </c>
      <c r="C120" s="1">
        <v>43724</v>
      </c>
      <c r="D120">
        <v>14</v>
      </c>
      <c r="E120" t="s">
        <v>226</v>
      </c>
      <c r="F120" t="s">
        <v>532</v>
      </c>
      <c r="G120" t="s">
        <v>42</v>
      </c>
      <c r="H120" s="23">
        <v>5350812</v>
      </c>
      <c r="J120" s="11">
        <f t="shared" si="29"/>
        <v>0</v>
      </c>
      <c r="K120" s="12">
        <f t="shared" si="30"/>
        <v>0</v>
      </c>
      <c r="L120">
        <f t="shared" si="31"/>
        <v>0</v>
      </c>
      <c r="M120">
        <f t="shared" si="32"/>
        <v>0</v>
      </c>
      <c r="N120" s="11">
        <f t="shared" si="33"/>
        <v>0</v>
      </c>
      <c r="O120" s="12">
        <f t="shared" si="34"/>
        <v>0</v>
      </c>
      <c r="P120">
        <f t="shared" si="35"/>
        <v>0</v>
      </c>
      <c r="Q120">
        <f t="shared" si="36"/>
        <v>0</v>
      </c>
      <c r="R120" s="11">
        <f t="shared" si="37"/>
        <v>0</v>
      </c>
      <c r="S120" s="12">
        <f t="shared" si="38"/>
        <v>0</v>
      </c>
      <c r="T120" s="11">
        <f t="shared" si="39"/>
        <v>0</v>
      </c>
      <c r="U120" s="12">
        <f t="shared" si="40"/>
        <v>0</v>
      </c>
      <c r="V120" s="11">
        <f t="shared" si="41"/>
        <v>0</v>
      </c>
      <c r="W120" s="12">
        <f t="shared" si="42"/>
        <v>0</v>
      </c>
      <c r="X120" s="11">
        <f t="shared" si="43"/>
        <v>0</v>
      </c>
      <c r="Y120" s="12">
        <f t="shared" si="44"/>
        <v>0</v>
      </c>
      <c r="Z120" s="11">
        <f t="shared" si="45"/>
        <v>0</v>
      </c>
      <c r="AA120" s="12">
        <f t="shared" si="46"/>
        <v>0</v>
      </c>
      <c r="AB120" s="11">
        <f t="shared" si="47"/>
        <v>0</v>
      </c>
      <c r="AC120" s="12">
        <f t="shared" si="48"/>
        <v>0</v>
      </c>
      <c r="AD120" s="11">
        <f t="shared" si="49"/>
        <v>0</v>
      </c>
      <c r="AE120" s="12">
        <f t="shared" si="50"/>
        <v>0</v>
      </c>
      <c r="AF120" s="11">
        <f t="shared" si="51"/>
        <v>0</v>
      </c>
      <c r="AG120" s="12">
        <f t="shared" si="52"/>
        <v>0</v>
      </c>
      <c r="AH120" s="11">
        <f t="shared" si="53"/>
        <v>0</v>
      </c>
      <c r="AI120" s="12">
        <f t="shared" si="54"/>
        <v>0</v>
      </c>
      <c r="AJ120" s="11">
        <f t="shared" si="55"/>
        <v>0</v>
      </c>
      <c r="AK120" s="12">
        <f t="shared" si="56"/>
        <v>0</v>
      </c>
    </row>
    <row r="121" spans="1:37" x14ac:dyDescent="0.3">
      <c r="A121">
        <v>590925</v>
      </c>
      <c r="C121" s="1">
        <v>43724</v>
      </c>
      <c r="D121">
        <v>15</v>
      </c>
      <c r="E121" t="s">
        <v>226</v>
      </c>
      <c r="F121" t="s">
        <v>532</v>
      </c>
      <c r="G121" t="s">
        <v>15</v>
      </c>
      <c r="H121" s="23">
        <v>5389025</v>
      </c>
      <c r="J121" s="11">
        <f t="shared" si="29"/>
        <v>0</v>
      </c>
      <c r="K121" s="12">
        <f t="shared" si="30"/>
        <v>0</v>
      </c>
      <c r="L121">
        <f t="shared" si="31"/>
        <v>0</v>
      </c>
      <c r="M121">
        <f t="shared" si="32"/>
        <v>0</v>
      </c>
      <c r="N121" s="11">
        <f t="shared" si="33"/>
        <v>0</v>
      </c>
      <c r="O121" s="12">
        <f t="shared" si="34"/>
        <v>0</v>
      </c>
      <c r="P121">
        <f t="shared" si="35"/>
        <v>0</v>
      </c>
      <c r="Q121">
        <f t="shared" si="36"/>
        <v>0</v>
      </c>
      <c r="R121" s="11">
        <f t="shared" si="37"/>
        <v>0</v>
      </c>
      <c r="S121" s="12">
        <f t="shared" si="38"/>
        <v>0</v>
      </c>
      <c r="T121" s="11">
        <f t="shared" si="39"/>
        <v>0</v>
      </c>
      <c r="U121" s="12">
        <f t="shared" si="40"/>
        <v>0</v>
      </c>
      <c r="V121" s="11">
        <f t="shared" si="41"/>
        <v>0</v>
      </c>
      <c r="W121" s="12">
        <f t="shared" si="42"/>
        <v>0</v>
      </c>
      <c r="X121" s="11">
        <f t="shared" si="43"/>
        <v>0</v>
      </c>
      <c r="Y121" s="12">
        <f t="shared" si="44"/>
        <v>0</v>
      </c>
      <c r="Z121" s="11">
        <f t="shared" si="45"/>
        <v>0</v>
      </c>
      <c r="AA121" s="12">
        <f t="shared" si="46"/>
        <v>0</v>
      </c>
      <c r="AB121" s="11">
        <f t="shared" si="47"/>
        <v>0</v>
      </c>
      <c r="AC121" s="12">
        <f t="shared" si="48"/>
        <v>0</v>
      </c>
      <c r="AD121" s="11">
        <f t="shared" si="49"/>
        <v>0</v>
      </c>
      <c r="AE121" s="12">
        <f t="shared" si="50"/>
        <v>0</v>
      </c>
      <c r="AF121" s="11">
        <f t="shared" si="51"/>
        <v>1</v>
      </c>
      <c r="AG121" s="12">
        <f t="shared" si="52"/>
        <v>0</v>
      </c>
      <c r="AH121" s="11">
        <f t="shared" si="53"/>
        <v>0</v>
      </c>
      <c r="AI121" s="12">
        <f t="shared" si="54"/>
        <v>0</v>
      </c>
      <c r="AJ121" s="11">
        <f t="shared" si="55"/>
        <v>0</v>
      </c>
      <c r="AK121" s="12">
        <f t="shared" si="56"/>
        <v>0</v>
      </c>
    </row>
    <row r="122" spans="1:37" x14ac:dyDescent="0.3">
      <c r="A122">
        <v>590925</v>
      </c>
      <c r="C122" s="1">
        <v>43724</v>
      </c>
      <c r="D122">
        <v>16</v>
      </c>
      <c r="E122" t="s">
        <v>226</v>
      </c>
      <c r="F122" t="s">
        <v>532</v>
      </c>
      <c r="G122" t="s">
        <v>138</v>
      </c>
      <c r="H122" s="23">
        <v>6877894</v>
      </c>
      <c r="J122" s="11">
        <f t="shared" si="29"/>
        <v>0</v>
      </c>
      <c r="K122" s="12">
        <f t="shared" si="30"/>
        <v>0</v>
      </c>
      <c r="L122">
        <f t="shared" si="31"/>
        <v>0</v>
      </c>
      <c r="M122">
        <f t="shared" si="32"/>
        <v>0</v>
      </c>
      <c r="N122" s="11">
        <f t="shared" si="33"/>
        <v>0</v>
      </c>
      <c r="O122" s="12">
        <f t="shared" si="34"/>
        <v>0</v>
      </c>
      <c r="P122">
        <f t="shared" si="35"/>
        <v>0</v>
      </c>
      <c r="Q122">
        <f t="shared" si="36"/>
        <v>0</v>
      </c>
      <c r="R122" s="11">
        <f t="shared" si="37"/>
        <v>0</v>
      </c>
      <c r="S122" s="12">
        <f t="shared" si="38"/>
        <v>0</v>
      </c>
      <c r="T122" s="11">
        <f t="shared" si="39"/>
        <v>0</v>
      </c>
      <c r="U122" s="12">
        <f t="shared" si="40"/>
        <v>0</v>
      </c>
      <c r="V122" s="11">
        <f t="shared" si="41"/>
        <v>0</v>
      </c>
      <c r="W122" s="12">
        <f t="shared" si="42"/>
        <v>0</v>
      </c>
      <c r="X122" s="11">
        <f t="shared" si="43"/>
        <v>0</v>
      </c>
      <c r="Y122" s="12">
        <f t="shared" si="44"/>
        <v>0</v>
      </c>
      <c r="Z122" s="11">
        <f t="shared" si="45"/>
        <v>0</v>
      </c>
      <c r="AA122" s="12">
        <f t="shared" si="46"/>
        <v>0</v>
      </c>
      <c r="AB122" s="11">
        <f t="shared" si="47"/>
        <v>0</v>
      </c>
      <c r="AC122" s="12">
        <f t="shared" si="48"/>
        <v>0</v>
      </c>
      <c r="AD122" s="11">
        <f t="shared" si="49"/>
        <v>0</v>
      </c>
      <c r="AE122" s="12">
        <f t="shared" si="50"/>
        <v>0</v>
      </c>
      <c r="AF122" s="11">
        <f t="shared" si="51"/>
        <v>0</v>
      </c>
      <c r="AG122" s="12">
        <f t="shared" si="52"/>
        <v>0</v>
      </c>
      <c r="AH122" s="11">
        <f t="shared" si="53"/>
        <v>0</v>
      </c>
      <c r="AI122" s="12">
        <f t="shared" si="54"/>
        <v>0</v>
      </c>
      <c r="AJ122" s="11">
        <f t="shared" si="55"/>
        <v>0</v>
      </c>
      <c r="AK122" s="12">
        <f t="shared" si="56"/>
        <v>0</v>
      </c>
    </row>
    <row r="123" spans="1:37" x14ac:dyDescent="0.3">
      <c r="A123">
        <v>590925</v>
      </c>
      <c r="C123" s="1">
        <v>43724</v>
      </c>
      <c r="D123">
        <v>17</v>
      </c>
      <c r="E123" t="s">
        <v>226</v>
      </c>
      <c r="F123" t="s">
        <v>199</v>
      </c>
      <c r="G123" t="s">
        <v>17</v>
      </c>
      <c r="H123" s="23">
        <v>13447033</v>
      </c>
      <c r="J123" s="11">
        <f t="shared" si="29"/>
        <v>0</v>
      </c>
      <c r="K123" s="12">
        <f t="shared" si="30"/>
        <v>0</v>
      </c>
      <c r="L123">
        <f t="shared" si="31"/>
        <v>0</v>
      </c>
      <c r="M123">
        <f t="shared" si="32"/>
        <v>0</v>
      </c>
      <c r="N123" s="11">
        <f t="shared" si="33"/>
        <v>0</v>
      </c>
      <c r="O123" s="12">
        <f t="shared" si="34"/>
        <v>0</v>
      </c>
      <c r="P123">
        <f t="shared" si="35"/>
        <v>0</v>
      </c>
      <c r="Q123">
        <f t="shared" si="36"/>
        <v>0</v>
      </c>
      <c r="R123" s="11">
        <f t="shared" si="37"/>
        <v>0</v>
      </c>
      <c r="S123" s="12">
        <f t="shared" si="38"/>
        <v>0</v>
      </c>
      <c r="T123" s="11">
        <f t="shared" si="39"/>
        <v>0</v>
      </c>
      <c r="U123" s="12">
        <f t="shared" si="40"/>
        <v>0</v>
      </c>
      <c r="V123" s="11">
        <f t="shared" si="41"/>
        <v>0</v>
      </c>
      <c r="W123" s="12">
        <f t="shared" si="42"/>
        <v>0</v>
      </c>
      <c r="X123" s="11">
        <f t="shared" si="43"/>
        <v>0</v>
      </c>
      <c r="Y123" s="12">
        <f t="shared" si="44"/>
        <v>0</v>
      </c>
      <c r="Z123" s="11">
        <f t="shared" si="45"/>
        <v>0</v>
      </c>
      <c r="AA123" s="12">
        <f t="shared" si="46"/>
        <v>0</v>
      </c>
      <c r="AB123" s="11">
        <f t="shared" si="47"/>
        <v>0</v>
      </c>
      <c r="AC123" s="12">
        <f t="shared" si="48"/>
        <v>0</v>
      </c>
      <c r="AD123" s="11">
        <f t="shared" si="49"/>
        <v>0</v>
      </c>
      <c r="AE123" s="12">
        <f t="shared" si="50"/>
        <v>0</v>
      </c>
      <c r="AF123" s="11">
        <f t="shared" si="51"/>
        <v>0</v>
      </c>
      <c r="AG123" s="12">
        <f t="shared" si="52"/>
        <v>0</v>
      </c>
      <c r="AH123" s="11">
        <f t="shared" si="53"/>
        <v>0</v>
      </c>
      <c r="AI123" s="12">
        <f t="shared" si="54"/>
        <v>0</v>
      </c>
      <c r="AJ123" s="11">
        <f t="shared" si="55"/>
        <v>0</v>
      </c>
      <c r="AK123" s="12">
        <f t="shared" si="56"/>
        <v>0</v>
      </c>
    </row>
    <row r="124" spans="1:37" x14ac:dyDescent="0.3">
      <c r="A124">
        <v>590925</v>
      </c>
      <c r="C124" s="1">
        <v>43724</v>
      </c>
      <c r="D124">
        <v>18</v>
      </c>
      <c r="E124" t="s">
        <v>226</v>
      </c>
      <c r="F124" t="s">
        <v>199</v>
      </c>
      <c r="G124" t="s">
        <v>13</v>
      </c>
      <c r="H124" s="23">
        <v>16299347</v>
      </c>
      <c r="J124" s="11">
        <f t="shared" si="29"/>
        <v>0</v>
      </c>
      <c r="K124" s="12">
        <f t="shared" si="30"/>
        <v>0</v>
      </c>
      <c r="L124">
        <f t="shared" si="31"/>
        <v>0</v>
      </c>
      <c r="M124">
        <f t="shared" si="32"/>
        <v>0</v>
      </c>
      <c r="N124" s="11">
        <f t="shared" si="33"/>
        <v>1</v>
      </c>
      <c r="O124" s="12">
        <f t="shared" si="34"/>
        <v>0</v>
      </c>
      <c r="P124">
        <f t="shared" si="35"/>
        <v>0</v>
      </c>
      <c r="Q124">
        <f t="shared" si="36"/>
        <v>0</v>
      </c>
      <c r="R124" s="11">
        <f t="shared" si="37"/>
        <v>0</v>
      </c>
      <c r="S124" s="12">
        <f t="shared" si="38"/>
        <v>0</v>
      </c>
      <c r="T124" s="11">
        <f t="shared" si="39"/>
        <v>0</v>
      </c>
      <c r="U124" s="12">
        <f t="shared" si="40"/>
        <v>0</v>
      </c>
      <c r="V124" s="11">
        <f t="shared" si="41"/>
        <v>0</v>
      </c>
      <c r="W124" s="12">
        <f t="shared" si="42"/>
        <v>0</v>
      </c>
      <c r="X124" s="11">
        <f t="shared" si="43"/>
        <v>0</v>
      </c>
      <c r="Y124" s="12">
        <f t="shared" si="44"/>
        <v>0</v>
      </c>
      <c r="Z124" s="11">
        <f t="shared" si="45"/>
        <v>0</v>
      </c>
      <c r="AA124" s="12">
        <f t="shared" si="46"/>
        <v>0</v>
      </c>
      <c r="AB124" s="11">
        <f t="shared" si="47"/>
        <v>0</v>
      </c>
      <c r="AC124" s="12">
        <f t="shared" si="48"/>
        <v>0</v>
      </c>
      <c r="AD124" s="11">
        <f t="shared" si="49"/>
        <v>0</v>
      </c>
      <c r="AE124" s="12">
        <f t="shared" si="50"/>
        <v>0</v>
      </c>
      <c r="AF124" s="11">
        <f t="shared" si="51"/>
        <v>0</v>
      </c>
      <c r="AG124" s="12">
        <f t="shared" si="52"/>
        <v>0</v>
      </c>
      <c r="AH124" s="11">
        <f t="shared" si="53"/>
        <v>0</v>
      </c>
      <c r="AI124" s="12">
        <f t="shared" si="54"/>
        <v>0</v>
      </c>
      <c r="AJ124" s="11">
        <f t="shared" si="55"/>
        <v>0</v>
      </c>
      <c r="AK124" s="12">
        <f t="shared" si="56"/>
        <v>0</v>
      </c>
    </row>
    <row r="125" spans="1:37" x14ac:dyDescent="0.3">
      <c r="A125">
        <v>590925</v>
      </c>
      <c r="C125" s="1">
        <v>43724</v>
      </c>
      <c r="D125">
        <v>19</v>
      </c>
      <c r="E125" t="s">
        <v>226</v>
      </c>
      <c r="F125" t="s">
        <v>199</v>
      </c>
      <c r="G125" t="s">
        <v>14</v>
      </c>
      <c r="H125" s="23">
        <v>17126941</v>
      </c>
      <c r="J125" s="11">
        <f t="shared" si="29"/>
        <v>0</v>
      </c>
      <c r="K125" s="12">
        <f t="shared" si="30"/>
        <v>0</v>
      </c>
      <c r="L125">
        <f t="shared" si="31"/>
        <v>0</v>
      </c>
      <c r="M125">
        <f t="shared" si="32"/>
        <v>0</v>
      </c>
      <c r="N125" s="11">
        <f t="shared" si="33"/>
        <v>0</v>
      </c>
      <c r="O125" s="12">
        <f t="shared" si="34"/>
        <v>0</v>
      </c>
      <c r="P125">
        <f t="shared" si="35"/>
        <v>0</v>
      </c>
      <c r="Q125">
        <f t="shared" si="36"/>
        <v>0</v>
      </c>
      <c r="R125" s="11">
        <f t="shared" si="37"/>
        <v>0</v>
      </c>
      <c r="S125" s="12">
        <f t="shared" si="38"/>
        <v>0</v>
      </c>
      <c r="T125" s="11">
        <f t="shared" si="39"/>
        <v>0</v>
      </c>
      <c r="U125" s="12">
        <f t="shared" si="40"/>
        <v>0</v>
      </c>
      <c r="V125" s="11">
        <f t="shared" si="41"/>
        <v>0</v>
      </c>
      <c r="W125" s="12">
        <f t="shared" si="42"/>
        <v>0</v>
      </c>
      <c r="X125" s="11">
        <f t="shared" si="43"/>
        <v>0</v>
      </c>
      <c r="Y125" s="12">
        <f t="shared" si="44"/>
        <v>0</v>
      </c>
      <c r="Z125" s="11">
        <f t="shared" si="45"/>
        <v>1</v>
      </c>
      <c r="AA125" s="12">
        <f t="shared" si="46"/>
        <v>0</v>
      </c>
      <c r="AB125" s="11">
        <f t="shared" si="47"/>
        <v>0</v>
      </c>
      <c r="AC125" s="12">
        <f t="shared" si="48"/>
        <v>0</v>
      </c>
      <c r="AD125" s="11">
        <f t="shared" si="49"/>
        <v>0</v>
      </c>
      <c r="AE125" s="12">
        <f t="shared" si="50"/>
        <v>0</v>
      </c>
      <c r="AF125" s="11">
        <f t="shared" si="51"/>
        <v>0</v>
      </c>
      <c r="AG125" s="12">
        <f t="shared" si="52"/>
        <v>0</v>
      </c>
      <c r="AH125" s="11">
        <f t="shared" si="53"/>
        <v>0</v>
      </c>
      <c r="AI125" s="12">
        <f t="shared" si="54"/>
        <v>0</v>
      </c>
      <c r="AJ125" s="11">
        <f t="shared" si="55"/>
        <v>0</v>
      </c>
      <c r="AK125" s="12">
        <f t="shared" si="56"/>
        <v>0</v>
      </c>
    </row>
    <row r="126" spans="1:37" x14ac:dyDescent="0.3">
      <c r="A126">
        <v>590925</v>
      </c>
      <c r="C126" s="1">
        <v>43724</v>
      </c>
      <c r="D126">
        <v>20</v>
      </c>
      <c r="E126" t="s">
        <v>226</v>
      </c>
      <c r="F126" t="s">
        <v>199</v>
      </c>
      <c r="G126" t="s">
        <v>156</v>
      </c>
      <c r="H126" s="23">
        <v>17459729</v>
      </c>
      <c r="J126" s="11">
        <f t="shared" si="29"/>
        <v>1</v>
      </c>
      <c r="K126" s="12">
        <f t="shared" si="30"/>
        <v>0</v>
      </c>
      <c r="L126">
        <f t="shared" si="31"/>
        <v>0</v>
      </c>
      <c r="M126">
        <f t="shared" si="32"/>
        <v>0</v>
      </c>
      <c r="N126" s="11">
        <f t="shared" si="33"/>
        <v>0</v>
      </c>
      <c r="O126" s="12">
        <f t="shared" si="34"/>
        <v>0</v>
      </c>
      <c r="P126">
        <f t="shared" si="35"/>
        <v>0</v>
      </c>
      <c r="Q126">
        <f t="shared" si="36"/>
        <v>0</v>
      </c>
      <c r="R126" s="11">
        <f t="shared" si="37"/>
        <v>0</v>
      </c>
      <c r="S126" s="12">
        <f t="shared" si="38"/>
        <v>0</v>
      </c>
      <c r="T126" s="11">
        <f t="shared" si="39"/>
        <v>0</v>
      </c>
      <c r="U126" s="12">
        <f t="shared" si="40"/>
        <v>0</v>
      </c>
      <c r="V126" s="11">
        <f t="shared" si="41"/>
        <v>0</v>
      </c>
      <c r="W126" s="12">
        <f t="shared" si="42"/>
        <v>0</v>
      </c>
      <c r="X126" s="11">
        <f t="shared" si="43"/>
        <v>0</v>
      </c>
      <c r="Y126" s="12">
        <f t="shared" si="44"/>
        <v>0</v>
      </c>
      <c r="Z126" s="11">
        <f t="shared" si="45"/>
        <v>0</v>
      </c>
      <c r="AA126" s="12">
        <f t="shared" si="46"/>
        <v>0</v>
      </c>
      <c r="AB126" s="11">
        <f t="shared" si="47"/>
        <v>0</v>
      </c>
      <c r="AC126" s="12">
        <f t="shared" si="48"/>
        <v>0</v>
      </c>
      <c r="AD126" s="11">
        <f t="shared" si="49"/>
        <v>0</v>
      </c>
      <c r="AE126" s="12">
        <f t="shared" si="50"/>
        <v>0</v>
      </c>
      <c r="AF126" s="11">
        <f t="shared" si="51"/>
        <v>0</v>
      </c>
      <c r="AG126" s="12">
        <f t="shared" si="52"/>
        <v>0</v>
      </c>
      <c r="AH126" s="11">
        <f t="shared" si="53"/>
        <v>0</v>
      </c>
      <c r="AI126" s="12">
        <f t="shared" si="54"/>
        <v>0</v>
      </c>
      <c r="AJ126" s="11">
        <f t="shared" si="55"/>
        <v>0</v>
      </c>
      <c r="AK126" s="12">
        <f t="shared" si="56"/>
        <v>0</v>
      </c>
    </row>
    <row r="127" spans="1:37" x14ac:dyDescent="0.3">
      <c r="A127">
        <v>590925</v>
      </c>
      <c r="C127" s="1">
        <v>43724</v>
      </c>
      <c r="D127">
        <v>21</v>
      </c>
      <c r="E127" t="s">
        <v>226</v>
      </c>
      <c r="F127" t="s">
        <v>199</v>
      </c>
      <c r="G127" t="s">
        <v>15</v>
      </c>
      <c r="H127" s="23">
        <v>20109879</v>
      </c>
      <c r="J127" s="11">
        <f t="shared" si="29"/>
        <v>0</v>
      </c>
      <c r="K127" s="12">
        <f t="shared" si="30"/>
        <v>0</v>
      </c>
      <c r="L127">
        <f t="shared" si="31"/>
        <v>0</v>
      </c>
      <c r="M127">
        <f t="shared" si="32"/>
        <v>0</v>
      </c>
      <c r="N127" s="11">
        <f t="shared" si="33"/>
        <v>0</v>
      </c>
      <c r="O127" s="12">
        <f t="shared" si="34"/>
        <v>0</v>
      </c>
      <c r="P127">
        <f t="shared" si="35"/>
        <v>0</v>
      </c>
      <c r="Q127">
        <f t="shared" si="36"/>
        <v>0</v>
      </c>
      <c r="R127" s="11">
        <f t="shared" si="37"/>
        <v>0</v>
      </c>
      <c r="S127" s="12">
        <f t="shared" si="38"/>
        <v>0</v>
      </c>
      <c r="T127" s="11">
        <f t="shared" si="39"/>
        <v>0</v>
      </c>
      <c r="U127" s="12">
        <f t="shared" si="40"/>
        <v>0</v>
      </c>
      <c r="V127" s="11">
        <f t="shared" si="41"/>
        <v>0</v>
      </c>
      <c r="W127" s="12">
        <f t="shared" si="42"/>
        <v>0</v>
      </c>
      <c r="X127" s="11">
        <f t="shared" si="43"/>
        <v>0</v>
      </c>
      <c r="Y127" s="12">
        <f t="shared" si="44"/>
        <v>0</v>
      </c>
      <c r="Z127" s="11">
        <f t="shared" si="45"/>
        <v>0</v>
      </c>
      <c r="AA127" s="12">
        <f t="shared" si="46"/>
        <v>0</v>
      </c>
      <c r="AB127" s="11">
        <f t="shared" si="47"/>
        <v>0</v>
      </c>
      <c r="AC127" s="12">
        <f t="shared" si="48"/>
        <v>0</v>
      </c>
      <c r="AD127" s="11">
        <f t="shared" si="49"/>
        <v>0</v>
      </c>
      <c r="AE127" s="12">
        <f t="shared" si="50"/>
        <v>0</v>
      </c>
      <c r="AF127" s="11">
        <f t="shared" si="51"/>
        <v>1</v>
      </c>
      <c r="AG127" s="12">
        <f t="shared" si="52"/>
        <v>0</v>
      </c>
      <c r="AH127" s="11">
        <f t="shared" si="53"/>
        <v>0</v>
      </c>
      <c r="AI127" s="12">
        <f t="shared" si="54"/>
        <v>0</v>
      </c>
      <c r="AJ127" s="11">
        <f t="shared" si="55"/>
        <v>0</v>
      </c>
      <c r="AK127" s="12">
        <f t="shared" si="56"/>
        <v>0</v>
      </c>
    </row>
    <row r="128" spans="1:37" x14ac:dyDescent="0.3">
      <c r="A128">
        <v>590925</v>
      </c>
      <c r="C128" s="1">
        <v>43724</v>
      </c>
      <c r="D128">
        <v>22</v>
      </c>
      <c r="E128" t="s">
        <v>226</v>
      </c>
      <c r="F128" t="s">
        <v>199</v>
      </c>
      <c r="G128" t="s">
        <v>12</v>
      </c>
      <c r="H128" s="23">
        <v>20376523</v>
      </c>
      <c r="J128" s="11">
        <f t="shared" si="29"/>
        <v>0</v>
      </c>
      <c r="K128" s="12">
        <f t="shared" si="30"/>
        <v>0</v>
      </c>
      <c r="L128">
        <f t="shared" si="31"/>
        <v>0</v>
      </c>
      <c r="M128">
        <f t="shared" si="32"/>
        <v>0</v>
      </c>
      <c r="N128" s="11">
        <f t="shared" si="33"/>
        <v>0</v>
      </c>
      <c r="O128" s="12">
        <f t="shared" si="34"/>
        <v>0</v>
      </c>
      <c r="P128">
        <f t="shared" si="35"/>
        <v>0</v>
      </c>
      <c r="Q128">
        <f t="shared" si="36"/>
        <v>0</v>
      </c>
      <c r="R128" s="11">
        <f t="shared" si="37"/>
        <v>0</v>
      </c>
      <c r="S128" s="12">
        <f t="shared" si="38"/>
        <v>0</v>
      </c>
      <c r="T128" s="11">
        <f t="shared" si="39"/>
        <v>0</v>
      </c>
      <c r="U128" s="12">
        <f t="shared" si="40"/>
        <v>0</v>
      </c>
      <c r="V128" s="11">
        <f t="shared" si="41"/>
        <v>1</v>
      </c>
      <c r="W128" s="12">
        <f t="shared" si="42"/>
        <v>0</v>
      </c>
      <c r="X128" s="11">
        <f t="shared" si="43"/>
        <v>0</v>
      </c>
      <c r="Y128" s="12">
        <f t="shared" si="44"/>
        <v>0</v>
      </c>
      <c r="Z128" s="11">
        <f t="shared" si="45"/>
        <v>0</v>
      </c>
      <c r="AA128" s="12">
        <f t="shared" si="46"/>
        <v>0</v>
      </c>
      <c r="AB128" s="11">
        <f t="shared" si="47"/>
        <v>0</v>
      </c>
      <c r="AC128" s="12">
        <f t="shared" si="48"/>
        <v>0</v>
      </c>
      <c r="AD128" s="11">
        <f t="shared" si="49"/>
        <v>0</v>
      </c>
      <c r="AE128" s="12">
        <f t="shared" si="50"/>
        <v>0</v>
      </c>
      <c r="AF128" s="11">
        <f t="shared" si="51"/>
        <v>0</v>
      </c>
      <c r="AG128" s="12">
        <f t="shared" si="52"/>
        <v>0</v>
      </c>
      <c r="AH128" s="11">
        <f t="shared" si="53"/>
        <v>0</v>
      </c>
      <c r="AI128" s="12">
        <f t="shared" si="54"/>
        <v>0</v>
      </c>
      <c r="AJ128" s="11">
        <f t="shared" si="55"/>
        <v>0</v>
      </c>
      <c r="AK128" s="12">
        <f t="shared" si="56"/>
        <v>0</v>
      </c>
    </row>
    <row r="129" spans="1:37" x14ac:dyDescent="0.3">
      <c r="A129">
        <v>590925</v>
      </c>
      <c r="C129" s="1">
        <v>43724</v>
      </c>
      <c r="D129">
        <v>23</v>
      </c>
      <c r="E129" t="s">
        <v>226</v>
      </c>
      <c r="F129" t="s">
        <v>199</v>
      </c>
      <c r="G129" t="s">
        <v>42</v>
      </c>
      <c r="H129" s="23">
        <v>21042368</v>
      </c>
      <c r="J129" s="11">
        <f t="shared" si="29"/>
        <v>0</v>
      </c>
      <c r="K129" s="12">
        <f t="shared" si="30"/>
        <v>0</v>
      </c>
      <c r="L129">
        <f t="shared" si="31"/>
        <v>0</v>
      </c>
      <c r="M129">
        <f t="shared" si="32"/>
        <v>0</v>
      </c>
      <c r="N129" s="11">
        <f t="shared" si="33"/>
        <v>0</v>
      </c>
      <c r="O129" s="12">
        <f t="shared" si="34"/>
        <v>0</v>
      </c>
      <c r="P129">
        <f t="shared" si="35"/>
        <v>0</v>
      </c>
      <c r="Q129">
        <f t="shared" si="36"/>
        <v>0</v>
      </c>
      <c r="R129" s="11">
        <f t="shared" si="37"/>
        <v>0</v>
      </c>
      <c r="S129" s="12">
        <f t="shared" si="38"/>
        <v>0</v>
      </c>
      <c r="T129" s="11">
        <f t="shared" si="39"/>
        <v>0</v>
      </c>
      <c r="U129" s="12">
        <f t="shared" si="40"/>
        <v>0</v>
      </c>
      <c r="V129" s="11">
        <f t="shared" si="41"/>
        <v>0</v>
      </c>
      <c r="W129" s="12">
        <f t="shared" si="42"/>
        <v>0</v>
      </c>
      <c r="X129" s="11">
        <f t="shared" si="43"/>
        <v>0</v>
      </c>
      <c r="Y129" s="12">
        <f t="shared" si="44"/>
        <v>0</v>
      </c>
      <c r="Z129" s="11">
        <f t="shared" si="45"/>
        <v>0</v>
      </c>
      <c r="AA129" s="12">
        <f t="shared" si="46"/>
        <v>0</v>
      </c>
      <c r="AB129" s="11">
        <f t="shared" si="47"/>
        <v>0</v>
      </c>
      <c r="AC129" s="12">
        <f t="shared" si="48"/>
        <v>0</v>
      </c>
      <c r="AD129" s="11">
        <f t="shared" si="49"/>
        <v>0</v>
      </c>
      <c r="AE129" s="12">
        <f t="shared" si="50"/>
        <v>0</v>
      </c>
      <c r="AF129" s="11">
        <f t="shared" si="51"/>
        <v>0</v>
      </c>
      <c r="AG129" s="12">
        <f t="shared" si="52"/>
        <v>0</v>
      </c>
      <c r="AH129" s="11">
        <f t="shared" si="53"/>
        <v>0</v>
      </c>
      <c r="AI129" s="12">
        <f t="shared" si="54"/>
        <v>0</v>
      </c>
      <c r="AJ129" s="11">
        <f t="shared" si="55"/>
        <v>0</v>
      </c>
      <c r="AK129" s="12">
        <f t="shared" si="56"/>
        <v>0</v>
      </c>
    </row>
    <row r="130" spans="1:37" x14ac:dyDescent="0.3">
      <c r="A130">
        <v>590925</v>
      </c>
      <c r="C130" s="1">
        <v>43724</v>
      </c>
      <c r="D130">
        <v>24</v>
      </c>
      <c r="E130" t="s">
        <v>226</v>
      </c>
      <c r="F130" t="s">
        <v>199</v>
      </c>
      <c r="G130" t="s">
        <v>138</v>
      </c>
      <c r="H130" s="23">
        <v>29945612</v>
      </c>
      <c r="J130" s="11">
        <f t="shared" si="29"/>
        <v>0</v>
      </c>
      <c r="K130" s="12">
        <f t="shared" si="30"/>
        <v>0</v>
      </c>
      <c r="L130">
        <f t="shared" si="31"/>
        <v>0</v>
      </c>
      <c r="M130">
        <f t="shared" si="32"/>
        <v>0</v>
      </c>
      <c r="N130" s="11">
        <f t="shared" si="33"/>
        <v>0</v>
      </c>
      <c r="O130" s="12">
        <f t="shared" si="34"/>
        <v>0</v>
      </c>
      <c r="P130">
        <f t="shared" si="35"/>
        <v>0</v>
      </c>
      <c r="Q130">
        <f t="shared" si="36"/>
        <v>0</v>
      </c>
      <c r="R130" s="11">
        <f t="shared" si="37"/>
        <v>0</v>
      </c>
      <c r="S130" s="12">
        <f t="shared" si="38"/>
        <v>0</v>
      </c>
      <c r="T130" s="11">
        <f t="shared" si="39"/>
        <v>0</v>
      </c>
      <c r="U130" s="12">
        <f t="shared" si="40"/>
        <v>0</v>
      </c>
      <c r="V130" s="11">
        <f t="shared" si="41"/>
        <v>0</v>
      </c>
      <c r="W130" s="12">
        <f t="shared" si="42"/>
        <v>0</v>
      </c>
      <c r="X130" s="11">
        <f t="shared" si="43"/>
        <v>0</v>
      </c>
      <c r="Y130" s="12">
        <f t="shared" si="44"/>
        <v>0</v>
      </c>
      <c r="Z130" s="11">
        <f t="shared" si="45"/>
        <v>0</v>
      </c>
      <c r="AA130" s="12">
        <f t="shared" si="46"/>
        <v>0</v>
      </c>
      <c r="AB130" s="11">
        <f t="shared" si="47"/>
        <v>0</v>
      </c>
      <c r="AC130" s="12">
        <f t="shared" si="48"/>
        <v>0</v>
      </c>
      <c r="AD130" s="11">
        <f t="shared" si="49"/>
        <v>0</v>
      </c>
      <c r="AE130" s="12">
        <f t="shared" si="50"/>
        <v>0</v>
      </c>
      <c r="AF130" s="11">
        <f t="shared" si="51"/>
        <v>0</v>
      </c>
      <c r="AG130" s="12">
        <f t="shared" si="52"/>
        <v>0</v>
      </c>
      <c r="AH130" s="11">
        <f t="shared" si="53"/>
        <v>0</v>
      </c>
      <c r="AI130" s="12">
        <f t="shared" si="54"/>
        <v>0</v>
      </c>
      <c r="AJ130" s="11">
        <f t="shared" si="55"/>
        <v>0</v>
      </c>
      <c r="AK130" s="12">
        <f t="shared" si="56"/>
        <v>0</v>
      </c>
    </row>
    <row r="131" spans="1:37" x14ac:dyDescent="0.3">
      <c r="C131" s="1"/>
      <c r="J131" s="11">
        <f t="shared" si="29"/>
        <v>0</v>
      </c>
      <c r="K131" s="12">
        <f t="shared" si="30"/>
        <v>0</v>
      </c>
      <c r="L131">
        <f t="shared" si="31"/>
        <v>0</v>
      </c>
      <c r="M131">
        <f t="shared" si="32"/>
        <v>0</v>
      </c>
      <c r="N131" s="11">
        <f t="shared" si="33"/>
        <v>0</v>
      </c>
      <c r="O131" s="12">
        <f t="shared" si="34"/>
        <v>0</v>
      </c>
      <c r="P131">
        <f t="shared" si="35"/>
        <v>0</v>
      </c>
      <c r="Q131">
        <f t="shared" si="36"/>
        <v>0</v>
      </c>
      <c r="R131" s="11">
        <f t="shared" si="37"/>
        <v>0</v>
      </c>
      <c r="S131" s="12">
        <f t="shared" si="38"/>
        <v>0</v>
      </c>
      <c r="T131" s="11">
        <f t="shared" si="39"/>
        <v>0</v>
      </c>
      <c r="U131" s="12">
        <f t="shared" si="40"/>
        <v>0</v>
      </c>
      <c r="V131" s="11">
        <f t="shared" si="41"/>
        <v>0</v>
      </c>
      <c r="W131" s="12">
        <f t="shared" si="42"/>
        <v>0</v>
      </c>
      <c r="X131" s="11">
        <f t="shared" si="43"/>
        <v>0</v>
      </c>
      <c r="Y131" s="12">
        <f t="shared" si="44"/>
        <v>0</v>
      </c>
      <c r="Z131" s="11">
        <f t="shared" si="45"/>
        <v>0</v>
      </c>
      <c r="AA131" s="12">
        <f t="shared" si="46"/>
        <v>0</v>
      </c>
      <c r="AB131" s="11">
        <f t="shared" si="47"/>
        <v>0</v>
      </c>
      <c r="AC131" s="12">
        <f t="shared" si="48"/>
        <v>0</v>
      </c>
      <c r="AD131" s="11">
        <f t="shared" si="49"/>
        <v>0</v>
      </c>
      <c r="AE131" s="12">
        <f t="shared" si="50"/>
        <v>0</v>
      </c>
      <c r="AF131" s="11">
        <f t="shared" si="51"/>
        <v>0</v>
      </c>
      <c r="AG131" s="12">
        <f t="shared" si="52"/>
        <v>0</v>
      </c>
      <c r="AH131" s="11">
        <f t="shared" si="53"/>
        <v>0</v>
      </c>
      <c r="AI131" s="12">
        <f t="shared" si="54"/>
        <v>0</v>
      </c>
      <c r="AJ131" s="11">
        <f t="shared" si="55"/>
        <v>0</v>
      </c>
      <c r="AK131" s="12">
        <f t="shared" si="56"/>
        <v>0</v>
      </c>
    </row>
    <row r="132" spans="1:37" x14ac:dyDescent="0.3">
      <c r="A132">
        <v>590850</v>
      </c>
      <c r="C132" s="1">
        <v>43721</v>
      </c>
      <c r="D132">
        <v>1</v>
      </c>
      <c r="E132" t="s">
        <v>227</v>
      </c>
      <c r="F132" t="s">
        <v>165</v>
      </c>
      <c r="G132" t="s">
        <v>12</v>
      </c>
      <c r="H132" s="23">
        <v>55939859</v>
      </c>
      <c r="J132" s="11">
        <f t="shared" si="29"/>
        <v>0</v>
      </c>
      <c r="K132" s="12">
        <f t="shared" si="30"/>
        <v>0</v>
      </c>
      <c r="L132">
        <f t="shared" si="31"/>
        <v>0</v>
      </c>
      <c r="M132">
        <f t="shared" si="32"/>
        <v>0</v>
      </c>
      <c r="N132" s="11">
        <f t="shared" si="33"/>
        <v>0</v>
      </c>
      <c r="O132" s="12">
        <f t="shared" si="34"/>
        <v>0</v>
      </c>
      <c r="P132">
        <f t="shared" si="35"/>
        <v>0</v>
      </c>
      <c r="Q132">
        <f t="shared" si="36"/>
        <v>0</v>
      </c>
      <c r="R132" s="11">
        <f t="shared" si="37"/>
        <v>0</v>
      </c>
      <c r="S132" s="12">
        <f t="shared" si="38"/>
        <v>0</v>
      </c>
      <c r="T132" s="11">
        <f t="shared" si="39"/>
        <v>0</v>
      </c>
      <c r="U132" s="12">
        <f t="shared" si="40"/>
        <v>0</v>
      </c>
      <c r="V132" s="11">
        <f t="shared" si="41"/>
        <v>1</v>
      </c>
      <c r="W132" s="12">
        <f t="shared" si="42"/>
        <v>1</v>
      </c>
      <c r="X132" s="11">
        <f t="shared" si="43"/>
        <v>0</v>
      </c>
      <c r="Y132" s="12">
        <f t="shared" si="44"/>
        <v>0</v>
      </c>
      <c r="Z132" s="11">
        <f t="shared" si="45"/>
        <v>0</v>
      </c>
      <c r="AA132" s="12">
        <f t="shared" si="46"/>
        <v>0</v>
      </c>
      <c r="AB132" s="11">
        <f t="shared" si="47"/>
        <v>0</v>
      </c>
      <c r="AC132" s="12">
        <f t="shared" si="48"/>
        <v>0</v>
      </c>
      <c r="AD132" s="11">
        <f t="shared" si="49"/>
        <v>0</v>
      </c>
      <c r="AE132" s="12">
        <f t="shared" si="50"/>
        <v>0</v>
      </c>
      <c r="AF132" s="11">
        <f t="shared" si="51"/>
        <v>0</v>
      </c>
      <c r="AG132" s="12">
        <f t="shared" si="52"/>
        <v>0</v>
      </c>
      <c r="AH132" s="11">
        <f t="shared" si="53"/>
        <v>0</v>
      </c>
      <c r="AI132" s="12">
        <f t="shared" si="54"/>
        <v>0</v>
      </c>
      <c r="AJ132" s="11">
        <f t="shared" si="55"/>
        <v>0</v>
      </c>
      <c r="AK132" s="12">
        <f t="shared" si="56"/>
        <v>0</v>
      </c>
    </row>
    <row r="133" spans="1:37" x14ac:dyDescent="0.3">
      <c r="A133">
        <v>590850</v>
      </c>
      <c r="C133" s="1">
        <v>43721</v>
      </c>
      <c r="D133">
        <v>2</v>
      </c>
      <c r="E133" t="s">
        <v>227</v>
      </c>
      <c r="F133" t="s">
        <v>165</v>
      </c>
      <c r="G133" t="s">
        <v>46</v>
      </c>
      <c r="H133" s="23">
        <v>58000000</v>
      </c>
      <c r="J133" s="11">
        <f t="shared" si="29"/>
        <v>0</v>
      </c>
      <c r="K133" s="12">
        <f t="shared" si="30"/>
        <v>0</v>
      </c>
      <c r="L133">
        <f t="shared" si="31"/>
        <v>0</v>
      </c>
      <c r="M133">
        <f t="shared" si="32"/>
        <v>0</v>
      </c>
      <c r="N133" s="11">
        <f t="shared" si="33"/>
        <v>0</v>
      </c>
      <c r="O133" s="12">
        <f t="shared" si="34"/>
        <v>0</v>
      </c>
      <c r="P133">
        <f t="shared" si="35"/>
        <v>0</v>
      </c>
      <c r="Q133">
        <f t="shared" si="36"/>
        <v>0</v>
      </c>
      <c r="R133" s="11">
        <f t="shared" si="37"/>
        <v>0</v>
      </c>
      <c r="S133" s="12">
        <f t="shared" si="38"/>
        <v>0</v>
      </c>
      <c r="T133" s="11">
        <f t="shared" si="39"/>
        <v>0</v>
      </c>
      <c r="U133" s="12">
        <f t="shared" si="40"/>
        <v>0</v>
      </c>
      <c r="V133" s="11">
        <f t="shared" si="41"/>
        <v>0</v>
      </c>
      <c r="W133" s="12">
        <f t="shared" si="42"/>
        <v>0</v>
      </c>
      <c r="X133" s="11">
        <f t="shared" si="43"/>
        <v>0</v>
      </c>
      <c r="Y133" s="12">
        <f t="shared" si="44"/>
        <v>0</v>
      </c>
      <c r="Z133" s="11">
        <f t="shared" si="45"/>
        <v>0</v>
      </c>
      <c r="AA133" s="12">
        <f t="shared" si="46"/>
        <v>0</v>
      </c>
      <c r="AB133" s="11">
        <f t="shared" si="47"/>
        <v>0</v>
      </c>
      <c r="AC133" s="12">
        <f t="shared" si="48"/>
        <v>0</v>
      </c>
      <c r="AD133" s="11">
        <f t="shared" si="49"/>
        <v>0</v>
      </c>
      <c r="AE133" s="12">
        <f t="shared" si="50"/>
        <v>0</v>
      </c>
      <c r="AF133" s="11">
        <f t="shared" si="51"/>
        <v>0</v>
      </c>
      <c r="AG133" s="12">
        <f t="shared" si="52"/>
        <v>0</v>
      </c>
      <c r="AH133" s="11">
        <f t="shared" si="53"/>
        <v>0</v>
      </c>
      <c r="AI133" s="12">
        <f t="shared" si="54"/>
        <v>0</v>
      </c>
      <c r="AJ133" s="11">
        <f t="shared" si="55"/>
        <v>0</v>
      </c>
      <c r="AK133" s="12">
        <f t="shared" si="56"/>
        <v>0</v>
      </c>
    </row>
    <row r="134" spans="1:37" x14ac:dyDescent="0.3">
      <c r="A134">
        <v>590850</v>
      </c>
      <c r="C134" s="1">
        <v>43721</v>
      </c>
      <c r="D134">
        <v>3</v>
      </c>
      <c r="E134" t="s">
        <v>227</v>
      </c>
      <c r="F134" t="s">
        <v>165</v>
      </c>
      <c r="G134" t="s">
        <v>156</v>
      </c>
      <c r="H134" s="23">
        <v>62081000</v>
      </c>
      <c r="J134" s="11">
        <f t="shared" si="29"/>
        <v>1</v>
      </c>
      <c r="K134" s="12">
        <f t="shared" si="30"/>
        <v>0</v>
      </c>
      <c r="L134">
        <f t="shared" si="31"/>
        <v>0</v>
      </c>
      <c r="M134">
        <f t="shared" si="32"/>
        <v>0</v>
      </c>
      <c r="N134" s="11">
        <f t="shared" si="33"/>
        <v>0</v>
      </c>
      <c r="O134" s="12">
        <f t="shared" si="34"/>
        <v>0</v>
      </c>
      <c r="P134">
        <f t="shared" si="35"/>
        <v>0</v>
      </c>
      <c r="Q134">
        <f t="shared" si="36"/>
        <v>0</v>
      </c>
      <c r="R134" s="11">
        <f t="shared" si="37"/>
        <v>0</v>
      </c>
      <c r="S134" s="12">
        <f t="shared" si="38"/>
        <v>0</v>
      </c>
      <c r="T134" s="11">
        <f t="shared" si="39"/>
        <v>0</v>
      </c>
      <c r="U134" s="12">
        <f t="shared" si="40"/>
        <v>0</v>
      </c>
      <c r="V134" s="11">
        <f t="shared" si="41"/>
        <v>0</v>
      </c>
      <c r="W134" s="12">
        <f t="shared" si="42"/>
        <v>0</v>
      </c>
      <c r="X134" s="11">
        <f t="shared" si="43"/>
        <v>0</v>
      </c>
      <c r="Y134" s="12">
        <f t="shared" si="44"/>
        <v>0</v>
      </c>
      <c r="Z134" s="11">
        <f t="shared" si="45"/>
        <v>0</v>
      </c>
      <c r="AA134" s="12">
        <f t="shared" si="46"/>
        <v>0</v>
      </c>
      <c r="AB134" s="11">
        <f t="shared" si="47"/>
        <v>0</v>
      </c>
      <c r="AC134" s="12">
        <f t="shared" si="48"/>
        <v>0</v>
      </c>
      <c r="AD134" s="11">
        <f t="shared" si="49"/>
        <v>0</v>
      </c>
      <c r="AE134" s="12">
        <f t="shared" si="50"/>
        <v>0</v>
      </c>
      <c r="AF134" s="11">
        <f t="shared" si="51"/>
        <v>0</v>
      </c>
      <c r="AG134" s="12">
        <f t="shared" si="52"/>
        <v>0</v>
      </c>
      <c r="AH134" s="11">
        <f t="shared" si="53"/>
        <v>0</v>
      </c>
      <c r="AI134" s="12">
        <f t="shared" si="54"/>
        <v>0</v>
      </c>
      <c r="AJ134" s="11">
        <f t="shared" si="55"/>
        <v>0</v>
      </c>
      <c r="AK134" s="12">
        <f t="shared" si="56"/>
        <v>0</v>
      </c>
    </row>
    <row r="135" spans="1:37" x14ac:dyDescent="0.3">
      <c r="A135">
        <v>590850</v>
      </c>
      <c r="C135" s="1">
        <v>43721</v>
      </c>
      <c r="D135">
        <v>4</v>
      </c>
      <c r="E135" t="s">
        <v>227</v>
      </c>
      <c r="F135" t="s">
        <v>165</v>
      </c>
      <c r="G135" t="s">
        <v>15</v>
      </c>
      <c r="H135" s="23">
        <v>68321340</v>
      </c>
      <c r="J135" s="11">
        <f t="shared" ref="J135:J198" si="57">IF(G135="Perfetto Contracting Co., Inc. ",1,)</f>
        <v>0</v>
      </c>
      <c r="K135" s="12">
        <f t="shared" ref="K135:K198" si="58">IF(AND(D135=1,G135="Perfetto Contracting Co., Inc. "),1,)</f>
        <v>0</v>
      </c>
      <c r="L135">
        <f t="shared" ref="L135:L198" si="59">IF(G135="Oliveira Contracting Inc",1,)</f>
        <v>0</v>
      </c>
      <c r="M135">
        <f t="shared" ref="M135:M198" si="60">IF(AND(D135=1,G135="Oliveira Contracting Inc"),1,)</f>
        <v>0</v>
      </c>
      <c r="N135" s="11">
        <f t="shared" ref="N135:N198" si="61">IF(G135="Triumph Construction Co.",1,)</f>
        <v>0</v>
      </c>
      <c r="O135" s="12">
        <f t="shared" ref="O135:O198" si="62">IF(AND(D135=1,G135="Triumph Construction Co."),1,)</f>
        <v>0</v>
      </c>
      <c r="P135">
        <f t="shared" ref="P135:P198" si="63">IF(G135="John Civetta &amp; Sons, Inc.",1,)</f>
        <v>0</v>
      </c>
      <c r="Q135">
        <f t="shared" ref="Q135:Q198" si="64">IF(AND(D135=1,G135="John Civetta &amp; Sons, Inc."),1,)</f>
        <v>0</v>
      </c>
      <c r="R135" s="11">
        <f t="shared" ref="R135:R198" si="65">IF(G135="Grace Industries LLC",1,)</f>
        <v>0</v>
      </c>
      <c r="S135" s="12">
        <f t="shared" ref="S135:S198" si="66">IF(AND(D135=1,G135="Grace Industries LLC"),1,)</f>
        <v>0</v>
      </c>
      <c r="T135" s="11">
        <f t="shared" ref="T135:T198" si="67">IF($G135="Perfetto Enterprises Co., Inc.",1,)</f>
        <v>0</v>
      </c>
      <c r="U135" s="12">
        <f t="shared" ref="U135:U198" si="68">IF(AND($D135=1,$G135="Perfetto Enterprises Co., Inc."),1,)</f>
        <v>0</v>
      </c>
      <c r="V135" s="11">
        <f t="shared" ref="V135:V198" si="69">IF($G135="JRCRUZ Corp",1,)</f>
        <v>0</v>
      </c>
      <c r="W135" s="12">
        <f t="shared" ref="W135:W198" si="70">IF(AND($D135=1,$G135="JRCRUZ Corp"),1,)</f>
        <v>0</v>
      </c>
      <c r="X135" s="11">
        <f t="shared" ref="X135:X198" si="71">IF($G135="Tully Construction Co.",1,)</f>
        <v>0</v>
      </c>
      <c r="Y135" s="12">
        <f t="shared" ref="Y135:Y198" si="72">IF(AND($D135=1,$G135="Tully Construction Co."),1,)</f>
        <v>0</v>
      </c>
      <c r="Z135" s="11">
        <f t="shared" ref="Z135:Z198" si="73">IF($G135="Restani Construction Corp.",1,)</f>
        <v>0</v>
      </c>
      <c r="AA135" s="12">
        <f t="shared" ref="AA135:AA198" si="74">IF(AND($D135=1,$G135="Restani Construction Corp."),1,)</f>
        <v>0</v>
      </c>
      <c r="AB135" s="11">
        <f t="shared" ref="AB135:AB198" si="75">IF($G135="DiFazio Industries",1,)</f>
        <v>0</v>
      </c>
      <c r="AC135" s="12">
        <f t="shared" ref="AC135:AC198" si="76">IF(AND($D135=1,$G135="DiFazio Industries"),1,)</f>
        <v>0</v>
      </c>
      <c r="AD135" s="11">
        <f t="shared" ref="AD135:AD198" si="77">IF($G135="PJS Group/Paul J. Scariano, Inc.",1,)</f>
        <v>0</v>
      </c>
      <c r="AE135" s="12">
        <f t="shared" ref="AE135:AE198" si="78">IF(AND($D135=1,$G135="PJS Group/Paul J. Scariano, Inc."),1,)</f>
        <v>0</v>
      </c>
      <c r="AF135" s="11">
        <f t="shared" ref="AF135:AF198" si="79">IF($G135="C.A.C. Industries, Inc.",1,)</f>
        <v>1</v>
      </c>
      <c r="AG135" s="12">
        <f t="shared" ref="AG135:AG198" si="80">IF(AND($D135=1,$G135="C.A.C. Industries, Inc."),1,)</f>
        <v>0</v>
      </c>
      <c r="AH135" s="11">
        <f t="shared" ref="AH135:AH198" si="81">IF($G135="MLJ Contracting LLC",1,)</f>
        <v>0</v>
      </c>
      <c r="AI135" s="12">
        <f t="shared" ref="AI135:AI198" si="82">IF(AND($D135=1,$G135="MLJ Contracting LLC"),1,)</f>
        <v>0</v>
      </c>
      <c r="AJ135" s="11">
        <f t="shared" ref="AJ135:AJ198" si="83">IF($G135="El Sol Contracting/ES II Enterprises JV",1,)</f>
        <v>0</v>
      </c>
      <c r="AK135" s="12">
        <f t="shared" ref="AK135:AK198" si="84">IF(AND($D135=1,$G135="El Sol Contracting/ES II Enterprises JV"),1,)</f>
        <v>0</v>
      </c>
    </row>
    <row r="136" spans="1:37" x14ac:dyDescent="0.3">
      <c r="A136">
        <v>590850</v>
      </c>
      <c r="C136" s="1">
        <v>43721</v>
      </c>
      <c r="D136">
        <v>5</v>
      </c>
      <c r="E136" t="s">
        <v>227</v>
      </c>
      <c r="F136" t="s">
        <v>165</v>
      </c>
      <c r="G136" t="s">
        <v>19</v>
      </c>
      <c r="H136" s="23">
        <v>69469000</v>
      </c>
      <c r="J136" s="11">
        <f t="shared" si="57"/>
        <v>0</v>
      </c>
      <c r="K136" s="12">
        <f t="shared" si="58"/>
        <v>0</v>
      </c>
      <c r="L136">
        <f t="shared" si="59"/>
        <v>0</v>
      </c>
      <c r="M136">
        <f t="shared" si="60"/>
        <v>0</v>
      </c>
      <c r="N136" s="11">
        <f t="shared" si="61"/>
        <v>0</v>
      </c>
      <c r="O136" s="12">
        <f t="shared" si="62"/>
        <v>0</v>
      </c>
      <c r="P136">
        <f t="shared" si="63"/>
        <v>0</v>
      </c>
      <c r="Q136">
        <f t="shared" si="64"/>
        <v>0</v>
      </c>
      <c r="R136" s="11">
        <f t="shared" si="65"/>
        <v>0</v>
      </c>
      <c r="S136" s="12">
        <f t="shared" si="66"/>
        <v>0</v>
      </c>
      <c r="T136" s="11">
        <f t="shared" si="67"/>
        <v>0</v>
      </c>
      <c r="U136" s="12">
        <f t="shared" si="68"/>
        <v>0</v>
      </c>
      <c r="V136" s="11">
        <f t="shared" si="69"/>
        <v>0</v>
      </c>
      <c r="W136" s="12">
        <f t="shared" si="70"/>
        <v>0</v>
      </c>
      <c r="X136" s="11">
        <f t="shared" si="71"/>
        <v>0</v>
      </c>
      <c r="Y136" s="12">
        <f t="shared" si="72"/>
        <v>0</v>
      </c>
      <c r="Z136" s="11">
        <f t="shared" si="73"/>
        <v>0</v>
      </c>
      <c r="AA136" s="12">
        <f t="shared" si="74"/>
        <v>0</v>
      </c>
      <c r="AB136" s="11">
        <f t="shared" si="75"/>
        <v>0</v>
      </c>
      <c r="AC136" s="12">
        <f t="shared" si="76"/>
        <v>0</v>
      </c>
      <c r="AD136" s="11">
        <f t="shared" si="77"/>
        <v>0</v>
      </c>
      <c r="AE136" s="12">
        <f t="shared" si="78"/>
        <v>0</v>
      </c>
      <c r="AF136" s="11">
        <f t="shared" si="79"/>
        <v>0</v>
      </c>
      <c r="AG136" s="12">
        <f t="shared" si="80"/>
        <v>0</v>
      </c>
      <c r="AH136" s="11">
        <f t="shared" si="81"/>
        <v>0</v>
      </c>
      <c r="AI136" s="12">
        <f t="shared" si="82"/>
        <v>0</v>
      </c>
      <c r="AJ136" s="11">
        <f t="shared" si="83"/>
        <v>0</v>
      </c>
      <c r="AK136" s="12">
        <f t="shared" si="84"/>
        <v>0</v>
      </c>
    </row>
    <row r="137" spans="1:37" x14ac:dyDescent="0.3">
      <c r="A137">
        <v>590850</v>
      </c>
      <c r="C137" s="1">
        <v>43721</v>
      </c>
      <c r="D137">
        <v>6</v>
      </c>
      <c r="E137" t="s">
        <v>227</v>
      </c>
      <c r="F137" t="s">
        <v>165</v>
      </c>
      <c r="G137" t="s">
        <v>21</v>
      </c>
      <c r="H137" s="23">
        <v>74413665</v>
      </c>
      <c r="J137" s="11">
        <f t="shared" si="57"/>
        <v>0</v>
      </c>
      <c r="K137" s="12">
        <f t="shared" si="58"/>
        <v>0</v>
      </c>
      <c r="L137">
        <f t="shared" si="59"/>
        <v>0</v>
      </c>
      <c r="M137">
        <f t="shared" si="60"/>
        <v>0</v>
      </c>
      <c r="N137" s="11">
        <f t="shared" si="61"/>
        <v>0</v>
      </c>
      <c r="O137" s="12">
        <f t="shared" si="62"/>
        <v>0</v>
      </c>
      <c r="P137">
        <f t="shared" si="63"/>
        <v>0</v>
      </c>
      <c r="Q137">
        <f t="shared" si="64"/>
        <v>0</v>
      </c>
      <c r="R137" s="11">
        <f t="shared" si="65"/>
        <v>0</v>
      </c>
      <c r="S137" s="12">
        <f t="shared" si="66"/>
        <v>0</v>
      </c>
      <c r="T137" s="11">
        <f t="shared" si="67"/>
        <v>0</v>
      </c>
      <c r="U137" s="12">
        <f t="shared" si="68"/>
        <v>0</v>
      </c>
      <c r="V137" s="11">
        <f t="shared" si="69"/>
        <v>0</v>
      </c>
      <c r="W137" s="12">
        <f t="shared" si="70"/>
        <v>0</v>
      </c>
      <c r="X137" s="11">
        <f t="shared" si="71"/>
        <v>1</v>
      </c>
      <c r="Y137" s="12">
        <f t="shared" si="72"/>
        <v>0</v>
      </c>
      <c r="Z137" s="11">
        <f t="shared" si="73"/>
        <v>0</v>
      </c>
      <c r="AA137" s="12">
        <f t="shared" si="74"/>
        <v>0</v>
      </c>
      <c r="AB137" s="11">
        <f t="shared" si="75"/>
        <v>0</v>
      </c>
      <c r="AC137" s="12">
        <f t="shared" si="76"/>
        <v>0</v>
      </c>
      <c r="AD137" s="11">
        <f t="shared" si="77"/>
        <v>0</v>
      </c>
      <c r="AE137" s="12">
        <f t="shared" si="78"/>
        <v>0</v>
      </c>
      <c r="AF137" s="11">
        <f t="shared" si="79"/>
        <v>0</v>
      </c>
      <c r="AG137" s="12">
        <f t="shared" si="80"/>
        <v>0</v>
      </c>
      <c r="AH137" s="11">
        <f t="shared" si="81"/>
        <v>0</v>
      </c>
      <c r="AI137" s="12">
        <f t="shared" si="82"/>
        <v>0</v>
      </c>
      <c r="AJ137" s="11">
        <f t="shared" si="83"/>
        <v>0</v>
      </c>
      <c r="AK137" s="12">
        <f t="shared" si="84"/>
        <v>0</v>
      </c>
    </row>
    <row r="138" spans="1:37" x14ac:dyDescent="0.3">
      <c r="A138">
        <v>590850</v>
      </c>
      <c r="C138" s="1">
        <v>43721</v>
      </c>
      <c r="D138">
        <v>7</v>
      </c>
      <c r="E138" t="s">
        <v>227</v>
      </c>
      <c r="F138" t="s">
        <v>165</v>
      </c>
      <c r="G138" t="s">
        <v>51</v>
      </c>
      <c r="H138" s="23">
        <v>74528528</v>
      </c>
      <c r="J138" s="11">
        <f t="shared" si="57"/>
        <v>0</v>
      </c>
      <c r="K138" s="12">
        <f t="shared" si="58"/>
        <v>0</v>
      </c>
      <c r="L138">
        <f t="shared" si="59"/>
        <v>0</v>
      </c>
      <c r="M138">
        <f t="shared" si="60"/>
        <v>0</v>
      </c>
      <c r="N138" s="11">
        <f t="shared" si="61"/>
        <v>0</v>
      </c>
      <c r="O138" s="12">
        <f t="shared" si="62"/>
        <v>0</v>
      </c>
      <c r="P138">
        <f t="shared" si="63"/>
        <v>0</v>
      </c>
      <c r="Q138">
        <f t="shared" si="64"/>
        <v>0</v>
      </c>
      <c r="R138" s="11">
        <f t="shared" si="65"/>
        <v>0</v>
      </c>
      <c r="S138" s="12">
        <f t="shared" si="66"/>
        <v>0</v>
      </c>
      <c r="T138" s="11">
        <f t="shared" si="67"/>
        <v>0</v>
      </c>
      <c r="U138" s="12">
        <f t="shared" si="68"/>
        <v>0</v>
      </c>
      <c r="V138" s="11">
        <f t="shared" si="69"/>
        <v>0</v>
      </c>
      <c r="W138" s="12">
        <f t="shared" si="70"/>
        <v>0</v>
      </c>
      <c r="X138" s="11">
        <f t="shared" si="71"/>
        <v>0</v>
      </c>
      <c r="Y138" s="12">
        <f t="shared" si="72"/>
        <v>0</v>
      </c>
      <c r="Z138" s="11">
        <f t="shared" si="73"/>
        <v>0</v>
      </c>
      <c r="AA138" s="12">
        <f t="shared" si="74"/>
        <v>0</v>
      </c>
      <c r="AB138" s="11">
        <f t="shared" si="75"/>
        <v>0</v>
      </c>
      <c r="AC138" s="12">
        <f t="shared" si="76"/>
        <v>0</v>
      </c>
      <c r="AD138" s="11">
        <f t="shared" si="77"/>
        <v>0</v>
      </c>
      <c r="AE138" s="12">
        <f t="shared" si="78"/>
        <v>0</v>
      </c>
      <c r="AF138" s="11">
        <f t="shared" si="79"/>
        <v>0</v>
      </c>
      <c r="AG138" s="12">
        <f t="shared" si="80"/>
        <v>0</v>
      </c>
      <c r="AH138" s="11">
        <f t="shared" si="81"/>
        <v>0</v>
      </c>
      <c r="AI138" s="12">
        <f t="shared" si="82"/>
        <v>0</v>
      </c>
      <c r="AJ138" s="11">
        <f t="shared" si="83"/>
        <v>0</v>
      </c>
      <c r="AK138" s="12">
        <f t="shared" si="84"/>
        <v>0</v>
      </c>
    </row>
    <row r="139" spans="1:37" x14ac:dyDescent="0.3">
      <c r="A139">
        <v>590850</v>
      </c>
      <c r="C139" s="1">
        <v>43721</v>
      </c>
      <c r="D139">
        <v>8</v>
      </c>
      <c r="E139" t="s">
        <v>227</v>
      </c>
      <c r="F139" t="s">
        <v>165</v>
      </c>
      <c r="G139" t="s">
        <v>73</v>
      </c>
      <c r="H139" s="23">
        <v>118879858</v>
      </c>
      <c r="J139" s="11">
        <f t="shared" si="57"/>
        <v>0</v>
      </c>
      <c r="K139" s="12">
        <f t="shared" si="58"/>
        <v>0</v>
      </c>
      <c r="L139">
        <f t="shared" si="59"/>
        <v>0</v>
      </c>
      <c r="M139">
        <f t="shared" si="60"/>
        <v>0</v>
      </c>
      <c r="N139" s="11">
        <f t="shared" si="61"/>
        <v>0</v>
      </c>
      <c r="O139" s="12">
        <f t="shared" si="62"/>
        <v>0</v>
      </c>
      <c r="P139">
        <f t="shared" si="63"/>
        <v>0</v>
      </c>
      <c r="Q139">
        <f t="shared" si="64"/>
        <v>0</v>
      </c>
      <c r="R139" s="11">
        <f t="shared" si="65"/>
        <v>0</v>
      </c>
      <c r="S139" s="12">
        <f t="shared" si="66"/>
        <v>0</v>
      </c>
      <c r="T139" s="11">
        <f t="shared" si="67"/>
        <v>0</v>
      </c>
      <c r="U139" s="12">
        <f t="shared" si="68"/>
        <v>0</v>
      </c>
      <c r="V139" s="11">
        <f t="shared" si="69"/>
        <v>0</v>
      </c>
      <c r="W139" s="12">
        <f t="shared" si="70"/>
        <v>0</v>
      </c>
      <c r="X139" s="11">
        <f t="shared" si="71"/>
        <v>0</v>
      </c>
      <c r="Y139" s="12">
        <f t="shared" si="72"/>
        <v>0</v>
      </c>
      <c r="Z139" s="11">
        <f t="shared" si="73"/>
        <v>0</v>
      </c>
      <c r="AA139" s="12">
        <f t="shared" si="74"/>
        <v>0</v>
      </c>
      <c r="AB139" s="11">
        <f t="shared" si="75"/>
        <v>0</v>
      </c>
      <c r="AC139" s="12">
        <f t="shared" si="76"/>
        <v>0</v>
      </c>
      <c r="AD139" s="11">
        <f t="shared" si="77"/>
        <v>0</v>
      </c>
      <c r="AE139" s="12">
        <f t="shared" si="78"/>
        <v>0</v>
      </c>
      <c r="AF139" s="11">
        <f t="shared" si="79"/>
        <v>0</v>
      </c>
      <c r="AG139" s="12">
        <f t="shared" si="80"/>
        <v>0</v>
      </c>
      <c r="AH139" s="11">
        <f t="shared" si="81"/>
        <v>0</v>
      </c>
      <c r="AI139" s="12">
        <f t="shared" si="82"/>
        <v>0</v>
      </c>
      <c r="AJ139" s="11">
        <f t="shared" si="83"/>
        <v>0</v>
      </c>
      <c r="AK139" s="12">
        <f t="shared" si="84"/>
        <v>0</v>
      </c>
    </row>
    <row r="140" spans="1:37" x14ac:dyDescent="0.3">
      <c r="C140" s="1"/>
      <c r="J140" s="11">
        <f t="shared" si="57"/>
        <v>0</v>
      </c>
      <c r="K140" s="12">
        <f t="shared" si="58"/>
        <v>0</v>
      </c>
      <c r="L140">
        <f t="shared" si="59"/>
        <v>0</v>
      </c>
      <c r="M140">
        <f t="shared" si="60"/>
        <v>0</v>
      </c>
      <c r="N140" s="11">
        <f t="shared" si="61"/>
        <v>0</v>
      </c>
      <c r="O140" s="12">
        <f t="shared" si="62"/>
        <v>0</v>
      </c>
      <c r="P140">
        <f t="shared" si="63"/>
        <v>0</v>
      </c>
      <c r="Q140">
        <f t="shared" si="64"/>
        <v>0</v>
      </c>
      <c r="R140" s="11">
        <f t="shared" si="65"/>
        <v>0</v>
      </c>
      <c r="S140" s="12">
        <f t="shared" si="66"/>
        <v>0</v>
      </c>
      <c r="T140" s="11">
        <f t="shared" si="67"/>
        <v>0</v>
      </c>
      <c r="U140" s="12">
        <f t="shared" si="68"/>
        <v>0</v>
      </c>
      <c r="V140" s="11">
        <f t="shared" si="69"/>
        <v>0</v>
      </c>
      <c r="W140" s="12">
        <f t="shared" si="70"/>
        <v>0</v>
      </c>
      <c r="X140" s="11">
        <f t="shared" si="71"/>
        <v>0</v>
      </c>
      <c r="Y140" s="12">
        <f t="shared" si="72"/>
        <v>0</v>
      </c>
      <c r="Z140" s="11">
        <f t="shared" si="73"/>
        <v>0</v>
      </c>
      <c r="AA140" s="12">
        <f t="shared" si="74"/>
        <v>0</v>
      </c>
      <c r="AB140" s="11">
        <f t="shared" si="75"/>
        <v>0</v>
      </c>
      <c r="AC140" s="12">
        <f t="shared" si="76"/>
        <v>0</v>
      </c>
      <c r="AD140" s="11">
        <f t="shared" si="77"/>
        <v>0</v>
      </c>
      <c r="AE140" s="12">
        <f t="shared" si="78"/>
        <v>0</v>
      </c>
      <c r="AF140" s="11">
        <f t="shared" si="79"/>
        <v>0</v>
      </c>
      <c r="AG140" s="12">
        <f t="shared" si="80"/>
        <v>0</v>
      </c>
      <c r="AH140" s="11">
        <f t="shared" si="81"/>
        <v>0</v>
      </c>
      <c r="AI140" s="12">
        <f t="shared" si="82"/>
        <v>0</v>
      </c>
      <c r="AJ140" s="11">
        <f t="shared" si="83"/>
        <v>0</v>
      </c>
      <c r="AK140" s="12">
        <f t="shared" si="84"/>
        <v>0</v>
      </c>
    </row>
    <row r="141" spans="1:37" x14ac:dyDescent="0.3">
      <c r="A141">
        <v>592021</v>
      </c>
      <c r="C141" s="1">
        <v>43720</v>
      </c>
      <c r="D141">
        <v>1</v>
      </c>
      <c r="E141" t="s">
        <v>228</v>
      </c>
      <c r="F141" t="s">
        <v>165</v>
      </c>
      <c r="G141" t="s">
        <v>26</v>
      </c>
      <c r="H141" s="23">
        <v>14720740</v>
      </c>
      <c r="J141" s="11">
        <f t="shared" si="57"/>
        <v>0</v>
      </c>
      <c r="K141" s="12">
        <f t="shared" si="58"/>
        <v>0</v>
      </c>
      <c r="L141">
        <f t="shared" si="59"/>
        <v>0</v>
      </c>
      <c r="M141">
        <f t="shared" si="60"/>
        <v>0</v>
      </c>
      <c r="N141" s="11">
        <f t="shared" si="61"/>
        <v>0</v>
      </c>
      <c r="O141" s="12">
        <f t="shared" si="62"/>
        <v>0</v>
      </c>
      <c r="P141">
        <f t="shared" si="63"/>
        <v>0</v>
      </c>
      <c r="Q141">
        <f t="shared" si="64"/>
        <v>0</v>
      </c>
      <c r="R141" s="11">
        <f t="shared" si="65"/>
        <v>0</v>
      </c>
      <c r="S141" s="12">
        <f t="shared" si="66"/>
        <v>0</v>
      </c>
      <c r="T141" s="11">
        <f t="shared" si="67"/>
        <v>0</v>
      </c>
      <c r="U141" s="12">
        <f t="shared" si="68"/>
        <v>0</v>
      </c>
      <c r="V141" s="11">
        <f t="shared" si="69"/>
        <v>0</v>
      </c>
      <c r="W141" s="12">
        <f t="shared" si="70"/>
        <v>0</v>
      </c>
      <c r="X141" s="11">
        <f t="shared" si="71"/>
        <v>0</v>
      </c>
      <c r="Y141" s="12">
        <f t="shared" si="72"/>
        <v>0</v>
      </c>
      <c r="Z141" s="11">
        <f t="shared" si="73"/>
        <v>0</v>
      </c>
      <c r="AA141" s="12">
        <f t="shared" si="74"/>
        <v>0</v>
      </c>
      <c r="AB141" s="11">
        <f t="shared" si="75"/>
        <v>0</v>
      </c>
      <c r="AC141" s="12">
        <f t="shared" si="76"/>
        <v>0</v>
      </c>
      <c r="AD141" s="11">
        <f t="shared" si="77"/>
        <v>0</v>
      </c>
      <c r="AE141" s="12">
        <f t="shared" si="78"/>
        <v>0</v>
      </c>
      <c r="AF141" s="11">
        <f t="shared" si="79"/>
        <v>0</v>
      </c>
      <c r="AG141" s="12">
        <f t="shared" si="80"/>
        <v>0</v>
      </c>
      <c r="AH141" s="11">
        <f t="shared" si="81"/>
        <v>0</v>
      </c>
      <c r="AI141" s="12">
        <f t="shared" si="82"/>
        <v>0</v>
      </c>
      <c r="AJ141" s="11">
        <f t="shared" si="83"/>
        <v>0</v>
      </c>
      <c r="AK141" s="12">
        <f t="shared" si="84"/>
        <v>0</v>
      </c>
    </row>
    <row r="142" spans="1:37" x14ac:dyDescent="0.3">
      <c r="A142">
        <v>592021</v>
      </c>
      <c r="C142" s="1">
        <v>43720</v>
      </c>
      <c r="D142">
        <v>2</v>
      </c>
      <c r="E142" t="s">
        <v>228</v>
      </c>
      <c r="F142" t="s">
        <v>165</v>
      </c>
      <c r="G142" t="s">
        <v>16</v>
      </c>
      <c r="H142" s="23">
        <v>15234410</v>
      </c>
      <c r="J142" s="11">
        <f t="shared" si="57"/>
        <v>0</v>
      </c>
      <c r="K142" s="12">
        <f t="shared" si="58"/>
        <v>0</v>
      </c>
      <c r="L142">
        <f t="shared" si="59"/>
        <v>0</v>
      </c>
      <c r="M142">
        <f t="shared" si="60"/>
        <v>0</v>
      </c>
      <c r="N142" s="11">
        <f t="shared" si="61"/>
        <v>0</v>
      </c>
      <c r="O142" s="12">
        <f t="shared" si="62"/>
        <v>0</v>
      </c>
      <c r="P142">
        <f t="shared" si="63"/>
        <v>0</v>
      </c>
      <c r="Q142">
        <f t="shared" si="64"/>
        <v>0</v>
      </c>
      <c r="R142" s="11">
        <f t="shared" si="65"/>
        <v>0</v>
      </c>
      <c r="S142" s="12">
        <f t="shared" si="66"/>
        <v>0</v>
      </c>
      <c r="T142" s="11">
        <f t="shared" si="67"/>
        <v>1</v>
      </c>
      <c r="U142" s="12">
        <f t="shared" si="68"/>
        <v>0</v>
      </c>
      <c r="V142" s="11">
        <f t="shared" si="69"/>
        <v>0</v>
      </c>
      <c r="W142" s="12">
        <f t="shared" si="70"/>
        <v>0</v>
      </c>
      <c r="X142" s="11">
        <f t="shared" si="71"/>
        <v>0</v>
      </c>
      <c r="Y142" s="12">
        <f t="shared" si="72"/>
        <v>0</v>
      </c>
      <c r="Z142" s="11">
        <f t="shared" si="73"/>
        <v>0</v>
      </c>
      <c r="AA142" s="12">
        <f t="shared" si="74"/>
        <v>0</v>
      </c>
      <c r="AB142" s="11">
        <f t="shared" si="75"/>
        <v>0</v>
      </c>
      <c r="AC142" s="12">
        <f t="shared" si="76"/>
        <v>0</v>
      </c>
      <c r="AD142" s="11">
        <f t="shared" si="77"/>
        <v>0</v>
      </c>
      <c r="AE142" s="12">
        <f t="shared" si="78"/>
        <v>0</v>
      </c>
      <c r="AF142" s="11">
        <f t="shared" si="79"/>
        <v>0</v>
      </c>
      <c r="AG142" s="12">
        <f t="shared" si="80"/>
        <v>0</v>
      </c>
      <c r="AH142" s="11">
        <f t="shared" si="81"/>
        <v>0</v>
      </c>
      <c r="AI142" s="12">
        <f t="shared" si="82"/>
        <v>0</v>
      </c>
      <c r="AJ142" s="11">
        <f t="shared" si="83"/>
        <v>0</v>
      </c>
      <c r="AK142" s="12">
        <f t="shared" si="84"/>
        <v>0</v>
      </c>
    </row>
    <row r="143" spans="1:37" x14ac:dyDescent="0.3">
      <c r="A143">
        <v>592021</v>
      </c>
      <c r="C143" s="1">
        <v>43720</v>
      </c>
      <c r="D143">
        <v>3</v>
      </c>
      <c r="E143" t="s">
        <v>228</v>
      </c>
      <c r="F143" t="s">
        <v>165</v>
      </c>
      <c r="G143" t="s">
        <v>17</v>
      </c>
      <c r="H143" s="23">
        <v>15555510</v>
      </c>
      <c r="J143" s="11">
        <f t="shared" si="57"/>
        <v>0</v>
      </c>
      <c r="K143" s="12">
        <f t="shared" si="58"/>
        <v>0</v>
      </c>
      <c r="L143">
        <f t="shared" si="59"/>
        <v>0</v>
      </c>
      <c r="M143">
        <f t="shared" si="60"/>
        <v>0</v>
      </c>
      <c r="N143" s="11">
        <f t="shared" si="61"/>
        <v>0</v>
      </c>
      <c r="O143" s="12">
        <f t="shared" si="62"/>
        <v>0</v>
      </c>
      <c r="P143">
        <f t="shared" si="63"/>
        <v>0</v>
      </c>
      <c r="Q143">
        <f t="shared" si="64"/>
        <v>0</v>
      </c>
      <c r="R143" s="11">
        <f t="shared" si="65"/>
        <v>0</v>
      </c>
      <c r="S143" s="12">
        <f t="shared" si="66"/>
        <v>0</v>
      </c>
      <c r="T143" s="11">
        <f t="shared" si="67"/>
        <v>0</v>
      </c>
      <c r="U143" s="12">
        <f t="shared" si="68"/>
        <v>0</v>
      </c>
      <c r="V143" s="11">
        <f t="shared" si="69"/>
        <v>0</v>
      </c>
      <c r="W143" s="12">
        <f t="shared" si="70"/>
        <v>0</v>
      </c>
      <c r="X143" s="11">
        <f t="shared" si="71"/>
        <v>0</v>
      </c>
      <c r="Y143" s="12">
        <f t="shared" si="72"/>
        <v>0</v>
      </c>
      <c r="Z143" s="11">
        <f t="shared" si="73"/>
        <v>0</v>
      </c>
      <c r="AA143" s="12">
        <f t="shared" si="74"/>
        <v>0</v>
      </c>
      <c r="AB143" s="11">
        <f t="shared" si="75"/>
        <v>0</v>
      </c>
      <c r="AC143" s="12">
        <f t="shared" si="76"/>
        <v>0</v>
      </c>
      <c r="AD143" s="11">
        <f t="shared" si="77"/>
        <v>0</v>
      </c>
      <c r="AE143" s="12">
        <f t="shared" si="78"/>
        <v>0</v>
      </c>
      <c r="AF143" s="11">
        <f t="shared" si="79"/>
        <v>0</v>
      </c>
      <c r="AG143" s="12">
        <f t="shared" si="80"/>
        <v>0</v>
      </c>
      <c r="AH143" s="11">
        <f t="shared" si="81"/>
        <v>0</v>
      </c>
      <c r="AI143" s="12">
        <f t="shared" si="82"/>
        <v>0</v>
      </c>
      <c r="AJ143" s="11">
        <f t="shared" si="83"/>
        <v>0</v>
      </c>
      <c r="AK143" s="12">
        <f t="shared" si="84"/>
        <v>0</v>
      </c>
    </row>
    <row r="144" spans="1:37" x14ac:dyDescent="0.3">
      <c r="A144">
        <v>592021</v>
      </c>
      <c r="C144" s="1">
        <v>43720</v>
      </c>
      <c r="D144">
        <v>4</v>
      </c>
      <c r="E144" t="s">
        <v>228</v>
      </c>
      <c r="F144" t="s">
        <v>165</v>
      </c>
      <c r="G144" t="s">
        <v>12</v>
      </c>
      <c r="H144" s="23">
        <v>16579679</v>
      </c>
      <c r="J144" s="11">
        <f t="shared" si="57"/>
        <v>0</v>
      </c>
      <c r="K144" s="12">
        <f t="shared" si="58"/>
        <v>0</v>
      </c>
      <c r="L144">
        <f t="shared" si="59"/>
        <v>0</v>
      </c>
      <c r="M144">
        <f t="shared" si="60"/>
        <v>0</v>
      </c>
      <c r="N144" s="11">
        <f t="shared" si="61"/>
        <v>0</v>
      </c>
      <c r="O144" s="12">
        <f t="shared" si="62"/>
        <v>0</v>
      </c>
      <c r="P144">
        <f t="shared" si="63"/>
        <v>0</v>
      </c>
      <c r="Q144">
        <f t="shared" si="64"/>
        <v>0</v>
      </c>
      <c r="R144" s="11">
        <f t="shared" si="65"/>
        <v>0</v>
      </c>
      <c r="S144" s="12">
        <f t="shared" si="66"/>
        <v>0</v>
      </c>
      <c r="T144" s="11">
        <f t="shared" si="67"/>
        <v>0</v>
      </c>
      <c r="U144" s="12">
        <f t="shared" si="68"/>
        <v>0</v>
      </c>
      <c r="V144" s="11">
        <f t="shared" si="69"/>
        <v>1</v>
      </c>
      <c r="W144" s="12">
        <f t="shared" si="70"/>
        <v>0</v>
      </c>
      <c r="X144" s="11">
        <f t="shared" si="71"/>
        <v>0</v>
      </c>
      <c r="Y144" s="12">
        <f t="shared" si="72"/>
        <v>0</v>
      </c>
      <c r="Z144" s="11">
        <f t="shared" si="73"/>
        <v>0</v>
      </c>
      <c r="AA144" s="12">
        <f t="shared" si="74"/>
        <v>0</v>
      </c>
      <c r="AB144" s="11">
        <f t="shared" si="75"/>
        <v>0</v>
      </c>
      <c r="AC144" s="12">
        <f t="shared" si="76"/>
        <v>0</v>
      </c>
      <c r="AD144" s="11">
        <f t="shared" si="77"/>
        <v>0</v>
      </c>
      <c r="AE144" s="12">
        <f t="shared" si="78"/>
        <v>0</v>
      </c>
      <c r="AF144" s="11">
        <f t="shared" si="79"/>
        <v>0</v>
      </c>
      <c r="AG144" s="12">
        <f t="shared" si="80"/>
        <v>0</v>
      </c>
      <c r="AH144" s="11">
        <f t="shared" si="81"/>
        <v>0</v>
      </c>
      <c r="AI144" s="12">
        <f t="shared" si="82"/>
        <v>0</v>
      </c>
      <c r="AJ144" s="11">
        <f t="shared" si="83"/>
        <v>0</v>
      </c>
      <c r="AK144" s="12">
        <f t="shared" si="84"/>
        <v>0</v>
      </c>
    </row>
    <row r="145" spans="1:37" x14ac:dyDescent="0.3">
      <c r="A145">
        <v>592021</v>
      </c>
      <c r="C145" s="1">
        <v>43720</v>
      </c>
      <c r="D145">
        <v>5</v>
      </c>
      <c r="E145" t="s">
        <v>228</v>
      </c>
      <c r="F145" t="s">
        <v>165</v>
      </c>
      <c r="G145" t="s">
        <v>156</v>
      </c>
      <c r="H145" s="23">
        <v>16690080</v>
      </c>
      <c r="J145" s="11">
        <f t="shared" si="57"/>
        <v>1</v>
      </c>
      <c r="K145" s="12">
        <f t="shared" si="58"/>
        <v>0</v>
      </c>
      <c r="L145">
        <f t="shared" si="59"/>
        <v>0</v>
      </c>
      <c r="M145">
        <f t="shared" si="60"/>
        <v>0</v>
      </c>
      <c r="N145" s="11">
        <f t="shared" si="61"/>
        <v>0</v>
      </c>
      <c r="O145" s="12">
        <f t="shared" si="62"/>
        <v>0</v>
      </c>
      <c r="P145">
        <f t="shared" si="63"/>
        <v>0</v>
      </c>
      <c r="Q145">
        <f t="shared" si="64"/>
        <v>0</v>
      </c>
      <c r="R145" s="11">
        <f t="shared" si="65"/>
        <v>0</v>
      </c>
      <c r="S145" s="12">
        <f t="shared" si="66"/>
        <v>0</v>
      </c>
      <c r="T145" s="11">
        <f t="shared" si="67"/>
        <v>0</v>
      </c>
      <c r="U145" s="12">
        <f t="shared" si="68"/>
        <v>0</v>
      </c>
      <c r="V145" s="11">
        <f t="shared" si="69"/>
        <v>0</v>
      </c>
      <c r="W145" s="12">
        <f t="shared" si="70"/>
        <v>0</v>
      </c>
      <c r="X145" s="11">
        <f t="shared" si="71"/>
        <v>0</v>
      </c>
      <c r="Y145" s="12">
        <f t="shared" si="72"/>
        <v>0</v>
      </c>
      <c r="Z145" s="11">
        <f t="shared" si="73"/>
        <v>0</v>
      </c>
      <c r="AA145" s="12">
        <f t="shared" si="74"/>
        <v>0</v>
      </c>
      <c r="AB145" s="11">
        <f t="shared" si="75"/>
        <v>0</v>
      </c>
      <c r="AC145" s="12">
        <f t="shared" si="76"/>
        <v>0</v>
      </c>
      <c r="AD145" s="11">
        <f t="shared" si="77"/>
        <v>0</v>
      </c>
      <c r="AE145" s="12">
        <f t="shared" si="78"/>
        <v>0</v>
      </c>
      <c r="AF145" s="11">
        <f t="shared" si="79"/>
        <v>0</v>
      </c>
      <c r="AG145" s="12">
        <f t="shared" si="80"/>
        <v>0</v>
      </c>
      <c r="AH145" s="11">
        <f t="shared" si="81"/>
        <v>0</v>
      </c>
      <c r="AI145" s="12">
        <f t="shared" si="82"/>
        <v>0</v>
      </c>
      <c r="AJ145" s="11">
        <f t="shared" si="83"/>
        <v>0</v>
      </c>
      <c r="AK145" s="12">
        <f t="shared" si="84"/>
        <v>0</v>
      </c>
    </row>
    <row r="146" spans="1:37" x14ac:dyDescent="0.3">
      <c r="A146">
        <v>592021</v>
      </c>
      <c r="C146" s="1">
        <v>43720</v>
      </c>
      <c r="D146">
        <v>6</v>
      </c>
      <c r="E146" t="s">
        <v>228</v>
      </c>
      <c r="F146" t="s">
        <v>165</v>
      </c>
      <c r="G146" t="s">
        <v>15</v>
      </c>
      <c r="H146" s="23">
        <v>17761949</v>
      </c>
      <c r="J146" s="11">
        <f t="shared" si="57"/>
        <v>0</v>
      </c>
      <c r="K146" s="12">
        <f t="shared" si="58"/>
        <v>0</v>
      </c>
      <c r="L146">
        <f t="shared" si="59"/>
        <v>0</v>
      </c>
      <c r="M146">
        <f t="shared" si="60"/>
        <v>0</v>
      </c>
      <c r="N146" s="11">
        <f t="shared" si="61"/>
        <v>0</v>
      </c>
      <c r="O146" s="12">
        <f t="shared" si="62"/>
        <v>0</v>
      </c>
      <c r="P146">
        <f t="shared" si="63"/>
        <v>0</v>
      </c>
      <c r="Q146">
        <f t="shared" si="64"/>
        <v>0</v>
      </c>
      <c r="R146" s="11">
        <f t="shared" si="65"/>
        <v>0</v>
      </c>
      <c r="S146" s="12">
        <f t="shared" si="66"/>
        <v>0</v>
      </c>
      <c r="T146" s="11">
        <f t="shared" si="67"/>
        <v>0</v>
      </c>
      <c r="U146" s="12">
        <f t="shared" si="68"/>
        <v>0</v>
      </c>
      <c r="V146" s="11">
        <f t="shared" si="69"/>
        <v>0</v>
      </c>
      <c r="W146" s="12">
        <f t="shared" si="70"/>
        <v>0</v>
      </c>
      <c r="X146" s="11">
        <f t="shared" si="71"/>
        <v>0</v>
      </c>
      <c r="Y146" s="12">
        <f t="shared" si="72"/>
        <v>0</v>
      </c>
      <c r="Z146" s="11">
        <f t="shared" si="73"/>
        <v>0</v>
      </c>
      <c r="AA146" s="12">
        <f t="shared" si="74"/>
        <v>0</v>
      </c>
      <c r="AB146" s="11">
        <f t="shared" si="75"/>
        <v>0</v>
      </c>
      <c r="AC146" s="12">
        <f t="shared" si="76"/>
        <v>0</v>
      </c>
      <c r="AD146" s="11">
        <f t="shared" si="77"/>
        <v>0</v>
      </c>
      <c r="AE146" s="12">
        <f t="shared" si="78"/>
        <v>0</v>
      </c>
      <c r="AF146" s="11">
        <f t="shared" si="79"/>
        <v>1</v>
      </c>
      <c r="AG146" s="12">
        <f t="shared" si="80"/>
        <v>0</v>
      </c>
      <c r="AH146" s="11">
        <f t="shared" si="81"/>
        <v>0</v>
      </c>
      <c r="AI146" s="12">
        <f t="shared" si="82"/>
        <v>0</v>
      </c>
      <c r="AJ146" s="11">
        <f t="shared" si="83"/>
        <v>0</v>
      </c>
      <c r="AK146" s="12">
        <f t="shared" si="84"/>
        <v>0</v>
      </c>
    </row>
    <row r="147" spans="1:37" x14ac:dyDescent="0.3">
      <c r="A147">
        <v>592021</v>
      </c>
      <c r="C147" s="1">
        <v>43720</v>
      </c>
      <c r="D147">
        <v>7</v>
      </c>
      <c r="E147" t="s">
        <v>228</v>
      </c>
      <c r="F147" t="s">
        <v>165</v>
      </c>
      <c r="G147" t="s">
        <v>36</v>
      </c>
      <c r="H147" s="23">
        <v>17774335</v>
      </c>
      <c r="J147" s="11">
        <f t="shared" si="57"/>
        <v>0</v>
      </c>
      <c r="K147" s="12">
        <f t="shared" si="58"/>
        <v>0</v>
      </c>
      <c r="L147">
        <f t="shared" si="59"/>
        <v>0</v>
      </c>
      <c r="M147">
        <f t="shared" si="60"/>
        <v>0</v>
      </c>
      <c r="N147" s="11">
        <f t="shared" si="61"/>
        <v>0</v>
      </c>
      <c r="O147" s="12">
        <f t="shared" si="62"/>
        <v>0</v>
      </c>
      <c r="P147">
        <f t="shared" si="63"/>
        <v>0</v>
      </c>
      <c r="Q147">
        <f t="shared" si="64"/>
        <v>0</v>
      </c>
      <c r="R147" s="11">
        <f t="shared" si="65"/>
        <v>0</v>
      </c>
      <c r="S147" s="12">
        <f t="shared" si="66"/>
        <v>0</v>
      </c>
      <c r="T147" s="11">
        <f t="shared" si="67"/>
        <v>0</v>
      </c>
      <c r="U147" s="12">
        <f t="shared" si="68"/>
        <v>0</v>
      </c>
      <c r="V147" s="11">
        <f t="shared" si="69"/>
        <v>0</v>
      </c>
      <c r="W147" s="12">
        <f t="shared" si="70"/>
        <v>0</v>
      </c>
      <c r="X147" s="11">
        <f t="shared" si="71"/>
        <v>0</v>
      </c>
      <c r="Y147" s="12">
        <f t="shared" si="72"/>
        <v>0</v>
      </c>
      <c r="Z147" s="11">
        <f t="shared" si="73"/>
        <v>0</v>
      </c>
      <c r="AA147" s="12">
        <f t="shared" si="74"/>
        <v>0</v>
      </c>
      <c r="AB147" s="11">
        <f t="shared" si="75"/>
        <v>0</v>
      </c>
      <c r="AC147" s="12">
        <f t="shared" si="76"/>
        <v>0</v>
      </c>
      <c r="AD147" s="11">
        <f t="shared" si="77"/>
        <v>0</v>
      </c>
      <c r="AE147" s="12">
        <f t="shared" si="78"/>
        <v>0</v>
      </c>
      <c r="AF147" s="11">
        <f t="shared" si="79"/>
        <v>0</v>
      </c>
      <c r="AG147" s="12">
        <f t="shared" si="80"/>
        <v>0</v>
      </c>
      <c r="AH147" s="11">
        <f t="shared" si="81"/>
        <v>0</v>
      </c>
      <c r="AI147" s="12">
        <f t="shared" si="82"/>
        <v>0</v>
      </c>
      <c r="AJ147" s="11">
        <f t="shared" si="83"/>
        <v>0</v>
      </c>
      <c r="AK147" s="12">
        <f t="shared" si="84"/>
        <v>0</v>
      </c>
    </row>
    <row r="148" spans="1:37" x14ac:dyDescent="0.3">
      <c r="A148">
        <v>592021</v>
      </c>
      <c r="C148" s="1">
        <v>43720</v>
      </c>
      <c r="D148">
        <v>8</v>
      </c>
      <c r="E148" t="s">
        <v>228</v>
      </c>
      <c r="F148" t="s">
        <v>165</v>
      </c>
      <c r="G148" t="s">
        <v>13</v>
      </c>
      <c r="H148" s="23">
        <v>17776554</v>
      </c>
      <c r="J148" s="11">
        <f t="shared" si="57"/>
        <v>0</v>
      </c>
      <c r="K148" s="12">
        <f t="shared" si="58"/>
        <v>0</v>
      </c>
      <c r="L148">
        <f t="shared" si="59"/>
        <v>0</v>
      </c>
      <c r="M148">
        <f t="shared" si="60"/>
        <v>0</v>
      </c>
      <c r="N148" s="11">
        <f t="shared" si="61"/>
        <v>1</v>
      </c>
      <c r="O148" s="12">
        <f t="shared" si="62"/>
        <v>0</v>
      </c>
      <c r="P148">
        <f t="shared" si="63"/>
        <v>0</v>
      </c>
      <c r="Q148">
        <f t="shared" si="64"/>
        <v>0</v>
      </c>
      <c r="R148" s="11">
        <f t="shared" si="65"/>
        <v>0</v>
      </c>
      <c r="S148" s="12">
        <f t="shared" si="66"/>
        <v>0</v>
      </c>
      <c r="T148" s="11">
        <f t="shared" si="67"/>
        <v>0</v>
      </c>
      <c r="U148" s="12">
        <f t="shared" si="68"/>
        <v>0</v>
      </c>
      <c r="V148" s="11">
        <f t="shared" si="69"/>
        <v>0</v>
      </c>
      <c r="W148" s="12">
        <f t="shared" si="70"/>
        <v>0</v>
      </c>
      <c r="X148" s="11">
        <f t="shared" si="71"/>
        <v>0</v>
      </c>
      <c r="Y148" s="12">
        <f t="shared" si="72"/>
        <v>0</v>
      </c>
      <c r="Z148" s="11">
        <f t="shared" si="73"/>
        <v>0</v>
      </c>
      <c r="AA148" s="12">
        <f t="shared" si="74"/>
        <v>0</v>
      </c>
      <c r="AB148" s="11">
        <f t="shared" si="75"/>
        <v>0</v>
      </c>
      <c r="AC148" s="12">
        <f t="shared" si="76"/>
        <v>0</v>
      </c>
      <c r="AD148" s="11">
        <f t="shared" si="77"/>
        <v>0</v>
      </c>
      <c r="AE148" s="12">
        <f t="shared" si="78"/>
        <v>0</v>
      </c>
      <c r="AF148" s="11">
        <f t="shared" si="79"/>
        <v>0</v>
      </c>
      <c r="AG148" s="12">
        <f t="shared" si="80"/>
        <v>0</v>
      </c>
      <c r="AH148" s="11">
        <f t="shared" si="81"/>
        <v>0</v>
      </c>
      <c r="AI148" s="12">
        <f t="shared" si="82"/>
        <v>0</v>
      </c>
      <c r="AJ148" s="11">
        <f t="shared" si="83"/>
        <v>0</v>
      </c>
      <c r="AK148" s="12">
        <f t="shared" si="84"/>
        <v>0</v>
      </c>
    </row>
    <row r="149" spans="1:37" x14ac:dyDescent="0.3">
      <c r="A149">
        <v>592021</v>
      </c>
      <c r="C149" s="1">
        <v>43720</v>
      </c>
      <c r="D149">
        <v>9</v>
      </c>
      <c r="E149" t="s">
        <v>228</v>
      </c>
      <c r="F149" t="s">
        <v>165</v>
      </c>
      <c r="G149" t="s">
        <v>14</v>
      </c>
      <c r="H149" s="23">
        <v>18483693</v>
      </c>
      <c r="J149" s="11">
        <f t="shared" si="57"/>
        <v>0</v>
      </c>
      <c r="K149" s="12">
        <f t="shared" si="58"/>
        <v>0</v>
      </c>
      <c r="L149">
        <f t="shared" si="59"/>
        <v>0</v>
      </c>
      <c r="M149">
        <f t="shared" si="60"/>
        <v>0</v>
      </c>
      <c r="N149" s="11">
        <f t="shared" si="61"/>
        <v>0</v>
      </c>
      <c r="O149" s="12">
        <f t="shared" si="62"/>
        <v>0</v>
      </c>
      <c r="P149">
        <f t="shared" si="63"/>
        <v>0</v>
      </c>
      <c r="Q149">
        <f t="shared" si="64"/>
        <v>0</v>
      </c>
      <c r="R149" s="11">
        <f t="shared" si="65"/>
        <v>0</v>
      </c>
      <c r="S149" s="12">
        <f t="shared" si="66"/>
        <v>0</v>
      </c>
      <c r="T149" s="11">
        <f t="shared" si="67"/>
        <v>0</v>
      </c>
      <c r="U149" s="12">
        <f t="shared" si="68"/>
        <v>0</v>
      </c>
      <c r="V149" s="11">
        <f t="shared" si="69"/>
        <v>0</v>
      </c>
      <c r="W149" s="12">
        <f t="shared" si="70"/>
        <v>0</v>
      </c>
      <c r="X149" s="11">
        <f t="shared" si="71"/>
        <v>0</v>
      </c>
      <c r="Y149" s="12">
        <f t="shared" si="72"/>
        <v>0</v>
      </c>
      <c r="Z149" s="11">
        <f t="shared" si="73"/>
        <v>1</v>
      </c>
      <c r="AA149" s="12">
        <f t="shared" si="74"/>
        <v>0</v>
      </c>
      <c r="AB149" s="11">
        <f t="shared" si="75"/>
        <v>0</v>
      </c>
      <c r="AC149" s="12">
        <f t="shared" si="76"/>
        <v>0</v>
      </c>
      <c r="AD149" s="11">
        <f t="shared" si="77"/>
        <v>0</v>
      </c>
      <c r="AE149" s="12">
        <f t="shared" si="78"/>
        <v>0</v>
      </c>
      <c r="AF149" s="11">
        <f t="shared" si="79"/>
        <v>0</v>
      </c>
      <c r="AG149" s="12">
        <f t="shared" si="80"/>
        <v>0</v>
      </c>
      <c r="AH149" s="11">
        <f t="shared" si="81"/>
        <v>0</v>
      </c>
      <c r="AI149" s="12">
        <f t="shared" si="82"/>
        <v>0</v>
      </c>
      <c r="AJ149" s="11">
        <f t="shared" si="83"/>
        <v>0</v>
      </c>
      <c r="AK149" s="12">
        <f t="shared" si="84"/>
        <v>0</v>
      </c>
    </row>
    <row r="150" spans="1:37" x14ac:dyDescent="0.3">
      <c r="A150">
        <v>592021</v>
      </c>
      <c r="C150" s="1">
        <v>43720</v>
      </c>
      <c r="D150">
        <v>10</v>
      </c>
      <c r="E150" t="s">
        <v>228</v>
      </c>
      <c r="F150" t="s">
        <v>165</v>
      </c>
      <c r="G150" t="s">
        <v>19</v>
      </c>
      <c r="H150" s="23">
        <v>19559000</v>
      </c>
      <c r="J150" s="11">
        <f t="shared" si="57"/>
        <v>0</v>
      </c>
      <c r="K150" s="12">
        <f t="shared" si="58"/>
        <v>0</v>
      </c>
      <c r="L150">
        <f t="shared" si="59"/>
        <v>0</v>
      </c>
      <c r="M150">
        <f t="shared" si="60"/>
        <v>0</v>
      </c>
      <c r="N150" s="11">
        <f t="shared" si="61"/>
        <v>0</v>
      </c>
      <c r="O150" s="12">
        <f t="shared" si="62"/>
        <v>0</v>
      </c>
      <c r="P150">
        <f t="shared" si="63"/>
        <v>0</v>
      </c>
      <c r="Q150">
        <f t="shared" si="64"/>
        <v>0</v>
      </c>
      <c r="R150" s="11">
        <f t="shared" si="65"/>
        <v>0</v>
      </c>
      <c r="S150" s="12">
        <f t="shared" si="66"/>
        <v>0</v>
      </c>
      <c r="T150" s="11">
        <f t="shared" si="67"/>
        <v>0</v>
      </c>
      <c r="U150" s="12">
        <f t="shared" si="68"/>
        <v>0</v>
      </c>
      <c r="V150" s="11">
        <f t="shared" si="69"/>
        <v>0</v>
      </c>
      <c r="W150" s="12">
        <f t="shared" si="70"/>
        <v>0</v>
      </c>
      <c r="X150" s="11">
        <f t="shared" si="71"/>
        <v>0</v>
      </c>
      <c r="Y150" s="12">
        <f t="shared" si="72"/>
        <v>0</v>
      </c>
      <c r="Z150" s="11">
        <f t="shared" si="73"/>
        <v>0</v>
      </c>
      <c r="AA150" s="12">
        <f t="shared" si="74"/>
        <v>0</v>
      </c>
      <c r="AB150" s="11">
        <f t="shared" si="75"/>
        <v>0</v>
      </c>
      <c r="AC150" s="12">
        <f t="shared" si="76"/>
        <v>0</v>
      </c>
      <c r="AD150" s="11">
        <f t="shared" si="77"/>
        <v>0</v>
      </c>
      <c r="AE150" s="12">
        <f t="shared" si="78"/>
        <v>0</v>
      </c>
      <c r="AF150" s="11">
        <f t="shared" si="79"/>
        <v>0</v>
      </c>
      <c r="AG150" s="12">
        <f t="shared" si="80"/>
        <v>0</v>
      </c>
      <c r="AH150" s="11">
        <f t="shared" si="81"/>
        <v>0</v>
      </c>
      <c r="AI150" s="12">
        <f t="shared" si="82"/>
        <v>0</v>
      </c>
      <c r="AJ150" s="11">
        <f t="shared" si="83"/>
        <v>0</v>
      </c>
      <c r="AK150" s="12">
        <f t="shared" si="84"/>
        <v>0</v>
      </c>
    </row>
    <row r="151" spans="1:37" x14ac:dyDescent="0.3">
      <c r="A151">
        <v>592021</v>
      </c>
      <c r="C151" s="1">
        <v>43720</v>
      </c>
      <c r="D151">
        <v>11</v>
      </c>
      <c r="E151" t="s">
        <v>228</v>
      </c>
      <c r="F151" t="s">
        <v>165</v>
      </c>
      <c r="G151" t="s">
        <v>31</v>
      </c>
      <c r="H151" s="23">
        <v>20967000</v>
      </c>
      <c r="J151" s="11">
        <f t="shared" si="57"/>
        <v>0</v>
      </c>
      <c r="K151" s="12">
        <f t="shared" si="58"/>
        <v>0</v>
      </c>
      <c r="L151">
        <f t="shared" si="59"/>
        <v>0</v>
      </c>
      <c r="M151">
        <f t="shared" si="60"/>
        <v>0</v>
      </c>
      <c r="N151" s="11">
        <f t="shared" si="61"/>
        <v>0</v>
      </c>
      <c r="O151" s="12">
        <f t="shared" si="62"/>
        <v>0</v>
      </c>
      <c r="P151">
        <f t="shared" si="63"/>
        <v>0</v>
      </c>
      <c r="Q151">
        <f t="shared" si="64"/>
        <v>0</v>
      </c>
      <c r="R151" s="11">
        <f t="shared" si="65"/>
        <v>0</v>
      </c>
      <c r="S151" s="12">
        <f t="shared" si="66"/>
        <v>0</v>
      </c>
      <c r="T151" s="11">
        <f t="shared" si="67"/>
        <v>0</v>
      </c>
      <c r="U151" s="12">
        <f t="shared" si="68"/>
        <v>0</v>
      </c>
      <c r="V151" s="11">
        <f t="shared" si="69"/>
        <v>0</v>
      </c>
      <c r="W151" s="12">
        <f t="shared" si="70"/>
        <v>0</v>
      </c>
      <c r="X151" s="11">
        <f t="shared" si="71"/>
        <v>0</v>
      </c>
      <c r="Y151" s="12">
        <f t="shared" si="72"/>
        <v>0</v>
      </c>
      <c r="Z151" s="11">
        <f t="shared" si="73"/>
        <v>0</v>
      </c>
      <c r="AA151" s="12">
        <f t="shared" si="74"/>
        <v>0</v>
      </c>
      <c r="AB151" s="11">
        <f t="shared" si="75"/>
        <v>1</v>
      </c>
      <c r="AC151" s="12">
        <f t="shared" si="76"/>
        <v>0</v>
      </c>
      <c r="AD151" s="11">
        <f t="shared" si="77"/>
        <v>0</v>
      </c>
      <c r="AE151" s="12">
        <f t="shared" si="78"/>
        <v>0</v>
      </c>
      <c r="AF151" s="11">
        <f t="shared" si="79"/>
        <v>0</v>
      </c>
      <c r="AG151" s="12">
        <f t="shared" si="80"/>
        <v>0</v>
      </c>
      <c r="AH151" s="11">
        <f t="shared" si="81"/>
        <v>0</v>
      </c>
      <c r="AI151" s="12">
        <f t="shared" si="82"/>
        <v>0</v>
      </c>
      <c r="AJ151" s="11">
        <f t="shared" si="83"/>
        <v>0</v>
      </c>
      <c r="AK151" s="12">
        <f t="shared" si="84"/>
        <v>0</v>
      </c>
    </row>
    <row r="152" spans="1:37" x14ac:dyDescent="0.3">
      <c r="A152">
        <v>592021</v>
      </c>
      <c r="C152" s="1">
        <v>43720</v>
      </c>
      <c r="D152">
        <v>12</v>
      </c>
      <c r="E152" t="s">
        <v>228</v>
      </c>
      <c r="F152" t="s">
        <v>165</v>
      </c>
      <c r="G152" t="s">
        <v>24</v>
      </c>
      <c r="H152" s="23">
        <v>21140577</v>
      </c>
      <c r="J152" s="11">
        <f t="shared" si="57"/>
        <v>0</v>
      </c>
      <c r="K152" s="12">
        <f t="shared" si="58"/>
        <v>0</v>
      </c>
      <c r="L152">
        <f t="shared" si="59"/>
        <v>0</v>
      </c>
      <c r="M152">
        <f t="shared" si="60"/>
        <v>0</v>
      </c>
      <c r="N152" s="11">
        <f t="shared" si="61"/>
        <v>0</v>
      </c>
      <c r="O152" s="12">
        <f t="shared" si="62"/>
        <v>0</v>
      </c>
      <c r="P152">
        <f t="shared" si="63"/>
        <v>0</v>
      </c>
      <c r="Q152">
        <f t="shared" si="64"/>
        <v>0</v>
      </c>
      <c r="R152" s="11">
        <f t="shared" si="65"/>
        <v>0</v>
      </c>
      <c r="S152" s="12">
        <f t="shared" si="66"/>
        <v>0</v>
      </c>
      <c r="T152" s="11">
        <f t="shared" si="67"/>
        <v>0</v>
      </c>
      <c r="U152" s="12">
        <f t="shared" si="68"/>
        <v>0</v>
      </c>
      <c r="V152" s="11">
        <f t="shared" si="69"/>
        <v>0</v>
      </c>
      <c r="W152" s="12">
        <f t="shared" si="70"/>
        <v>0</v>
      </c>
      <c r="X152" s="11">
        <f t="shared" si="71"/>
        <v>0</v>
      </c>
      <c r="Y152" s="12">
        <f t="shared" si="72"/>
        <v>0</v>
      </c>
      <c r="Z152" s="11">
        <f t="shared" si="73"/>
        <v>0</v>
      </c>
      <c r="AA152" s="12">
        <f t="shared" si="74"/>
        <v>0</v>
      </c>
      <c r="AB152" s="11">
        <f t="shared" si="75"/>
        <v>0</v>
      </c>
      <c r="AC152" s="12">
        <f t="shared" si="76"/>
        <v>0</v>
      </c>
      <c r="AD152" s="11">
        <f t="shared" si="77"/>
        <v>0</v>
      </c>
      <c r="AE152" s="12">
        <f t="shared" si="78"/>
        <v>0</v>
      </c>
      <c r="AF152" s="11">
        <f t="shared" si="79"/>
        <v>0</v>
      </c>
      <c r="AG152" s="12">
        <f t="shared" si="80"/>
        <v>0</v>
      </c>
      <c r="AH152" s="11">
        <f t="shared" si="81"/>
        <v>0</v>
      </c>
      <c r="AI152" s="12">
        <f t="shared" si="82"/>
        <v>0</v>
      </c>
      <c r="AJ152" s="11">
        <f t="shared" si="83"/>
        <v>0</v>
      </c>
      <c r="AK152" s="12">
        <f t="shared" si="84"/>
        <v>0</v>
      </c>
    </row>
    <row r="153" spans="1:37" x14ac:dyDescent="0.3">
      <c r="C153" s="1"/>
      <c r="J153" s="11">
        <f t="shared" si="57"/>
        <v>0</v>
      </c>
      <c r="K153" s="12">
        <f t="shared" si="58"/>
        <v>0</v>
      </c>
      <c r="L153">
        <f t="shared" si="59"/>
        <v>0</v>
      </c>
      <c r="M153">
        <f t="shared" si="60"/>
        <v>0</v>
      </c>
      <c r="N153" s="11">
        <f t="shared" si="61"/>
        <v>0</v>
      </c>
      <c r="O153" s="12">
        <f t="shared" si="62"/>
        <v>0</v>
      </c>
      <c r="P153">
        <f t="shared" si="63"/>
        <v>0</v>
      </c>
      <c r="Q153">
        <f t="shared" si="64"/>
        <v>0</v>
      </c>
      <c r="R153" s="11">
        <f t="shared" si="65"/>
        <v>0</v>
      </c>
      <c r="S153" s="12">
        <f t="shared" si="66"/>
        <v>0</v>
      </c>
      <c r="T153" s="11">
        <f t="shared" si="67"/>
        <v>0</v>
      </c>
      <c r="U153" s="12">
        <f t="shared" si="68"/>
        <v>0</v>
      </c>
      <c r="V153" s="11">
        <f t="shared" si="69"/>
        <v>0</v>
      </c>
      <c r="W153" s="12">
        <f t="shared" si="70"/>
        <v>0</v>
      </c>
      <c r="X153" s="11">
        <f t="shared" si="71"/>
        <v>0</v>
      </c>
      <c r="Y153" s="12">
        <f t="shared" si="72"/>
        <v>0</v>
      </c>
      <c r="Z153" s="11">
        <f t="shared" si="73"/>
        <v>0</v>
      </c>
      <c r="AA153" s="12">
        <f t="shared" si="74"/>
        <v>0</v>
      </c>
      <c r="AB153" s="11">
        <f t="shared" si="75"/>
        <v>0</v>
      </c>
      <c r="AC153" s="12">
        <f t="shared" si="76"/>
        <v>0</v>
      </c>
      <c r="AD153" s="11">
        <f t="shared" si="77"/>
        <v>0</v>
      </c>
      <c r="AE153" s="12">
        <f t="shared" si="78"/>
        <v>0</v>
      </c>
      <c r="AF153" s="11">
        <f t="shared" si="79"/>
        <v>0</v>
      </c>
      <c r="AG153" s="12">
        <f t="shared" si="80"/>
        <v>0</v>
      </c>
      <c r="AH153" s="11">
        <f t="shared" si="81"/>
        <v>0</v>
      </c>
      <c r="AI153" s="12">
        <f t="shared" si="82"/>
        <v>0</v>
      </c>
      <c r="AJ153" s="11">
        <f t="shared" si="83"/>
        <v>0</v>
      </c>
      <c r="AK153" s="12">
        <f t="shared" si="84"/>
        <v>0</v>
      </c>
    </row>
    <row r="154" spans="1:37" x14ac:dyDescent="0.3">
      <c r="A154">
        <v>591532</v>
      </c>
      <c r="C154" s="1">
        <v>43720</v>
      </c>
      <c r="D154">
        <v>1</v>
      </c>
      <c r="E154" t="s">
        <v>229</v>
      </c>
      <c r="F154" t="s">
        <v>165</v>
      </c>
      <c r="G154" t="s">
        <v>29</v>
      </c>
      <c r="H154" s="23">
        <v>18687250</v>
      </c>
      <c r="J154" s="11">
        <f t="shared" si="57"/>
        <v>0</v>
      </c>
      <c r="K154" s="12">
        <f t="shared" si="58"/>
        <v>0</v>
      </c>
      <c r="L154">
        <f t="shared" si="59"/>
        <v>0</v>
      </c>
      <c r="M154">
        <f t="shared" si="60"/>
        <v>0</v>
      </c>
      <c r="N154" s="11">
        <f t="shared" si="61"/>
        <v>0</v>
      </c>
      <c r="O154" s="12">
        <f t="shared" si="62"/>
        <v>0</v>
      </c>
      <c r="P154">
        <f t="shared" si="63"/>
        <v>0</v>
      </c>
      <c r="Q154">
        <f t="shared" si="64"/>
        <v>0</v>
      </c>
      <c r="R154" s="11">
        <f t="shared" si="65"/>
        <v>0</v>
      </c>
      <c r="S154" s="12">
        <f t="shared" si="66"/>
        <v>0</v>
      </c>
      <c r="T154" s="11">
        <f t="shared" si="67"/>
        <v>0</v>
      </c>
      <c r="U154" s="12">
        <f t="shared" si="68"/>
        <v>0</v>
      </c>
      <c r="V154" s="11">
        <f t="shared" si="69"/>
        <v>0</v>
      </c>
      <c r="W154" s="12">
        <f t="shared" si="70"/>
        <v>0</v>
      </c>
      <c r="X154" s="11">
        <f t="shared" si="71"/>
        <v>0</v>
      </c>
      <c r="Y154" s="12">
        <f t="shared" si="72"/>
        <v>0</v>
      </c>
      <c r="Z154" s="11">
        <f t="shared" si="73"/>
        <v>0</v>
      </c>
      <c r="AA154" s="12">
        <f t="shared" si="74"/>
        <v>0</v>
      </c>
      <c r="AB154" s="11">
        <f t="shared" si="75"/>
        <v>0</v>
      </c>
      <c r="AC154" s="12">
        <f t="shared" si="76"/>
        <v>0</v>
      </c>
      <c r="AD154" s="11">
        <f t="shared" si="77"/>
        <v>0</v>
      </c>
      <c r="AE154" s="12">
        <f t="shared" si="78"/>
        <v>0</v>
      </c>
      <c r="AF154" s="11">
        <f t="shared" si="79"/>
        <v>0</v>
      </c>
      <c r="AG154" s="12">
        <f t="shared" si="80"/>
        <v>0</v>
      </c>
      <c r="AH154" s="11">
        <f t="shared" si="81"/>
        <v>0</v>
      </c>
      <c r="AI154" s="12">
        <f t="shared" si="82"/>
        <v>0</v>
      </c>
      <c r="AJ154" s="11">
        <f t="shared" si="83"/>
        <v>1</v>
      </c>
      <c r="AK154" s="12">
        <f t="shared" si="84"/>
        <v>1</v>
      </c>
    </row>
    <row r="155" spans="1:37" x14ac:dyDescent="0.3">
      <c r="A155">
        <v>591532</v>
      </c>
      <c r="C155" s="1">
        <v>43720</v>
      </c>
      <c r="D155">
        <v>2</v>
      </c>
      <c r="E155" t="s">
        <v>229</v>
      </c>
      <c r="F155" t="s">
        <v>165</v>
      </c>
      <c r="G155" t="s">
        <v>22</v>
      </c>
      <c r="H155" s="23">
        <v>18832650</v>
      </c>
      <c r="J155" s="11">
        <f t="shared" si="57"/>
        <v>0</v>
      </c>
      <c r="K155" s="12">
        <f t="shared" si="58"/>
        <v>0</v>
      </c>
      <c r="L155">
        <f t="shared" si="59"/>
        <v>0</v>
      </c>
      <c r="M155">
        <f t="shared" si="60"/>
        <v>0</v>
      </c>
      <c r="N155" s="11">
        <f t="shared" si="61"/>
        <v>0</v>
      </c>
      <c r="O155" s="12">
        <f t="shared" si="62"/>
        <v>0</v>
      </c>
      <c r="P155">
        <f t="shared" si="63"/>
        <v>0</v>
      </c>
      <c r="Q155">
        <f t="shared" si="64"/>
        <v>0</v>
      </c>
      <c r="R155" s="11">
        <f t="shared" si="65"/>
        <v>0</v>
      </c>
      <c r="S155" s="12">
        <f t="shared" si="66"/>
        <v>0</v>
      </c>
      <c r="T155" s="11">
        <f t="shared" si="67"/>
        <v>0</v>
      </c>
      <c r="U155" s="12">
        <f t="shared" si="68"/>
        <v>0</v>
      </c>
      <c r="V155" s="11">
        <f t="shared" si="69"/>
        <v>0</v>
      </c>
      <c r="W155" s="12">
        <f t="shared" si="70"/>
        <v>0</v>
      </c>
      <c r="X155" s="11">
        <f t="shared" si="71"/>
        <v>0</v>
      </c>
      <c r="Y155" s="12">
        <f t="shared" si="72"/>
        <v>0</v>
      </c>
      <c r="Z155" s="11">
        <f t="shared" si="73"/>
        <v>0</v>
      </c>
      <c r="AA155" s="12">
        <f t="shared" si="74"/>
        <v>0</v>
      </c>
      <c r="AB155" s="11">
        <f t="shared" si="75"/>
        <v>0</v>
      </c>
      <c r="AC155" s="12">
        <f t="shared" si="76"/>
        <v>0</v>
      </c>
      <c r="AD155" s="11">
        <f t="shared" si="77"/>
        <v>0</v>
      </c>
      <c r="AE155" s="12">
        <f t="shared" si="78"/>
        <v>0</v>
      </c>
      <c r="AF155" s="11">
        <f t="shared" si="79"/>
        <v>0</v>
      </c>
      <c r="AG155" s="12">
        <f t="shared" si="80"/>
        <v>0</v>
      </c>
      <c r="AH155" s="11">
        <f t="shared" si="81"/>
        <v>0</v>
      </c>
      <c r="AI155" s="12">
        <f t="shared" si="82"/>
        <v>0</v>
      </c>
      <c r="AJ155" s="11">
        <f t="shared" si="83"/>
        <v>0</v>
      </c>
      <c r="AK155" s="12">
        <f t="shared" si="84"/>
        <v>0</v>
      </c>
    </row>
    <row r="156" spans="1:37" x14ac:dyDescent="0.3">
      <c r="A156">
        <v>591532</v>
      </c>
      <c r="C156" s="1">
        <v>43720</v>
      </c>
      <c r="D156">
        <v>3</v>
      </c>
      <c r="E156" t="s">
        <v>229</v>
      </c>
      <c r="F156" t="s">
        <v>165</v>
      </c>
      <c r="G156" t="s">
        <v>12</v>
      </c>
      <c r="H156" s="23">
        <v>19959628</v>
      </c>
      <c r="J156" s="11">
        <f t="shared" si="57"/>
        <v>0</v>
      </c>
      <c r="K156" s="12">
        <f t="shared" si="58"/>
        <v>0</v>
      </c>
      <c r="L156">
        <f t="shared" si="59"/>
        <v>0</v>
      </c>
      <c r="M156">
        <f t="shared" si="60"/>
        <v>0</v>
      </c>
      <c r="N156" s="11">
        <f t="shared" si="61"/>
        <v>0</v>
      </c>
      <c r="O156" s="12">
        <f t="shared" si="62"/>
        <v>0</v>
      </c>
      <c r="P156">
        <f t="shared" si="63"/>
        <v>0</v>
      </c>
      <c r="Q156">
        <f t="shared" si="64"/>
        <v>0</v>
      </c>
      <c r="R156" s="11">
        <f t="shared" si="65"/>
        <v>0</v>
      </c>
      <c r="S156" s="12">
        <f t="shared" si="66"/>
        <v>0</v>
      </c>
      <c r="T156" s="11">
        <f t="shared" si="67"/>
        <v>0</v>
      </c>
      <c r="U156" s="12">
        <f t="shared" si="68"/>
        <v>0</v>
      </c>
      <c r="V156" s="11">
        <f t="shared" si="69"/>
        <v>1</v>
      </c>
      <c r="W156" s="12">
        <f t="shared" si="70"/>
        <v>0</v>
      </c>
      <c r="X156" s="11">
        <f t="shared" si="71"/>
        <v>0</v>
      </c>
      <c r="Y156" s="12">
        <f t="shared" si="72"/>
        <v>0</v>
      </c>
      <c r="Z156" s="11">
        <f t="shared" si="73"/>
        <v>0</v>
      </c>
      <c r="AA156" s="12">
        <f t="shared" si="74"/>
        <v>0</v>
      </c>
      <c r="AB156" s="11">
        <f t="shared" si="75"/>
        <v>0</v>
      </c>
      <c r="AC156" s="12">
        <f t="shared" si="76"/>
        <v>0</v>
      </c>
      <c r="AD156" s="11">
        <f t="shared" si="77"/>
        <v>0</v>
      </c>
      <c r="AE156" s="12">
        <f t="shared" si="78"/>
        <v>0</v>
      </c>
      <c r="AF156" s="11">
        <f t="shared" si="79"/>
        <v>0</v>
      </c>
      <c r="AG156" s="12">
        <f t="shared" si="80"/>
        <v>0</v>
      </c>
      <c r="AH156" s="11">
        <f t="shared" si="81"/>
        <v>0</v>
      </c>
      <c r="AI156" s="12">
        <f t="shared" si="82"/>
        <v>0</v>
      </c>
      <c r="AJ156" s="11">
        <f t="shared" si="83"/>
        <v>0</v>
      </c>
      <c r="AK156" s="12">
        <f t="shared" si="84"/>
        <v>0</v>
      </c>
    </row>
    <row r="157" spans="1:37" x14ac:dyDescent="0.3">
      <c r="A157">
        <v>591532</v>
      </c>
      <c r="C157" s="1">
        <v>43720</v>
      </c>
      <c r="D157">
        <v>4</v>
      </c>
      <c r="E157" t="s">
        <v>229</v>
      </c>
      <c r="F157" t="s">
        <v>165</v>
      </c>
      <c r="G157" t="s">
        <v>23</v>
      </c>
      <c r="H157" s="23">
        <v>20228950</v>
      </c>
      <c r="J157" s="11">
        <f t="shared" si="57"/>
        <v>0</v>
      </c>
      <c r="K157" s="12">
        <f t="shared" si="58"/>
        <v>0</v>
      </c>
      <c r="L157">
        <f t="shared" si="59"/>
        <v>0</v>
      </c>
      <c r="M157">
        <f t="shared" si="60"/>
        <v>0</v>
      </c>
      <c r="N157" s="11">
        <f t="shared" si="61"/>
        <v>0</v>
      </c>
      <c r="O157" s="12">
        <f t="shared" si="62"/>
        <v>0</v>
      </c>
      <c r="P157">
        <f t="shared" si="63"/>
        <v>0</v>
      </c>
      <c r="Q157">
        <f t="shared" si="64"/>
        <v>0</v>
      </c>
      <c r="R157" s="11">
        <f t="shared" si="65"/>
        <v>0</v>
      </c>
      <c r="S157" s="12">
        <f t="shared" si="66"/>
        <v>0</v>
      </c>
      <c r="T157" s="11">
        <f t="shared" si="67"/>
        <v>0</v>
      </c>
      <c r="U157" s="12">
        <f t="shared" si="68"/>
        <v>0</v>
      </c>
      <c r="V157" s="11">
        <f t="shared" si="69"/>
        <v>0</v>
      </c>
      <c r="W157" s="12">
        <f t="shared" si="70"/>
        <v>0</v>
      </c>
      <c r="X157" s="11">
        <f t="shared" si="71"/>
        <v>0</v>
      </c>
      <c r="Y157" s="12">
        <f t="shared" si="72"/>
        <v>0</v>
      </c>
      <c r="Z157" s="11">
        <f t="shared" si="73"/>
        <v>0</v>
      </c>
      <c r="AA157" s="12">
        <f t="shared" si="74"/>
        <v>0</v>
      </c>
      <c r="AB157" s="11">
        <f t="shared" si="75"/>
        <v>0</v>
      </c>
      <c r="AC157" s="12">
        <f t="shared" si="76"/>
        <v>0</v>
      </c>
      <c r="AD157" s="11">
        <f t="shared" si="77"/>
        <v>0</v>
      </c>
      <c r="AE157" s="12">
        <f t="shared" si="78"/>
        <v>0</v>
      </c>
      <c r="AF157" s="11">
        <f t="shared" si="79"/>
        <v>0</v>
      </c>
      <c r="AG157" s="12">
        <f t="shared" si="80"/>
        <v>0</v>
      </c>
      <c r="AH157" s="11">
        <f t="shared" si="81"/>
        <v>0</v>
      </c>
      <c r="AI157" s="12">
        <f t="shared" si="82"/>
        <v>0</v>
      </c>
      <c r="AJ157" s="11">
        <f t="shared" si="83"/>
        <v>0</v>
      </c>
      <c r="AK157" s="12">
        <f t="shared" si="84"/>
        <v>0</v>
      </c>
    </row>
    <row r="158" spans="1:37" x14ac:dyDescent="0.3">
      <c r="A158">
        <v>591532</v>
      </c>
      <c r="C158" s="1">
        <v>43720</v>
      </c>
      <c r="D158">
        <v>5</v>
      </c>
      <c r="E158" t="s">
        <v>229</v>
      </c>
      <c r="F158" t="s">
        <v>165</v>
      </c>
      <c r="G158" t="s">
        <v>25</v>
      </c>
      <c r="H158" s="23">
        <v>20523550</v>
      </c>
      <c r="J158" s="11">
        <f t="shared" si="57"/>
        <v>0</v>
      </c>
      <c r="K158" s="12">
        <f t="shared" si="58"/>
        <v>0</v>
      </c>
      <c r="L158">
        <f t="shared" si="59"/>
        <v>0</v>
      </c>
      <c r="M158">
        <f t="shared" si="60"/>
        <v>0</v>
      </c>
      <c r="N158" s="11">
        <f t="shared" si="61"/>
        <v>0</v>
      </c>
      <c r="O158" s="12">
        <f t="shared" si="62"/>
        <v>0</v>
      </c>
      <c r="P158">
        <f t="shared" si="63"/>
        <v>0</v>
      </c>
      <c r="Q158">
        <f t="shared" si="64"/>
        <v>0</v>
      </c>
      <c r="R158" s="11">
        <f t="shared" si="65"/>
        <v>0</v>
      </c>
      <c r="S158" s="12">
        <f t="shared" si="66"/>
        <v>0</v>
      </c>
      <c r="T158" s="11">
        <f t="shared" si="67"/>
        <v>0</v>
      </c>
      <c r="U158" s="12">
        <f t="shared" si="68"/>
        <v>0</v>
      </c>
      <c r="V158" s="11">
        <f t="shared" si="69"/>
        <v>0</v>
      </c>
      <c r="W158" s="12">
        <f t="shared" si="70"/>
        <v>0</v>
      </c>
      <c r="X158" s="11">
        <f t="shared" si="71"/>
        <v>0</v>
      </c>
      <c r="Y158" s="12">
        <f t="shared" si="72"/>
        <v>0</v>
      </c>
      <c r="Z158" s="11">
        <f t="shared" si="73"/>
        <v>0</v>
      </c>
      <c r="AA158" s="12">
        <f t="shared" si="74"/>
        <v>0</v>
      </c>
      <c r="AB158" s="11">
        <f t="shared" si="75"/>
        <v>0</v>
      </c>
      <c r="AC158" s="12">
        <f t="shared" si="76"/>
        <v>0</v>
      </c>
      <c r="AD158" s="11">
        <f t="shared" si="77"/>
        <v>0</v>
      </c>
      <c r="AE158" s="12">
        <f t="shared" si="78"/>
        <v>0</v>
      </c>
      <c r="AF158" s="11">
        <f t="shared" si="79"/>
        <v>0</v>
      </c>
      <c r="AG158" s="12">
        <f t="shared" si="80"/>
        <v>0</v>
      </c>
      <c r="AH158" s="11">
        <f t="shared" si="81"/>
        <v>0</v>
      </c>
      <c r="AI158" s="12">
        <f t="shared" si="82"/>
        <v>0</v>
      </c>
      <c r="AJ158" s="11">
        <f t="shared" si="83"/>
        <v>0</v>
      </c>
      <c r="AK158" s="12">
        <f t="shared" si="84"/>
        <v>0</v>
      </c>
    </row>
    <row r="159" spans="1:37" x14ac:dyDescent="0.3">
      <c r="A159">
        <v>591532</v>
      </c>
      <c r="C159" s="1">
        <v>43720</v>
      </c>
      <c r="D159">
        <v>6</v>
      </c>
      <c r="E159" t="s">
        <v>229</v>
      </c>
      <c r="F159" t="s">
        <v>165</v>
      </c>
      <c r="G159" t="s">
        <v>16</v>
      </c>
      <c r="H159" s="23">
        <v>20688950</v>
      </c>
      <c r="J159" s="11">
        <f t="shared" si="57"/>
        <v>0</v>
      </c>
      <c r="K159" s="12">
        <f t="shared" si="58"/>
        <v>0</v>
      </c>
      <c r="L159">
        <f t="shared" si="59"/>
        <v>0</v>
      </c>
      <c r="M159">
        <f t="shared" si="60"/>
        <v>0</v>
      </c>
      <c r="N159" s="11">
        <f t="shared" si="61"/>
        <v>0</v>
      </c>
      <c r="O159" s="12">
        <f t="shared" si="62"/>
        <v>0</v>
      </c>
      <c r="P159">
        <f t="shared" si="63"/>
        <v>0</v>
      </c>
      <c r="Q159">
        <f t="shared" si="64"/>
        <v>0</v>
      </c>
      <c r="R159" s="11">
        <f t="shared" si="65"/>
        <v>0</v>
      </c>
      <c r="S159" s="12">
        <f t="shared" si="66"/>
        <v>0</v>
      </c>
      <c r="T159" s="11">
        <f t="shared" si="67"/>
        <v>1</v>
      </c>
      <c r="U159" s="12">
        <f t="shared" si="68"/>
        <v>0</v>
      </c>
      <c r="V159" s="11">
        <f t="shared" si="69"/>
        <v>0</v>
      </c>
      <c r="W159" s="12">
        <f t="shared" si="70"/>
        <v>0</v>
      </c>
      <c r="X159" s="11">
        <f t="shared" si="71"/>
        <v>0</v>
      </c>
      <c r="Y159" s="12">
        <f t="shared" si="72"/>
        <v>0</v>
      </c>
      <c r="Z159" s="11">
        <f t="shared" si="73"/>
        <v>0</v>
      </c>
      <c r="AA159" s="12">
        <f t="shared" si="74"/>
        <v>0</v>
      </c>
      <c r="AB159" s="11">
        <f t="shared" si="75"/>
        <v>0</v>
      </c>
      <c r="AC159" s="12">
        <f t="shared" si="76"/>
        <v>0</v>
      </c>
      <c r="AD159" s="11">
        <f t="shared" si="77"/>
        <v>0</v>
      </c>
      <c r="AE159" s="12">
        <f t="shared" si="78"/>
        <v>0</v>
      </c>
      <c r="AF159" s="11">
        <f t="shared" si="79"/>
        <v>0</v>
      </c>
      <c r="AG159" s="12">
        <f t="shared" si="80"/>
        <v>0</v>
      </c>
      <c r="AH159" s="11">
        <f t="shared" si="81"/>
        <v>0</v>
      </c>
      <c r="AI159" s="12">
        <f t="shared" si="82"/>
        <v>0</v>
      </c>
      <c r="AJ159" s="11">
        <f t="shared" si="83"/>
        <v>0</v>
      </c>
      <c r="AK159" s="12">
        <f t="shared" si="84"/>
        <v>0</v>
      </c>
    </row>
    <row r="160" spans="1:37" x14ac:dyDescent="0.3">
      <c r="A160">
        <v>591532</v>
      </c>
      <c r="C160" s="1">
        <v>43720</v>
      </c>
      <c r="D160">
        <v>7</v>
      </c>
      <c r="E160" t="s">
        <v>229</v>
      </c>
      <c r="F160" t="s">
        <v>165</v>
      </c>
      <c r="G160" t="s">
        <v>43</v>
      </c>
      <c r="H160" s="23">
        <v>20708950</v>
      </c>
      <c r="J160" s="11">
        <f t="shared" si="57"/>
        <v>0</v>
      </c>
      <c r="K160" s="12">
        <f t="shared" si="58"/>
        <v>0</v>
      </c>
      <c r="L160">
        <f t="shared" si="59"/>
        <v>0</v>
      </c>
      <c r="M160">
        <f t="shared" si="60"/>
        <v>0</v>
      </c>
      <c r="N160" s="11">
        <f t="shared" si="61"/>
        <v>0</v>
      </c>
      <c r="O160" s="12">
        <f t="shared" si="62"/>
        <v>0</v>
      </c>
      <c r="P160">
        <f t="shared" si="63"/>
        <v>0</v>
      </c>
      <c r="Q160">
        <f t="shared" si="64"/>
        <v>0</v>
      </c>
      <c r="R160" s="11">
        <f t="shared" si="65"/>
        <v>0</v>
      </c>
      <c r="S160" s="12">
        <f t="shared" si="66"/>
        <v>0</v>
      </c>
      <c r="T160" s="11">
        <f t="shared" si="67"/>
        <v>0</v>
      </c>
      <c r="U160" s="12">
        <f t="shared" si="68"/>
        <v>0</v>
      </c>
      <c r="V160" s="11">
        <f t="shared" si="69"/>
        <v>0</v>
      </c>
      <c r="W160" s="12">
        <f t="shared" si="70"/>
        <v>0</v>
      </c>
      <c r="X160" s="11">
        <f t="shared" si="71"/>
        <v>0</v>
      </c>
      <c r="Y160" s="12">
        <f t="shared" si="72"/>
        <v>0</v>
      </c>
      <c r="Z160" s="11">
        <f t="shared" si="73"/>
        <v>0</v>
      </c>
      <c r="AA160" s="12">
        <f t="shared" si="74"/>
        <v>0</v>
      </c>
      <c r="AB160" s="11">
        <f t="shared" si="75"/>
        <v>0</v>
      </c>
      <c r="AC160" s="12">
        <f t="shared" si="76"/>
        <v>0</v>
      </c>
      <c r="AD160" s="11">
        <f t="shared" si="77"/>
        <v>0</v>
      </c>
      <c r="AE160" s="12">
        <f t="shared" si="78"/>
        <v>0</v>
      </c>
      <c r="AF160" s="11">
        <f t="shared" si="79"/>
        <v>0</v>
      </c>
      <c r="AG160" s="12">
        <f t="shared" si="80"/>
        <v>0</v>
      </c>
      <c r="AH160" s="11">
        <f t="shared" si="81"/>
        <v>0</v>
      </c>
      <c r="AI160" s="12">
        <f t="shared" si="82"/>
        <v>0</v>
      </c>
      <c r="AJ160" s="11">
        <f t="shared" si="83"/>
        <v>0</v>
      </c>
      <c r="AK160" s="12">
        <f t="shared" si="84"/>
        <v>0</v>
      </c>
    </row>
    <row r="161" spans="1:37" x14ac:dyDescent="0.3">
      <c r="A161">
        <v>591532</v>
      </c>
      <c r="C161" s="1">
        <v>43720</v>
      </c>
      <c r="D161">
        <v>8</v>
      </c>
      <c r="E161" t="s">
        <v>229</v>
      </c>
      <c r="F161" t="s">
        <v>165</v>
      </c>
      <c r="G161" t="s">
        <v>13</v>
      </c>
      <c r="H161" s="23">
        <v>20888950</v>
      </c>
      <c r="J161" s="11">
        <f t="shared" si="57"/>
        <v>0</v>
      </c>
      <c r="K161" s="12">
        <f t="shared" si="58"/>
        <v>0</v>
      </c>
      <c r="L161">
        <f t="shared" si="59"/>
        <v>0</v>
      </c>
      <c r="M161">
        <f t="shared" si="60"/>
        <v>0</v>
      </c>
      <c r="N161" s="11">
        <f t="shared" si="61"/>
        <v>1</v>
      </c>
      <c r="O161" s="12">
        <f t="shared" si="62"/>
        <v>0</v>
      </c>
      <c r="P161">
        <f t="shared" si="63"/>
        <v>0</v>
      </c>
      <c r="Q161">
        <f t="shared" si="64"/>
        <v>0</v>
      </c>
      <c r="R161" s="11">
        <f t="shared" si="65"/>
        <v>0</v>
      </c>
      <c r="S161" s="12">
        <f t="shared" si="66"/>
        <v>0</v>
      </c>
      <c r="T161" s="11">
        <f t="shared" si="67"/>
        <v>0</v>
      </c>
      <c r="U161" s="12">
        <f t="shared" si="68"/>
        <v>0</v>
      </c>
      <c r="V161" s="11">
        <f t="shared" si="69"/>
        <v>0</v>
      </c>
      <c r="W161" s="12">
        <f t="shared" si="70"/>
        <v>0</v>
      </c>
      <c r="X161" s="11">
        <f t="shared" si="71"/>
        <v>0</v>
      </c>
      <c r="Y161" s="12">
        <f t="shared" si="72"/>
        <v>0</v>
      </c>
      <c r="Z161" s="11">
        <f t="shared" si="73"/>
        <v>0</v>
      </c>
      <c r="AA161" s="12">
        <f t="shared" si="74"/>
        <v>0</v>
      </c>
      <c r="AB161" s="11">
        <f t="shared" si="75"/>
        <v>0</v>
      </c>
      <c r="AC161" s="12">
        <f t="shared" si="76"/>
        <v>0</v>
      </c>
      <c r="AD161" s="11">
        <f t="shared" si="77"/>
        <v>0</v>
      </c>
      <c r="AE161" s="12">
        <f t="shared" si="78"/>
        <v>0</v>
      </c>
      <c r="AF161" s="11">
        <f t="shared" si="79"/>
        <v>0</v>
      </c>
      <c r="AG161" s="12">
        <f t="shared" si="80"/>
        <v>0</v>
      </c>
      <c r="AH161" s="11">
        <f t="shared" si="81"/>
        <v>0</v>
      </c>
      <c r="AI161" s="12">
        <f t="shared" si="82"/>
        <v>0</v>
      </c>
      <c r="AJ161" s="11">
        <f t="shared" si="83"/>
        <v>0</v>
      </c>
      <c r="AK161" s="12">
        <f t="shared" si="84"/>
        <v>0</v>
      </c>
    </row>
    <row r="162" spans="1:37" x14ac:dyDescent="0.3">
      <c r="A162">
        <v>591532</v>
      </c>
      <c r="C162" s="1">
        <v>43720</v>
      </c>
      <c r="D162">
        <v>9</v>
      </c>
      <c r="E162" t="s">
        <v>229</v>
      </c>
      <c r="F162" t="s">
        <v>165</v>
      </c>
      <c r="G162" t="s">
        <v>28</v>
      </c>
      <c r="H162" s="23">
        <v>22229220</v>
      </c>
      <c r="J162" s="11">
        <f t="shared" si="57"/>
        <v>0</v>
      </c>
      <c r="K162" s="12">
        <f t="shared" si="58"/>
        <v>0</v>
      </c>
      <c r="L162">
        <f t="shared" si="59"/>
        <v>0</v>
      </c>
      <c r="M162">
        <f t="shared" si="60"/>
        <v>0</v>
      </c>
      <c r="N162" s="11">
        <f t="shared" si="61"/>
        <v>0</v>
      </c>
      <c r="O162" s="12">
        <f t="shared" si="62"/>
        <v>0</v>
      </c>
      <c r="P162">
        <f t="shared" si="63"/>
        <v>0</v>
      </c>
      <c r="Q162">
        <f t="shared" si="64"/>
        <v>0</v>
      </c>
      <c r="R162" s="11">
        <f t="shared" si="65"/>
        <v>0</v>
      </c>
      <c r="S162" s="12">
        <f t="shared" si="66"/>
        <v>0</v>
      </c>
      <c r="T162" s="11">
        <f t="shared" si="67"/>
        <v>0</v>
      </c>
      <c r="U162" s="12">
        <f t="shared" si="68"/>
        <v>0</v>
      </c>
      <c r="V162" s="11">
        <f t="shared" si="69"/>
        <v>0</v>
      </c>
      <c r="W162" s="12">
        <f t="shared" si="70"/>
        <v>0</v>
      </c>
      <c r="X162" s="11">
        <f t="shared" si="71"/>
        <v>0</v>
      </c>
      <c r="Y162" s="12">
        <f t="shared" si="72"/>
        <v>0</v>
      </c>
      <c r="Z162" s="11">
        <f t="shared" si="73"/>
        <v>0</v>
      </c>
      <c r="AA162" s="12">
        <f t="shared" si="74"/>
        <v>0</v>
      </c>
      <c r="AB162" s="11">
        <f t="shared" si="75"/>
        <v>0</v>
      </c>
      <c r="AC162" s="12">
        <f t="shared" si="76"/>
        <v>0</v>
      </c>
      <c r="AD162" s="11">
        <f t="shared" si="77"/>
        <v>0</v>
      </c>
      <c r="AE162" s="12">
        <f t="shared" si="78"/>
        <v>0</v>
      </c>
      <c r="AF162" s="11">
        <f t="shared" si="79"/>
        <v>0</v>
      </c>
      <c r="AG162" s="12">
        <f t="shared" si="80"/>
        <v>0</v>
      </c>
      <c r="AH162" s="11">
        <f t="shared" si="81"/>
        <v>0</v>
      </c>
      <c r="AI162" s="12">
        <f t="shared" si="82"/>
        <v>0</v>
      </c>
      <c r="AJ162" s="11">
        <f t="shared" si="83"/>
        <v>0</v>
      </c>
      <c r="AK162" s="12">
        <f t="shared" si="84"/>
        <v>0</v>
      </c>
    </row>
    <row r="163" spans="1:37" x14ac:dyDescent="0.3">
      <c r="A163">
        <v>591532</v>
      </c>
      <c r="C163" s="1">
        <v>43720</v>
      </c>
      <c r="D163">
        <v>10</v>
      </c>
      <c r="E163" t="s">
        <v>229</v>
      </c>
      <c r="F163" t="s">
        <v>165</v>
      </c>
      <c r="G163" t="s">
        <v>14</v>
      </c>
      <c r="H163" s="23">
        <v>23049950</v>
      </c>
      <c r="J163" s="11">
        <f t="shared" si="57"/>
        <v>0</v>
      </c>
      <c r="K163" s="12">
        <f t="shared" si="58"/>
        <v>0</v>
      </c>
      <c r="L163">
        <f t="shared" si="59"/>
        <v>0</v>
      </c>
      <c r="M163">
        <f t="shared" si="60"/>
        <v>0</v>
      </c>
      <c r="N163" s="11">
        <f t="shared" si="61"/>
        <v>0</v>
      </c>
      <c r="O163" s="12">
        <f t="shared" si="62"/>
        <v>0</v>
      </c>
      <c r="P163">
        <f t="shared" si="63"/>
        <v>0</v>
      </c>
      <c r="Q163">
        <f t="shared" si="64"/>
        <v>0</v>
      </c>
      <c r="R163" s="11">
        <f t="shared" si="65"/>
        <v>0</v>
      </c>
      <c r="S163" s="12">
        <f t="shared" si="66"/>
        <v>0</v>
      </c>
      <c r="T163" s="11">
        <f t="shared" si="67"/>
        <v>0</v>
      </c>
      <c r="U163" s="12">
        <f t="shared" si="68"/>
        <v>0</v>
      </c>
      <c r="V163" s="11">
        <f t="shared" si="69"/>
        <v>0</v>
      </c>
      <c r="W163" s="12">
        <f t="shared" si="70"/>
        <v>0</v>
      </c>
      <c r="X163" s="11">
        <f t="shared" si="71"/>
        <v>0</v>
      </c>
      <c r="Y163" s="12">
        <f t="shared" si="72"/>
        <v>0</v>
      </c>
      <c r="Z163" s="11">
        <f t="shared" si="73"/>
        <v>1</v>
      </c>
      <c r="AA163" s="12">
        <f t="shared" si="74"/>
        <v>0</v>
      </c>
      <c r="AB163" s="11">
        <f t="shared" si="75"/>
        <v>0</v>
      </c>
      <c r="AC163" s="12">
        <f t="shared" si="76"/>
        <v>0</v>
      </c>
      <c r="AD163" s="11">
        <f t="shared" si="77"/>
        <v>0</v>
      </c>
      <c r="AE163" s="12">
        <f t="shared" si="78"/>
        <v>0</v>
      </c>
      <c r="AF163" s="11">
        <f t="shared" si="79"/>
        <v>0</v>
      </c>
      <c r="AG163" s="12">
        <f t="shared" si="80"/>
        <v>0</v>
      </c>
      <c r="AH163" s="11">
        <f t="shared" si="81"/>
        <v>0</v>
      </c>
      <c r="AI163" s="12">
        <f t="shared" si="82"/>
        <v>0</v>
      </c>
      <c r="AJ163" s="11">
        <f t="shared" si="83"/>
        <v>0</v>
      </c>
      <c r="AK163" s="12">
        <f t="shared" si="84"/>
        <v>0</v>
      </c>
    </row>
    <row r="164" spans="1:37" x14ac:dyDescent="0.3">
      <c r="A164">
        <v>591532</v>
      </c>
      <c r="C164" s="1">
        <v>43720</v>
      </c>
      <c r="D164">
        <v>11</v>
      </c>
      <c r="E164" t="s">
        <v>229</v>
      </c>
      <c r="F164" t="s">
        <v>165</v>
      </c>
      <c r="G164" t="s">
        <v>20</v>
      </c>
      <c r="H164" s="23">
        <v>23486962</v>
      </c>
      <c r="J164" s="11">
        <f t="shared" si="57"/>
        <v>0</v>
      </c>
      <c r="K164" s="12">
        <f t="shared" si="58"/>
        <v>0</v>
      </c>
      <c r="L164">
        <f t="shared" si="59"/>
        <v>0</v>
      </c>
      <c r="M164">
        <f t="shared" si="60"/>
        <v>0</v>
      </c>
      <c r="N164" s="11">
        <f t="shared" si="61"/>
        <v>0</v>
      </c>
      <c r="O164" s="12">
        <f t="shared" si="62"/>
        <v>0</v>
      </c>
      <c r="P164">
        <f t="shared" si="63"/>
        <v>0</v>
      </c>
      <c r="Q164">
        <f t="shared" si="64"/>
        <v>0</v>
      </c>
      <c r="R164" s="11">
        <f t="shared" si="65"/>
        <v>1</v>
      </c>
      <c r="S164" s="12">
        <f t="shared" si="66"/>
        <v>0</v>
      </c>
      <c r="T164" s="11">
        <f t="shared" si="67"/>
        <v>0</v>
      </c>
      <c r="U164" s="12">
        <f t="shared" si="68"/>
        <v>0</v>
      </c>
      <c r="V164" s="11">
        <f t="shared" si="69"/>
        <v>0</v>
      </c>
      <c r="W164" s="12">
        <f t="shared" si="70"/>
        <v>0</v>
      </c>
      <c r="X164" s="11">
        <f t="shared" si="71"/>
        <v>0</v>
      </c>
      <c r="Y164" s="12">
        <f t="shared" si="72"/>
        <v>0</v>
      </c>
      <c r="Z164" s="11">
        <f t="shared" si="73"/>
        <v>0</v>
      </c>
      <c r="AA164" s="12">
        <f t="shared" si="74"/>
        <v>0</v>
      </c>
      <c r="AB164" s="11">
        <f t="shared" si="75"/>
        <v>0</v>
      </c>
      <c r="AC164" s="12">
        <f t="shared" si="76"/>
        <v>0</v>
      </c>
      <c r="AD164" s="11">
        <f t="shared" si="77"/>
        <v>0</v>
      </c>
      <c r="AE164" s="12">
        <f t="shared" si="78"/>
        <v>0</v>
      </c>
      <c r="AF164" s="11">
        <f t="shared" si="79"/>
        <v>0</v>
      </c>
      <c r="AG164" s="12">
        <f t="shared" si="80"/>
        <v>0</v>
      </c>
      <c r="AH164" s="11">
        <f t="shared" si="81"/>
        <v>0</v>
      </c>
      <c r="AI164" s="12">
        <f t="shared" si="82"/>
        <v>0</v>
      </c>
      <c r="AJ164" s="11">
        <f t="shared" si="83"/>
        <v>0</v>
      </c>
      <c r="AK164" s="12">
        <f t="shared" si="84"/>
        <v>0</v>
      </c>
    </row>
    <row r="165" spans="1:37" x14ac:dyDescent="0.3">
      <c r="A165">
        <v>591532</v>
      </c>
      <c r="C165" s="1">
        <v>43720</v>
      </c>
      <c r="D165">
        <v>12</v>
      </c>
      <c r="E165" t="s">
        <v>229</v>
      </c>
      <c r="F165" t="s">
        <v>165</v>
      </c>
      <c r="G165" t="s">
        <v>156</v>
      </c>
      <c r="H165" s="23">
        <v>24099000</v>
      </c>
      <c r="J165" s="11">
        <f t="shared" si="57"/>
        <v>1</v>
      </c>
      <c r="K165" s="12">
        <f t="shared" si="58"/>
        <v>0</v>
      </c>
      <c r="L165">
        <f t="shared" si="59"/>
        <v>0</v>
      </c>
      <c r="M165">
        <f t="shared" si="60"/>
        <v>0</v>
      </c>
      <c r="N165" s="11">
        <f t="shared" si="61"/>
        <v>0</v>
      </c>
      <c r="O165" s="12">
        <f t="shared" si="62"/>
        <v>0</v>
      </c>
      <c r="P165">
        <f t="shared" si="63"/>
        <v>0</v>
      </c>
      <c r="Q165">
        <f t="shared" si="64"/>
        <v>0</v>
      </c>
      <c r="R165" s="11">
        <f t="shared" si="65"/>
        <v>0</v>
      </c>
      <c r="S165" s="12">
        <f t="shared" si="66"/>
        <v>0</v>
      </c>
      <c r="T165" s="11">
        <f t="shared" si="67"/>
        <v>0</v>
      </c>
      <c r="U165" s="12">
        <f t="shared" si="68"/>
        <v>0</v>
      </c>
      <c r="V165" s="11">
        <f t="shared" si="69"/>
        <v>0</v>
      </c>
      <c r="W165" s="12">
        <f t="shared" si="70"/>
        <v>0</v>
      </c>
      <c r="X165" s="11">
        <f t="shared" si="71"/>
        <v>0</v>
      </c>
      <c r="Y165" s="12">
        <f t="shared" si="72"/>
        <v>0</v>
      </c>
      <c r="Z165" s="11">
        <f t="shared" si="73"/>
        <v>0</v>
      </c>
      <c r="AA165" s="12">
        <f t="shared" si="74"/>
        <v>0</v>
      </c>
      <c r="AB165" s="11">
        <f t="shared" si="75"/>
        <v>0</v>
      </c>
      <c r="AC165" s="12">
        <f t="shared" si="76"/>
        <v>0</v>
      </c>
      <c r="AD165" s="11">
        <f t="shared" si="77"/>
        <v>0</v>
      </c>
      <c r="AE165" s="12">
        <f t="shared" si="78"/>
        <v>0</v>
      </c>
      <c r="AF165" s="11">
        <f t="shared" si="79"/>
        <v>0</v>
      </c>
      <c r="AG165" s="12">
        <f t="shared" si="80"/>
        <v>0</v>
      </c>
      <c r="AH165" s="11">
        <f t="shared" si="81"/>
        <v>0</v>
      </c>
      <c r="AI165" s="12">
        <f t="shared" si="82"/>
        <v>0</v>
      </c>
      <c r="AJ165" s="11">
        <f t="shared" si="83"/>
        <v>0</v>
      </c>
      <c r="AK165" s="12">
        <f t="shared" si="84"/>
        <v>0</v>
      </c>
    </row>
    <row r="166" spans="1:37" x14ac:dyDescent="0.3">
      <c r="C166" s="1"/>
      <c r="J166" s="11">
        <f t="shared" si="57"/>
        <v>0</v>
      </c>
      <c r="K166" s="12">
        <f t="shared" si="58"/>
        <v>0</v>
      </c>
      <c r="L166">
        <f t="shared" si="59"/>
        <v>0</v>
      </c>
      <c r="M166">
        <f t="shared" si="60"/>
        <v>0</v>
      </c>
      <c r="N166" s="11">
        <f t="shared" si="61"/>
        <v>0</v>
      </c>
      <c r="O166" s="12">
        <f t="shared" si="62"/>
        <v>0</v>
      </c>
      <c r="P166">
        <f t="shared" si="63"/>
        <v>0</v>
      </c>
      <c r="Q166">
        <f t="shared" si="64"/>
        <v>0</v>
      </c>
      <c r="R166" s="11">
        <f t="shared" si="65"/>
        <v>0</v>
      </c>
      <c r="S166" s="12">
        <f t="shared" si="66"/>
        <v>0</v>
      </c>
      <c r="T166" s="11">
        <f t="shared" si="67"/>
        <v>0</v>
      </c>
      <c r="U166" s="12">
        <f t="shared" si="68"/>
        <v>0</v>
      </c>
      <c r="V166" s="11">
        <f t="shared" si="69"/>
        <v>0</v>
      </c>
      <c r="W166" s="12">
        <f t="shared" si="70"/>
        <v>0</v>
      </c>
      <c r="X166" s="11">
        <f t="shared" si="71"/>
        <v>0</v>
      </c>
      <c r="Y166" s="12">
        <f t="shared" si="72"/>
        <v>0</v>
      </c>
      <c r="Z166" s="11">
        <f t="shared" si="73"/>
        <v>0</v>
      </c>
      <c r="AA166" s="12">
        <f t="shared" si="74"/>
        <v>0</v>
      </c>
      <c r="AB166" s="11">
        <f t="shared" si="75"/>
        <v>0</v>
      </c>
      <c r="AC166" s="12">
        <f t="shared" si="76"/>
        <v>0</v>
      </c>
      <c r="AD166" s="11">
        <f t="shared" si="77"/>
        <v>0</v>
      </c>
      <c r="AE166" s="12">
        <f t="shared" si="78"/>
        <v>0</v>
      </c>
      <c r="AF166" s="11">
        <f t="shared" si="79"/>
        <v>0</v>
      </c>
      <c r="AG166" s="12">
        <f t="shared" si="80"/>
        <v>0</v>
      </c>
      <c r="AH166" s="11">
        <f t="shared" si="81"/>
        <v>0</v>
      </c>
      <c r="AI166" s="12">
        <f t="shared" si="82"/>
        <v>0</v>
      </c>
      <c r="AJ166" s="11">
        <f t="shared" si="83"/>
        <v>0</v>
      </c>
      <c r="AK166" s="12">
        <f t="shared" si="84"/>
        <v>0</v>
      </c>
    </row>
    <row r="167" spans="1:37" x14ac:dyDescent="0.3">
      <c r="A167">
        <v>590922</v>
      </c>
      <c r="C167" s="1">
        <v>43706</v>
      </c>
      <c r="D167">
        <v>1</v>
      </c>
      <c r="E167" t="s">
        <v>230</v>
      </c>
      <c r="F167" t="s">
        <v>165</v>
      </c>
      <c r="G167" t="s">
        <v>13</v>
      </c>
      <c r="H167" s="23">
        <v>3523631</v>
      </c>
      <c r="J167" s="11">
        <f t="shared" si="57"/>
        <v>0</v>
      </c>
      <c r="K167" s="12">
        <f t="shared" si="58"/>
        <v>0</v>
      </c>
      <c r="L167">
        <f t="shared" si="59"/>
        <v>0</v>
      </c>
      <c r="M167">
        <f t="shared" si="60"/>
        <v>0</v>
      </c>
      <c r="N167" s="11">
        <f t="shared" si="61"/>
        <v>1</v>
      </c>
      <c r="O167" s="12">
        <f t="shared" si="62"/>
        <v>1</v>
      </c>
      <c r="P167">
        <f t="shared" si="63"/>
        <v>0</v>
      </c>
      <c r="Q167">
        <f t="shared" si="64"/>
        <v>0</v>
      </c>
      <c r="R167" s="11">
        <f t="shared" si="65"/>
        <v>0</v>
      </c>
      <c r="S167" s="12">
        <f t="shared" si="66"/>
        <v>0</v>
      </c>
      <c r="T167" s="11">
        <f t="shared" si="67"/>
        <v>0</v>
      </c>
      <c r="U167" s="12">
        <f t="shared" si="68"/>
        <v>0</v>
      </c>
      <c r="V167" s="11">
        <f t="shared" si="69"/>
        <v>0</v>
      </c>
      <c r="W167" s="12">
        <f t="shared" si="70"/>
        <v>0</v>
      </c>
      <c r="X167" s="11">
        <f t="shared" si="71"/>
        <v>0</v>
      </c>
      <c r="Y167" s="12">
        <f t="shared" si="72"/>
        <v>0</v>
      </c>
      <c r="Z167" s="11">
        <f t="shared" si="73"/>
        <v>0</v>
      </c>
      <c r="AA167" s="12">
        <f t="shared" si="74"/>
        <v>0</v>
      </c>
      <c r="AB167" s="11">
        <f t="shared" si="75"/>
        <v>0</v>
      </c>
      <c r="AC167" s="12">
        <f t="shared" si="76"/>
        <v>0</v>
      </c>
      <c r="AD167" s="11">
        <f t="shared" si="77"/>
        <v>0</v>
      </c>
      <c r="AE167" s="12">
        <f t="shared" si="78"/>
        <v>0</v>
      </c>
      <c r="AF167" s="11">
        <f t="shared" si="79"/>
        <v>0</v>
      </c>
      <c r="AG167" s="12">
        <f t="shared" si="80"/>
        <v>0</v>
      </c>
      <c r="AH167" s="11">
        <f t="shared" si="81"/>
        <v>0</v>
      </c>
      <c r="AI167" s="12">
        <f t="shared" si="82"/>
        <v>0</v>
      </c>
      <c r="AJ167" s="11">
        <f t="shared" si="83"/>
        <v>0</v>
      </c>
      <c r="AK167" s="12">
        <f t="shared" si="84"/>
        <v>0</v>
      </c>
    </row>
    <row r="168" spans="1:37" x14ac:dyDescent="0.3">
      <c r="A168">
        <v>590922</v>
      </c>
      <c r="C168" s="1">
        <v>43706</v>
      </c>
      <c r="D168">
        <v>2</v>
      </c>
      <c r="E168" t="s">
        <v>230</v>
      </c>
      <c r="F168" t="s">
        <v>165</v>
      </c>
      <c r="G168" t="s">
        <v>139</v>
      </c>
      <c r="H168" s="23">
        <v>3738101</v>
      </c>
      <c r="J168" s="11">
        <f t="shared" si="57"/>
        <v>0</v>
      </c>
      <c r="K168" s="12">
        <f t="shared" si="58"/>
        <v>0</v>
      </c>
      <c r="L168">
        <f t="shared" si="59"/>
        <v>0</v>
      </c>
      <c r="M168">
        <f t="shared" si="60"/>
        <v>0</v>
      </c>
      <c r="N168" s="11">
        <f t="shared" si="61"/>
        <v>0</v>
      </c>
      <c r="O168" s="12">
        <f t="shared" si="62"/>
        <v>0</v>
      </c>
      <c r="P168">
        <f t="shared" si="63"/>
        <v>0</v>
      </c>
      <c r="Q168">
        <f t="shared" si="64"/>
        <v>0</v>
      </c>
      <c r="R168" s="11">
        <f t="shared" si="65"/>
        <v>0</v>
      </c>
      <c r="S168" s="12">
        <f t="shared" si="66"/>
        <v>0</v>
      </c>
      <c r="T168" s="11">
        <f t="shared" si="67"/>
        <v>0</v>
      </c>
      <c r="U168" s="12">
        <f t="shared" si="68"/>
        <v>0</v>
      </c>
      <c r="V168" s="11">
        <f t="shared" si="69"/>
        <v>0</v>
      </c>
      <c r="W168" s="12">
        <f t="shared" si="70"/>
        <v>0</v>
      </c>
      <c r="X168" s="11">
        <f t="shared" si="71"/>
        <v>0</v>
      </c>
      <c r="Y168" s="12">
        <f t="shared" si="72"/>
        <v>0</v>
      </c>
      <c r="Z168" s="11">
        <f t="shared" si="73"/>
        <v>0</v>
      </c>
      <c r="AA168" s="12">
        <f t="shared" si="74"/>
        <v>0</v>
      </c>
      <c r="AB168" s="11">
        <f t="shared" si="75"/>
        <v>0</v>
      </c>
      <c r="AC168" s="12">
        <f t="shared" si="76"/>
        <v>0</v>
      </c>
      <c r="AD168" s="11">
        <f t="shared" si="77"/>
        <v>0</v>
      </c>
      <c r="AE168" s="12">
        <f t="shared" si="78"/>
        <v>0</v>
      </c>
      <c r="AF168" s="11">
        <f t="shared" si="79"/>
        <v>0</v>
      </c>
      <c r="AG168" s="12">
        <f t="shared" si="80"/>
        <v>0</v>
      </c>
      <c r="AH168" s="11">
        <f t="shared" si="81"/>
        <v>0</v>
      </c>
      <c r="AI168" s="12">
        <f t="shared" si="82"/>
        <v>0</v>
      </c>
      <c r="AJ168" s="11">
        <f t="shared" si="83"/>
        <v>0</v>
      </c>
      <c r="AK168" s="12">
        <f t="shared" si="84"/>
        <v>0</v>
      </c>
    </row>
    <row r="169" spans="1:37" x14ac:dyDescent="0.3">
      <c r="A169">
        <v>590922</v>
      </c>
      <c r="C169" s="1">
        <v>43706</v>
      </c>
      <c r="D169">
        <v>3</v>
      </c>
      <c r="E169" t="s">
        <v>230</v>
      </c>
      <c r="F169" t="s">
        <v>165</v>
      </c>
      <c r="G169" t="s">
        <v>156</v>
      </c>
      <c r="H169" s="23">
        <v>4369896</v>
      </c>
      <c r="J169" s="11">
        <f t="shared" si="57"/>
        <v>1</v>
      </c>
      <c r="K169" s="12">
        <f t="shared" si="58"/>
        <v>0</v>
      </c>
      <c r="L169">
        <f t="shared" si="59"/>
        <v>0</v>
      </c>
      <c r="M169">
        <f t="shared" si="60"/>
        <v>0</v>
      </c>
      <c r="N169" s="11">
        <f t="shared" si="61"/>
        <v>0</v>
      </c>
      <c r="O169" s="12">
        <f t="shared" si="62"/>
        <v>0</v>
      </c>
      <c r="P169">
        <f t="shared" si="63"/>
        <v>0</v>
      </c>
      <c r="Q169">
        <f t="shared" si="64"/>
        <v>0</v>
      </c>
      <c r="R169" s="11">
        <f t="shared" si="65"/>
        <v>0</v>
      </c>
      <c r="S169" s="12">
        <f t="shared" si="66"/>
        <v>0</v>
      </c>
      <c r="T169" s="11">
        <f t="shared" si="67"/>
        <v>0</v>
      </c>
      <c r="U169" s="12">
        <f t="shared" si="68"/>
        <v>0</v>
      </c>
      <c r="V169" s="11">
        <f t="shared" si="69"/>
        <v>0</v>
      </c>
      <c r="W169" s="12">
        <f t="shared" si="70"/>
        <v>0</v>
      </c>
      <c r="X169" s="11">
        <f t="shared" si="71"/>
        <v>0</v>
      </c>
      <c r="Y169" s="12">
        <f t="shared" si="72"/>
        <v>0</v>
      </c>
      <c r="Z169" s="11">
        <f t="shared" si="73"/>
        <v>0</v>
      </c>
      <c r="AA169" s="12">
        <f t="shared" si="74"/>
        <v>0</v>
      </c>
      <c r="AB169" s="11">
        <f t="shared" si="75"/>
        <v>0</v>
      </c>
      <c r="AC169" s="12">
        <f t="shared" si="76"/>
        <v>0</v>
      </c>
      <c r="AD169" s="11">
        <f t="shared" si="77"/>
        <v>0</v>
      </c>
      <c r="AE169" s="12">
        <f t="shared" si="78"/>
        <v>0</v>
      </c>
      <c r="AF169" s="11">
        <f t="shared" si="79"/>
        <v>0</v>
      </c>
      <c r="AG169" s="12">
        <f t="shared" si="80"/>
        <v>0</v>
      </c>
      <c r="AH169" s="11">
        <f t="shared" si="81"/>
        <v>0</v>
      </c>
      <c r="AI169" s="12">
        <f t="shared" si="82"/>
        <v>0</v>
      </c>
      <c r="AJ169" s="11">
        <f t="shared" si="83"/>
        <v>0</v>
      </c>
      <c r="AK169" s="12">
        <f t="shared" si="84"/>
        <v>0</v>
      </c>
    </row>
    <row r="170" spans="1:37" x14ac:dyDescent="0.3">
      <c r="A170">
        <v>590922</v>
      </c>
      <c r="C170" s="1">
        <v>43706</v>
      </c>
      <c r="D170">
        <v>4</v>
      </c>
      <c r="E170" t="s">
        <v>230</v>
      </c>
      <c r="F170" t="s">
        <v>165</v>
      </c>
      <c r="G170" t="s">
        <v>12</v>
      </c>
      <c r="H170" s="23">
        <v>4493410</v>
      </c>
      <c r="J170" s="11">
        <f t="shared" si="57"/>
        <v>0</v>
      </c>
      <c r="K170" s="12">
        <f t="shared" si="58"/>
        <v>0</v>
      </c>
      <c r="L170">
        <f t="shared" si="59"/>
        <v>0</v>
      </c>
      <c r="M170">
        <f t="shared" si="60"/>
        <v>0</v>
      </c>
      <c r="N170" s="11">
        <f t="shared" si="61"/>
        <v>0</v>
      </c>
      <c r="O170" s="12">
        <f t="shared" si="62"/>
        <v>0</v>
      </c>
      <c r="P170">
        <f t="shared" si="63"/>
        <v>0</v>
      </c>
      <c r="Q170">
        <f t="shared" si="64"/>
        <v>0</v>
      </c>
      <c r="R170" s="11">
        <f t="shared" si="65"/>
        <v>0</v>
      </c>
      <c r="S170" s="12">
        <f t="shared" si="66"/>
        <v>0</v>
      </c>
      <c r="T170" s="11">
        <f t="shared" si="67"/>
        <v>0</v>
      </c>
      <c r="U170" s="12">
        <f t="shared" si="68"/>
        <v>0</v>
      </c>
      <c r="V170" s="11">
        <f t="shared" si="69"/>
        <v>1</v>
      </c>
      <c r="W170" s="12">
        <f t="shared" si="70"/>
        <v>0</v>
      </c>
      <c r="X170" s="11">
        <f t="shared" si="71"/>
        <v>0</v>
      </c>
      <c r="Y170" s="12">
        <f t="shared" si="72"/>
        <v>0</v>
      </c>
      <c r="Z170" s="11">
        <f t="shared" si="73"/>
        <v>0</v>
      </c>
      <c r="AA170" s="12">
        <f t="shared" si="74"/>
        <v>0</v>
      </c>
      <c r="AB170" s="11">
        <f t="shared" si="75"/>
        <v>0</v>
      </c>
      <c r="AC170" s="12">
        <f t="shared" si="76"/>
        <v>0</v>
      </c>
      <c r="AD170" s="11">
        <f t="shared" si="77"/>
        <v>0</v>
      </c>
      <c r="AE170" s="12">
        <f t="shared" si="78"/>
        <v>0</v>
      </c>
      <c r="AF170" s="11">
        <f t="shared" si="79"/>
        <v>0</v>
      </c>
      <c r="AG170" s="12">
        <f t="shared" si="80"/>
        <v>0</v>
      </c>
      <c r="AH170" s="11">
        <f t="shared" si="81"/>
        <v>0</v>
      </c>
      <c r="AI170" s="12">
        <f t="shared" si="82"/>
        <v>0</v>
      </c>
      <c r="AJ170" s="11">
        <f t="shared" si="83"/>
        <v>0</v>
      </c>
      <c r="AK170" s="12">
        <f t="shared" si="84"/>
        <v>0</v>
      </c>
    </row>
    <row r="171" spans="1:37" x14ac:dyDescent="0.3">
      <c r="A171">
        <v>590922</v>
      </c>
      <c r="C171" s="1">
        <v>43706</v>
      </c>
      <c r="D171">
        <v>5</v>
      </c>
      <c r="E171" t="s">
        <v>230</v>
      </c>
      <c r="F171" t="s">
        <v>165</v>
      </c>
      <c r="G171" t="s">
        <v>15</v>
      </c>
      <c r="H171" s="23">
        <v>4923324</v>
      </c>
      <c r="J171" s="11">
        <f t="shared" si="57"/>
        <v>0</v>
      </c>
      <c r="K171" s="12">
        <f t="shared" si="58"/>
        <v>0</v>
      </c>
      <c r="L171">
        <f t="shared" si="59"/>
        <v>0</v>
      </c>
      <c r="M171">
        <f t="shared" si="60"/>
        <v>0</v>
      </c>
      <c r="N171" s="11">
        <f t="shared" si="61"/>
        <v>0</v>
      </c>
      <c r="O171" s="12">
        <f t="shared" si="62"/>
        <v>0</v>
      </c>
      <c r="P171">
        <f t="shared" si="63"/>
        <v>0</v>
      </c>
      <c r="Q171">
        <f t="shared" si="64"/>
        <v>0</v>
      </c>
      <c r="R171" s="11">
        <f t="shared" si="65"/>
        <v>0</v>
      </c>
      <c r="S171" s="12">
        <f t="shared" si="66"/>
        <v>0</v>
      </c>
      <c r="T171" s="11">
        <f t="shared" si="67"/>
        <v>0</v>
      </c>
      <c r="U171" s="12">
        <f t="shared" si="68"/>
        <v>0</v>
      </c>
      <c r="V171" s="11">
        <f t="shared" si="69"/>
        <v>0</v>
      </c>
      <c r="W171" s="12">
        <f t="shared" si="70"/>
        <v>0</v>
      </c>
      <c r="X171" s="11">
        <f t="shared" si="71"/>
        <v>0</v>
      </c>
      <c r="Y171" s="12">
        <f t="shared" si="72"/>
        <v>0</v>
      </c>
      <c r="Z171" s="11">
        <f t="shared" si="73"/>
        <v>0</v>
      </c>
      <c r="AA171" s="12">
        <f t="shared" si="74"/>
        <v>0</v>
      </c>
      <c r="AB171" s="11">
        <f t="shared" si="75"/>
        <v>0</v>
      </c>
      <c r="AC171" s="12">
        <f t="shared" si="76"/>
        <v>0</v>
      </c>
      <c r="AD171" s="11">
        <f t="shared" si="77"/>
        <v>0</v>
      </c>
      <c r="AE171" s="12">
        <f t="shared" si="78"/>
        <v>0</v>
      </c>
      <c r="AF171" s="11">
        <f t="shared" si="79"/>
        <v>1</v>
      </c>
      <c r="AG171" s="12">
        <f t="shared" si="80"/>
        <v>0</v>
      </c>
      <c r="AH171" s="11">
        <f t="shared" si="81"/>
        <v>0</v>
      </c>
      <c r="AI171" s="12">
        <f t="shared" si="82"/>
        <v>0</v>
      </c>
      <c r="AJ171" s="11">
        <f t="shared" si="83"/>
        <v>0</v>
      </c>
      <c r="AK171" s="12">
        <f t="shared" si="84"/>
        <v>0</v>
      </c>
    </row>
    <row r="172" spans="1:37" x14ac:dyDescent="0.3">
      <c r="A172">
        <v>590922</v>
      </c>
      <c r="C172" s="1">
        <v>43706</v>
      </c>
      <c r="D172">
        <v>6</v>
      </c>
      <c r="E172" t="s">
        <v>230</v>
      </c>
      <c r="F172" t="s">
        <v>165</v>
      </c>
      <c r="G172" t="s">
        <v>17</v>
      </c>
      <c r="H172" s="23">
        <v>4986000</v>
      </c>
      <c r="J172" s="11">
        <f t="shared" si="57"/>
        <v>0</v>
      </c>
      <c r="K172" s="12">
        <f t="shared" si="58"/>
        <v>0</v>
      </c>
      <c r="L172">
        <f t="shared" si="59"/>
        <v>0</v>
      </c>
      <c r="M172">
        <f t="shared" si="60"/>
        <v>0</v>
      </c>
      <c r="N172" s="11">
        <f t="shared" si="61"/>
        <v>0</v>
      </c>
      <c r="O172" s="12">
        <f t="shared" si="62"/>
        <v>0</v>
      </c>
      <c r="P172">
        <f t="shared" si="63"/>
        <v>0</v>
      </c>
      <c r="Q172">
        <f t="shared" si="64"/>
        <v>0</v>
      </c>
      <c r="R172" s="11">
        <f t="shared" si="65"/>
        <v>0</v>
      </c>
      <c r="S172" s="12">
        <f t="shared" si="66"/>
        <v>0</v>
      </c>
      <c r="T172" s="11">
        <f t="shared" si="67"/>
        <v>0</v>
      </c>
      <c r="U172" s="12">
        <f t="shared" si="68"/>
        <v>0</v>
      </c>
      <c r="V172" s="11">
        <f t="shared" si="69"/>
        <v>0</v>
      </c>
      <c r="W172" s="12">
        <f t="shared" si="70"/>
        <v>0</v>
      </c>
      <c r="X172" s="11">
        <f t="shared" si="71"/>
        <v>0</v>
      </c>
      <c r="Y172" s="12">
        <f t="shared" si="72"/>
        <v>0</v>
      </c>
      <c r="Z172" s="11">
        <f t="shared" si="73"/>
        <v>0</v>
      </c>
      <c r="AA172" s="12">
        <f t="shared" si="74"/>
        <v>0</v>
      </c>
      <c r="AB172" s="11">
        <f t="shared" si="75"/>
        <v>0</v>
      </c>
      <c r="AC172" s="12">
        <f t="shared" si="76"/>
        <v>0</v>
      </c>
      <c r="AD172" s="11">
        <f t="shared" si="77"/>
        <v>0</v>
      </c>
      <c r="AE172" s="12">
        <f t="shared" si="78"/>
        <v>0</v>
      </c>
      <c r="AF172" s="11">
        <f t="shared" si="79"/>
        <v>0</v>
      </c>
      <c r="AG172" s="12">
        <f t="shared" si="80"/>
        <v>0</v>
      </c>
      <c r="AH172" s="11">
        <f t="shared" si="81"/>
        <v>0</v>
      </c>
      <c r="AI172" s="12">
        <f t="shared" si="82"/>
        <v>0</v>
      </c>
      <c r="AJ172" s="11">
        <f t="shared" si="83"/>
        <v>0</v>
      </c>
      <c r="AK172" s="12">
        <f t="shared" si="84"/>
        <v>0</v>
      </c>
    </row>
    <row r="173" spans="1:37" x14ac:dyDescent="0.3">
      <c r="A173">
        <v>590922</v>
      </c>
      <c r="C173" s="1">
        <v>43706</v>
      </c>
      <c r="D173">
        <v>7</v>
      </c>
      <c r="E173" t="s">
        <v>230</v>
      </c>
      <c r="F173" t="s">
        <v>165</v>
      </c>
      <c r="G173" t="s">
        <v>24</v>
      </c>
      <c r="H173" s="23">
        <v>5511477</v>
      </c>
      <c r="J173" s="11">
        <f t="shared" si="57"/>
        <v>0</v>
      </c>
      <c r="K173" s="12">
        <f t="shared" si="58"/>
        <v>0</v>
      </c>
      <c r="L173">
        <f t="shared" si="59"/>
        <v>0</v>
      </c>
      <c r="M173">
        <f t="shared" si="60"/>
        <v>0</v>
      </c>
      <c r="N173" s="11">
        <f t="shared" si="61"/>
        <v>0</v>
      </c>
      <c r="O173" s="12">
        <f t="shared" si="62"/>
        <v>0</v>
      </c>
      <c r="P173">
        <f t="shared" si="63"/>
        <v>0</v>
      </c>
      <c r="Q173">
        <f t="shared" si="64"/>
        <v>0</v>
      </c>
      <c r="R173" s="11">
        <f t="shared" si="65"/>
        <v>0</v>
      </c>
      <c r="S173" s="12">
        <f t="shared" si="66"/>
        <v>0</v>
      </c>
      <c r="T173" s="11">
        <f t="shared" si="67"/>
        <v>0</v>
      </c>
      <c r="U173" s="12">
        <f t="shared" si="68"/>
        <v>0</v>
      </c>
      <c r="V173" s="11">
        <f t="shared" si="69"/>
        <v>0</v>
      </c>
      <c r="W173" s="12">
        <f t="shared" si="70"/>
        <v>0</v>
      </c>
      <c r="X173" s="11">
        <f t="shared" si="71"/>
        <v>0</v>
      </c>
      <c r="Y173" s="12">
        <f t="shared" si="72"/>
        <v>0</v>
      </c>
      <c r="Z173" s="11">
        <f t="shared" si="73"/>
        <v>0</v>
      </c>
      <c r="AA173" s="12">
        <f t="shared" si="74"/>
        <v>0</v>
      </c>
      <c r="AB173" s="11">
        <f t="shared" si="75"/>
        <v>0</v>
      </c>
      <c r="AC173" s="12">
        <f t="shared" si="76"/>
        <v>0</v>
      </c>
      <c r="AD173" s="11">
        <f t="shared" si="77"/>
        <v>0</v>
      </c>
      <c r="AE173" s="12">
        <f t="shared" si="78"/>
        <v>0</v>
      </c>
      <c r="AF173" s="11">
        <f t="shared" si="79"/>
        <v>0</v>
      </c>
      <c r="AG173" s="12">
        <f t="shared" si="80"/>
        <v>0</v>
      </c>
      <c r="AH173" s="11">
        <f t="shared" si="81"/>
        <v>0</v>
      </c>
      <c r="AI173" s="12">
        <f t="shared" si="82"/>
        <v>0</v>
      </c>
      <c r="AJ173" s="11">
        <f t="shared" si="83"/>
        <v>0</v>
      </c>
      <c r="AK173" s="12">
        <f t="shared" si="84"/>
        <v>0</v>
      </c>
    </row>
    <row r="174" spans="1:37" x14ac:dyDescent="0.3">
      <c r="A174">
        <v>590922</v>
      </c>
      <c r="C174" s="1">
        <v>43706</v>
      </c>
      <c r="D174">
        <v>8</v>
      </c>
      <c r="E174" t="s">
        <v>230</v>
      </c>
      <c r="F174" t="s">
        <v>165</v>
      </c>
      <c r="G174" t="s">
        <v>32</v>
      </c>
      <c r="H174" s="23">
        <v>5819792</v>
      </c>
      <c r="J174" s="11">
        <f t="shared" si="57"/>
        <v>0</v>
      </c>
      <c r="K174" s="12">
        <f t="shared" si="58"/>
        <v>0</v>
      </c>
      <c r="L174">
        <f t="shared" si="59"/>
        <v>0</v>
      </c>
      <c r="M174">
        <f t="shared" si="60"/>
        <v>0</v>
      </c>
      <c r="N174" s="11">
        <f t="shared" si="61"/>
        <v>0</v>
      </c>
      <c r="O174" s="12">
        <f t="shared" si="62"/>
        <v>0</v>
      </c>
      <c r="P174">
        <f t="shared" si="63"/>
        <v>0</v>
      </c>
      <c r="Q174">
        <f t="shared" si="64"/>
        <v>0</v>
      </c>
      <c r="R174" s="11">
        <f t="shared" si="65"/>
        <v>0</v>
      </c>
      <c r="S174" s="12">
        <f t="shared" si="66"/>
        <v>0</v>
      </c>
      <c r="T174" s="11">
        <f t="shared" si="67"/>
        <v>0</v>
      </c>
      <c r="U174" s="12">
        <f t="shared" si="68"/>
        <v>0</v>
      </c>
      <c r="V174" s="11">
        <f t="shared" si="69"/>
        <v>0</v>
      </c>
      <c r="W174" s="12">
        <f t="shared" si="70"/>
        <v>0</v>
      </c>
      <c r="X174" s="11">
        <f t="shared" si="71"/>
        <v>0</v>
      </c>
      <c r="Y174" s="12">
        <f t="shared" si="72"/>
        <v>0</v>
      </c>
      <c r="Z174" s="11">
        <f t="shared" si="73"/>
        <v>0</v>
      </c>
      <c r="AA174" s="12">
        <f t="shared" si="74"/>
        <v>0</v>
      </c>
      <c r="AB174" s="11">
        <f t="shared" si="75"/>
        <v>0</v>
      </c>
      <c r="AC174" s="12">
        <f t="shared" si="76"/>
        <v>0</v>
      </c>
      <c r="AD174" s="11">
        <f t="shared" si="77"/>
        <v>0</v>
      </c>
      <c r="AE174" s="12">
        <f t="shared" si="78"/>
        <v>0</v>
      </c>
      <c r="AF174" s="11">
        <f t="shared" si="79"/>
        <v>0</v>
      </c>
      <c r="AG174" s="12">
        <f t="shared" si="80"/>
        <v>0</v>
      </c>
      <c r="AH174" s="11">
        <f t="shared" si="81"/>
        <v>0</v>
      </c>
      <c r="AI174" s="12">
        <f t="shared" si="82"/>
        <v>0</v>
      </c>
      <c r="AJ174" s="11">
        <f t="shared" si="83"/>
        <v>0</v>
      </c>
      <c r="AK174" s="12">
        <f t="shared" si="84"/>
        <v>0</v>
      </c>
    </row>
    <row r="175" spans="1:37" x14ac:dyDescent="0.3">
      <c r="A175">
        <v>590922</v>
      </c>
      <c r="C175" s="1">
        <v>43706</v>
      </c>
      <c r="D175">
        <v>9</v>
      </c>
      <c r="E175" t="s">
        <v>230</v>
      </c>
      <c r="F175" t="s">
        <v>165</v>
      </c>
      <c r="G175" t="s">
        <v>19</v>
      </c>
      <c r="H175" s="23">
        <v>5878069</v>
      </c>
      <c r="J175" s="11">
        <f t="shared" si="57"/>
        <v>0</v>
      </c>
      <c r="K175" s="12">
        <f t="shared" si="58"/>
        <v>0</v>
      </c>
      <c r="L175">
        <f t="shared" si="59"/>
        <v>0</v>
      </c>
      <c r="M175">
        <f t="shared" si="60"/>
        <v>0</v>
      </c>
      <c r="N175" s="11">
        <f t="shared" si="61"/>
        <v>0</v>
      </c>
      <c r="O175" s="12">
        <f t="shared" si="62"/>
        <v>0</v>
      </c>
      <c r="P175">
        <f t="shared" si="63"/>
        <v>0</v>
      </c>
      <c r="Q175">
        <f t="shared" si="64"/>
        <v>0</v>
      </c>
      <c r="R175" s="11">
        <f t="shared" si="65"/>
        <v>0</v>
      </c>
      <c r="S175" s="12">
        <f t="shared" si="66"/>
        <v>0</v>
      </c>
      <c r="T175" s="11">
        <f t="shared" si="67"/>
        <v>0</v>
      </c>
      <c r="U175" s="12">
        <f t="shared" si="68"/>
        <v>0</v>
      </c>
      <c r="V175" s="11">
        <f t="shared" si="69"/>
        <v>0</v>
      </c>
      <c r="W175" s="12">
        <f t="shared" si="70"/>
        <v>0</v>
      </c>
      <c r="X175" s="11">
        <f t="shared" si="71"/>
        <v>0</v>
      </c>
      <c r="Y175" s="12">
        <f t="shared" si="72"/>
        <v>0</v>
      </c>
      <c r="Z175" s="11">
        <f t="shared" si="73"/>
        <v>0</v>
      </c>
      <c r="AA175" s="12">
        <f t="shared" si="74"/>
        <v>0</v>
      </c>
      <c r="AB175" s="11">
        <f t="shared" si="75"/>
        <v>0</v>
      </c>
      <c r="AC175" s="12">
        <f t="shared" si="76"/>
        <v>0</v>
      </c>
      <c r="AD175" s="11">
        <f t="shared" si="77"/>
        <v>0</v>
      </c>
      <c r="AE175" s="12">
        <f t="shared" si="78"/>
        <v>0</v>
      </c>
      <c r="AF175" s="11">
        <f t="shared" si="79"/>
        <v>0</v>
      </c>
      <c r="AG175" s="12">
        <f t="shared" si="80"/>
        <v>0</v>
      </c>
      <c r="AH175" s="11">
        <f t="shared" si="81"/>
        <v>0</v>
      </c>
      <c r="AI175" s="12">
        <f t="shared" si="82"/>
        <v>0</v>
      </c>
      <c r="AJ175" s="11">
        <f t="shared" si="83"/>
        <v>0</v>
      </c>
      <c r="AK175" s="12">
        <f t="shared" si="84"/>
        <v>0</v>
      </c>
    </row>
    <row r="176" spans="1:37" x14ac:dyDescent="0.3">
      <c r="A176">
        <v>590922</v>
      </c>
      <c r="C176" s="1">
        <v>43706</v>
      </c>
      <c r="D176">
        <v>10</v>
      </c>
      <c r="E176" t="s">
        <v>230</v>
      </c>
      <c r="F176" t="s">
        <v>165</v>
      </c>
      <c r="G176" t="s">
        <v>90</v>
      </c>
      <c r="H176" s="23">
        <v>8597000</v>
      </c>
      <c r="J176" s="11">
        <f t="shared" si="57"/>
        <v>0</v>
      </c>
      <c r="K176" s="12">
        <f t="shared" si="58"/>
        <v>0</v>
      </c>
      <c r="L176">
        <f t="shared" si="59"/>
        <v>0</v>
      </c>
      <c r="M176">
        <f t="shared" si="60"/>
        <v>0</v>
      </c>
      <c r="N176" s="11">
        <f t="shared" si="61"/>
        <v>0</v>
      </c>
      <c r="O176" s="12">
        <f t="shared" si="62"/>
        <v>0</v>
      </c>
      <c r="P176">
        <f t="shared" si="63"/>
        <v>0</v>
      </c>
      <c r="Q176">
        <f t="shared" si="64"/>
        <v>0</v>
      </c>
      <c r="R176" s="11">
        <f t="shared" si="65"/>
        <v>0</v>
      </c>
      <c r="S176" s="12">
        <f t="shared" si="66"/>
        <v>0</v>
      </c>
      <c r="T176" s="11">
        <f t="shared" si="67"/>
        <v>0</v>
      </c>
      <c r="U176" s="12">
        <f t="shared" si="68"/>
        <v>0</v>
      </c>
      <c r="V176" s="11">
        <f t="shared" si="69"/>
        <v>0</v>
      </c>
      <c r="W176" s="12">
        <f t="shared" si="70"/>
        <v>0</v>
      </c>
      <c r="X176" s="11">
        <f t="shared" si="71"/>
        <v>0</v>
      </c>
      <c r="Y176" s="12">
        <f t="shared" si="72"/>
        <v>0</v>
      </c>
      <c r="Z176" s="11">
        <f t="shared" si="73"/>
        <v>0</v>
      </c>
      <c r="AA176" s="12">
        <f t="shared" si="74"/>
        <v>0</v>
      </c>
      <c r="AB176" s="11">
        <f t="shared" si="75"/>
        <v>0</v>
      </c>
      <c r="AC176" s="12">
        <f t="shared" si="76"/>
        <v>0</v>
      </c>
      <c r="AD176" s="11">
        <f t="shared" si="77"/>
        <v>0</v>
      </c>
      <c r="AE176" s="12">
        <f t="shared" si="78"/>
        <v>0</v>
      </c>
      <c r="AF176" s="11">
        <f t="shared" si="79"/>
        <v>0</v>
      </c>
      <c r="AG176" s="12">
        <f t="shared" si="80"/>
        <v>0</v>
      </c>
      <c r="AH176" s="11">
        <f t="shared" si="81"/>
        <v>0</v>
      </c>
      <c r="AI176" s="12">
        <f t="shared" si="82"/>
        <v>0</v>
      </c>
      <c r="AJ176" s="11">
        <f t="shared" si="83"/>
        <v>0</v>
      </c>
      <c r="AK176" s="12">
        <f t="shared" si="84"/>
        <v>0</v>
      </c>
    </row>
    <row r="177" spans="1:37" x14ac:dyDescent="0.3">
      <c r="C177" s="1"/>
      <c r="J177" s="11">
        <f t="shared" si="57"/>
        <v>0</v>
      </c>
      <c r="K177" s="12">
        <f t="shared" si="58"/>
        <v>0</v>
      </c>
      <c r="L177">
        <f t="shared" si="59"/>
        <v>0</v>
      </c>
      <c r="M177">
        <f t="shared" si="60"/>
        <v>0</v>
      </c>
      <c r="N177" s="11">
        <f t="shared" si="61"/>
        <v>0</v>
      </c>
      <c r="O177" s="12">
        <f t="shared" si="62"/>
        <v>0</v>
      </c>
      <c r="P177">
        <f t="shared" si="63"/>
        <v>0</v>
      </c>
      <c r="Q177">
        <f t="shared" si="64"/>
        <v>0</v>
      </c>
      <c r="R177" s="11">
        <f t="shared" si="65"/>
        <v>0</v>
      </c>
      <c r="S177" s="12">
        <f t="shared" si="66"/>
        <v>0</v>
      </c>
      <c r="T177" s="11">
        <f t="shared" si="67"/>
        <v>0</v>
      </c>
      <c r="U177" s="12">
        <f t="shared" si="68"/>
        <v>0</v>
      </c>
      <c r="V177" s="11">
        <f t="shared" si="69"/>
        <v>0</v>
      </c>
      <c r="W177" s="12">
        <f t="shared" si="70"/>
        <v>0</v>
      </c>
      <c r="X177" s="11">
        <f t="shared" si="71"/>
        <v>0</v>
      </c>
      <c r="Y177" s="12">
        <f t="shared" si="72"/>
        <v>0</v>
      </c>
      <c r="Z177" s="11">
        <f t="shared" si="73"/>
        <v>0</v>
      </c>
      <c r="AA177" s="12">
        <f t="shared" si="74"/>
        <v>0</v>
      </c>
      <c r="AB177" s="11">
        <f t="shared" si="75"/>
        <v>0</v>
      </c>
      <c r="AC177" s="12">
        <f t="shared" si="76"/>
        <v>0</v>
      </c>
      <c r="AD177" s="11">
        <f t="shared" si="77"/>
        <v>0</v>
      </c>
      <c r="AE177" s="12">
        <f t="shared" si="78"/>
        <v>0</v>
      </c>
      <c r="AF177" s="11">
        <f t="shared" si="79"/>
        <v>0</v>
      </c>
      <c r="AG177" s="12">
        <f t="shared" si="80"/>
        <v>0</v>
      </c>
      <c r="AH177" s="11">
        <f t="shared" si="81"/>
        <v>0</v>
      </c>
      <c r="AI177" s="12">
        <f t="shared" si="82"/>
        <v>0</v>
      </c>
      <c r="AJ177" s="11">
        <f t="shared" si="83"/>
        <v>0</v>
      </c>
      <c r="AK177" s="12">
        <f t="shared" si="84"/>
        <v>0</v>
      </c>
    </row>
    <row r="178" spans="1:37" x14ac:dyDescent="0.3">
      <c r="A178">
        <v>589641</v>
      </c>
      <c r="C178" s="1">
        <v>43685</v>
      </c>
      <c r="D178">
        <v>1</v>
      </c>
      <c r="E178" t="s">
        <v>231</v>
      </c>
      <c r="F178" t="s">
        <v>165</v>
      </c>
      <c r="G178" t="s">
        <v>16</v>
      </c>
      <c r="H178" s="23">
        <v>10401284</v>
      </c>
      <c r="J178" s="11">
        <f t="shared" si="57"/>
        <v>0</v>
      </c>
      <c r="K178" s="12">
        <f t="shared" si="58"/>
        <v>0</v>
      </c>
      <c r="L178">
        <f t="shared" si="59"/>
        <v>0</v>
      </c>
      <c r="M178">
        <f t="shared" si="60"/>
        <v>0</v>
      </c>
      <c r="N178" s="11">
        <f t="shared" si="61"/>
        <v>0</v>
      </c>
      <c r="O178" s="12">
        <f t="shared" si="62"/>
        <v>0</v>
      </c>
      <c r="P178">
        <f t="shared" si="63"/>
        <v>0</v>
      </c>
      <c r="Q178">
        <f t="shared" si="64"/>
        <v>0</v>
      </c>
      <c r="R178" s="11">
        <f t="shared" si="65"/>
        <v>0</v>
      </c>
      <c r="S178" s="12">
        <f t="shared" si="66"/>
        <v>0</v>
      </c>
      <c r="T178" s="11">
        <f t="shared" si="67"/>
        <v>1</v>
      </c>
      <c r="U178" s="12">
        <f t="shared" si="68"/>
        <v>1</v>
      </c>
      <c r="V178" s="11">
        <f t="shared" si="69"/>
        <v>0</v>
      </c>
      <c r="W178" s="12">
        <f t="shared" si="70"/>
        <v>0</v>
      </c>
      <c r="X178" s="11">
        <f t="shared" si="71"/>
        <v>0</v>
      </c>
      <c r="Y178" s="12">
        <f t="shared" si="72"/>
        <v>0</v>
      </c>
      <c r="Z178" s="11">
        <f t="shared" si="73"/>
        <v>0</v>
      </c>
      <c r="AA178" s="12">
        <f t="shared" si="74"/>
        <v>0</v>
      </c>
      <c r="AB178" s="11">
        <f t="shared" si="75"/>
        <v>0</v>
      </c>
      <c r="AC178" s="12">
        <f t="shared" si="76"/>
        <v>0</v>
      </c>
      <c r="AD178" s="11">
        <f t="shared" si="77"/>
        <v>0</v>
      </c>
      <c r="AE178" s="12">
        <f t="shared" si="78"/>
        <v>0</v>
      </c>
      <c r="AF178" s="11">
        <f t="shared" si="79"/>
        <v>0</v>
      </c>
      <c r="AG178" s="12">
        <f t="shared" si="80"/>
        <v>0</v>
      </c>
      <c r="AH178" s="11">
        <f t="shared" si="81"/>
        <v>0</v>
      </c>
      <c r="AI178" s="12">
        <f t="shared" si="82"/>
        <v>0</v>
      </c>
      <c r="AJ178" s="11">
        <f t="shared" si="83"/>
        <v>0</v>
      </c>
      <c r="AK178" s="12">
        <f t="shared" si="84"/>
        <v>0</v>
      </c>
    </row>
    <row r="179" spans="1:37" x14ac:dyDescent="0.3">
      <c r="A179">
        <v>589641</v>
      </c>
      <c r="C179" s="1">
        <v>43685</v>
      </c>
      <c r="D179">
        <v>2</v>
      </c>
      <c r="E179" t="s">
        <v>231</v>
      </c>
      <c r="F179" t="s">
        <v>165</v>
      </c>
      <c r="G179" t="s">
        <v>18</v>
      </c>
      <c r="H179" s="23">
        <v>12833203</v>
      </c>
      <c r="J179" s="11">
        <f t="shared" si="57"/>
        <v>0</v>
      </c>
      <c r="K179" s="12">
        <f t="shared" si="58"/>
        <v>0</v>
      </c>
      <c r="L179">
        <f t="shared" si="59"/>
        <v>0</v>
      </c>
      <c r="M179">
        <f t="shared" si="60"/>
        <v>0</v>
      </c>
      <c r="N179" s="11">
        <f t="shared" si="61"/>
        <v>0</v>
      </c>
      <c r="O179" s="12">
        <f t="shared" si="62"/>
        <v>0</v>
      </c>
      <c r="P179">
        <f t="shared" si="63"/>
        <v>0</v>
      </c>
      <c r="Q179">
        <f t="shared" si="64"/>
        <v>0</v>
      </c>
      <c r="R179" s="11">
        <f t="shared" si="65"/>
        <v>0</v>
      </c>
      <c r="S179" s="12">
        <f t="shared" si="66"/>
        <v>0</v>
      </c>
      <c r="T179" s="11">
        <f t="shared" si="67"/>
        <v>0</v>
      </c>
      <c r="U179" s="12">
        <f t="shared" si="68"/>
        <v>0</v>
      </c>
      <c r="V179" s="11">
        <f t="shared" si="69"/>
        <v>0</v>
      </c>
      <c r="W179" s="12">
        <f t="shared" si="70"/>
        <v>0</v>
      </c>
      <c r="X179" s="11">
        <f t="shared" si="71"/>
        <v>0</v>
      </c>
      <c r="Y179" s="12">
        <f t="shared" si="72"/>
        <v>0</v>
      </c>
      <c r="Z179" s="11">
        <f t="shared" si="73"/>
        <v>0</v>
      </c>
      <c r="AA179" s="12">
        <f t="shared" si="74"/>
        <v>0</v>
      </c>
      <c r="AB179" s="11">
        <f t="shared" si="75"/>
        <v>0</v>
      </c>
      <c r="AC179" s="12">
        <f t="shared" si="76"/>
        <v>0</v>
      </c>
      <c r="AD179" s="11">
        <f t="shared" si="77"/>
        <v>1</v>
      </c>
      <c r="AE179" s="12">
        <f t="shared" si="78"/>
        <v>0</v>
      </c>
      <c r="AF179" s="11">
        <f t="shared" si="79"/>
        <v>0</v>
      </c>
      <c r="AG179" s="12">
        <f t="shared" si="80"/>
        <v>0</v>
      </c>
      <c r="AH179" s="11">
        <f t="shared" si="81"/>
        <v>0</v>
      </c>
      <c r="AI179" s="12">
        <f t="shared" si="82"/>
        <v>0</v>
      </c>
      <c r="AJ179" s="11">
        <f t="shared" si="83"/>
        <v>0</v>
      </c>
      <c r="AK179" s="12">
        <f t="shared" si="84"/>
        <v>0</v>
      </c>
    </row>
    <row r="180" spans="1:37" x14ac:dyDescent="0.3">
      <c r="A180">
        <v>589641</v>
      </c>
      <c r="C180" s="1">
        <v>43685</v>
      </c>
      <c r="D180">
        <v>3</v>
      </c>
      <c r="E180" t="s">
        <v>231</v>
      </c>
      <c r="F180" t="s">
        <v>165</v>
      </c>
      <c r="G180" t="s">
        <v>28</v>
      </c>
      <c r="H180" s="23">
        <v>13980397</v>
      </c>
      <c r="J180" s="11">
        <f t="shared" si="57"/>
        <v>0</v>
      </c>
      <c r="K180" s="12">
        <f t="shared" si="58"/>
        <v>0</v>
      </c>
      <c r="L180">
        <f t="shared" si="59"/>
        <v>0</v>
      </c>
      <c r="M180">
        <f t="shared" si="60"/>
        <v>0</v>
      </c>
      <c r="N180" s="11">
        <f t="shared" si="61"/>
        <v>0</v>
      </c>
      <c r="O180" s="12">
        <f t="shared" si="62"/>
        <v>0</v>
      </c>
      <c r="P180">
        <f t="shared" si="63"/>
        <v>0</v>
      </c>
      <c r="Q180">
        <f t="shared" si="64"/>
        <v>0</v>
      </c>
      <c r="R180" s="11">
        <f t="shared" si="65"/>
        <v>0</v>
      </c>
      <c r="S180" s="12">
        <f t="shared" si="66"/>
        <v>0</v>
      </c>
      <c r="T180" s="11">
        <f t="shared" si="67"/>
        <v>0</v>
      </c>
      <c r="U180" s="12">
        <f t="shared" si="68"/>
        <v>0</v>
      </c>
      <c r="V180" s="11">
        <f t="shared" si="69"/>
        <v>0</v>
      </c>
      <c r="W180" s="12">
        <f t="shared" si="70"/>
        <v>0</v>
      </c>
      <c r="X180" s="11">
        <f t="shared" si="71"/>
        <v>0</v>
      </c>
      <c r="Y180" s="12">
        <f t="shared" si="72"/>
        <v>0</v>
      </c>
      <c r="Z180" s="11">
        <f t="shared" si="73"/>
        <v>0</v>
      </c>
      <c r="AA180" s="12">
        <f t="shared" si="74"/>
        <v>0</v>
      </c>
      <c r="AB180" s="11">
        <f t="shared" si="75"/>
        <v>0</v>
      </c>
      <c r="AC180" s="12">
        <f t="shared" si="76"/>
        <v>0</v>
      </c>
      <c r="AD180" s="11">
        <f t="shared" si="77"/>
        <v>0</v>
      </c>
      <c r="AE180" s="12">
        <f t="shared" si="78"/>
        <v>0</v>
      </c>
      <c r="AF180" s="11">
        <f t="shared" si="79"/>
        <v>0</v>
      </c>
      <c r="AG180" s="12">
        <f t="shared" si="80"/>
        <v>0</v>
      </c>
      <c r="AH180" s="11">
        <f t="shared" si="81"/>
        <v>0</v>
      </c>
      <c r="AI180" s="12">
        <f t="shared" si="82"/>
        <v>0</v>
      </c>
      <c r="AJ180" s="11">
        <f t="shared" si="83"/>
        <v>0</v>
      </c>
      <c r="AK180" s="12">
        <f t="shared" si="84"/>
        <v>0</v>
      </c>
    </row>
    <row r="181" spans="1:37" x14ac:dyDescent="0.3">
      <c r="A181">
        <v>589641</v>
      </c>
      <c r="C181" s="1">
        <v>43685</v>
      </c>
      <c r="D181">
        <v>4</v>
      </c>
      <c r="E181" t="s">
        <v>231</v>
      </c>
      <c r="F181" t="s">
        <v>165</v>
      </c>
      <c r="G181" t="s">
        <v>29</v>
      </c>
      <c r="H181" s="23">
        <v>14653985</v>
      </c>
      <c r="J181" s="11">
        <f t="shared" si="57"/>
        <v>0</v>
      </c>
      <c r="K181" s="12">
        <f t="shared" si="58"/>
        <v>0</v>
      </c>
      <c r="L181">
        <f t="shared" si="59"/>
        <v>0</v>
      </c>
      <c r="M181">
        <f t="shared" si="60"/>
        <v>0</v>
      </c>
      <c r="N181" s="11">
        <f t="shared" si="61"/>
        <v>0</v>
      </c>
      <c r="O181" s="12">
        <f t="shared" si="62"/>
        <v>0</v>
      </c>
      <c r="P181">
        <f t="shared" si="63"/>
        <v>0</v>
      </c>
      <c r="Q181">
        <f t="shared" si="64"/>
        <v>0</v>
      </c>
      <c r="R181" s="11">
        <f t="shared" si="65"/>
        <v>0</v>
      </c>
      <c r="S181" s="12">
        <f t="shared" si="66"/>
        <v>0</v>
      </c>
      <c r="T181" s="11">
        <f t="shared" si="67"/>
        <v>0</v>
      </c>
      <c r="U181" s="12">
        <f t="shared" si="68"/>
        <v>0</v>
      </c>
      <c r="V181" s="11">
        <f t="shared" si="69"/>
        <v>0</v>
      </c>
      <c r="W181" s="12">
        <f t="shared" si="70"/>
        <v>0</v>
      </c>
      <c r="X181" s="11">
        <f t="shared" si="71"/>
        <v>0</v>
      </c>
      <c r="Y181" s="12">
        <f t="shared" si="72"/>
        <v>0</v>
      </c>
      <c r="Z181" s="11">
        <f t="shared" si="73"/>
        <v>0</v>
      </c>
      <c r="AA181" s="12">
        <f t="shared" si="74"/>
        <v>0</v>
      </c>
      <c r="AB181" s="11">
        <f t="shared" si="75"/>
        <v>0</v>
      </c>
      <c r="AC181" s="12">
        <f t="shared" si="76"/>
        <v>0</v>
      </c>
      <c r="AD181" s="11">
        <f t="shared" si="77"/>
        <v>0</v>
      </c>
      <c r="AE181" s="12">
        <f t="shared" si="78"/>
        <v>0</v>
      </c>
      <c r="AF181" s="11">
        <f t="shared" si="79"/>
        <v>0</v>
      </c>
      <c r="AG181" s="12">
        <f t="shared" si="80"/>
        <v>0</v>
      </c>
      <c r="AH181" s="11">
        <f t="shared" si="81"/>
        <v>0</v>
      </c>
      <c r="AI181" s="12">
        <f t="shared" si="82"/>
        <v>0</v>
      </c>
      <c r="AJ181" s="11">
        <f t="shared" si="83"/>
        <v>1</v>
      </c>
      <c r="AK181" s="12">
        <f t="shared" si="84"/>
        <v>0</v>
      </c>
    </row>
    <row r="182" spans="1:37" x14ac:dyDescent="0.3">
      <c r="A182">
        <v>589641</v>
      </c>
      <c r="C182" s="1">
        <v>43685</v>
      </c>
      <c r="D182">
        <v>5</v>
      </c>
      <c r="E182" t="s">
        <v>231</v>
      </c>
      <c r="F182" t="s">
        <v>165</v>
      </c>
      <c r="G182" t="s">
        <v>22</v>
      </c>
      <c r="H182" s="23">
        <v>14946712</v>
      </c>
      <c r="J182" s="11">
        <f t="shared" si="57"/>
        <v>0</v>
      </c>
      <c r="K182" s="12">
        <f t="shared" si="58"/>
        <v>0</v>
      </c>
      <c r="L182">
        <f t="shared" si="59"/>
        <v>0</v>
      </c>
      <c r="M182">
        <f t="shared" si="60"/>
        <v>0</v>
      </c>
      <c r="N182" s="11">
        <f t="shared" si="61"/>
        <v>0</v>
      </c>
      <c r="O182" s="12">
        <f t="shared" si="62"/>
        <v>0</v>
      </c>
      <c r="P182">
        <f t="shared" si="63"/>
        <v>0</v>
      </c>
      <c r="Q182">
        <f t="shared" si="64"/>
        <v>0</v>
      </c>
      <c r="R182" s="11">
        <f t="shared" si="65"/>
        <v>0</v>
      </c>
      <c r="S182" s="12">
        <f t="shared" si="66"/>
        <v>0</v>
      </c>
      <c r="T182" s="11">
        <f t="shared" si="67"/>
        <v>0</v>
      </c>
      <c r="U182" s="12">
        <f t="shared" si="68"/>
        <v>0</v>
      </c>
      <c r="V182" s="11">
        <f t="shared" si="69"/>
        <v>0</v>
      </c>
      <c r="W182" s="12">
        <f t="shared" si="70"/>
        <v>0</v>
      </c>
      <c r="X182" s="11">
        <f t="shared" si="71"/>
        <v>0</v>
      </c>
      <c r="Y182" s="12">
        <f t="shared" si="72"/>
        <v>0</v>
      </c>
      <c r="Z182" s="11">
        <f t="shared" si="73"/>
        <v>0</v>
      </c>
      <c r="AA182" s="12">
        <f t="shared" si="74"/>
        <v>0</v>
      </c>
      <c r="AB182" s="11">
        <f t="shared" si="75"/>
        <v>0</v>
      </c>
      <c r="AC182" s="12">
        <f t="shared" si="76"/>
        <v>0</v>
      </c>
      <c r="AD182" s="11">
        <f t="shared" si="77"/>
        <v>0</v>
      </c>
      <c r="AE182" s="12">
        <f t="shared" si="78"/>
        <v>0</v>
      </c>
      <c r="AF182" s="11">
        <f t="shared" si="79"/>
        <v>0</v>
      </c>
      <c r="AG182" s="12">
        <f t="shared" si="80"/>
        <v>0</v>
      </c>
      <c r="AH182" s="11">
        <f t="shared" si="81"/>
        <v>0</v>
      </c>
      <c r="AI182" s="12">
        <f t="shared" si="82"/>
        <v>0</v>
      </c>
      <c r="AJ182" s="11">
        <f t="shared" si="83"/>
        <v>0</v>
      </c>
      <c r="AK182" s="12">
        <f t="shared" si="84"/>
        <v>0</v>
      </c>
    </row>
    <row r="183" spans="1:37" x14ac:dyDescent="0.3">
      <c r="A183">
        <v>589641</v>
      </c>
      <c r="C183" s="1">
        <v>43685</v>
      </c>
      <c r="D183">
        <v>6</v>
      </c>
      <c r="E183" t="s">
        <v>231</v>
      </c>
      <c r="F183" t="s">
        <v>165</v>
      </c>
      <c r="G183" t="s">
        <v>40</v>
      </c>
      <c r="H183" s="23">
        <v>16032484</v>
      </c>
      <c r="J183" s="11">
        <f t="shared" si="57"/>
        <v>0</v>
      </c>
      <c r="K183" s="12">
        <f t="shared" si="58"/>
        <v>0</v>
      </c>
      <c r="L183">
        <f t="shared" si="59"/>
        <v>0</v>
      </c>
      <c r="M183">
        <f t="shared" si="60"/>
        <v>0</v>
      </c>
      <c r="N183" s="11">
        <f t="shared" si="61"/>
        <v>0</v>
      </c>
      <c r="O183" s="12">
        <f t="shared" si="62"/>
        <v>0</v>
      </c>
      <c r="P183">
        <f t="shared" si="63"/>
        <v>0</v>
      </c>
      <c r="Q183">
        <f t="shared" si="64"/>
        <v>0</v>
      </c>
      <c r="R183" s="11">
        <f t="shared" si="65"/>
        <v>0</v>
      </c>
      <c r="S183" s="12">
        <f t="shared" si="66"/>
        <v>0</v>
      </c>
      <c r="T183" s="11">
        <f t="shared" si="67"/>
        <v>0</v>
      </c>
      <c r="U183" s="12">
        <f t="shared" si="68"/>
        <v>0</v>
      </c>
      <c r="V183" s="11">
        <f t="shared" si="69"/>
        <v>0</v>
      </c>
      <c r="W183" s="12">
        <f t="shared" si="70"/>
        <v>0</v>
      </c>
      <c r="X183" s="11">
        <f t="shared" si="71"/>
        <v>0</v>
      </c>
      <c r="Y183" s="12">
        <f t="shared" si="72"/>
        <v>0</v>
      </c>
      <c r="Z183" s="11">
        <f t="shared" si="73"/>
        <v>0</v>
      </c>
      <c r="AA183" s="12">
        <f t="shared" si="74"/>
        <v>0</v>
      </c>
      <c r="AB183" s="11">
        <f t="shared" si="75"/>
        <v>0</v>
      </c>
      <c r="AC183" s="12">
        <f t="shared" si="76"/>
        <v>0</v>
      </c>
      <c r="AD183" s="11">
        <f t="shared" si="77"/>
        <v>0</v>
      </c>
      <c r="AE183" s="12">
        <f t="shared" si="78"/>
        <v>0</v>
      </c>
      <c r="AF183" s="11">
        <f t="shared" si="79"/>
        <v>0</v>
      </c>
      <c r="AG183" s="12">
        <f t="shared" si="80"/>
        <v>0</v>
      </c>
      <c r="AH183" s="11">
        <f t="shared" si="81"/>
        <v>0</v>
      </c>
      <c r="AI183" s="12">
        <f t="shared" si="82"/>
        <v>0</v>
      </c>
      <c r="AJ183" s="11">
        <f t="shared" si="83"/>
        <v>0</v>
      </c>
      <c r="AK183" s="12">
        <f t="shared" si="84"/>
        <v>0</v>
      </c>
    </row>
    <row r="184" spans="1:37" x14ac:dyDescent="0.3">
      <c r="A184">
        <v>589641</v>
      </c>
      <c r="C184" s="1">
        <v>43685</v>
      </c>
      <c r="D184">
        <v>7</v>
      </c>
      <c r="E184" t="s">
        <v>231</v>
      </c>
      <c r="F184" t="s">
        <v>165</v>
      </c>
      <c r="G184" t="s">
        <v>156</v>
      </c>
      <c r="H184" s="23">
        <v>16042000</v>
      </c>
      <c r="J184" s="11">
        <f t="shared" si="57"/>
        <v>1</v>
      </c>
      <c r="K184" s="12">
        <f t="shared" si="58"/>
        <v>0</v>
      </c>
      <c r="L184">
        <f t="shared" si="59"/>
        <v>0</v>
      </c>
      <c r="M184">
        <f t="shared" si="60"/>
        <v>0</v>
      </c>
      <c r="N184" s="11">
        <f t="shared" si="61"/>
        <v>0</v>
      </c>
      <c r="O184" s="12">
        <f t="shared" si="62"/>
        <v>0</v>
      </c>
      <c r="P184">
        <f t="shared" si="63"/>
        <v>0</v>
      </c>
      <c r="Q184">
        <f t="shared" si="64"/>
        <v>0</v>
      </c>
      <c r="R184" s="11">
        <f t="shared" si="65"/>
        <v>0</v>
      </c>
      <c r="S184" s="12">
        <f t="shared" si="66"/>
        <v>0</v>
      </c>
      <c r="T184" s="11">
        <f t="shared" si="67"/>
        <v>0</v>
      </c>
      <c r="U184" s="12">
        <f t="shared" si="68"/>
        <v>0</v>
      </c>
      <c r="V184" s="11">
        <f t="shared" si="69"/>
        <v>0</v>
      </c>
      <c r="W184" s="12">
        <f t="shared" si="70"/>
        <v>0</v>
      </c>
      <c r="X184" s="11">
        <f t="shared" si="71"/>
        <v>0</v>
      </c>
      <c r="Y184" s="12">
        <f t="shared" si="72"/>
        <v>0</v>
      </c>
      <c r="Z184" s="11">
        <f t="shared" si="73"/>
        <v>0</v>
      </c>
      <c r="AA184" s="12">
        <f t="shared" si="74"/>
        <v>0</v>
      </c>
      <c r="AB184" s="11">
        <f t="shared" si="75"/>
        <v>0</v>
      </c>
      <c r="AC184" s="12">
        <f t="shared" si="76"/>
        <v>0</v>
      </c>
      <c r="AD184" s="11">
        <f t="shared" si="77"/>
        <v>0</v>
      </c>
      <c r="AE184" s="12">
        <f t="shared" si="78"/>
        <v>0</v>
      </c>
      <c r="AF184" s="11">
        <f t="shared" si="79"/>
        <v>0</v>
      </c>
      <c r="AG184" s="12">
        <f t="shared" si="80"/>
        <v>0</v>
      </c>
      <c r="AH184" s="11">
        <f t="shared" si="81"/>
        <v>0</v>
      </c>
      <c r="AI184" s="12">
        <f t="shared" si="82"/>
        <v>0</v>
      </c>
      <c r="AJ184" s="11">
        <f t="shared" si="83"/>
        <v>0</v>
      </c>
      <c r="AK184" s="12">
        <f t="shared" si="84"/>
        <v>0</v>
      </c>
    </row>
    <row r="185" spans="1:37" x14ac:dyDescent="0.3">
      <c r="A185">
        <v>589641</v>
      </c>
      <c r="C185" s="1">
        <v>43685</v>
      </c>
      <c r="D185">
        <v>8</v>
      </c>
      <c r="E185" t="s">
        <v>231</v>
      </c>
      <c r="F185" t="s">
        <v>165</v>
      </c>
      <c r="G185" t="s">
        <v>14</v>
      </c>
      <c r="H185" s="23">
        <v>16124442</v>
      </c>
      <c r="J185" s="11">
        <f t="shared" si="57"/>
        <v>0</v>
      </c>
      <c r="K185" s="12">
        <f t="shared" si="58"/>
        <v>0</v>
      </c>
      <c r="L185">
        <f t="shared" si="59"/>
        <v>0</v>
      </c>
      <c r="M185">
        <f t="shared" si="60"/>
        <v>0</v>
      </c>
      <c r="N185" s="11">
        <f t="shared" si="61"/>
        <v>0</v>
      </c>
      <c r="O185" s="12">
        <f t="shared" si="62"/>
        <v>0</v>
      </c>
      <c r="P185">
        <f t="shared" si="63"/>
        <v>0</v>
      </c>
      <c r="Q185">
        <f t="shared" si="64"/>
        <v>0</v>
      </c>
      <c r="R185" s="11">
        <f t="shared" si="65"/>
        <v>0</v>
      </c>
      <c r="S185" s="12">
        <f t="shared" si="66"/>
        <v>0</v>
      </c>
      <c r="T185" s="11">
        <f t="shared" si="67"/>
        <v>0</v>
      </c>
      <c r="U185" s="12">
        <f t="shared" si="68"/>
        <v>0</v>
      </c>
      <c r="V185" s="11">
        <f t="shared" si="69"/>
        <v>0</v>
      </c>
      <c r="W185" s="12">
        <f t="shared" si="70"/>
        <v>0</v>
      </c>
      <c r="X185" s="11">
        <f t="shared" si="71"/>
        <v>0</v>
      </c>
      <c r="Y185" s="12">
        <f t="shared" si="72"/>
        <v>0</v>
      </c>
      <c r="Z185" s="11">
        <f t="shared" si="73"/>
        <v>1</v>
      </c>
      <c r="AA185" s="12">
        <f t="shared" si="74"/>
        <v>0</v>
      </c>
      <c r="AB185" s="11">
        <f t="shared" si="75"/>
        <v>0</v>
      </c>
      <c r="AC185" s="12">
        <f t="shared" si="76"/>
        <v>0</v>
      </c>
      <c r="AD185" s="11">
        <f t="shared" si="77"/>
        <v>0</v>
      </c>
      <c r="AE185" s="12">
        <f t="shared" si="78"/>
        <v>0</v>
      </c>
      <c r="AF185" s="11">
        <f t="shared" si="79"/>
        <v>0</v>
      </c>
      <c r="AG185" s="12">
        <f t="shared" si="80"/>
        <v>0</v>
      </c>
      <c r="AH185" s="11">
        <f t="shared" si="81"/>
        <v>0</v>
      </c>
      <c r="AI185" s="12">
        <f t="shared" si="82"/>
        <v>0</v>
      </c>
      <c r="AJ185" s="11">
        <f t="shared" si="83"/>
        <v>0</v>
      </c>
      <c r="AK185" s="12">
        <f t="shared" si="84"/>
        <v>0</v>
      </c>
    </row>
    <row r="186" spans="1:37" x14ac:dyDescent="0.3">
      <c r="A186">
        <v>589641</v>
      </c>
      <c r="C186" s="1">
        <v>43685</v>
      </c>
      <c r="D186">
        <v>9</v>
      </c>
      <c r="E186" t="s">
        <v>231</v>
      </c>
      <c r="F186" t="s">
        <v>165</v>
      </c>
      <c r="G186" t="s">
        <v>25</v>
      </c>
      <c r="H186" s="23">
        <v>16726420</v>
      </c>
      <c r="J186" s="11">
        <f t="shared" si="57"/>
        <v>0</v>
      </c>
      <c r="K186" s="12">
        <f t="shared" si="58"/>
        <v>0</v>
      </c>
      <c r="L186">
        <f t="shared" si="59"/>
        <v>0</v>
      </c>
      <c r="M186">
        <f t="shared" si="60"/>
        <v>0</v>
      </c>
      <c r="N186" s="11">
        <f t="shared" si="61"/>
        <v>0</v>
      </c>
      <c r="O186" s="12">
        <f t="shared" si="62"/>
        <v>0</v>
      </c>
      <c r="P186">
        <f t="shared" si="63"/>
        <v>0</v>
      </c>
      <c r="Q186">
        <f t="shared" si="64"/>
        <v>0</v>
      </c>
      <c r="R186" s="11">
        <f t="shared" si="65"/>
        <v>0</v>
      </c>
      <c r="S186" s="12">
        <f t="shared" si="66"/>
        <v>0</v>
      </c>
      <c r="T186" s="11">
        <f t="shared" si="67"/>
        <v>0</v>
      </c>
      <c r="U186" s="12">
        <f t="shared" si="68"/>
        <v>0</v>
      </c>
      <c r="V186" s="11">
        <f t="shared" si="69"/>
        <v>0</v>
      </c>
      <c r="W186" s="12">
        <f t="shared" si="70"/>
        <v>0</v>
      </c>
      <c r="X186" s="11">
        <f t="shared" si="71"/>
        <v>0</v>
      </c>
      <c r="Y186" s="12">
        <f t="shared" si="72"/>
        <v>0</v>
      </c>
      <c r="Z186" s="11">
        <f t="shared" si="73"/>
        <v>0</v>
      </c>
      <c r="AA186" s="12">
        <f t="shared" si="74"/>
        <v>0</v>
      </c>
      <c r="AB186" s="11">
        <f t="shared" si="75"/>
        <v>0</v>
      </c>
      <c r="AC186" s="12">
        <f t="shared" si="76"/>
        <v>0</v>
      </c>
      <c r="AD186" s="11">
        <f t="shared" si="77"/>
        <v>0</v>
      </c>
      <c r="AE186" s="12">
        <f t="shared" si="78"/>
        <v>0</v>
      </c>
      <c r="AF186" s="11">
        <f t="shared" si="79"/>
        <v>0</v>
      </c>
      <c r="AG186" s="12">
        <f t="shared" si="80"/>
        <v>0</v>
      </c>
      <c r="AH186" s="11">
        <f t="shared" si="81"/>
        <v>0</v>
      </c>
      <c r="AI186" s="12">
        <f t="shared" si="82"/>
        <v>0</v>
      </c>
      <c r="AJ186" s="11">
        <f t="shared" si="83"/>
        <v>0</v>
      </c>
      <c r="AK186" s="12">
        <f t="shared" si="84"/>
        <v>0</v>
      </c>
    </row>
    <row r="187" spans="1:37" x14ac:dyDescent="0.3">
      <c r="A187">
        <v>589641</v>
      </c>
      <c r="C187" s="1">
        <v>43685</v>
      </c>
      <c r="D187">
        <v>10</v>
      </c>
      <c r="E187" t="s">
        <v>231</v>
      </c>
      <c r="F187" t="s">
        <v>165</v>
      </c>
      <c r="G187" t="s">
        <v>43</v>
      </c>
      <c r="H187" s="23">
        <v>17300000</v>
      </c>
      <c r="J187" s="11">
        <f t="shared" si="57"/>
        <v>0</v>
      </c>
      <c r="K187" s="12">
        <f t="shared" si="58"/>
        <v>0</v>
      </c>
      <c r="L187">
        <f t="shared" si="59"/>
        <v>0</v>
      </c>
      <c r="M187">
        <f t="shared" si="60"/>
        <v>0</v>
      </c>
      <c r="N187" s="11">
        <f t="shared" si="61"/>
        <v>0</v>
      </c>
      <c r="O187" s="12">
        <f t="shared" si="62"/>
        <v>0</v>
      </c>
      <c r="P187">
        <f t="shared" si="63"/>
        <v>0</v>
      </c>
      <c r="Q187">
        <f t="shared" si="64"/>
        <v>0</v>
      </c>
      <c r="R187" s="11">
        <f t="shared" si="65"/>
        <v>0</v>
      </c>
      <c r="S187" s="12">
        <f t="shared" si="66"/>
        <v>0</v>
      </c>
      <c r="T187" s="11">
        <f t="shared" si="67"/>
        <v>0</v>
      </c>
      <c r="U187" s="12">
        <f t="shared" si="68"/>
        <v>0</v>
      </c>
      <c r="V187" s="11">
        <f t="shared" si="69"/>
        <v>0</v>
      </c>
      <c r="W187" s="12">
        <f t="shared" si="70"/>
        <v>0</v>
      </c>
      <c r="X187" s="11">
        <f t="shared" si="71"/>
        <v>0</v>
      </c>
      <c r="Y187" s="12">
        <f t="shared" si="72"/>
        <v>0</v>
      </c>
      <c r="Z187" s="11">
        <f t="shared" si="73"/>
        <v>0</v>
      </c>
      <c r="AA187" s="12">
        <f t="shared" si="74"/>
        <v>0</v>
      </c>
      <c r="AB187" s="11">
        <f t="shared" si="75"/>
        <v>0</v>
      </c>
      <c r="AC187" s="12">
        <f t="shared" si="76"/>
        <v>0</v>
      </c>
      <c r="AD187" s="11">
        <f t="shared" si="77"/>
        <v>0</v>
      </c>
      <c r="AE187" s="12">
        <f t="shared" si="78"/>
        <v>0</v>
      </c>
      <c r="AF187" s="11">
        <f t="shared" si="79"/>
        <v>0</v>
      </c>
      <c r="AG187" s="12">
        <f t="shared" si="80"/>
        <v>0</v>
      </c>
      <c r="AH187" s="11">
        <f t="shared" si="81"/>
        <v>0</v>
      </c>
      <c r="AI187" s="12">
        <f t="shared" si="82"/>
        <v>0</v>
      </c>
      <c r="AJ187" s="11">
        <f t="shared" si="83"/>
        <v>0</v>
      </c>
      <c r="AK187" s="12">
        <f t="shared" si="84"/>
        <v>0</v>
      </c>
    </row>
    <row r="188" spans="1:37" x14ac:dyDescent="0.3">
      <c r="A188">
        <v>589641</v>
      </c>
      <c r="C188" s="1">
        <v>43685</v>
      </c>
      <c r="D188">
        <v>11</v>
      </c>
      <c r="E188" t="s">
        <v>231</v>
      </c>
      <c r="F188" t="s">
        <v>165</v>
      </c>
      <c r="G188" t="s">
        <v>34</v>
      </c>
      <c r="H188" s="23">
        <v>17890000</v>
      </c>
      <c r="J188" s="11">
        <f t="shared" si="57"/>
        <v>0</v>
      </c>
      <c r="K188" s="12">
        <f t="shared" si="58"/>
        <v>0</v>
      </c>
      <c r="L188">
        <f t="shared" si="59"/>
        <v>0</v>
      </c>
      <c r="M188">
        <f t="shared" si="60"/>
        <v>0</v>
      </c>
      <c r="N188" s="11">
        <f t="shared" si="61"/>
        <v>0</v>
      </c>
      <c r="O188" s="12">
        <f t="shared" si="62"/>
        <v>0</v>
      </c>
      <c r="P188">
        <f t="shared" si="63"/>
        <v>0</v>
      </c>
      <c r="Q188">
        <f t="shared" si="64"/>
        <v>0</v>
      </c>
      <c r="R188" s="11">
        <f t="shared" si="65"/>
        <v>0</v>
      </c>
      <c r="S188" s="12">
        <f t="shared" si="66"/>
        <v>0</v>
      </c>
      <c r="T188" s="11">
        <f t="shared" si="67"/>
        <v>0</v>
      </c>
      <c r="U188" s="12">
        <f t="shared" si="68"/>
        <v>0</v>
      </c>
      <c r="V188" s="11">
        <f t="shared" si="69"/>
        <v>0</v>
      </c>
      <c r="W188" s="12">
        <f t="shared" si="70"/>
        <v>0</v>
      </c>
      <c r="X188" s="11">
        <f t="shared" si="71"/>
        <v>0</v>
      </c>
      <c r="Y188" s="12">
        <f t="shared" si="72"/>
        <v>0</v>
      </c>
      <c r="Z188" s="11">
        <f t="shared" si="73"/>
        <v>0</v>
      </c>
      <c r="AA188" s="12">
        <f t="shared" si="74"/>
        <v>0</v>
      </c>
      <c r="AB188" s="11">
        <f t="shared" si="75"/>
        <v>0</v>
      </c>
      <c r="AC188" s="12">
        <f t="shared" si="76"/>
        <v>0</v>
      </c>
      <c r="AD188" s="11">
        <f t="shared" si="77"/>
        <v>0</v>
      </c>
      <c r="AE188" s="12">
        <f t="shared" si="78"/>
        <v>0</v>
      </c>
      <c r="AF188" s="11">
        <f t="shared" si="79"/>
        <v>0</v>
      </c>
      <c r="AG188" s="12">
        <f t="shared" si="80"/>
        <v>0</v>
      </c>
      <c r="AH188" s="11">
        <f t="shared" si="81"/>
        <v>0</v>
      </c>
      <c r="AI188" s="12">
        <f t="shared" si="82"/>
        <v>0</v>
      </c>
      <c r="AJ188" s="11">
        <f t="shared" si="83"/>
        <v>0</v>
      </c>
      <c r="AK188" s="12">
        <f t="shared" si="84"/>
        <v>0</v>
      </c>
    </row>
    <row r="189" spans="1:37" x14ac:dyDescent="0.3">
      <c r="A189">
        <v>589641</v>
      </c>
      <c r="C189" s="1">
        <v>43685</v>
      </c>
      <c r="D189">
        <v>12</v>
      </c>
      <c r="E189" t="s">
        <v>231</v>
      </c>
      <c r="F189" t="s">
        <v>165</v>
      </c>
      <c r="G189" t="s">
        <v>12</v>
      </c>
      <c r="H189" s="23">
        <v>22683694</v>
      </c>
      <c r="J189" s="11">
        <f t="shared" si="57"/>
        <v>0</v>
      </c>
      <c r="K189" s="12">
        <f t="shared" si="58"/>
        <v>0</v>
      </c>
      <c r="L189">
        <f t="shared" si="59"/>
        <v>0</v>
      </c>
      <c r="M189">
        <f t="shared" si="60"/>
        <v>0</v>
      </c>
      <c r="N189" s="11">
        <f t="shared" si="61"/>
        <v>0</v>
      </c>
      <c r="O189" s="12">
        <f t="shared" si="62"/>
        <v>0</v>
      </c>
      <c r="P189">
        <f t="shared" si="63"/>
        <v>0</v>
      </c>
      <c r="Q189">
        <f t="shared" si="64"/>
        <v>0</v>
      </c>
      <c r="R189" s="11">
        <f t="shared" si="65"/>
        <v>0</v>
      </c>
      <c r="S189" s="12">
        <f t="shared" si="66"/>
        <v>0</v>
      </c>
      <c r="T189" s="11">
        <f t="shared" si="67"/>
        <v>0</v>
      </c>
      <c r="U189" s="12">
        <f t="shared" si="68"/>
        <v>0</v>
      </c>
      <c r="V189" s="11">
        <f t="shared" si="69"/>
        <v>1</v>
      </c>
      <c r="W189" s="12">
        <f t="shared" si="70"/>
        <v>0</v>
      </c>
      <c r="X189" s="11">
        <f t="shared" si="71"/>
        <v>0</v>
      </c>
      <c r="Y189" s="12">
        <f t="shared" si="72"/>
        <v>0</v>
      </c>
      <c r="Z189" s="11">
        <f t="shared" si="73"/>
        <v>0</v>
      </c>
      <c r="AA189" s="12">
        <f t="shared" si="74"/>
        <v>0</v>
      </c>
      <c r="AB189" s="11">
        <f t="shared" si="75"/>
        <v>0</v>
      </c>
      <c r="AC189" s="12">
        <f t="shared" si="76"/>
        <v>0</v>
      </c>
      <c r="AD189" s="11">
        <f t="shared" si="77"/>
        <v>0</v>
      </c>
      <c r="AE189" s="12">
        <f t="shared" si="78"/>
        <v>0</v>
      </c>
      <c r="AF189" s="11">
        <f t="shared" si="79"/>
        <v>0</v>
      </c>
      <c r="AG189" s="12">
        <f t="shared" si="80"/>
        <v>0</v>
      </c>
      <c r="AH189" s="11">
        <f t="shared" si="81"/>
        <v>0</v>
      </c>
      <c r="AI189" s="12">
        <f t="shared" si="82"/>
        <v>0</v>
      </c>
      <c r="AJ189" s="11">
        <f t="shared" si="83"/>
        <v>0</v>
      </c>
      <c r="AK189" s="12">
        <f t="shared" si="84"/>
        <v>0</v>
      </c>
    </row>
    <row r="190" spans="1:37" x14ac:dyDescent="0.3">
      <c r="C190" s="1"/>
      <c r="J190" s="11">
        <f t="shared" si="57"/>
        <v>0</v>
      </c>
      <c r="K190" s="12">
        <f t="shared" si="58"/>
        <v>0</v>
      </c>
      <c r="L190">
        <f t="shared" si="59"/>
        <v>0</v>
      </c>
      <c r="M190">
        <f t="shared" si="60"/>
        <v>0</v>
      </c>
      <c r="N190" s="11">
        <f t="shared" si="61"/>
        <v>0</v>
      </c>
      <c r="O190" s="12">
        <f t="shared" si="62"/>
        <v>0</v>
      </c>
      <c r="P190">
        <f t="shared" si="63"/>
        <v>0</v>
      </c>
      <c r="Q190">
        <f t="shared" si="64"/>
        <v>0</v>
      </c>
      <c r="R190" s="11">
        <f t="shared" si="65"/>
        <v>0</v>
      </c>
      <c r="S190" s="12">
        <f t="shared" si="66"/>
        <v>0</v>
      </c>
      <c r="T190" s="11">
        <f t="shared" si="67"/>
        <v>0</v>
      </c>
      <c r="U190" s="12">
        <f t="shared" si="68"/>
        <v>0</v>
      </c>
      <c r="V190" s="11">
        <f t="shared" si="69"/>
        <v>0</v>
      </c>
      <c r="W190" s="12">
        <f t="shared" si="70"/>
        <v>0</v>
      </c>
      <c r="X190" s="11">
        <f t="shared" si="71"/>
        <v>0</v>
      </c>
      <c r="Y190" s="12">
        <f t="shared" si="72"/>
        <v>0</v>
      </c>
      <c r="Z190" s="11">
        <f t="shared" si="73"/>
        <v>0</v>
      </c>
      <c r="AA190" s="12">
        <f t="shared" si="74"/>
        <v>0</v>
      </c>
      <c r="AB190" s="11">
        <f t="shared" si="75"/>
        <v>0</v>
      </c>
      <c r="AC190" s="12">
        <f t="shared" si="76"/>
        <v>0</v>
      </c>
      <c r="AD190" s="11">
        <f t="shared" si="77"/>
        <v>0</v>
      </c>
      <c r="AE190" s="12">
        <f t="shared" si="78"/>
        <v>0</v>
      </c>
      <c r="AF190" s="11">
        <f t="shared" si="79"/>
        <v>0</v>
      </c>
      <c r="AG190" s="12">
        <f t="shared" si="80"/>
        <v>0</v>
      </c>
      <c r="AH190" s="11">
        <f t="shared" si="81"/>
        <v>0</v>
      </c>
      <c r="AI190" s="12">
        <f t="shared" si="82"/>
        <v>0</v>
      </c>
      <c r="AJ190" s="11">
        <f t="shared" si="83"/>
        <v>0</v>
      </c>
      <c r="AK190" s="12">
        <f t="shared" si="84"/>
        <v>0</v>
      </c>
    </row>
    <row r="191" spans="1:37" x14ac:dyDescent="0.3">
      <c r="A191">
        <v>588729</v>
      </c>
      <c r="C191" s="1">
        <v>43676</v>
      </c>
      <c r="D191">
        <v>1</v>
      </c>
      <c r="E191" t="s">
        <v>232</v>
      </c>
      <c r="F191" t="s">
        <v>165</v>
      </c>
      <c r="G191" t="s">
        <v>27</v>
      </c>
      <c r="H191" s="23">
        <v>34777000</v>
      </c>
      <c r="J191" s="11">
        <f t="shared" si="57"/>
        <v>0</v>
      </c>
      <c r="K191" s="12">
        <f t="shared" si="58"/>
        <v>0</v>
      </c>
      <c r="L191">
        <f t="shared" si="59"/>
        <v>0</v>
      </c>
      <c r="M191">
        <f t="shared" si="60"/>
        <v>0</v>
      </c>
      <c r="N191" s="11">
        <f t="shared" si="61"/>
        <v>0</v>
      </c>
      <c r="O191" s="12">
        <f t="shared" si="62"/>
        <v>0</v>
      </c>
      <c r="P191">
        <f t="shared" si="63"/>
        <v>0</v>
      </c>
      <c r="Q191">
        <f t="shared" si="64"/>
        <v>0</v>
      </c>
      <c r="R191" s="11">
        <f t="shared" si="65"/>
        <v>0</v>
      </c>
      <c r="S191" s="12">
        <f t="shared" si="66"/>
        <v>0</v>
      </c>
      <c r="T191" s="11">
        <f t="shared" si="67"/>
        <v>0</v>
      </c>
      <c r="U191" s="12">
        <f t="shared" si="68"/>
        <v>0</v>
      </c>
      <c r="V191" s="11">
        <f t="shared" si="69"/>
        <v>0</v>
      </c>
      <c r="W191" s="12">
        <f t="shared" si="70"/>
        <v>0</v>
      </c>
      <c r="X191" s="11">
        <f t="shared" si="71"/>
        <v>0</v>
      </c>
      <c r="Y191" s="12">
        <f t="shared" si="72"/>
        <v>0</v>
      </c>
      <c r="Z191" s="11">
        <f t="shared" si="73"/>
        <v>0</v>
      </c>
      <c r="AA191" s="12">
        <f t="shared" si="74"/>
        <v>0</v>
      </c>
      <c r="AB191" s="11">
        <f t="shared" si="75"/>
        <v>0</v>
      </c>
      <c r="AC191" s="12">
        <f t="shared" si="76"/>
        <v>0</v>
      </c>
      <c r="AD191" s="11">
        <f t="shared" si="77"/>
        <v>0</v>
      </c>
      <c r="AE191" s="12">
        <f t="shared" si="78"/>
        <v>0</v>
      </c>
      <c r="AF191" s="11">
        <f t="shared" si="79"/>
        <v>0</v>
      </c>
      <c r="AG191" s="12">
        <f t="shared" si="80"/>
        <v>0</v>
      </c>
      <c r="AH191" s="11">
        <f t="shared" si="81"/>
        <v>0</v>
      </c>
      <c r="AI191" s="12">
        <f t="shared" si="82"/>
        <v>0</v>
      </c>
      <c r="AJ191" s="11">
        <f t="shared" si="83"/>
        <v>0</v>
      </c>
      <c r="AK191" s="12">
        <f t="shared" si="84"/>
        <v>0</v>
      </c>
    </row>
    <row r="192" spans="1:37" x14ac:dyDescent="0.3">
      <c r="A192">
        <v>588729</v>
      </c>
      <c r="C192" s="1">
        <v>43676</v>
      </c>
      <c r="D192">
        <v>2</v>
      </c>
      <c r="E192" t="s">
        <v>232</v>
      </c>
      <c r="F192" t="s">
        <v>165</v>
      </c>
      <c r="G192" t="s">
        <v>17</v>
      </c>
      <c r="H192" s="23">
        <v>36500000</v>
      </c>
      <c r="J192" s="11">
        <f t="shared" si="57"/>
        <v>0</v>
      </c>
      <c r="K192" s="12">
        <f t="shared" si="58"/>
        <v>0</v>
      </c>
      <c r="L192">
        <f t="shared" si="59"/>
        <v>0</v>
      </c>
      <c r="M192">
        <f t="shared" si="60"/>
        <v>0</v>
      </c>
      <c r="N192" s="11">
        <f t="shared" si="61"/>
        <v>0</v>
      </c>
      <c r="O192" s="12">
        <f t="shared" si="62"/>
        <v>0</v>
      </c>
      <c r="P192">
        <f t="shared" si="63"/>
        <v>0</v>
      </c>
      <c r="Q192">
        <f t="shared" si="64"/>
        <v>0</v>
      </c>
      <c r="R192" s="11">
        <f t="shared" si="65"/>
        <v>0</v>
      </c>
      <c r="S192" s="12">
        <f t="shared" si="66"/>
        <v>0</v>
      </c>
      <c r="T192" s="11">
        <f t="shared" si="67"/>
        <v>0</v>
      </c>
      <c r="U192" s="12">
        <f t="shared" si="68"/>
        <v>0</v>
      </c>
      <c r="V192" s="11">
        <f t="shared" si="69"/>
        <v>0</v>
      </c>
      <c r="W192" s="12">
        <f t="shared" si="70"/>
        <v>0</v>
      </c>
      <c r="X192" s="11">
        <f t="shared" si="71"/>
        <v>0</v>
      </c>
      <c r="Y192" s="12">
        <f t="shared" si="72"/>
        <v>0</v>
      </c>
      <c r="Z192" s="11">
        <f t="shared" si="73"/>
        <v>0</v>
      </c>
      <c r="AA192" s="12">
        <f t="shared" si="74"/>
        <v>0</v>
      </c>
      <c r="AB192" s="11">
        <f t="shared" si="75"/>
        <v>0</v>
      </c>
      <c r="AC192" s="12">
        <f t="shared" si="76"/>
        <v>0</v>
      </c>
      <c r="AD192" s="11">
        <f t="shared" si="77"/>
        <v>0</v>
      </c>
      <c r="AE192" s="12">
        <f t="shared" si="78"/>
        <v>0</v>
      </c>
      <c r="AF192" s="11">
        <f t="shared" si="79"/>
        <v>0</v>
      </c>
      <c r="AG192" s="12">
        <f t="shared" si="80"/>
        <v>0</v>
      </c>
      <c r="AH192" s="11">
        <f t="shared" si="81"/>
        <v>0</v>
      </c>
      <c r="AI192" s="12">
        <f t="shared" si="82"/>
        <v>0</v>
      </c>
      <c r="AJ192" s="11">
        <f t="shared" si="83"/>
        <v>0</v>
      </c>
      <c r="AK192" s="12">
        <f t="shared" si="84"/>
        <v>0</v>
      </c>
    </row>
    <row r="193" spans="1:37" x14ac:dyDescent="0.3">
      <c r="A193">
        <v>588729</v>
      </c>
      <c r="C193" s="1">
        <v>43676</v>
      </c>
      <c r="D193">
        <v>3</v>
      </c>
      <c r="E193" t="s">
        <v>232</v>
      </c>
      <c r="F193" t="s">
        <v>165</v>
      </c>
      <c r="G193" t="s">
        <v>16</v>
      </c>
      <c r="H193" s="23">
        <v>40080142</v>
      </c>
      <c r="J193" s="11">
        <f t="shared" si="57"/>
        <v>0</v>
      </c>
      <c r="K193" s="12">
        <f t="shared" si="58"/>
        <v>0</v>
      </c>
      <c r="L193">
        <f t="shared" si="59"/>
        <v>0</v>
      </c>
      <c r="M193">
        <f t="shared" si="60"/>
        <v>0</v>
      </c>
      <c r="N193" s="11">
        <f t="shared" si="61"/>
        <v>0</v>
      </c>
      <c r="O193" s="12">
        <f t="shared" si="62"/>
        <v>0</v>
      </c>
      <c r="P193">
        <f t="shared" si="63"/>
        <v>0</v>
      </c>
      <c r="Q193">
        <f t="shared" si="64"/>
        <v>0</v>
      </c>
      <c r="R193" s="11">
        <f t="shared" si="65"/>
        <v>0</v>
      </c>
      <c r="S193" s="12">
        <f t="shared" si="66"/>
        <v>0</v>
      </c>
      <c r="T193" s="11">
        <f t="shared" si="67"/>
        <v>1</v>
      </c>
      <c r="U193" s="12">
        <f t="shared" si="68"/>
        <v>0</v>
      </c>
      <c r="V193" s="11">
        <f t="shared" si="69"/>
        <v>0</v>
      </c>
      <c r="W193" s="12">
        <f t="shared" si="70"/>
        <v>0</v>
      </c>
      <c r="X193" s="11">
        <f t="shared" si="71"/>
        <v>0</v>
      </c>
      <c r="Y193" s="12">
        <f t="shared" si="72"/>
        <v>0</v>
      </c>
      <c r="Z193" s="11">
        <f t="shared" si="73"/>
        <v>0</v>
      </c>
      <c r="AA193" s="12">
        <f t="shared" si="74"/>
        <v>0</v>
      </c>
      <c r="AB193" s="11">
        <f t="shared" si="75"/>
        <v>0</v>
      </c>
      <c r="AC193" s="12">
        <f t="shared" si="76"/>
        <v>0</v>
      </c>
      <c r="AD193" s="11">
        <f t="shared" si="77"/>
        <v>0</v>
      </c>
      <c r="AE193" s="12">
        <f t="shared" si="78"/>
        <v>0</v>
      </c>
      <c r="AF193" s="11">
        <f t="shared" si="79"/>
        <v>0</v>
      </c>
      <c r="AG193" s="12">
        <f t="shared" si="80"/>
        <v>0</v>
      </c>
      <c r="AH193" s="11">
        <f t="shared" si="81"/>
        <v>0</v>
      </c>
      <c r="AI193" s="12">
        <f t="shared" si="82"/>
        <v>0</v>
      </c>
      <c r="AJ193" s="11">
        <f t="shared" si="83"/>
        <v>0</v>
      </c>
      <c r="AK193" s="12">
        <f t="shared" si="84"/>
        <v>0</v>
      </c>
    </row>
    <row r="194" spans="1:37" x14ac:dyDescent="0.3">
      <c r="A194">
        <v>588729</v>
      </c>
      <c r="C194" s="1">
        <v>43676</v>
      </c>
      <c r="D194">
        <v>4</v>
      </c>
      <c r="E194" t="s">
        <v>232</v>
      </c>
      <c r="F194" t="s">
        <v>165</v>
      </c>
      <c r="G194" t="s">
        <v>156</v>
      </c>
      <c r="H194" s="23">
        <v>41735000</v>
      </c>
      <c r="J194" s="11">
        <f t="shared" si="57"/>
        <v>1</v>
      </c>
      <c r="K194" s="12">
        <f t="shared" si="58"/>
        <v>0</v>
      </c>
      <c r="L194">
        <f t="shared" si="59"/>
        <v>0</v>
      </c>
      <c r="M194">
        <f t="shared" si="60"/>
        <v>0</v>
      </c>
      <c r="N194" s="11">
        <f t="shared" si="61"/>
        <v>0</v>
      </c>
      <c r="O194" s="12">
        <f t="shared" si="62"/>
        <v>0</v>
      </c>
      <c r="P194">
        <f t="shared" si="63"/>
        <v>0</v>
      </c>
      <c r="Q194">
        <f t="shared" si="64"/>
        <v>0</v>
      </c>
      <c r="R194" s="11">
        <f t="shared" si="65"/>
        <v>0</v>
      </c>
      <c r="S194" s="12">
        <f t="shared" si="66"/>
        <v>0</v>
      </c>
      <c r="T194" s="11">
        <f t="shared" si="67"/>
        <v>0</v>
      </c>
      <c r="U194" s="12">
        <f t="shared" si="68"/>
        <v>0</v>
      </c>
      <c r="V194" s="11">
        <f t="shared" si="69"/>
        <v>0</v>
      </c>
      <c r="W194" s="12">
        <f t="shared" si="70"/>
        <v>0</v>
      </c>
      <c r="X194" s="11">
        <f t="shared" si="71"/>
        <v>0</v>
      </c>
      <c r="Y194" s="12">
        <f t="shared" si="72"/>
        <v>0</v>
      </c>
      <c r="Z194" s="11">
        <f t="shared" si="73"/>
        <v>0</v>
      </c>
      <c r="AA194" s="12">
        <f t="shared" si="74"/>
        <v>0</v>
      </c>
      <c r="AB194" s="11">
        <f t="shared" si="75"/>
        <v>0</v>
      </c>
      <c r="AC194" s="12">
        <f t="shared" si="76"/>
        <v>0</v>
      </c>
      <c r="AD194" s="11">
        <f t="shared" si="77"/>
        <v>0</v>
      </c>
      <c r="AE194" s="12">
        <f t="shared" si="78"/>
        <v>0</v>
      </c>
      <c r="AF194" s="11">
        <f t="shared" si="79"/>
        <v>0</v>
      </c>
      <c r="AG194" s="12">
        <f t="shared" si="80"/>
        <v>0</v>
      </c>
      <c r="AH194" s="11">
        <f t="shared" si="81"/>
        <v>0</v>
      </c>
      <c r="AI194" s="12">
        <f t="shared" si="82"/>
        <v>0</v>
      </c>
      <c r="AJ194" s="11">
        <f t="shared" si="83"/>
        <v>0</v>
      </c>
      <c r="AK194" s="12">
        <f t="shared" si="84"/>
        <v>0</v>
      </c>
    </row>
    <row r="195" spans="1:37" x14ac:dyDescent="0.3">
      <c r="A195">
        <v>588729</v>
      </c>
      <c r="C195" s="1">
        <v>43676</v>
      </c>
      <c r="D195">
        <v>5</v>
      </c>
      <c r="E195" t="s">
        <v>232</v>
      </c>
      <c r="F195" t="s">
        <v>165</v>
      </c>
      <c r="G195" t="s">
        <v>12</v>
      </c>
      <c r="H195" s="23">
        <v>41834851</v>
      </c>
      <c r="J195" s="11">
        <f t="shared" si="57"/>
        <v>0</v>
      </c>
      <c r="K195" s="12">
        <f t="shared" si="58"/>
        <v>0</v>
      </c>
      <c r="L195">
        <f t="shared" si="59"/>
        <v>0</v>
      </c>
      <c r="M195">
        <f t="shared" si="60"/>
        <v>0</v>
      </c>
      <c r="N195" s="11">
        <f t="shared" si="61"/>
        <v>0</v>
      </c>
      <c r="O195" s="12">
        <f t="shared" si="62"/>
        <v>0</v>
      </c>
      <c r="P195">
        <f t="shared" si="63"/>
        <v>0</v>
      </c>
      <c r="Q195">
        <f t="shared" si="64"/>
        <v>0</v>
      </c>
      <c r="R195" s="11">
        <f t="shared" si="65"/>
        <v>0</v>
      </c>
      <c r="S195" s="12">
        <f t="shared" si="66"/>
        <v>0</v>
      </c>
      <c r="T195" s="11">
        <f t="shared" si="67"/>
        <v>0</v>
      </c>
      <c r="U195" s="12">
        <f t="shared" si="68"/>
        <v>0</v>
      </c>
      <c r="V195" s="11">
        <f t="shared" si="69"/>
        <v>1</v>
      </c>
      <c r="W195" s="12">
        <f t="shared" si="70"/>
        <v>0</v>
      </c>
      <c r="X195" s="11">
        <f t="shared" si="71"/>
        <v>0</v>
      </c>
      <c r="Y195" s="12">
        <f t="shared" si="72"/>
        <v>0</v>
      </c>
      <c r="Z195" s="11">
        <f t="shared" si="73"/>
        <v>0</v>
      </c>
      <c r="AA195" s="12">
        <f t="shared" si="74"/>
        <v>0</v>
      </c>
      <c r="AB195" s="11">
        <f t="shared" si="75"/>
        <v>0</v>
      </c>
      <c r="AC195" s="12">
        <f t="shared" si="76"/>
        <v>0</v>
      </c>
      <c r="AD195" s="11">
        <f t="shared" si="77"/>
        <v>0</v>
      </c>
      <c r="AE195" s="12">
        <f t="shared" si="78"/>
        <v>0</v>
      </c>
      <c r="AF195" s="11">
        <f t="shared" si="79"/>
        <v>0</v>
      </c>
      <c r="AG195" s="12">
        <f t="shared" si="80"/>
        <v>0</v>
      </c>
      <c r="AH195" s="11">
        <f t="shared" si="81"/>
        <v>0</v>
      </c>
      <c r="AI195" s="12">
        <f t="shared" si="82"/>
        <v>0</v>
      </c>
      <c r="AJ195" s="11">
        <f t="shared" si="83"/>
        <v>0</v>
      </c>
      <c r="AK195" s="12">
        <f t="shared" si="84"/>
        <v>0</v>
      </c>
    </row>
    <row r="196" spans="1:37" x14ac:dyDescent="0.3">
      <c r="A196">
        <v>588729</v>
      </c>
      <c r="C196" s="1">
        <v>43676</v>
      </c>
      <c r="D196">
        <v>6</v>
      </c>
      <c r="E196" t="s">
        <v>232</v>
      </c>
      <c r="F196" t="s">
        <v>165</v>
      </c>
      <c r="G196" t="s">
        <v>19</v>
      </c>
      <c r="H196" s="23">
        <v>46669000</v>
      </c>
      <c r="J196" s="11">
        <f t="shared" si="57"/>
        <v>0</v>
      </c>
      <c r="K196" s="12">
        <f t="shared" si="58"/>
        <v>0</v>
      </c>
      <c r="L196">
        <f t="shared" si="59"/>
        <v>0</v>
      </c>
      <c r="M196">
        <f t="shared" si="60"/>
        <v>0</v>
      </c>
      <c r="N196" s="11">
        <f t="shared" si="61"/>
        <v>0</v>
      </c>
      <c r="O196" s="12">
        <f t="shared" si="62"/>
        <v>0</v>
      </c>
      <c r="P196">
        <f t="shared" si="63"/>
        <v>0</v>
      </c>
      <c r="Q196">
        <f t="shared" si="64"/>
        <v>0</v>
      </c>
      <c r="R196" s="11">
        <f t="shared" si="65"/>
        <v>0</v>
      </c>
      <c r="S196" s="12">
        <f t="shared" si="66"/>
        <v>0</v>
      </c>
      <c r="T196" s="11">
        <f t="shared" si="67"/>
        <v>0</v>
      </c>
      <c r="U196" s="12">
        <f t="shared" si="68"/>
        <v>0</v>
      </c>
      <c r="V196" s="11">
        <f t="shared" si="69"/>
        <v>0</v>
      </c>
      <c r="W196" s="12">
        <f t="shared" si="70"/>
        <v>0</v>
      </c>
      <c r="X196" s="11">
        <f t="shared" si="71"/>
        <v>0</v>
      </c>
      <c r="Y196" s="12">
        <f t="shared" si="72"/>
        <v>0</v>
      </c>
      <c r="Z196" s="11">
        <f t="shared" si="73"/>
        <v>0</v>
      </c>
      <c r="AA196" s="12">
        <f t="shared" si="74"/>
        <v>0</v>
      </c>
      <c r="AB196" s="11">
        <f t="shared" si="75"/>
        <v>0</v>
      </c>
      <c r="AC196" s="12">
        <f t="shared" si="76"/>
        <v>0</v>
      </c>
      <c r="AD196" s="11">
        <f t="shared" si="77"/>
        <v>0</v>
      </c>
      <c r="AE196" s="12">
        <f t="shared" si="78"/>
        <v>0</v>
      </c>
      <c r="AF196" s="11">
        <f t="shared" si="79"/>
        <v>0</v>
      </c>
      <c r="AG196" s="12">
        <f t="shared" si="80"/>
        <v>0</v>
      </c>
      <c r="AH196" s="11">
        <f t="shared" si="81"/>
        <v>0</v>
      </c>
      <c r="AI196" s="12">
        <f t="shared" si="82"/>
        <v>0</v>
      </c>
      <c r="AJ196" s="11">
        <f t="shared" si="83"/>
        <v>0</v>
      </c>
      <c r="AK196" s="12">
        <f t="shared" si="84"/>
        <v>0</v>
      </c>
    </row>
    <row r="197" spans="1:37" x14ac:dyDescent="0.3">
      <c r="A197">
        <v>588729</v>
      </c>
      <c r="C197" s="1">
        <v>43676</v>
      </c>
      <c r="D197">
        <v>7</v>
      </c>
      <c r="E197" t="s">
        <v>232</v>
      </c>
      <c r="F197" t="s">
        <v>165</v>
      </c>
      <c r="G197" t="s">
        <v>31</v>
      </c>
      <c r="H197" s="23">
        <v>47447447</v>
      </c>
      <c r="J197" s="11">
        <f t="shared" si="57"/>
        <v>0</v>
      </c>
      <c r="K197" s="12">
        <f t="shared" si="58"/>
        <v>0</v>
      </c>
      <c r="L197">
        <f t="shared" si="59"/>
        <v>0</v>
      </c>
      <c r="M197">
        <f t="shared" si="60"/>
        <v>0</v>
      </c>
      <c r="N197" s="11">
        <f t="shared" si="61"/>
        <v>0</v>
      </c>
      <c r="O197" s="12">
        <f t="shared" si="62"/>
        <v>0</v>
      </c>
      <c r="P197">
        <f t="shared" si="63"/>
        <v>0</v>
      </c>
      <c r="Q197">
        <f t="shared" si="64"/>
        <v>0</v>
      </c>
      <c r="R197" s="11">
        <f t="shared" si="65"/>
        <v>0</v>
      </c>
      <c r="S197" s="12">
        <f t="shared" si="66"/>
        <v>0</v>
      </c>
      <c r="T197" s="11">
        <f t="shared" si="67"/>
        <v>0</v>
      </c>
      <c r="U197" s="12">
        <f t="shared" si="68"/>
        <v>0</v>
      </c>
      <c r="V197" s="11">
        <f t="shared" si="69"/>
        <v>0</v>
      </c>
      <c r="W197" s="12">
        <f t="shared" si="70"/>
        <v>0</v>
      </c>
      <c r="X197" s="11">
        <f t="shared" si="71"/>
        <v>0</v>
      </c>
      <c r="Y197" s="12">
        <f t="shared" si="72"/>
        <v>0</v>
      </c>
      <c r="Z197" s="11">
        <f t="shared" si="73"/>
        <v>0</v>
      </c>
      <c r="AA197" s="12">
        <f t="shared" si="74"/>
        <v>0</v>
      </c>
      <c r="AB197" s="11">
        <f t="shared" si="75"/>
        <v>1</v>
      </c>
      <c r="AC197" s="12">
        <f t="shared" si="76"/>
        <v>0</v>
      </c>
      <c r="AD197" s="11">
        <f t="shared" si="77"/>
        <v>0</v>
      </c>
      <c r="AE197" s="12">
        <f t="shared" si="78"/>
        <v>0</v>
      </c>
      <c r="AF197" s="11">
        <f t="shared" si="79"/>
        <v>0</v>
      </c>
      <c r="AG197" s="12">
        <f t="shared" si="80"/>
        <v>0</v>
      </c>
      <c r="AH197" s="11">
        <f t="shared" si="81"/>
        <v>0</v>
      </c>
      <c r="AI197" s="12">
        <f t="shared" si="82"/>
        <v>0</v>
      </c>
      <c r="AJ197" s="11">
        <f t="shared" si="83"/>
        <v>0</v>
      </c>
      <c r="AK197" s="12">
        <f t="shared" si="84"/>
        <v>0</v>
      </c>
    </row>
    <row r="198" spans="1:37" x14ac:dyDescent="0.3">
      <c r="A198">
        <v>588729</v>
      </c>
      <c r="C198" s="1">
        <v>43676</v>
      </c>
      <c r="D198">
        <v>8</v>
      </c>
      <c r="E198" t="s">
        <v>232</v>
      </c>
      <c r="F198" t="s">
        <v>165</v>
      </c>
      <c r="G198" t="s">
        <v>24</v>
      </c>
      <c r="H198" s="23">
        <v>49715432</v>
      </c>
      <c r="J198" s="11">
        <f t="shared" si="57"/>
        <v>0</v>
      </c>
      <c r="K198" s="12">
        <f t="shared" si="58"/>
        <v>0</v>
      </c>
      <c r="L198">
        <f t="shared" si="59"/>
        <v>0</v>
      </c>
      <c r="M198">
        <f t="shared" si="60"/>
        <v>0</v>
      </c>
      <c r="N198" s="11">
        <f t="shared" si="61"/>
        <v>0</v>
      </c>
      <c r="O198" s="12">
        <f t="shared" si="62"/>
        <v>0</v>
      </c>
      <c r="P198">
        <f t="shared" si="63"/>
        <v>0</v>
      </c>
      <c r="Q198">
        <f t="shared" si="64"/>
        <v>0</v>
      </c>
      <c r="R198" s="11">
        <f t="shared" si="65"/>
        <v>0</v>
      </c>
      <c r="S198" s="12">
        <f t="shared" si="66"/>
        <v>0</v>
      </c>
      <c r="T198" s="11">
        <f t="shared" si="67"/>
        <v>0</v>
      </c>
      <c r="U198" s="12">
        <f t="shared" si="68"/>
        <v>0</v>
      </c>
      <c r="V198" s="11">
        <f t="shared" si="69"/>
        <v>0</v>
      </c>
      <c r="W198" s="12">
        <f t="shared" si="70"/>
        <v>0</v>
      </c>
      <c r="X198" s="11">
        <f t="shared" si="71"/>
        <v>0</v>
      </c>
      <c r="Y198" s="12">
        <f t="shared" si="72"/>
        <v>0</v>
      </c>
      <c r="Z198" s="11">
        <f t="shared" si="73"/>
        <v>0</v>
      </c>
      <c r="AA198" s="12">
        <f t="shared" si="74"/>
        <v>0</v>
      </c>
      <c r="AB198" s="11">
        <f t="shared" si="75"/>
        <v>0</v>
      </c>
      <c r="AC198" s="12">
        <f t="shared" si="76"/>
        <v>0</v>
      </c>
      <c r="AD198" s="11">
        <f t="shared" si="77"/>
        <v>0</v>
      </c>
      <c r="AE198" s="12">
        <f t="shared" si="78"/>
        <v>0</v>
      </c>
      <c r="AF198" s="11">
        <f t="shared" si="79"/>
        <v>0</v>
      </c>
      <c r="AG198" s="12">
        <f t="shared" si="80"/>
        <v>0</v>
      </c>
      <c r="AH198" s="11">
        <f t="shared" si="81"/>
        <v>0</v>
      </c>
      <c r="AI198" s="12">
        <f t="shared" si="82"/>
        <v>0</v>
      </c>
      <c r="AJ198" s="11">
        <f t="shared" si="83"/>
        <v>0</v>
      </c>
      <c r="AK198" s="12">
        <f t="shared" si="84"/>
        <v>0</v>
      </c>
    </row>
    <row r="199" spans="1:37" x14ac:dyDescent="0.3">
      <c r="C199" s="1"/>
      <c r="J199" s="11">
        <f t="shared" ref="J199:J262" si="85">IF(G199="Perfetto Contracting Co., Inc. ",1,)</f>
        <v>0</v>
      </c>
      <c r="K199" s="12">
        <f t="shared" ref="K199:K262" si="86">IF(AND(D199=1,G199="Perfetto Contracting Co., Inc. "),1,)</f>
        <v>0</v>
      </c>
      <c r="L199">
        <f t="shared" ref="L199:L262" si="87">IF(G199="Oliveira Contracting Inc",1,)</f>
        <v>0</v>
      </c>
      <c r="M199">
        <f t="shared" ref="M199:M262" si="88">IF(AND(D199=1,G199="Oliveira Contracting Inc"),1,)</f>
        <v>0</v>
      </c>
      <c r="N199" s="11">
        <f t="shared" ref="N199:N262" si="89">IF(G199="Triumph Construction Co.",1,)</f>
        <v>0</v>
      </c>
      <c r="O199" s="12">
        <f t="shared" ref="O199:O262" si="90">IF(AND(D199=1,G199="Triumph Construction Co."),1,)</f>
        <v>0</v>
      </c>
      <c r="P199">
        <f t="shared" ref="P199:P262" si="91">IF(G199="John Civetta &amp; Sons, Inc.",1,)</f>
        <v>0</v>
      </c>
      <c r="Q199">
        <f t="shared" ref="Q199:Q262" si="92">IF(AND(D199=1,G199="John Civetta &amp; Sons, Inc."),1,)</f>
        <v>0</v>
      </c>
      <c r="R199" s="11">
        <f t="shared" ref="R199:R262" si="93">IF(G199="Grace Industries LLC",1,)</f>
        <v>0</v>
      </c>
      <c r="S199" s="12">
        <f t="shared" ref="S199:S262" si="94">IF(AND(D199=1,G199="Grace Industries LLC"),1,)</f>
        <v>0</v>
      </c>
      <c r="T199" s="11">
        <f t="shared" ref="T199:T262" si="95">IF($G199="Perfetto Enterprises Co., Inc.",1,)</f>
        <v>0</v>
      </c>
      <c r="U199" s="12">
        <f t="shared" ref="U199:U262" si="96">IF(AND($D199=1,$G199="Perfetto Enterprises Co., Inc."),1,)</f>
        <v>0</v>
      </c>
      <c r="V199" s="11">
        <f t="shared" ref="V199:V262" si="97">IF($G199="JRCRUZ Corp",1,)</f>
        <v>0</v>
      </c>
      <c r="W199" s="12">
        <f t="shared" ref="W199:W262" si="98">IF(AND($D199=1,$G199="JRCRUZ Corp"),1,)</f>
        <v>0</v>
      </c>
      <c r="X199" s="11">
        <f t="shared" ref="X199:X262" si="99">IF($G199="Tully Construction Co.",1,)</f>
        <v>0</v>
      </c>
      <c r="Y199" s="12">
        <f t="shared" ref="Y199:Y262" si="100">IF(AND($D199=1,$G199="Tully Construction Co."),1,)</f>
        <v>0</v>
      </c>
      <c r="Z199" s="11">
        <f t="shared" ref="Z199:Z262" si="101">IF($G199="Restani Construction Corp.",1,)</f>
        <v>0</v>
      </c>
      <c r="AA199" s="12">
        <f t="shared" ref="AA199:AA262" si="102">IF(AND($D199=1,$G199="Restani Construction Corp."),1,)</f>
        <v>0</v>
      </c>
      <c r="AB199" s="11">
        <f t="shared" ref="AB199:AB262" si="103">IF($G199="DiFazio Industries",1,)</f>
        <v>0</v>
      </c>
      <c r="AC199" s="12">
        <f t="shared" ref="AC199:AC262" si="104">IF(AND($D199=1,$G199="DiFazio Industries"),1,)</f>
        <v>0</v>
      </c>
      <c r="AD199" s="11">
        <f t="shared" ref="AD199:AD262" si="105">IF($G199="PJS Group/Paul J. Scariano, Inc.",1,)</f>
        <v>0</v>
      </c>
      <c r="AE199" s="12">
        <f t="shared" ref="AE199:AE262" si="106">IF(AND($D199=1,$G199="PJS Group/Paul J. Scariano, Inc."),1,)</f>
        <v>0</v>
      </c>
      <c r="AF199" s="11">
        <f t="shared" ref="AF199:AF262" si="107">IF($G199="C.A.C. Industries, Inc.",1,)</f>
        <v>0</v>
      </c>
      <c r="AG199" s="12">
        <f t="shared" ref="AG199:AG262" si="108">IF(AND($D199=1,$G199="C.A.C. Industries, Inc."),1,)</f>
        <v>0</v>
      </c>
      <c r="AH199" s="11">
        <f t="shared" ref="AH199:AH262" si="109">IF($G199="MLJ Contracting LLC",1,)</f>
        <v>0</v>
      </c>
      <c r="AI199" s="12">
        <f t="shared" ref="AI199:AI262" si="110">IF(AND($D199=1,$G199="MLJ Contracting LLC"),1,)</f>
        <v>0</v>
      </c>
      <c r="AJ199" s="11">
        <f t="shared" ref="AJ199:AJ262" si="111">IF($G199="El Sol Contracting/ES II Enterprises JV",1,)</f>
        <v>0</v>
      </c>
      <c r="AK199" s="12">
        <f t="shared" ref="AK199:AK262" si="112">IF(AND($D199=1,$G199="El Sol Contracting/ES II Enterprises JV"),1,)</f>
        <v>0</v>
      </c>
    </row>
    <row r="200" spans="1:37" x14ac:dyDescent="0.3">
      <c r="A200">
        <v>587869</v>
      </c>
      <c r="C200" s="1">
        <v>43663</v>
      </c>
      <c r="D200">
        <v>1</v>
      </c>
      <c r="E200" t="s">
        <v>233</v>
      </c>
      <c r="F200" t="s">
        <v>165</v>
      </c>
      <c r="G200" t="s">
        <v>61</v>
      </c>
      <c r="H200" s="23">
        <v>18199512</v>
      </c>
      <c r="J200" s="11">
        <f t="shared" si="85"/>
        <v>0</v>
      </c>
      <c r="K200" s="12">
        <f t="shared" si="86"/>
        <v>0</v>
      </c>
      <c r="L200">
        <f t="shared" si="87"/>
        <v>0</v>
      </c>
      <c r="M200">
        <f t="shared" si="88"/>
        <v>0</v>
      </c>
      <c r="N200" s="11">
        <f t="shared" si="89"/>
        <v>0</v>
      </c>
      <c r="O200" s="12">
        <f t="shared" si="90"/>
        <v>0</v>
      </c>
      <c r="P200">
        <f t="shared" si="91"/>
        <v>0</v>
      </c>
      <c r="Q200">
        <f t="shared" si="92"/>
        <v>0</v>
      </c>
      <c r="R200" s="11">
        <f t="shared" si="93"/>
        <v>0</v>
      </c>
      <c r="S200" s="12">
        <f t="shared" si="94"/>
        <v>0</v>
      </c>
      <c r="T200" s="11">
        <f t="shared" si="95"/>
        <v>0</v>
      </c>
      <c r="U200" s="12">
        <f t="shared" si="96"/>
        <v>0</v>
      </c>
      <c r="V200" s="11">
        <f t="shared" si="97"/>
        <v>0</v>
      </c>
      <c r="W200" s="12">
        <f t="shared" si="98"/>
        <v>0</v>
      </c>
      <c r="X200" s="11">
        <f t="shared" si="99"/>
        <v>0</v>
      </c>
      <c r="Y200" s="12">
        <f t="shared" si="100"/>
        <v>0</v>
      </c>
      <c r="Z200" s="11">
        <f t="shared" si="101"/>
        <v>0</v>
      </c>
      <c r="AA200" s="12">
        <f t="shared" si="102"/>
        <v>0</v>
      </c>
      <c r="AB200" s="11">
        <f t="shared" si="103"/>
        <v>0</v>
      </c>
      <c r="AC200" s="12">
        <f t="shared" si="104"/>
        <v>0</v>
      </c>
      <c r="AD200" s="11">
        <f t="shared" si="105"/>
        <v>0</v>
      </c>
      <c r="AE200" s="12">
        <f t="shared" si="106"/>
        <v>0</v>
      </c>
      <c r="AF200" s="11">
        <f t="shared" si="107"/>
        <v>0</v>
      </c>
      <c r="AG200" s="12">
        <f t="shared" si="108"/>
        <v>0</v>
      </c>
      <c r="AH200" s="11">
        <f t="shared" si="109"/>
        <v>0</v>
      </c>
      <c r="AI200" s="12">
        <f t="shared" si="110"/>
        <v>0</v>
      </c>
      <c r="AJ200" s="11">
        <f t="shared" si="111"/>
        <v>0</v>
      </c>
      <c r="AK200" s="12">
        <f t="shared" si="112"/>
        <v>0</v>
      </c>
    </row>
    <row r="201" spans="1:37" x14ac:dyDescent="0.3">
      <c r="A201">
        <v>587869</v>
      </c>
      <c r="C201" s="1">
        <v>43663</v>
      </c>
      <c r="D201">
        <v>2</v>
      </c>
      <c r="E201" t="s">
        <v>233</v>
      </c>
      <c r="F201" t="s">
        <v>165</v>
      </c>
      <c r="G201" t="s">
        <v>17</v>
      </c>
      <c r="H201" s="23">
        <v>18880000</v>
      </c>
      <c r="J201" s="11">
        <f t="shared" si="85"/>
        <v>0</v>
      </c>
      <c r="K201" s="12">
        <f t="shared" si="86"/>
        <v>0</v>
      </c>
      <c r="L201">
        <f t="shared" si="87"/>
        <v>0</v>
      </c>
      <c r="M201">
        <f t="shared" si="88"/>
        <v>0</v>
      </c>
      <c r="N201" s="11">
        <f t="shared" si="89"/>
        <v>0</v>
      </c>
      <c r="O201" s="12">
        <f t="shared" si="90"/>
        <v>0</v>
      </c>
      <c r="P201">
        <f t="shared" si="91"/>
        <v>0</v>
      </c>
      <c r="Q201">
        <f t="shared" si="92"/>
        <v>0</v>
      </c>
      <c r="R201" s="11">
        <f t="shared" si="93"/>
        <v>0</v>
      </c>
      <c r="S201" s="12">
        <f t="shared" si="94"/>
        <v>0</v>
      </c>
      <c r="T201" s="11">
        <f t="shared" si="95"/>
        <v>0</v>
      </c>
      <c r="U201" s="12">
        <f t="shared" si="96"/>
        <v>0</v>
      </c>
      <c r="V201" s="11">
        <f t="shared" si="97"/>
        <v>0</v>
      </c>
      <c r="W201" s="12">
        <f t="shared" si="98"/>
        <v>0</v>
      </c>
      <c r="X201" s="11">
        <f t="shared" si="99"/>
        <v>0</v>
      </c>
      <c r="Y201" s="12">
        <f t="shared" si="100"/>
        <v>0</v>
      </c>
      <c r="Z201" s="11">
        <f t="shared" si="101"/>
        <v>0</v>
      </c>
      <c r="AA201" s="12">
        <f t="shared" si="102"/>
        <v>0</v>
      </c>
      <c r="AB201" s="11">
        <f t="shared" si="103"/>
        <v>0</v>
      </c>
      <c r="AC201" s="12">
        <f t="shared" si="104"/>
        <v>0</v>
      </c>
      <c r="AD201" s="11">
        <f t="shared" si="105"/>
        <v>0</v>
      </c>
      <c r="AE201" s="12">
        <f t="shared" si="106"/>
        <v>0</v>
      </c>
      <c r="AF201" s="11">
        <f t="shared" si="107"/>
        <v>0</v>
      </c>
      <c r="AG201" s="12">
        <f t="shared" si="108"/>
        <v>0</v>
      </c>
      <c r="AH201" s="11">
        <f t="shared" si="109"/>
        <v>0</v>
      </c>
      <c r="AI201" s="12">
        <f t="shared" si="110"/>
        <v>0</v>
      </c>
      <c r="AJ201" s="11">
        <f t="shared" si="111"/>
        <v>0</v>
      </c>
      <c r="AK201" s="12">
        <f t="shared" si="112"/>
        <v>0</v>
      </c>
    </row>
    <row r="202" spans="1:37" x14ac:dyDescent="0.3">
      <c r="A202">
        <v>587869</v>
      </c>
      <c r="C202" s="1">
        <v>43663</v>
      </c>
      <c r="D202">
        <v>3</v>
      </c>
      <c r="E202" t="s">
        <v>233</v>
      </c>
      <c r="F202" t="s">
        <v>165</v>
      </c>
      <c r="G202" t="s">
        <v>30</v>
      </c>
      <c r="H202" s="23">
        <v>19941207</v>
      </c>
      <c r="J202" s="11">
        <f t="shared" si="85"/>
        <v>0</v>
      </c>
      <c r="K202" s="12">
        <f t="shared" si="86"/>
        <v>0</v>
      </c>
      <c r="L202">
        <f t="shared" si="87"/>
        <v>0</v>
      </c>
      <c r="M202">
        <f t="shared" si="88"/>
        <v>0</v>
      </c>
      <c r="N202" s="11">
        <f t="shared" si="89"/>
        <v>0</v>
      </c>
      <c r="O202" s="12">
        <f t="shared" si="90"/>
        <v>0</v>
      </c>
      <c r="P202">
        <f t="shared" si="91"/>
        <v>0</v>
      </c>
      <c r="Q202">
        <f t="shared" si="92"/>
        <v>0</v>
      </c>
      <c r="R202" s="11">
        <f t="shared" si="93"/>
        <v>0</v>
      </c>
      <c r="S202" s="12">
        <f t="shared" si="94"/>
        <v>0</v>
      </c>
      <c r="T202" s="11">
        <f t="shared" si="95"/>
        <v>0</v>
      </c>
      <c r="U202" s="12">
        <f t="shared" si="96"/>
        <v>0</v>
      </c>
      <c r="V202" s="11">
        <f t="shared" si="97"/>
        <v>0</v>
      </c>
      <c r="W202" s="12">
        <f t="shared" si="98"/>
        <v>0</v>
      </c>
      <c r="X202" s="11">
        <f t="shared" si="99"/>
        <v>0</v>
      </c>
      <c r="Y202" s="12">
        <f t="shared" si="100"/>
        <v>0</v>
      </c>
      <c r="Z202" s="11">
        <f t="shared" si="101"/>
        <v>0</v>
      </c>
      <c r="AA202" s="12">
        <f t="shared" si="102"/>
        <v>0</v>
      </c>
      <c r="AB202" s="11">
        <f t="shared" si="103"/>
        <v>0</v>
      </c>
      <c r="AC202" s="12">
        <f t="shared" si="104"/>
        <v>0</v>
      </c>
      <c r="AD202" s="11">
        <f t="shared" si="105"/>
        <v>0</v>
      </c>
      <c r="AE202" s="12">
        <f t="shared" si="106"/>
        <v>0</v>
      </c>
      <c r="AF202" s="11">
        <f t="shared" si="107"/>
        <v>0</v>
      </c>
      <c r="AG202" s="12">
        <f t="shared" si="108"/>
        <v>0</v>
      </c>
      <c r="AH202" s="11">
        <f t="shared" si="109"/>
        <v>0</v>
      </c>
      <c r="AI202" s="12">
        <f t="shared" si="110"/>
        <v>0</v>
      </c>
      <c r="AJ202" s="11">
        <f t="shared" si="111"/>
        <v>0</v>
      </c>
      <c r="AK202" s="12">
        <f t="shared" si="112"/>
        <v>0</v>
      </c>
    </row>
    <row r="203" spans="1:37" x14ac:dyDescent="0.3">
      <c r="A203">
        <v>587869</v>
      </c>
      <c r="C203" s="1">
        <v>43663</v>
      </c>
      <c r="D203">
        <v>4</v>
      </c>
      <c r="E203" t="s">
        <v>233</v>
      </c>
      <c r="F203" t="s">
        <v>165</v>
      </c>
      <c r="G203" t="s">
        <v>18</v>
      </c>
      <c r="H203" s="23">
        <v>19957000</v>
      </c>
      <c r="J203" s="11">
        <f t="shared" si="85"/>
        <v>0</v>
      </c>
      <c r="K203" s="12">
        <f t="shared" si="86"/>
        <v>0</v>
      </c>
      <c r="L203">
        <f t="shared" si="87"/>
        <v>0</v>
      </c>
      <c r="M203">
        <f t="shared" si="88"/>
        <v>0</v>
      </c>
      <c r="N203" s="11">
        <f t="shared" si="89"/>
        <v>0</v>
      </c>
      <c r="O203" s="12">
        <f t="shared" si="90"/>
        <v>0</v>
      </c>
      <c r="P203">
        <f t="shared" si="91"/>
        <v>0</v>
      </c>
      <c r="Q203">
        <f t="shared" si="92"/>
        <v>0</v>
      </c>
      <c r="R203" s="11">
        <f t="shared" si="93"/>
        <v>0</v>
      </c>
      <c r="S203" s="12">
        <f t="shared" si="94"/>
        <v>0</v>
      </c>
      <c r="T203" s="11">
        <f t="shared" si="95"/>
        <v>0</v>
      </c>
      <c r="U203" s="12">
        <f t="shared" si="96"/>
        <v>0</v>
      </c>
      <c r="V203" s="11">
        <f t="shared" si="97"/>
        <v>0</v>
      </c>
      <c r="W203" s="12">
        <f t="shared" si="98"/>
        <v>0</v>
      </c>
      <c r="X203" s="11">
        <f t="shared" si="99"/>
        <v>0</v>
      </c>
      <c r="Y203" s="12">
        <f t="shared" si="100"/>
        <v>0</v>
      </c>
      <c r="Z203" s="11">
        <f t="shared" si="101"/>
        <v>0</v>
      </c>
      <c r="AA203" s="12">
        <f t="shared" si="102"/>
        <v>0</v>
      </c>
      <c r="AB203" s="11">
        <f t="shared" si="103"/>
        <v>0</v>
      </c>
      <c r="AC203" s="12">
        <f t="shared" si="104"/>
        <v>0</v>
      </c>
      <c r="AD203" s="11">
        <f t="shared" si="105"/>
        <v>1</v>
      </c>
      <c r="AE203" s="12">
        <f t="shared" si="106"/>
        <v>0</v>
      </c>
      <c r="AF203" s="11">
        <f t="shared" si="107"/>
        <v>0</v>
      </c>
      <c r="AG203" s="12">
        <f t="shared" si="108"/>
        <v>0</v>
      </c>
      <c r="AH203" s="11">
        <f t="shared" si="109"/>
        <v>0</v>
      </c>
      <c r="AI203" s="12">
        <f t="shared" si="110"/>
        <v>0</v>
      </c>
      <c r="AJ203" s="11">
        <f t="shared" si="111"/>
        <v>0</v>
      </c>
      <c r="AK203" s="12">
        <f t="shared" si="112"/>
        <v>0</v>
      </c>
    </row>
    <row r="204" spans="1:37" x14ac:dyDescent="0.3">
      <c r="A204">
        <v>587869</v>
      </c>
      <c r="C204" s="1">
        <v>43663</v>
      </c>
      <c r="D204">
        <v>5</v>
      </c>
      <c r="E204" t="s">
        <v>233</v>
      </c>
      <c r="F204" t="s">
        <v>165</v>
      </c>
      <c r="G204" t="s">
        <v>24</v>
      </c>
      <c r="H204" s="23">
        <v>20846105</v>
      </c>
      <c r="J204" s="11">
        <f t="shared" si="85"/>
        <v>0</v>
      </c>
      <c r="K204" s="12">
        <f t="shared" si="86"/>
        <v>0</v>
      </c>
      <c r="L204">
        <f t="shared" si="87"/>
        <v>0</v>
      </c>
      <c r="M204">
        <f t="shared" si="88"/>
        <v>0</v>
      </c>
      <c r="N204" s="11">
        <f t="shared" si="89"/>
        <v>0</v>
      </c>
      <c r="O204" s="12">
        <f t="shared" si="90"/>
        <v>0</v>
      </c>
      <c r="P204">
        <f t="shared" si="91"/>
        <v>0</v>
      </c>
      <c r="Q204">
        <f t="shared" si="92"/>
        <v>0</v>
      </c>
      <c r="R204" s="11">
        <f t="shared" si="93"/>
        <v>0</v>
      </c>
      <c r="S204" s="12">
        <f t="shared" si="94"/>
        <v>0</v>
      </c>
      <c r="T204" s="11">
        <f t="shared" si="95"/>
        <v>0</v>
      </c>
      <c r="U204" s="12">
        <f t="shared" si="96"/>
        <v>0</v>
      </c>
      <c r="V204" s="11">
        <f t="shared" si="97"/>
        <v>0</v>
      </c>
      <c r="W204" s="12">
        <f t="shared" si="98"/>
        <v>0</v>
      </c>
      <c r="X204" s="11">
        <f t="shared" si="99"/>
        <v>0</v>
      </c>
      <c r="Y204" s="12">
        <f t="shared" si="100"/>
        <v>0</v>
      </c>
      <c r="Z204" s="11">
        <f t="shared" si="101"/>
        <v>0</v>
      </c>
      <c r="AA204" s="12">
        <f t="shared" si="102"/>
        <v>0</v>
      </c>
      <c r="AB204" s="11">
        <f t="shared" si="103"/>
        <v>0</v>
      </c>
      <c r="AC204" s="12">
        <f t="shared" si="104"/>
        <v>0</v>
      </c>
      <c r="AD204" s="11">
        <f t="shared" si="105"/>
        <v>0</v>
      </c>
      <c r="AE204" s="12">
        <f t="shared" si="106"/>
        <v>0</v>
      </c>
      <c r="AF204" s="11">
        <f t="shared" si="107"/>
        <v>0</v>
      </c>
      <c r="AG204" s="12">
        <f t="shared" si="108"/>
        <v>0</v>
      </c>
      <c r="AH204" s="11">
        <f t="shared" si="109"/>
        <v>0</v>
      </c>
      <c r="AI204" s="12">
        <f t="shared" si="110"/>
        <v>0</v>
      </c>
      <c r="AJ204" s="11">
        <f t="shared" si="111"/>
        <v>0</v>
      </c>
      <c r="AK204" s="12">
        <f t="shared" si="112"/>
        <v>0</v>
      </c>
    </row>
    <row r="205" spans="1:37" x14ac:dyDescent="0.3">
      <c r="A205">
        <v>587869</v>
      </c>
      <c r="C205" s="1">
        <v>43663</v>
      </c>
      <c r="D205">
        <v>6</v>
      </c>
      <c r="E205" t="s">
        <v>233</v>
      </c>
      <c r="F205" t="s">
        <v>165</v>
      </c>
      <c r="G205" t="s">
        <v>16</v>
      </c>
      <c r="H205" s="23">
        <v>21769474</v>
      </c>
      <c r="J205" s="11">
        <f t="shared" si="85"/>
        <v>0</v>
      </c>
      <c r="K205" s="12">
        <f t="shared" si="86"/>
        <v>0</v>
      </c>
      <c r="L205">
        <f t="shared" si="87"/>
        <v>0</v>
      </c>
      <c r="M205">
        <f t="shared" si="88"/>
        <v>0</v>
      </c>
      <c r="N205" s="11">
        <f t="shared" si="89"/>
        <v>0</v>
      </c>
      <c r="O205" s="12">
        <f t="shared" si="90"/>
        <v>0</v>
      </c>
      <c r="P205">
        <f t="shared" si="91"/>
        <v>0</v>
      </c>
      <c r="Q205">
        <f t="shared" si="92"/>
        <v>0</v>
      </c>
      <c r="R205" s="11">
        <f t="shared" si="93"/>
        <v>0</v>
      </c>
      <c r="S205" s="12">
        <f t="shared" si="94"/>
        <v>0</v>
      </c>
      <c r="T205" s="11">
        <f t="shared" si="95"/>
        <v>1</v>
      </c>
      <c r="U205" s="12">
        <f t="shared" si="96"/>
        <v>0</v>
      </c>
      <c r="V205" s="11">
        <f t="shared" si="97"/>
        <v>0</v>
      </c>
      <c r="W205" s="12">
        <f t="shared" si="98"/>
        <v>0</v>
      </c>
      <c r="X205" s="11">
        <f t="shared" si="99"/>
        <v>0</v>
      </c>
      <c r="Y205" s="12">
        <f t="shared" si="100"/>
        <v>0</v>
      </c>
      <c r="Z205" s="11">
        <f t="shared" si="101"/>
        <v>0</v>
      </c>
      <c r="AA205" s="12">
        <f t="shared" si="102"/>
        <v>0</v>
      </c>
      <c r="AB205" s="11">
        <f t="shared" si="103"/>
        <v>0</v>
      </c>
      <c r="AC205" s="12">
        <f t="shared" si="104"/>
        <v>0</v>
      </c>
      <c r="AD205" s="11">
        <f t="shared" si="105"/>
        <v>0</v>
      </c>
      <c r="AE205" s="12">
        <f t="shared" si="106"/>
        <v>0</v>
      </c>
      <c r="AF205" s="11">
        <f t="shared" si="107"/>
        <v>0</v>
      </c>
      <c r="AG205" s="12">
        <f t="shared" si="108"/>
        <v>0</v>
      </c>
      <c r="AH205" s="11">
        <f t="shared" si="109"/>
        <v>0</v>
      </c>
      <c r="AI205" s="12">
        <f t="shared" si="110"/>
        <v>0</v>
      </c>
      <c r="AJ205" s="11">
        <f t="shared" si="111"/>
        <v>0</v>
      </c>
      <c r="AK205" s="12">
        <f t="shared" si="112"/>
        <v>0</v>
      </c>
    </row>
    <row r="206" spans="1:37" x14ac:dyDescent="0.3">
      <c r="A206">
        <v>587869</v>
      </c>
      <c r="C206" s="1">
        <v>43663</v>
      </c>
      <c r="D206">
        <v>7</v>
      </c>
      <c r="E206" t="s">
        <v>233</v>
      </c>
      <c r="F206" t="s">
        <v>165</v>
      </c>
      <c r="G206" t="s">
        <v>13</v>
      </c>
      <c r="H206" s="23">
        <v>22280339</v>
      </c>
      <c r="J206" s="11">
        <f t="shared" si="85"/>
        <v>0</v>
      </c>
      <c r="K206" s="12">
        <f t="shared" si="86"/>
        <v>0</v>
      </c>
      <c r="L206">
        <f t="shared" si="87"/>
        <v>0</v>
      </c>
      <c r="M206">
        <f t="shared" si="88"/>
        <v>0</v>
      </c>
      <c r="N206" s="11">
        <f t="shared" si="89"/>
        <v>1</v>
      </c>
      <c r="O206" s="12">
        <f t="shared" si="90"/>
        <v>0</v>
      </c>
      <c r="P206">
        <f t="shared" si="91"/>
        <v>0</v>
      </c>
      <c r="Q206">
        <f t="shared" si="92"/>
        <v>0</v>
      </c>
      <c r="R206" s="11">
        <f t="shared" si="93"/>
        <v>0</v>
      </c>
      <c r="S206" s="12">
        <f t="shared" si="94"/>
        <v>0</v>
      </c>
      <c r="T206" s="11">
        <f t="shared" si="95"/>
        <v>0</v>
      </c>
      <c r="U206" s="12">
        <f t="shared" si="96"/>
        <v>0</v>
      </c>
      <c r="V206" s="11">
        <f t="shared" si="97"/>
        <v>0</v>
      </c>
      <c r="W206" s="12">
        <f t="shared" si="98"/>
        <v>0</v>
      </c>
      <c r="X206" s="11">
        <f t="shared" si="99"/>
        <v>0</v>
      </c>
      <c r="Y206" s="12">
        <f t="shared" si="100"/>
        <v>0</v>
      </c>
      <c r="Z206" s="11">
        <f t="shared" si="101"/>
        <v>0</v>
      </c>
      <c r="AA206" s="12">
        <f t="shared" si="102"/>
        <v>0</v>
      </c>
      <c r="AB206" s="11">
        <f t="shared" si="103"/>
        <v>0</v>
      </c>
      <c r="AC206" s="12">
        <f t="shared" si="104"/>
        <v>0</v>
      </c>
      <c r="AD206" s="11">
        <f t="shared" si="105"/>
        <v>0</v>
      </c>
      <c r="AE206" s="12">
        <f t="shared" si="106"/>
        <v>0</v>
      </c>
      <c r="AF206" s="11">
        <f t="shared" si="107"/>
        <v>0</v>
      </c>
      <c r="AG206" s="12">
        <f t="shared" si="108"/>
        <v>0</v>
      </c>
      <c r="AH206" s="11">
        <f t="shared" si="109"/>
        <v>0</v>
      </c>
      <c r="AI206" s="12">
        <f t="shared" si="110"/>
        <v>0</v>
      </c>
      <c r="AJ206" s="11">
        <f t="shared" si="111"/>
        <v>0</v>
      </c>
      <c r="AK206" s="12">
        <f t="shared" si="112"/>
        <v>0</v>
      </c>
    </row>
    <row r="207" spans="1:37" x14ac:dyDescent="0.3">
      <c r="A207">
        <v>587869</v>
      </c>
      <c r="C207" s="1">
        <v>43663</v>
      </c>
      <c r="D207">
        <v>8</v>
      </c>
      <c r="E207" t="s">
        <v>233</v>
      </c>
      <c r="F207" t="s">
        <v>165</v>
      </c>
      <c r="G207" t="s">
        <v>27</v>
      </c>
      <c r="H207" s="23">
        <v>22787000</v>
      </c>
      <c r="J207" s="11">
        <f t="shared" si="85"/>
        <v>0</v>
      </c>
      <c r="K207" s="12">
        <f t="shared" si="86"/>
        <v>0</v>
      </c>
      <c r="L207">
        <f t="shared" si="87"/>
        <v>0</v>
      </c>
      <c r="M207">
        <f t="shared" si="88"/>
        <v>0</v>
      </c>
      <c r="N207" s="11">
        <f t="shared" si="89"/>
        <v>0</v>
      </c>
      <c r="O207" s="12">
        <f t="shared" si="90"/>
        <v>0</v>
      </c>
      <c r="P207">
        <f t="shared" si="91"/>
        <v>0</v>
      </c>
      <c r="Q207">
        <f t="shared" si="92"/>
        <v>0</v>
      </c>
      <c r="R207" s="11">
        <f t="shared" si="93"/>
        <v>0</v>
      </c>
      <c r="S207" s="12">
        <f t="shared" si="94"/>
        <v>0</v>
      </c>
      <c r="T207" s="11">
        <f t="shared" si="95"/>
        <v>0</v>
      </c>
      <c r="U207" s="12">
        <f t="shared" si="96"/>
        <v>0</v>
      </c>
      <c r="V207" s="11">
        <f t="shared" si="97"/>
        <v>0</v>
      </c>
      <c r="W207" s="12">
        <f t="shared" si="98"/>
        <v>0</v>
      </c>
      <c r="X207" s="11">
        <f t="shared" si="99"/>
        <v>0</v>
      </c>
      <c r="Y207" s="12">
        <f t="shared" si="100"/>
        <v>0</v>
      </c>
      <c r="Z207" s="11">
        <f t="shared" si="101"/>
        <v>0</v>
      </c>
      <c r="AA207" s="12">
        <f t="shared" si="102"/>
        <v>0</v>
      </c>
      <c r="AB207" s="11">
        <f t="shared" si="103"/>
        <v>0</v>
      </c>
      <c r="AC207" s="12">
        <f t="shared" si="104"/>
        <v>0</v>
      </c>
      <c r="AD207" s="11">
        <f t="shared" si="105"/>
        <v>0</v>
      </c>
      <c r="AE207" s="12">
        <f t="shared" si="106"/>
        <v>0</v>
      </c>
      <c r="AF207" s="11">
        <f t="shared" si="107"/>
        <v>0</v>
      </c>
      <c r="AG207" s="12">
        <f t="shared" si="108"/>
        <v>0</v>
      </c>
      <c r="AH207" s="11">
        <f t="shared" si="109"/>
        <v>0</v>
      </c>
      <c r="AI207" s="12">
        <f t="shared" si="110"/>
        <v>0</v>
      </c>
      <c r="AJ207" s="11">
        <f t="shared" si="111"/>
        <v>0</v>
      </c>
      <c r="AK207" s="12">
        <f t="shared" si="112"/>
        <v>0</v>
      </c>
    </row>
    <row r="208" spans="1:37" x14ac:dyDescent="0.3">
      <c r="A208">
        <v>587869</v>
      </c>
      <c r="C208" s="1">
        <v>43663</v>
      </c>
      <c r="D208">
        <v>9</v>
      </c>
      <c r="E208" t="s">
        <v>233</v>
      </c>
      <c r="F208" t="s">
        <v>165</v>
      </c>
      <c r="G208" t="s">
        <v>156</v>
      </c>
      <c r="H208" s="23">
        <v>22970000</v>
      </c>
      <c r="J208" s="11">
        <f t="shared" si="85"/>
        <v>1</v>
      </c>
      <c r="K208" s="12">
        <f t="shared" si="86"/>
        <v>0</v>
      </c>
      <c r="L208">
        <f t="shared" si="87"/>
        <v>0</v>
      </c>
      <c r="M208">
        <f t="shared" si="88"/>
        <v>0</v>
      </c>
      <c r="N208" s="11">
        <f t="shared" si="89"/>
        <v>0</v>
      </c>
      <c r="O208" s="12">
        <f t="shared" si="90"/>
        <v>0</v>
      </c>
      <c r="P208">
        <f t="shared" si="91"/>
        <v>0</v>
      </c>
      <c r="Q208">
        <f t="shared" si="92"/>
        <v>0</v>
      </c>
      <c r="R208" s="11">
        <f t="shared" si="93"/>
        <v>0</v>
      </c>
      <c r="S208" s="12">
        <f t="shared" si="94"/>
        <v>0</v>
      </c>
      <c r="T208" s="11">
        <f t="shared" si="95"/>
        <v>0</v>
      </c>
      <c r="U208" s="12">
        <f t="shared" si="96"/>
        <v>0</v>
      </c>
      <c r="V208" s="11">
        <f t="shared" si="97"/>
        <v>0</v>
      </c>
      <c r="W208" s="12">
        <f t="shared" si="98"/>
        <v>0</v>
      </c>
      <c r="X208" s="11">
        <f t="shared" si="99"/>
        <v>0</v>
      </c>
      <c r="Y208" s="12">
        <f t="shared" si="100"/>
        <v>0</v>
      </c>
      <c r="Z208" s="11">
        <f t="shared" si="101"/>
        <v>0</v>
      </c>
      <c r="AA208" s="12">
        <f t="shared" si="102"/>
        <v>0</v>
      </c>
      <c r="AB208" s="11">
        <f t="shared" si="103"/>
        <v>0</v>
      </c>
      <c r="AC208" s="12">
        <f t="shared" si="104"/>
        <v>0</v>
      </c>
      <c r="AD208" s="11">
        <f t="shared" si="105"/>
        <v>0</v>
      </c>
      <c r="AE208" s="12">
        <f t="shared" si="106"/>
        <v>0</v>
      </c>
      <c r="AF208" s="11">
        <f t="shared" si="107"/>
        <v>0</v>
      </c>
      <c r="AG208" s="12">
        <f t="shared" si="108"/>
        <v>0</v>
      </c>
      <c r="AH208" s="11">
        <f t="shared" si="109"/>
        <v>0</v>
      </c>
      <c r="AI208" s="12">
        <f t="shared" si="110"/>
        <v>0</v>
      </c>
      <c r="AJ208" s="11">
        <f t="shared" si="111"/>
        <v>0</v>
      </c>
      <c r="AK208" s="12">
        <f t="shared" si="112"/>
        <v>0</v>
      </c>
    </row>
    <row r="209" spans="1:37" x14ac:dyDescent="0.3">
      <c r="A209">
        <v>587869</v>
      </c>
      <c r="C209" s="1">
        <v>43663</v>
      </c>
      <c r="D209">
        <v>10</v>
      </c>
      <c r="E209" t="s">
        <v>233</v>
      </c>
      <c r="F209" t="s">
        <v>165</v>
      </c>
      <c r="G209" t="s">
        <v>59</v>
      </c>
      <c r="H209" s="23">
        <v>25559000</v>
      </c>
      <c r="J209" s="11">
        <f t="shared" si="85"/>
        <v>0</v>
      </c>
      <c r="K209" s="12">
        <f t="shared" si="86"/>
        <v>0</v>
      </c>
      <c r="L209">
        <f t="shared" si="87"/>
        <v>0</v>
      </c>
      <c r="M209">
        <f t="shared" si="88"/>
        <v>0</v>
      </c>
      <c r="N209" s="11">
        <f t="shared" si="89"/>
        <v>0</v>
      </c>
      <c r="O209" s="12">
        <f t="shared" si="90"/>
        <v>0</v>
      </c>
      <c r="P209">
        <f t="shared" si="91"/>
        <v>0</v>
      </c>
      <c r="Q209">
        <f t="shared" si="92"/>
        <v>0</v>
      </c>
      <c r="R209" s="11">
        <f t="shared" si="93"/>
        <v>0</v>
      </c>
      <c r="S209" s="12">
        <f t="shared" si="94"/>
        <v>0</v>
      </c>
      <c r="T209" s="11">
        <f t="shared" si="95"/>
        <v>0</v>
      </c>
      <c r="U209" s="12">
        <f t="shared" si="96"/>
        <v>0</v>
      </c>
      <c r="V209" s="11">
        <f t="shared" si="97"/>
        <v>0</v>
      </c>
      <c r="W209" s="12">
        <f t="shared" si="98"/>
        <v>0</v>
      </c>
      <c r="X209" s="11">
        <f t="shared" si="99"/>
        <v>0</v>
      </c>
      <c r="Y209" s="12">
        <f t="shared" si="100"/>
        <v>0</v>
      </c>
      <c r="Z209" s="11">
        <f t="shared" si="101"/>
        <v>0</v>
      </c>
      <c r="AA209" s="12">
        <f t="shared" si="102"/>
        <v>0</v>
      </c>
      <c r="AB209" s="11">
        <f t="shared" si="103"/>
        <v>0</v>
      </c>
      <c r="AC209" s="12">
        <f t="shared" si="104"/>
        <v>0</v>
      </c>
      <c r="AD209" s="11">
        <f t="shared" si="105"/>
        <v>0</v>
      </c>
      <c r="AE209" s="12">
        <f t="shared" si="106"/>
        <v>0</v>
      </c>
      <c r="AF209" s="11">
        <f t="shared" si="107"/>
        <v>0</v>
      </c>
      <c r="AG209" s="12">
        <f t="shared" si="108"/>
        <v>0</v>
      </c>
      <c r="AH209" s="11">
        <f t="shared" si="109"/>
        <v>0</v>
      </c>
      <c r="AI209" s="12">
        <f t="shared" si="110"/>
        <v>0</v>
      </c>
      <c r="AJ209" s="11">
        <f t="shared" si="111"/>
        <v>0</v>
      </c>
      <c r="AK209" s="12">
        <f t="shared" si="112"/>
        <v>0</v>
      </c>
    </row>
    <row r="210" spans="1:37" x14ac:dyDescent="0.3">
      <c r="A210">
        <v>587869</v>
      </c>
      <c r="C210" s="1">
        <v>43663</v>
      </c>
      <c r="D210">
        <v>11</v>
      </c>
      <c r="E210" t="s">
        <v>233</v>
      </c>
      <c r="F210" t="s">
        <v>165</v>
      </c>
      <c r="G210" t="s">
        <v>15</v>
      </c>
      <c r="H210" s="23">
        <v>25729853</v>
      </c>
      <c r="J210" s="11">
        <f t="shared" si="85"/>
        <v>0</v>
      </c>
      <c r="K210" s="12">
        <f t="shared" si="86"/>
        <v>0</v>
      </c>
      <c r="L210">
        <f t="shared" si="87"/>
        <v>0</v>
      </c>
      <c r="M210">
        <f t="shared" si="88"/>
        <v>0</v>
      </c>
      <c r="N210" s="11">
        <f t="shared" si="89"/>
        <v>0</v>
      </c>
      <c r="O210" s="12">
        <f t="shared" si="90"/>
        <v>0</v>
      </c>
      <c r="P210">
        <f t="shared" si="91"/>
        <v>0</v>
      </c>
      <c r="Q210">
        <f t="shared" si="92"/>
        <v>0</v>
      </c>
      <c r="R210" s="11">
        <f t="shared" si="93"/>
        <v>0</v>
      </c>
      <c r="S210" s="12">
        <f t="shared" si="94"/>
        <v>0</v>
      </c>
      <c r="T210" s="11">
        <f t="shared" si="95"/>
        <v>0</v>
      </c>
      <c r="U210" s="12">
        <f t="shared" si="96"/>
        <v>0</v>
      </c>
      <c r="V210" s="11">
        <f t="shared" si="97"/>
        <v>0</v>
      </c>
      <c r="W210" s="12">
        <f t="shared" si="98"/>
        <v>0</v>
      </c>
      <c r="X210" s="11">
        <f t="shared" si="99"/>
        <v>0</v>
      </c>
      <c r="Y210" s="12">
        <f t="shared" si="100"/>
        <v>0</v>
      </c>
      <c r="Z210" s="11">
        <f t="shared" si="101"/>
        <v>0</v>
      </c>
      <c r="AA210" s="12">
        <f t="shared" si="102"/>
        <v>0</v>
      </c>
      <c r="AB210" s="11">
        <f t="shared" si="103"/>
        <v>0</v>
      </c>
      <c r="AC210" s="12">
        <f t="shared" si="104"/>
        <v>0</v>
      </c>
      <c r="AD210" s="11">
        <f t="shared" si="105"/>
        <v>0</v>
      </c>
      <c r="AE210" s="12">
        <f t="shared" si="106"/>
        <v>0</v>
      </c>
      <c r="AF210" s="11">
        <f t="shared" si="107"/>
        <v>1</v>
      </c>
      <c r="AG210" s="12">
        <f t="shared" si="108"/>
        <v>0</v>
      </c>
      <c r="AH210" s="11">
        <f t="shared" si="109"/>
        <v>0</v>
      </c>
      <c r="AI210" s="12">
        <f t="shared" si="110"/>
        <v>0</v>
      </c>
      <c r="AJ210" s="11">
        <f t="shared" si="111"/>
        <v>0</v>
      </c>
      <c r="AK210" s="12">
        <f t="shared" si="112"/>
        <v>0</v>
      </c>
    </row>
    <row r="211" spans="1:37" x14ac:dyDescent="0.3">
      <c r="A211">
        <v>587869</v>
      </c>
      <c r="C211" s="1">
        <v>43663</v>
      </c>
      <c r="D211">
        <v>12</v>
      </c>
      <c r="E211" t="s">
        <v>233</v>
      </c>
      <c r="F211" t="s">
        <v>165</v>
      </c>
      <c r="G211" t="s">
        <v>12</v>
      </c>
      <c r="H211" s="23">
        <v>25972912</v>
      </c>
      <c r="J211" s="11">
        <f t="shared" si="85"/>
        <v>0</v>
      </c>
      <c r="K211" s="12">
        <f t="shared" si="86"/>
        <v>0</v>
      </c>
      <c r="L211">
        <f t="shared" si="87"/>
        <v>0</v>
      </c>
      <c r="M211">
        <f t="shared" si="88"/>
        <v>0</v>
      </c>
      <c r="N211" s="11">
        <f t="shared" si="89"/>
        <v>0</v>
      </c>
      <c r="O211" s="12">
        <f t="shared" si="90"/>
        <v>0</v>
      </c>
      <c r="P211">
        <f t="shared" si="91"/>
        <v>0</v>
      </c>
      <c r="Q211">
        <f t="shared" si="92"/>
        <v>0</v>
      </c>
      <c r="R211" s="11">
        <f t="shared" si="93"/>
        <v>0</v>
      </c>
      <c r="S211" s="12">
        <f t="shared" si="94"/>
        <v>0</v>
      </c>
      <c r="T211" s="11">
        <f t="shared" si="95"/>
        <v>0</v>
      </c>
      <c r="U211" s="12">
        <f t="shared" si="96"/>
        <v>0</v>
      </c>
      <c r="V211" s="11">
        <f t="shared" si="97"/>
        <v>1</v>
      </c>
      <c r="W211" s="12">
        <f t="shared" si="98"/>
        <v>0</v>
      </c>
      <c r="X211" s="11">
        <f t="shared" si="99"/>
        <v>0</v>
      </c>
      <c r="Y211" s="12">
        <f t="shared" si="100"/>
        <v>0</v>
      </c>
      <c r="Z211" s="11">
        <f t="shared" si="101"/>
        <v>0</v>
      </c>
      <c r="AA211" s="12">
        <f t="shared" si="102"/>
        <v>0</v>
      </c>
      <c r="AB211" s="11">
        <f t="shared" si="103"/>
        <v>0</v>
      </c>
      <c r="AC211" s="12">
        <f t="shared" si="104"/>
        <v>0</v>
      </c>
      <c r="AD211" s="11">
        <f t="shared" si="105"/>
        <v>0</v>
      </c>
      <c r="AE211" s="12">
        <f t="shared" si="106"/>
        <v>0</v>
      </c>
      <c r="AF211" s="11">
        <f t="shared" si="107"/>
        <v>0</v>
      </c>
      <c r="AG211" s="12">
        <f t="shared" si="108"/>
        <v>0</v>
      </c>
      <c r="AH211" s="11">
        <f t="shared" si="109"/>
        <v>0</v>
      </c>
      <c r="AI211" s="12">
        <f t="shared" si="110"/>
        <v>0</v>
      </c>
      <c r="AJ211" s="11">
        <f t="shared" si="111"/>
        <v>0</v>
      </c>
      <c r="AK211" s="12">
        <f t="shared" si="112"/>
        <v>0</v>
      </c>
    </row>
    <row r="212" spans="1:37" x14ac:dyDescent="0.3">
      <c r="A212">
        <v>587869</v>
      </c>
      <c r="C212" s="1">
        <v>43663</v>
      </c>
      <c r="D212">
        <v>13</v>
      </c>
      <c r="E212" t="s">
        <v>233</v>
      </c>
      <c r="F212" t="s">
        <v>165</v>
      </c>
      <c r="G212" t="s">
        <v>19</v>
      </c>
      <c r="H212" s="23">
        <v>26741235</v>
      </c>
      <c r="J212" s="11">
        <f t="shared" si="85"/>
        <v>0</v>
      </c>
      <c r="K212" s="12">
        <f t="shared" si="86"/>
        <v>0</v>
      </c>
      <c r="L212">
        <f t="shared" si="87"/>
        <v>0</v>
      </c>
      <c r="M212">
        <f t="shared" si="88"/>
        <v>0</v>
      </c>
      <c r="N212" s="11">
        <f t="shared" si="89"/>
        <v>0</v>
      </c>
      <c r="O212" s="12">
        <f t="shared" si="90"/>
        <v>0</v>
      </c>
      <c r="P212">
        <f t="shared" si="91"/>
        <v>0</v>
      </c>
      <c r="Q212">
        <f t="shared" si="92"/>
        <v>0</v>
      </c>
      <c r="R212" s="11">
        <f t="shared" si="93"/>
        <v>0</v>
      </c>
      <c r="S212" s="12">
        <f t="shared" si="94"/>
        <v>0</v>
      </c>
      <c r="T212" s="11">
        <f t="shared" si="95"/>
        <v>0</v>
      </c>
      <c r="U212" s="12">
        <f t="shared" si="96"/>
        <v>0</v>
      </c>
      <c r="V212" s="11">
        <f t="shared" si="97"/>
        <v>0</v>
      </c>
      <c r="W212" s="12">
        <f t="shared" si="98"/>
        <v>0</v>
      </c>
      <c r="X212" s="11">
        <f t="shared" si="99"/>
        <v>0</v>
      </c>
      <c r="Y212" s="12">
        <f t="shared" si="100"/>
        <v>0</v>
      </c>
      <c r="Z212" s="11">
        <f t="shared" si="101"/>
        <v>0</v>
      </c>
      <c r="AA212" s="12">
        <f t="shared" si="102"/>
        <v>0</v>
      </c>
      <c r="AB212" s="11">
        <f t="shared" si="103"/>
        <v>0</v>
      </c>
      <c r="AC212" s="12">
        <f t="shared" si="104"/>
        <v>0</v>
      </c>
      <c r="AD212" s="11">
        <f t="shared" si="105"/>
        <v>0</v>
      </c>
      <c r="AE212" s="12">
        <f t="shared" si="106"/>
        <v>0</v>
      </c>
      <c r="AF212" s="11">
        <f t="shared" si="107"/>
        <v>0</v>
      </c>
      <c r="AG212" s="12">
        <f t="shared" si="108"/>
        <v>0</v>
      </c>
      <c r="AH212" s="11">
        <f t="shared" si="109"/>
        <v>0</v>
      </c>
      <c r="AI212" s="12">
        <f t="shared" si="110"/>
        <v>0</v>
      </c>
      <c r="AJ212" s="11">
        <f t="shared" si="111"/>
        <v>0</v>
      </c>
      <c r="AK212" s="12">
        <f t="shared" si="112"/>
        <v>0</v>
      </c>
    </row>
    <row r="213" spans="1:37" x14ac:dyDescent="0.3">
      <c r="A213">
        <v>587869</v>
      </c>
      <c r="C213" s="1">
        <v>43663</v>
      </c>
      <c r="D213">
        <v>14</v>
      </c>
      <c r="E213" t="s">
        <v>233</v>
      </c>
      <c r="F213" t="s">
        <v>165</v>
      </c>
      <c r="G213" t="s">
        <v>21</v>
      </c>
      <c r="H213" s="23">
        <v>32482323</v>
      </c>
      <c r="J213" s="11">
        <f t="shared" si="85"/>
        <v>0</v>
      </c>
      <c r="K213" s="12">
        <f t="shared" si="86"/>
        <v>0</v>
      </c>
      <c r="L213">
        <f t="shared" si="87"/>
        <v>0</v>
      </c>
      <c r="M213">
        <f t="shared" si="88"/>
        <v>0</v>
      </c>
      <c r="N213" s="11">
        <f t="shared" si="89"/>
        <v>0</v>
      </c>
      <c r="O213" s="12">
        <f t="shared" si="90"/>
        <v>0</v>
      </c>
      <c r="P213">
        <f t="shared" si="91"/>
        <v>0</v>
      </c>
      <c r="Q213">
        <f t="shared" si="92"/>
        <v>0</v>
      </c>
      <c r="R213" s="11">
        <f t="shared" si="93"/>
        <v>0</v>
      </c>
      <c r="S213" s="12">
        <f t="shared" si="94"/>
        <v>0</v>
      </c>
      <c r="T213" s="11">
        <f t="shared" si="95"/>
        <v>0</v>
      </c>
      <c r="U213" s="12">
        <f t="shared" si="96"/>
        <v>0</v>
      </c>
      <c r="V213" s="11">
        <f t="shared" si="97"/>
        <v>0</v>
      </c>
      <c r="W213" s="12">
        <f t="shared" si="98"/>
        <v>0</v>
      </c>
      <c r="X213" s="11">
        <f t="shared" si="99"/>
        <v>1</v>
      </c>
      <c r="Y213" s="12">
        <f t="shared" si="100"/>
        <v>0</v>
      </c>
      <c r="Z213" s="11">
        <f t="shared" si="101"/>
        <v>0</v>
      </c>
      <c r="AA213" s="12">
        <f t="shared" si="102"/>
        <v>0</v>
      </c>
      <c r="AB213" s="11">
        <f t="shared" si="103"/>
        <v>0</v>
      </c>
      <c r="AC213" s="12">
        <f t="shared" si="104"/>
        <v>0</v>
      </c>
      <c r="AD213" s="11">
        <f t="shared" si="105"/>
        <v>0</v>
      </c>
      <c r="AE213" s="12">
        <f t="shared" si="106"/>
        <v>0</v>
      </c>
      <c r="AF213" s="11">
        <f t="shared" si="107"/>
        <v>0</v>
      </c>
      <c r="AG213" s="12">
        <f t="shared" si="108"/>
        <v>0</v>
      </c>
      <c r="AH213" s="11">
        <f t="shared" si="109"/>
        <v>0</v>
      </c>
      <c r="AI213" s="12">
        <f t="shared" si="110"/>
        <v>0</v>
      </c>
      <c r="AJ213" s="11">
        <f t="shared" si="111"/>
        <v>0</v>
      </c>
      <c r="AK213" s="12">
        <f t="shared" si="112"/>
        <v>0</v>
      </c>
    </row>
    <row r="214" spans="1:37" x14ac:dyDescent="0.3">
      <c r="C214" s="1"/>
      <c r="J214" s="11">
        <f t="shared" si="85"/>
        <v>0</v>
      </c>
      <c r="K214" s="12">
        <f t="shared" si="86"/>
        <v>0</v>
      </c>
      <c r="L214">
        <f t="shared" si="87"/>
        <v>0</v>
      </c>
      <c r="M214">
        <f t="shared" si="88"/>
        <v>0</v>
      </c>
      <c r="N214" s="11">
        <f t="shared" si="89"/>
        <v>0</v>
      </c>
      <c r="O214" s="12">
        <f t="shared" si="90"/>
        <v>0</v>
      </c>
      <c r="P214">
        <f t="shared" si="91"/>
        <v>0</v>
      </c>
      <c r="Q214">
        <f t="shared" si="92"/>
        <v>0</v>
      </c>
      <c r="R214" s="11">
        <f t="shared" si="93"/>
        <v>0</v>
      </c>
      <c r="S214" s="12">
        <f t="shared" si="94"/>
        <v>0</v>
      </c>
      <c r="T214" s="11">
        <f t="shared" si="95"/>
        <v>0</v>
      </c>
      <c r="U214" s="12">
        <f t="shared" si="96"/>
        <v>0</v>
      </c>
      <c r="V214" s="11">
        <f t="shared" si="97"/>
        <v>0</v>
      </c>
      <c r="W214" s="12">
        <f t="shared" si="98"/>
        <v>0</v>
      </c>
      <c r="X214" s="11">
        <f t="shared" si="99"/>
        <v>0</v>
      </c>
      <c r="Y214" s="12">
        <f t="shared" si="100"/>
        <v>0</v>
      </c>
      <c r="Z214" s="11">
        <f t="shared" si="101"/>
        <v>0</v>
      </c>
      <c r="AA214" s="12">
        <f t="shared" si="102"/>
        <v>0</v>
      </c>
      <c r="AB214" s="11">
        <f t="shared" si="103"/>
        <v>0</v>
      </c>
      <c r="AC214" s="12">
        <f t="shared" si="104"/>
        <v>0</v>
      </c>
      <c r="AD214" s="11">
        <f t="shared" si="105"/>
        <v>0</v>
      </c>
      <c r="AE214" s="12">
        <f t="shared" si="106"/>
        <v>0</v>
      </c>
      <c r="AF214" s="11">
        <f t="shared" si="107"/>
        <v>0</v>
      </c>
      <c r="AG214" s="12">
        <f t="shared" si="108"/>
        <v>0</v>
      </c>
      <c r="AH214" s="11">
        <f t="shared" si="109"/>
        <v>0</v>
      </c>
      <c r="AI214" s="12">
        <f t="shared" si="110"/>
        <v>0</v>
      </c>
      <c r="AJ214" s="11">
        <f t="shared" si="111"/>
        <v>0</v>
      </c>
      <c r="AK214" s="12">
        <f t="shared" si="112"/>
        <v>0</v>
      </c>
    </row>
    <row r="215" spans="1:37" x14ac:dyDescent="0.3">
      <c r="A215">
        <v>588012</v>
      </c>
      <c r="C215" s="1">
        <v>43655</v>
      </c>
      <c r="D215">
        <v>1</v>
      </c>
      <c r="E215" t="s">
        <v>234</v>
      </c>
      <c r="F215" t="s">
        <v>165</v>
      </c>
      <c r="G215" t="s">
        <v>50</v>
      </c>
      <c r="H215" s="23">
        <v>6495328</v>
      </c>
      <c r="J215" s="11">
        <f t="shared" si="85"/>
        <v>0</v>
      </c>
      <c r="K215" s="12">
        <f t="shared" si="86"/>
        <v>0</v>
      </c>
      <c r="L215">
        <f t="shared" si="87"/>
        <v>0</v>
      </c>
      <c r="M215">
        <f t="shared" si="88"/>
        <v>0</v>
      </c>
      <c r="N215" s="11">
        <f t="shared" si="89"/>
        <v>0</v>
      </c>
      <c r="O215" s="12">
        <f t="shared" si="90"/>
        <v>0</v>
      </c>
      <c r="P215">
        <f t="shared" si="91"/>
        <v>0</v>
      </c>
      <c r="Q215">
        <f t="shared" si="92"/>
        <v>0</v>
      </c>
      <c r="R215" s="11">
        <f t="shared" si="93"/>
        <v>0</v>
      </c>
      <c r="S215" s="12">
        <f t="shared" si="94"/>
        <v>0</v>
      </c>
      <c r="T215" s="11">
        <f t="shared" si="95"/>
        <v>0</v>
      </c>
      <c r="U215" s="12">
        <f t="shared" si="96"/>
        <v>0</v>
      </c>
      <c r="V215" s="11">
        <f t="shared" si="97"/>
        <v>0</v>
      </c>
      <c r="W215" s="12">
        <f t="shared" si="98"/>
        <v>0</v>
      </c>
      <c r="X215" s="11">
        <f t="shared" si="99"/>
        <v>0</v>
      </c>
      <c r="Y215" s="12">
        <f t="shared" si="100"/>
        <v>0</v>
      </c>
      <c r="Z215" s="11">
        <f t="shared" si="101"/>
        <v>0</v>
      </c>
      <c r="AA215" s="12">
        <f t="shared" si="102"/>
        <v>0</v>
      </c>
      <c r="AB215" s="11">
        <f t="shared" si="103"/>
        <v>0</v>
      </c>
      <c r="AC215" s="12">
        <f t="shared" si="104"/>
        <v>0</v>
      </c>
      <c r="AD215" s="11">
        <f t="shared" si="105"/>
        <v>0</v>
      </c>
      <c r="AE215" s="12">
        <f t="shared" si="106"/>
        <v>0</v>
      </c>
      <c r="AF215" s="11">
        <f t="shared" si="107"/>
        <v>0</v>
      </c>
      <c r="AG215" s="12">
        <f t="shared" si="108"/>
        <v>0</v>
      </c>
      <c r="AH215" s="11">
        <f t="shared" si="109"/>
        <v>0</v>
      </c>
      <c r="AI215" s="12">
        <f t="shared" si="110"/>
        <v>0</v>
      </c>
      <c r="AJ215" s="11">
        <f t="shared" si="111"/>
        <v>0</v>
      </c>
      <c r="AK215" s="12">
        <f t="shared" si="112"/>
        <v>0</v>
      </c>
    </row>
    <row r="216" spans="1:37" x14ac:dyDescent="0.3">
      <c r="A216">
        <v>588012</v>
      </c>
      <c r="C216" s="1">
        <v>43655</v>
      </c>
      <c r="D216">
        <v>2</v>
      </c>
      <c r="E216" t="s">
        <v>234</v>
      </c>
      <c r="F216" t="s">
        <v>165</v>
      </c>
      <c r="G216" t="s">
        <v>16</v>
      </c>
      <c r="H216" s="23">
        <v>6808422</v>
      </c>
      <c r="J216" s="11">
        <f t="shared" si="85"/>
        <v>0</v>
      </c>
      <c r="K216" s="12">
        <f t="shared" si="86"/>
        <v>0</v>
      </c>
      <c r="L216">
        <f t="shared" si="87"/>
        <v>0</v>
      </c>
      <c r="M216">
        <f t="shared" si="88"/>
        <v>0</v>
      </c>
      <c r="N216" s="11">
        <f t="shared" si="89"/>
        <v>0</v>
      </c>
      <c r="O216" s="12">
        <f t="shared" si="90"/>
        <v>0</v>
      </c>
      <c r="P216">
        <f t="shared" si="91"/>
        <v>0</v>
      </c>
      <c r="Q216">
        <f t="shared" si="92"/>
        <v>0</v>
      </c>
      <c r="R216" s="11">
        <f t="shared" si="93"/>
        <v>0</v>
      </c>
      <c r="S216" s="12">
        <f t="shared" si="94"/>
        <v>0</v>
      </c>
      <c r="T216" s="11">
        <f t="shared" si="95"/>
        <v>1</v>
      </c>
      <c r="U216" s="12">
        <f t="shared" si="96"/>
        <v>0</v>
      </c>
      <c r="V216" s="11">
        <f t="shared" si="97"/>
        <v>0</v>
      </c>
      <c r="W216" s="12">
        <f t="shared" si="98"/>
        <v>0</v>
      </c>
      <c r="X216" s="11">
        <f t="shared" si="99"/>
        <v>0</v>
      </c>
      <c r="Y216" s="12">
        <f t="shared" si="100"/>
        <v>0</v>
      </c>
      <c r="Z216" s="11">
        <f t="shared" si="101"/>
        <v>0</v>
      </c>
      <c r="AA216" s="12">
        <f t="shared" si="102"/>
        <v>0</v>
      </c>
      <c r="AB216" s="11">
        <f t="shared" si="103"/>
        <v>0</v>
      </c>
      <c r="AC216" s="12">
        <f t="shared" si="104"/>
        <v>0</v>
      </c>
      <c r="AD216" s="11">
        <f t="shared" si="105"/>
        <v>0</v>
      </c>
      <c r="AE216" s="12">
        <f t="shared" si="106"/>
        <v>0</v>
      </c>
      <c r="AF216" s="11">
        <f t="shared" si="107"/>
        <v>0</v>
      </c>
      <c r="AG216" s="12">
        <f t="shared" si="108"/>
        <v>0</v>
      </c>
      <c r="AH216" s="11">
        <f t="shared" si="109"/>
        <v>0</v>
      </c>
      <c r="AI216" s="12">
        <f t="shared" si="110"/>
        <v>0</v>
      </c>
      <c r="AJ216" s="11">
        <f t="shared" si="111"/>
        <v>0</v>
      </c>
      <c r="AK216" s="12">
        <f t="shared" si="112"/>
        <v>0</v>
      </c>
    </row>
    <row r="217" spans="1:37" x14ac:dyDescent="0.3">
      <c r="A217">
        <v>588012</v>
      </c>
      <c r="C217" s="1">
        <v>43655</v>
      </c>
      <c r="D217">
        <v>3</v>
      </c>
      <c r="E217" t="s">
        <v>234</v>
      </c>
      <c r="F217" t="s">
        <v>165</v>
      </c>
      <c r="G217" t="s">
        <v>31</v>
      </c>
      <c r="H217" s="23">
        <v>6900000</v>
      </c>
      <c r="J217" s="11">
        <f t="shared" si="85"/>
        <v>0</v>
      </c>
      <c r="K217" s="12">
        <f t="shared" si="86"/>
        <v>0</v>
      </c>
      <c r="L217">
        <f t="shared" si="87"/>
        <v>0</v>
      </c>
      <c r="M217">
        <f t="shared" si="88"/>
        <v>0</v>
      </c>
      <c r="N217" s="11">
        <f t="shared" si="89"/>
        <v>0</v>
      </c>
      <c r="O217" s="12">
        <f t="shared" si="90"/>
        <v>0</v>
      </c>
      <c r="P217">
        <f t="shared" si="91"/>
        <v>0</v>
      </c>
      <c r="Q217">
        <f t="shared" si="92"/>
        <v>0</v>
      </c>
      <c r="R217" s="11">
        <f t="shared" si="93"/>
        <v>0</v>
      </c>
      <c r="S217" s="12">
        <f t="shared" si="94"/>
        <v>0</v>
      </c>
      <c r="T217" s="11">
        <f t="shared" si="95"/>
        <v>0</v>
      </c>
      <c r="U217" s="12">
        <f t="shared" si="96"/>
        <v>0</v>
      </c>
      <c r="V217" s="11">
        <f t="shared" si="97"/>
        <v>0</v>
      </c>
      <c r="W217" s="12">
        <f t="shared" si="98"/>
        <v>0</v>
      </c>
      <c r="X217" s="11">
        <f t="shared" si="99"/>
        <v>0</v>
      </c>
      <c r="Y217" s="12">
        <f t="shared" si="100"/>
        <v>0</v>
      </c>
      <c r="Z217" s="11">
        <f t="shared" si="101"/>
        <v>0</v>
      </c>
      <c r="AA217" s="12">
        <f t="shared" si="102"/>
        <v>0</v>
      </c>
      <c r="AB217" s="11">
        <f t="shared" si="103"/>
        <v>1</v>
      </c>
      <c r="AC217" s="12">
        <f t="shared" si="104"/>
        <v>0</v>
      </c>
      <c r="AD217" s="11">
        <f t="shared" si="105"/>
        <v>0</v>
      </c>
      <c r="AE217" s="12">
        <f t="shared" si="106"/>
        <v>0</v>
      </c>
      <c r="AF217" s="11">
        <f t="shared" si="107"/>
        <v>0</v>
      </c>
      <c r="AG217" s="12">
        <f t="shared" si="108"/>
        <v>0</v>
      </c>
      <c r="AH217" s="11">
        <f t="shared" si="109"/>
        <v>0</v>
      </c>
      <c r="AI217" s="12">
        <f t="shared" si="110"/>
        <v>0</v>
      </c>
      <c r="AJ217" s="11">
        <f t="shared" si="111"/>
        <v>0</v>
      </c>
      <c r="AK217" s="12">
        <f t="shared" si="112"/>
        <v>0</v>
      </c>
    </row>
    <row r="218" spans="1:37" x14ac:dyDescent="0.3">
      <c r="A218">
        <v>588012</v>
      </c>
      <c r="C218" s="1">
        <v>43655</v>
      </c>
      <c r="D218">
        <v>4</v>
      </c>
      <c r="E218" t="s">
        <v>234</v>
      </c>
      <c r="F218" t="s">
        <v>165</v>
      </c>
      <c r="G218" t="s">
        <v>24</v>
      </c>
      <c r="H218" s="23">
        <v>7808652</v>
      </c>
      <c r="J218" s="11">
        <f t="shared" si="85"/>
        <v>0</v>
      </c>
      <c r="K218" s="12">
        <f t="shared" si="86"/>
        <v>0</v>
      </c>
      <c r="L218">
        <f t="shared" si="87"/>
        <v>0</v>
      </c>
      <c r="M218">
        <f t="shared" si="88"/>
        <v>0</v>
      </c>
      <c r="N218" s="11">
        <f t="shared" si="89"/>
        <v>0</v>
      </c>
      <c r="O218" s="12">
        <f t="shared" si="90"/>
        <v>0</v>
      </c>
      <c r="P218">
        <f t="shared" si="91"/>
        <v>0</v>
      </c>
      <c r="Q218">
        <f t="shared" si="92"/>
        <v>0</v>
      </c>
      <c r="R218" s="11">
        <f t="shared" si="93"/>
        <v>0</v>
      </c>
      <c r="S218" s="12">
        <f t="shared" si="94"/>
        <v>0</v>
      </c>
      <c r="T218" s="11">
        <f t="shared" si="95"/>
        <v>0</v>
      </c>
      <c r="U218" s="12">
        <f t="shared" si="96"/>
        <v>0</v>
      </c>
      <c r="V218" s="11">
        <f t="shared" si="97"/>
        <v>0</v>
      </c>
      <c r="W218" s="12">
        <f t="shared" si="98"/>
        <v>0</v>
      </c>
      <c r="X218" s="11">
        <f t="shared" si="99"/>
        <v>0</v>
      </c>
      <c r="Y218" s="12">
        <f t="shared" si="100"/>
        <v>0</v>
      </c>
      <c r="Z218" s="11">
        <f t="shared" si="101"/>
        <v>0</v>
      </c>
      <c r="AA218" s="12">
        <f t="shared" si="102"/>
        <v>0</v>
      </c>
      <c r="AB218" s="11">
        <f t="shared" si="103"/>
        <v>0</v>
      </c>
      <c r="AC218" s="12">
        <f t="shared" si="104"/>
        <v>0</v>
      </c>
      <c r="AD218" s="11">
        <f t="shared" si="105"/>
        <v>0</v>
      </c>
      <c r="AE218" s="12">
        <f t="shared" si="106"/>
        <v>0</v>
      </c>
      <c r="AF218" s="11">
        <f t="shared" si="107"/>
        <v>0</v>
      </c>
      <c r="AG218" s="12">
        <f t="shared" si="108"/>
        <v>0</v>
      </c>
      <c r="AH218" s="11">
        <f t="shared" si="109"/>
        <v>0</v>
      </c>
      <c r="AI218" s="12">
        <f t="shared" si="110"/>
        <v>0</v>
      </c>
      <c r="AJ218" s="11">
        <f t="shared" si="111"/>
        <v>0</v>
      </c>
      <c r="AK218" s="12">
        <f t="shared" si="112"/>
        <v>0</v>
      </c>
    </row>
    <row r="219" spans="1:37" x14ac:dyDescent="0.3">
      <c r="A219">
        <v>588012</v>
      </c>
      <c r="C219" s="1">
        <v>43655</v>
      </c>
      <c r="D219">
        <v>5</v>
      </c>
      <c r="E219" t="s">
        <v>234</v>
      </c>
      <c r="F219" t="s">
        <v>165</v>
      </c>
      <c r="G219" t="s">
        <v>89</v>
      </c>
      <c r="H219" s="23">
        <v>8311920</v>
      </c>
      <c r="J219" s="11">
        <f t="shared" si="85"/>
        <v>0</v>
      </c>
      <c r="K219" s="12">
        <f t="shared" si="86"/>
        <v>0</v>
      </c>
      <c r="L219">
        <f t="shared" si="87"/>
        <v>0</v>
      </c>
      <c r="M219">
        <f t="shared" si="88"/>
        <v>0</v>
      </c>
      <c r="N219" s="11">
        <f t="shared" si="89"/>
        <v>0</v>
      </c>
      <c r="O219" s="12">
        <f t="shared" si="90"/>
        <v>0</v>
      </c>
      <c r="P219">
        <f t="shared" si="91"/>
        <v>0</v>
      </c>
      <c r="Q219">
        <f t="shared" si="92"/>
        <v>0</v>
      </c>
      <c r="R219" s="11">
        <f t="shared" si="93"/>
        <v>0</v>
      </c>
      <c r="S219" s="12">
        <f t="shared" si="94"/>
        <v>0</v>
      </c>
      <c r="T219" s="11">
        <f t="shared" si="95"/>
        <v>0</v>
      </c>
      <c r="U219" s="12">
        <f t="shared" si="96"/>
        <v>0</v>
      </c>
      <c r="V219" s="11">
        <f t="shared" si="97"/>
        <v>0</v>
      </c>
      <c r="W219" s="12">
        <f t="shared" si="98"/>
        <v>0</v>
      </c>
      <c r="X219" s="11">
        <f t="shared" si="99"/>
        <v>0</v>
      </c>
      <c r="Y219" s="12">
        <f t="shared" si="100"/>
        <v>0</v>
      </c>
      <c r="Z219" s="11">
        <f t="shared" si="101"/>
        <v>0</v>
      </c>
      <c r="AA219" s="12">
        <f t="shared" si="102"/>
        <v>0</v>
      </c>
      <c r="AB219" s="11">
        <f t="shared" si="103"/>
        <v>0</v>
      </c>
      <c r="AC219" s="12">
        <f t="shared" si="104"/>
        <v>0</v>
      </c>
      <c r="AD219" s="11">
        <f t="shared" si="105"/>
        <v>0</v>
      </c>
      <c r="AE219" s="12">
        <f t="shared" si="106"/>
        <v>0</v>
      </c>
      <c r="AF219" s="11">
        <f t="shared" si="107"/>
        <v>0</v>
      </c>
      <c r="AG219" s="12">
        <f t="shared" si="108"/>
        <v>0</v>
      </c>
      <c r="AH219" s="11">
        <f t="shared" si="109"/>
        <v>0</v>
      </c>
      <c r="AI219" s="12">
        <f t="shared" si="110"/>
        <v>0</v>
      </c>
      <c r="AJ219" s="11">
        <f t="shared" si="111"/>
        <v>0</v>
      </c>
      <c r="AK219" s="12">
        <f t="shared" si="112"/>
        <v>0</v>
      </c>
    </row>
    <row r="220" spans="1:37" x14ac:dyDescent="0.3">
      <c r="A220">
        <v>588012</v>
      </c>
      <c r="C220" s="1">
        <v>43655</v>
      </c>
      <c r="D220">
        <v>6</v>
      </c>
      <c r="E220" t="s">
        <v>234</v>
      </c>
      <c r="F220" t="s">
        <v>165</v>
      </c>
      <c r="G220" t="s">
        <v>17</v>
      </c>
      <c r="H220" s="23">
        <v>8405404</v>
      </c>
      <c r="J220" s="11">
        <f t="shared" si="85"/>
        <v>0</v>
      </c>
      <c r="K220" s="12">
        <f t="shared" si="86"/>
        <v>0</v>
      </c>
      <c r="L220">
        <f t="shared" si="87"/>
        <v>0</v>
      </c>
      <c r="M220">
        <f t="shared" si="88"/>
        <v>0</v>
      </c>
      <c r="N220" s="11">
        <f t="shared" si="89"/>
        <v>0</v>
      </c>
      <c r="O220" s="12">
        <f t="shared" si="90"/>
        <v>0</v>
      </c>
      <c r="P220">
        <f t="shared" si="91"/>
        <v>0</v>
      </c>
      <c r="Q220">
        <f t="shared" si="92"/>
        <v>0</v>
      </c>
      <c r="R220" s="11">
        <f t="shared" si="93"/>
        <v>0</v>
      </c>
      <c r="S220" s="12">
        <f t="shared" si="94"/>
        <v>0</v>
      </c>
      <c r="T220" s="11">
        <f t="shared" si="95"/>
        <v>0</v>
      </c>
      <c r="U220" s="12">
        <f t="shared" si="96"/>
        <v>0</v>
      </c>
      <c r="V220" s="11">
        <f t="shared" si="97"/>
        <v>0</v>
      </c>
      <c r="W220" s="12">
        <f t="shared" si="98"/>
        <v>0</v>
      </c>
      <c r="X220" s="11">
        <f t="shared" si="99"/>
        <v>0</v>
      </c>
      <c r="Y220" s="12">
        <f t="shared" si="100"/>
        <v>0</v>
      </c>
      <c r="Z220" s="11">
        <f t="shared" si="101"/>
        <v>0</v>
      </c>
      <c r="AA220" s="12">
        <f t="shared" si="102"/>
        <v>0</v>
      </c>
      <c r="AB220" s="11">
        <f t="shared" si="103"/>
        <v>0</v>
      </c>
      <c r="AC220" s="12">
        <f t="shared" si="104"/>
        <v>0</v>
      </c>
      <c r="AD220" s="11">
        <f t="shared" si="105"/>
        <v>0</v>
      </c>
      <c r="AE220" s="12">
        <f t="shared" si="106"/>
        <v>0</v>
      </c>
      <c r="AF220" s="11">
        <f t="shared" si="107"/>
        <v>0</v>
      </c>
      <c r="AG220" s="12">
        <f t="shared" si="108"/>
        <v>0</v>
      </c>
      <c r="AH220" s="11">
        <f t="shared" si="109"/>
        <v>0</v>
      </c>
      <c r="AI220" s="12">
        <f t="shared" si="110"/>
        <v>0</v>
      </c>
      <c r="AJ220" s="11">
        <f t="shared" si="111"/>
        <v>0</v>
      </c>
      <c r="AK220" s="12">
        <f t="shared" si="112"/>
        <v>0</v>
      </c>
    </row>
    <row r="221" spans="1:37" x14ac:dyDescent="0.3">
      <c r="A221">
        <v>588012</v>
      </c>
      <c r="C221" s="1">
        <v>43655</v>
      </c>
      <c r="D221">
        <v>7</v>
      </c>
      <c r="E221" t="s">
        <v>234</v>
      </c>
      <c r="F221" t="s">
        <v>165</v>
      </c>
      <c r="G221" t="s">
        <v>12</v>
      </c>
      <c r="H221" s="23">
        <v>8947684</v>
      </c>
      <c r="J221" s="11">
        <f t="shared" si="85"/>
        <v>0</v>
      </c>
      <c r="K221" s="12">
        <f t="shared" si="86"/>
        <v>0</v>
      </c>
      <c r="L221">
        <f t="shared" si="87"/>
        <v>0</v>
      </c>
      <c r="M221">
        <f t="shared" si="88"/>
        <v>0</v>
      </c>
      <c r="N221" s="11">
        <f t="shared" si="89"/>
        <v>0</v>
      </c>
      <c r="O221" s="12">
        <f t="shared" si="90"/>
        <v>0</v>
      </c>
      <c r="P221">
        <f t="shared" si="91"/>
        <v>0</v>
      </c>
      <c r="Q221">
        <f t="shared" si="92"/>
        <v>0</v>
      </c>
      <c r="R221" s="11">
        <f t="shared" si="93"/>
        <v>0</v>
      </c>
      <c r="S221" s="12">
        <f t="shared" si="94"/>
        <v>0</v>
      </c>
      <c r="T221" s="11">
        <f t="shared" si="95"/>
        <v>0</v>
      </c>
      <c r="U221" s="12">
        <f t="shared" si="96"/>
        <v>0</v>
      </c>
      <c r="V221" s="11">
        <f t="shared" si="97"/>
        <v>1</v>
      </c>
      <c r="W221" s="12">
        <f t="shared" si="98"/>
        <v>0</v>
      </c>
      <c r="X221" s="11">
        <f t="shared" si="99"/>
        <v>0</v>
      </c>
      <c r="Y221" s="12">
        <f t="shared" si="100"/>
        <v>0</v>
      </c>
      <c r="Z221" s="11">
        <f t="shared" si="101"/>
        <v>0</v>
      </c>
      <c r="AA221" s="12">
        <f t="shared" si="102"/>
        <v>0</v>
      </c>
      <c r="AB221" s="11">
        <f t="shared" si="103"/>
        <v>0</v>
      </c>
      <c r="AC221" s="12">
        <f t="shared" si="104"/>
        <v>0</v>
      </c>
      <c r="AD221" s="11">
        <f t="shared" si="105"/>
        <v>0</v>
      </c>
      <c r="AE221" s="12">
        <f t="shared" si="106"/>
        <v>0</v>
      </c>
      <c r="AF221" s="11">
        <f t="shared" si="107"/>
        <v>0</v>
      </c>
      <c r="AG221" s="12">
        <f t="shared" si="108"/>
        <v>0</v>
      </c>
      <c r="AH221" s="11">
        <f t="shared" si="109"/>
        <v>0</v>
      </c>
      <c r="AI221" s="12">
        <f t="shared" si="110"/>
        <v>0</v>
      </c>
      <c r="AJ221" s="11">
        <f t="shared" si="111"/>
        <v>0</v>
      </c>
      <c r="AK221" s="12">
        <f t="shared" si="112"/>
        <v>0</v>
      </c>
    </row>
    <row r="222" spans="1:37" x14ac:dyDescent="0.3">
      <c r="A222">
        <v>588012</v>
      </c>
      <c r="C222" s="1">
        <v>43655</v>
      </c>
      <c r="D222">
        <v>8</v>
      </c>
      <c r="E222" t="s">
        <v>234</v>
      </c>
      <c r="F222" t="s">
        <v>165</v>
      </c>
      <c r="G222" t="s">
        <v>156</v>
      </c>
      <c r="H222" s="23">
        <v>9377757</v>
      </c>
      <c r="J222" s="11">
        <f t="shared" si="85"/>
        <v>1</v>
      </c>
      <c r="K222" s="12">
        <f t="shared" si="86"/>
        <v>0</v>
      </c>
      <c r="L222">
        <f t="shared" si="87"/>
        <v>0</v>
      </c>
      <c r="M222">
        <f t="shared" si="88"/>
        <v>0</v>
      </c>
      <c r="N222" s="11">
        <f t="shared" si="89"/>
        <v>0</v>
      </c>
      <c r="O222" s="12">
        <f t="shared" si="90"/>
        <v>0</v>
      </c>
      <c r="P222">
        <f t="shared" si="91"/>
        <v>0</v>
      </c>
      <c r="Q222">
        <f t="shared" si="92"/>
        <v>0</v>
      </c>
      <c r="R222" s="11">
        <f t="shared" si="93"/>
        <v>0</v>
      </c>
      <c r="S222" s="12">
        <f t="shared" si="94"/>
        <v>0</v>
      </c>
      <c r="T222" s="11">
        <f t="shared" si="95"/>
        <v>0</v>
      </c>
      <c r="U222" s="12">
        <f t="shared" si="96"/>
        <v>0</v>
      </c>
      <c r="V222" s="11">
        <f t="shared" si="97"/>
        <v>0</v>
      </c>
      <c r="W222" s="12">
        <f t="shared" si="98"/>
        <v>0</v>
      </c>
      <c r="X222" s="11">
        <f t="shared" si="99"/>
        <v>0</v>
      </c>
      <c r="Y222" s="12">
        <f t="shared" si="100"/>
        <v>0</v>
      </c>
      <c r="Z222" s="11">
        <f t="shared" si="101"/>
        <v>0</v>
      </c>
      <c r="AA222" s="12">
        <f t="shared" si="102"/>
        <v>0</v>
      </c>
      <c r="AB222" s="11">
        <f t="shared" si="103"/>
        <v>0</v>
      </c>
      <c r="AC222" s="12">
        <f t="shared" si="104"/>
        <v>0</v>
      </c>
      <c r="AD222" s="11">
        <f t="shared" si="105"/>
        <v>0</v>
      </c>
      <c r="AE222" s="12">
        <f t="shared" si="106"/>
        <v>0</v>
      </c>
      <c r="AF222" s="11">
        <f t="shared" si="107"/>
        <v>0</v>
      </c>
      <c r="AG222" s="12">
        <f t="shared" si="108"/>
        <v>0</v>
      </c>
      <c r="AH222" s="11">
        <f t="shared" si="109"/>
        <v>0</v>
      </c>
      <c r="AI222" s="12">
        <f t="shared" si="110"/>
        <v>0</v>
      </c>
      <c r="AJ222" s="11">
        <f t="shared" si="111"/>
        <v>0</v>
      </c>
      <c r="AK222" s="12">
        <f t="shared" si="112"/>
        <v>0</v>
      </c>
    </row>
    <row r="223" spans="1:37" x14ac:dyDescent="0.3">
      <c r="A223">
        <v>588012</v>
      </c>
      <c r="C223" s="1">
        <v>43655</v>
      </c>
      <c r="D223">
        <v>9</v>
      </c>
      <c r="E223" t="s">
        <v>234</v>
      </c>
      <c r="F223" t="s">
        <v>165</v>
      </c>
      <c r="G223" t="s">
        <v>14</v>
      </c>
      <c r="H223" s="23">
        <v>11150907</v>
      </c>
      <c r="J223" s="11">
        <f t="shared" si="85"/>
        <v>0</v>
      </c>
      <c r="K223" s="12">
        <f t="shared" si="86"/>
        <v>0</v>
      </c>
      <c r="L223">
        <f t="shared" si="87"/>
        <v>0</v>
      </c>
      <c r="M223">
        <f t="shared" si="88"/>
        <v>0</v>
      </c>
      <c r="N223" s="11">
        <f t="shared" si="89"/>
        <v>0</v>
      </c>
      <c r="O223" s="12">
        <f t="shared" si="90"/>
        <v>0</v>
      </c>
      <c r="P223">
        <f t="shared" si="91"/>
        <v>0</v>
      </c>
      <c r="Q223">
        <f t="shared" si="92"/>
        <v>0</v>
      </c>
      <c r="R223" s="11">
        <f t="shared" si="93"/>
        <v>0</v>
      </c>
      <c r="S223" s="12">
        <f t="shared" si="94"/>
        <v>0</v>
      </c>
      <c r="T223" s="11">
        <f t="shared" si="95"/>
        <v>0</v>
      </c>
      <c r="U223" s="12">
        <f t="shared" si="96"/>
        <v>0</v>
      </c>
      <c r="V223" s="11">
        <f t="shared" si="97"/>
        <v>0</v>
      </c>
      <c r="W223" s="12">
        <f t="shared" si="98"/>
        <v>0</v>
      </c>
      <c r="X223" s="11">
        <f t="shared" si="99"/>
        <v>0</v>
      </c>
      <c r="Y223" s="12">
        <f t="shared" si="100"/>
        <v>0</v>
      </c>
      <c r="Z223" s="11">
        <f t="shared" si="101"/>
        <v>1</v>
      </c>
      <c r="AA223" s="12">
        <f t="shared" si="102"/>
        <v>0</v>
      </c>
      <c r="AB223" s="11">
        <f t="shared" si="103"/>
        <v>0</v>
      </c>
      <c r="AC223" s="12">
        <f t="shared" si="104"/>
        <v>0</v>
      </c>
      <c r="AD223" s="11">
        <f t="shared" si="105"/>
        <v>0</v>
      </c>
      <c r="AE223" s="12">
        <f t="shared" si="106"/>
        <v>0</v>
      </c>
      <c r="AF223" s="11">
        <f t="shared" si="107"/>
        <v>0</v>
      </c>
      <c r="AG223" s="12">
        <f t="shared" si="108"/>
        <v>0</v>
      </c>
      <c r="AH223" s="11">
        <f t="shared" si="109"/>
        <v>0</v>
      </c>
      <c r="AI223" s="12">
        <f t="shared" si="110"/>
        <v>0</v>
      </c>
      <c r="AJ223" s="11">
        <f t="shared" si="111"/>
        <v>0</v>
      </c>
      <c r="AK223" s="12">
        <f t="shared" si="112"/>
        <v>0</v>
      </c>
    </row>
    <row r="224" spans="1:37" x14ac:dyDescent="0.3">
      <c r="C224" s="1"/>
      <c r="J224" s="11">
        <f t="shared" si="85"/>
        <v>0</v>
      </c>
      <c r="K224" s="12">
        <f t="shared" si="86"/>
        <v>0</v>
      </c>
      <c r="L224">
        <f t="shared" si="87"/>
        <v>0</v>
      </c>
      <c r="M224">
        <f t="shared" si="88"/>
        <v>0</v>
      </c>
      <c r="N224" s="11">
        <f t="shared" si="89"/>
        <v>0</v>
      </c>
      <c r="O224" s="12">
        <f t="shared" si="90"/>
        <v>0</v>
      </c>
      <c r="P224">
        <f t="shared" si="91"/>
        <v>0</v>
      </c>
      <c r="Q224">
        <f t="shared" si="92"/>
        <v>0</v>
      </c>
      <c r="R224" s="11">
        <f t="shared" si="93"/>
        <v>0</v>
      </c>
      <c r="S224" s="12">
        <f t="shared" si="94"/>
        <v>0</v>
      </c>
      <c r="T224" s="11">
        <f t="shared" si="95"/>
        <v>0</v>
      </c>
      <c r="U224" s="12">
        <f t="shared" si="96"/>
        <v>0</v>
      </c>
      <c r="V224" s="11">
        <f t="shared" si="97"/>
        <v>0</v>
      </c>
      <c r="W224" s="12">
        <f t="shared" si="98"/>
        <v>0</v>
      </c>
      <c r="X224" s="11">
        <f t="shared" si="99"/>
        <v>0</v>
      </c>
      <c r="Y224" s="12">
        <f t="shared" si="100"/>
        <v>0</v>
      </c>
      <c r="Z224" s="11">
        <f t="shared" si="101"/>
        <v>0</v>
      </c>
      <c r="AA224" s="12">
        <f t="shared" si="102"/>
        <v>0</v>
      </c>
      <c r="AB224" s="11">
        <f t="shared" si="103"/>
        <v>0</v>
      </c>
      <c r="AC224" s="12">
        <f t="shared" si="104"/>
        <v>0</v>
      </c>
      <c r="AD224" s="11">
        <f t="shared" si="105"/>
        <v>0</v>
      </c>
      <c r="AE224" s="12">
        <f t="shared" si="106"/>
        <v>0</v>
      </c>
      <c r="AF224" s="11">
        <f t="shared" si="107"/>
        <v>0</v>
      </c>
      <c r="AG224" s="12">
        <f t="shared" si="108"/>
        <v>0</v>
      </c>
      <c r="AH224" s="11">
        <f t="shared" si="109"/>
        <v>0</v>
      </c>
      <c r="AI224" s="12">
        <f t="shared" si="110"/>
        <v>0</v>
      </c>
      <c r="AJ224" s="11">
        <f t="shared" si="111"/>
        <v>0</v>
      </c>
      <c r="AK224" s="12">
        <f t="shared" si="112"/>
        <v>0</v>
      </c>
    </row>
    <row r="225" spans="1:37" x14ac:dyDescent="0.3">
      <c r="A225">
        <v>585575</v>
      </c>
      <c r="C225" s="1">
        <v>43641</v>
      </c>
      <c r="D225">
        <v>1</v>
      </c>
      <c r="E225" t="s">
        <v>235</v>
      </c>
      <c r="F225" t="s">
        <v>178</v>
      </c>
      <c r="G225" t="s">
        <v>140</v>
      </c>
      <c r="H225" s="23">
        <v>5097757</v>
      </c>
      <c r="J225" s="11">
        <f t="shared" si="85"/>
        <v>0</v>
      </c>
      <c r="K225" s="12">
        <f t="shared" si="86"/>
        <v>0</v>
      </c>
      <c r="L225">
        <f t="shared" si="87"/>
        <v>0</v>
      </c>
      <c r="M225">
        <f t="shared" si="88"/>
        <v>0</v>
      </c>
      <c r="N225" s="11">
        <f t="shared" si="89"/>
        <v>0</v>
      </c>
      <c r="O225" s="12">
        <f t="shared" si="90"/>
        <v>0</v>
      </c>
      <c r="P225">
        <f t="shared" si="91"/>
        <v>0</v>
      </c>
      <c r="Q225">
        <f t="shared" si="92"/>
        <v>0</v>
      </c>
      <c r="R225" s="11">
        <f t="shared" si="93"/>
        <v>0</v>
      </c>
      <c r="S225" s="12">
        <f t="shared" si="94"/>
        <v>0</v>
      </c>
      <c r="T225" s="11">
        <f t="shared" si="95"/>
        <v>0</v>
      </c>
      <c r="U225" s="12">
        <f t="shared" si="96"/>
        <v>0</v>
      </c>
      <c r="V225" s="11">
        <f t="shared" si="97"/>
        <v>0</v>
      </c>
      <c r="W225" s="12">
        <f t="shared" si="98"/>
        <v>0</v>
      </c>
      <c r="X225" s="11">
        <f t="shared" si="99"/>
        <v>0</v>
      </c>
      <c r="Y225" s="12">
        <f t="shared" si="100"/>
        <v>0</v>
      </c>
      <c r="Z225" s="11">
        <f t="shared" si="101"/>
        <v>0</v>
      </c>
      <c r="AA225" s="12">
        <f t="shared" si="102"/>
        <v>0</v>
      </c>
      <c r="AB225" s="11">
        <f t="shared" si="103"/>
        <v>0</v>
      </c>
      <c r="AC225" s="12">
        <f t="shared" si="104"/>
        <v>0</v>
      </c>
      <c r="AD225" s="11">
        <f t="shared" si="105"/>
        <v>0</v>
      </c>
      <c r="AE225" s="12">
        <f t="shared" si="106"/>
        <v>0</v>
      </c>
      <c r="AF225" s="11">
        <f t="shared" si="107"/>
        <v>0</v>
      </c>
      <c r="AG225" s="12">
        <f t="shared" si="108"/>
        <v>0</v>
      </c>
      <c r="AH225" s="11">
        <f t="shared" si="109"/>
        <v>0</v>
      </c>
      <c r="AI225" s="12">
        <f t="shared" si="110"/>
        <v>0</v>
      </c>
      <c r="AJ225" s="11">
        <f t="shared" si="111"/>
        <v>0</v>
      </c>
      <c r="AK225" s="12">
        <f t="shared" si="112"/>
        <v>0</v>
      </c>
    </row>
    <row r="226" spans="1:37" x14ac:dyDescent="0.3">
      <c r="A226">
        <v>585575</v>
      </c>
      <c r="C226" s="1">
        <v>43641</v>
      </c>
      <c r="D226">
        <v>2</v>
      </c>
      <c r="E226" t="s">
        <v>235</v>
      </c>
      <c r="F226" t="s">
        <v>178</v>
      </c>
      <c r="G226" t="s">
        <v>141</v>
      </c>
      <c r="H226" s="23">
        <v>5154000</v>
      </c>
      <c r="J226" s="11">
        <f t="shared" si="85"/>
        <v>0</v>
      </c>
      <c r="K226" s="12">
        <f t="shared" si="86"/>
        <v>0</v>
      </c>
      <c r="L226">
        <f t="shared" si="87"/>
        <v>0</v>
      </c>
      <c r="M226">
        <f t="shared" si="88"/>
        <v>0</v>
      </c>
      <c r="N226" s="11">
        <f t="shared" si="89"/>
        <v>0</v>
      </c>
      <c r="O226" s="12">
        <f t="shared" si="90"/>
        <v>0</v>
      </c>
      <c r="P226">
        <f t="shared" si="91"/>
        <v>0</v>
      </c>
      <c r="Q226">
        <f t="shared" si="92"/>
        <v>0</v>
      </c>
      <c r="R226" s="11">
        <f t="shared" si="93"/>
        <v>0</v>
      </c>
      <c r="S226" s="12">
        <f t="shared" si="94"/>
        <v>0</v>
      </c>
      <c r="T226" s="11">
        <f t="shared" si="95"/>
        <v>0</v>
      </c>
      <c r="U226" s="12">
        <f t="shared" si="96"/>
        <v>0</v>
      </c>
      <c r="V226" s="11">
        <f t="shared" si="97"/>
        <v>0</v>
      </c>
      <c r="W226" s="12">
        <f t="shared" si="98"/>
        <v>0</v>
      </c>
      <c r="X226" s="11">
        <f t="shared" si="99"/>
        <v>0</v>
      </c>
      <c r="Y226" s="12">
        <f t="shared" si="100"/>
        <v>0</v>
      </c>
      <c r="Z226" s="11">
        <f t="shared" si="101"/>
        <v>0</v>
      </c>
      <c r="AA226" s="12">
        <f t="shared" si="102"/>
        <v>0</v>
      </c>
      <c r="AB226" s="11">
        <f t="shared" si="103"/>
        <v>0</v>
      </c>
      <c r="AC226" s="12">
        <f t="shared" si="104"/>
        <v>0</v>
      </c>
      <c r="AD226" s="11">
        <f t="shared" si="105"/>
        <v>0</v>
      </c>
      <c r="AE226" s="12">
        <f t="shared" si="106"/>
        <v>0</v>
      </c>
      <c r="AF226" s="11">
        <f t="shared" si="107"/>
        <v>0</v>
      </c>
      <c r="AG226" s="12">
        <f t="shared" si="108"/>
        <v>0</v>
      </c>
      <c r="AH226" s="11">
        <f t="shared" si="109"/>
        <v>0</v>
      </c>
      <c r="AI226" s="12">
        <f t="shared" si="110"/>
        <v>0</v>
      </c>
      <c r="AJ226" s="11">
        <f t="shared" si="111"/>
        <v>0</v>
      </c>
      <c r="AK226" s="12">
        <f t="shared" si="112"/>
        <v>0</v>
      </c>
    </row>
    <row r="227" spans="1:37" x14ac:dyDescent="0.3">
      <c r="A227">
        <v>585575</v>
      </c>
      <c r="C227" s="1">
        <v>43641</v>
      </c>
      <c r="D227">
        <v>3</v>
      </c>
      <c r="E227" t="s">
        <v>235</v>
      </c>
      <c r="F227" t="s">
        <v>178</v>
      </c>
      <c r="G227" t="s">
        <v>142</v>
      </c>
      <c r="H227" s="23">
        <v>5272201</v>
      </c>
      <c r="J227" s="11">
        <f t="shared" si="85"/>
        <v>0</v>
      </c>
      <c r="K227" s="12">
        <f t="shared" si="86"/>
        <v>0</v>
      </c>
      <c r="L227">
        <f t="shared" si="87"/>
        <v>0</v>
      </c>
      <c r="M227">
        <f t="shared" si="88"/>
        <v>0</v>
      </c>
      <c r="N227" s="11">
        <f t="shared" si="89"/>
        <v>0</v>
      </c>
      <c r="O227" s="12">
        <f t="shared" si="90"/>
        <v>0</v>
      </c>
      <c r="P227">
        <f t="shared" si="91"/>
        <v>0</v>
      </c>
      <c r="Q227">
        <f t="shared" si="92"/>
        <v>0</v>
      </c>
      <c r="R227" s="11">
        <f t="shared" si="93"/>
        <v>0</v>
      </c>
      <c r="S227" s="12">
        <f t="shared" si="94"/>
        <v>0</v>
      </c>
      <c r="T227" s="11">
        <f t="shared" si="95"/>
        <v>0</v>
      </c>
      <c r="U227" s="12">
        <f t="shared" si="96"/>
        <v>0</v>
      </c>
      <c r="V227" s="11">
        <f t="shared" si="97"/>
        <v>0</v>
      </c>
      <c r="W227" s="12">
        <f t="shared" si="98"/>
        <v>0</v>
      </c>
      <c r="X227" s="11">
        <f t="shared" si="99"/>
        <v>0</v>
      </c>
      <c r="Y227" s="12">
        <f t="shared" si="100"/>
        <v>0</v>
      </c>
      <c r="Z227" s="11">
        <f t="shared" si="101"/>
        <v>0</v>
      </c>
      <c r="AA227" s="12">
        <f t="shared" si="102"/>
        <v>0</v>
      </c>
      <c r="AB227" s="11">
        <f t="shared" si="103"/>
        <v>0</v>
      </c>
      <c r="AC227" s="12">
        <f t="shared" si="104"/>
        <v>0</v>
      </c>
      <c r="AD227" s="11">
        <f t="shared" si="105"/>
        <v>0</v>
      </c>
      <c r="AE227" s="12">
        <f t="shared" si="106"/>
        <v>0</v>
      </c>
      <c r="AF227" s="11">
        <f t="shared" si="107"/>
        <v>0</v>
      </c>
      <c r="AG227" s="12">
        <f t="shared" si="108"/>
        <v>0</v>
      </c>
      <c r="AH227" s="11">
        <f t="shared" si="109"/>
        <v>0</v>
      </c>
      <c r="AI227" s="12">
        <f t="shared" si="110"/>
        <v>0</v>
      </c>
      <c r="AJ227" s="11">
        <f t="shared" si="111"/>
        <v>0</v>
      </c>
      <c r="AK227" s="12">
        <f t="shared" si="112"/>
        <v>0</v>
      </c>
    </row>
    <row r="228" spans="1:37" x14ac:dyDescent="0.3">
      <c r="A228">
        <v>585575</v>
      </c>
      <c r="C228" s="1">
        <v>43641</v>
      </c>
      <c r="D228">
        <v>4</v>
      </c>
      <c r="E228" t="s">
        <v>235</v>
      </c>
      <c r="F228" t="s">
        <v>178</v>
      </c>
      <c r="G228" t="s">
        <v>27</v>
      </c>
      <c r="H228" s="23">
        <v>5697000</v>
      </c>
      <c r="J228" s="11">
        <f t="shared" si="85"/>
        <v>0</v>
      </c>
      <c r="K228" s="12">
        <f t="shared" si="86"/>
        <v>0</v>
      </c>
      <c r="L228">
        <f t="shared" si="87"/>
        <v>0</v>
      </c>
      <c r="M228">
        <f t="shared" si="88"/>
        <v>0</v>
      </c>
      <c r="N228" s="11">
        <f t="shared" si="89"/>
        <v>0</v>
      </c>
      <c r="O228" s="12">
        <f t="shared" si="90"/>
        <v>0</v>
      </c>
      <c r="P228">
        <f t="shared" si="91"/>
        <v>0</v>
      </c>
      <c r="Q228">
        <f t="shared" si="92"/>
        <v>0</v>
      </c>
      <c r="R228" s="11">
        <f t="shared" si="93"/>
        <v>0</v>
      </c>
      <c r="S228" s="12">
        <f t="shared" si="94"/>
        <v>0</v>
      </c>
      <c r="T228" s="11">
        <f t="shared" si="95"/>
        <v>0</v>
      </c>
      <c r="U228" s="12">
        <f t="shared" si="96"/>
        <v>0</v>
      </c>
      <c r="V228" s="11">
        <f t="shared" si="97"/>
        <v>0</v>
      </c>
      <c r="W228" s="12">
        <f t="shared" si="98"/>
        <v>0</v>
      </c>
      <c r="X228" s="11">
        <f t="shared" si="99"/>
        <v>0</v>
      </c>
      <c r="Y228" s="12">
        <f t="shared" si="100"/>
        <v>0</v>
      </c>
      <c r="Z228" s="11">
        <f t="shared" si="101"/>
        <v>0</v>
      </c>
      <c r="AA228" s="12">
        <f t="shared" si="102"/>
        <v>0</v>
      </c>
      <c r="AB228" s="11">
        <f t="shared" si="103"/>
        <v>0</v>
      </c>
      <c r="AC228" s="12">
        <f t="shared" si="104"/>
        <v>0</v>
      </c>
      <c r="AD228" s="11">
        <f t="shared" si="105"/>
        <v>0</v>
      </c>
      <c r="AE228" s="12">
        <f t="shared" si="106"/>
        <v>0</v>
      </c>
      <c r="AF228" s="11">
        <f t="shared" si="107"/>
        <v>0</v>
      </c>
      <c r="AG228" s="12">
        <f t="shared" si="108"/>
        <v>0</v>
      </c>
      <c r="AH228" s="11">
        <f t="shared" si="109"/>
        <v>0</v>
      </c>
      <c r="AI228" s="12">
        <f t="shared" si="110"/>
        <v>0</v>
      </c>
      <c r="AJ228" s="11">
        <f t="shared" si="111"/>
        <v>0</v>
      </c>
      <c r="AK228" s="12">
        <f t="shared" si="112"/>
        <v>0</v>
      </c>
    </row>
    <row r="229" spans="1:37" x14ac:dyDescent="0.3">
      <c r="A229">
        <v>585575</v>
      </c>
      <c r="C229" s="1">
        <v>43641</v>
      </c>
      <c r="D229">
        <v>5</v>
      </c>
      <c r="E229" t="s">
        <v>235</v>
      </c>
      <c r="F229" t="s">
        <v>178</v>
      </c>
      <c r="G229" t="s">
        <v>62</v>
      </c>
      <c r="H229" s="23">
        <v>5782275</v>
      </c>
      <c r="J229" s="11">
        <f t="shared" si="85"/>
        <v>0</v>
      </c>
      <c r="K229" s="12">
        <f t="shared" si="86"/>
        <v>0</v>
      </c>
      <c r="L229">
        <f t="shared" si="87"/>
        <v>0</v>
      </c>
      <c r="M229">
        <f t="shared" si="88"/>
        <v>0</v>
      </c>
      <c r="N229" s="11">
        <f t="shared" si="89"/>
        <v>0</v>
      </c>
      <c r="O229" s="12">
        <f t="shared" si="90"/>
        <v>0</v>
      </c>
      <c r="P229">
        <f t="shared" si="91"/>
        <v>0</v>
      </c>
      <c r="Q229">
        <f t="shared" si="92"/>
        <v>0</v>
      </c>
      <c r="R229" s="11">
        <f t="shared" si="93"/>
        <v>0</v>
      </c>
      <c r="S229" s="12">
        <f t="shared" si="94"/>
        <v>0</v>
      </c>
      <c r="T229" s="11">
        <f t="shared" si="95"/>
        <v>0</v>
      </c>
      <c r="U229" s="12">
        <f t="shared" si="96"/>
        <v>0</v>
      </c>
      <c r="V229" s="11">
        <f t="shared" si="97"/>
        <v>0</v>
      </c>
      <c r="W229" s="12">
        <f t="shared" si="98"/>
        <v>0</v>
      </c>
      <c r="X229" s="11">
        <f t="shared" si="99"/>
        <v>0</v>
      </c>
      <c r="Y229" s="12">
        <f t="shared" si="100"/>
        <v>0</v>
      </c>
      <c r="Z229" s="11">
        <f t="shared" si="101"/>
        <v>0</v>
      </c>
      <c r="AA229" s="12">
        <f t="shared" si="102"/>
        <v>0</v>
      </c>
      <c r="AB229" s="11">
        <f t="shared" si="103"/>
        <v>0</v>
      </c>
      <c r="AC229" s="12">
        <f t="shared" si="104"/>
        <v>0</v>
      </c>
      <c r="AD229" s="11">
        <f t="shared" si="105"/>
        <v>0</v>
      </c>
      <c r="AE229" s="12">
        <f t="shared" si="106"/>
        <v>0</v>
      </c>
      <c r="AF229" s="11">
        <f t="shared" si="107"/>
        <v>0</v>
      </c>
      <c r="AG229" s="12">
        <f t="shared" si="108"/>
        <v>0</v>
      </c>
      <c r="AH229" s="11">
        <f t="shared" si="109"/>
        <v>0</v>
      </c>
      <c r="AI229" s="12">
        <f t="shared" si="110"/>
        <v>0</v>
      </c>
      <c r="AJ229" s="11">
        <f t="shared" si="111"/>
        <v>0</v>
      </c>
      <c r="AK229" s="12">
        <f t="shared" si="112"/>
        <v>0</v>
      </c>
    </row>
    <row r="230" spans="1:37" x14ac:dyDescent="0.3">
      <c r="A230">
        <v>585575</v>
      </c>
      <c r="C230" s="1">
        <v>43641</v>
      </c>
      <c r="D230">
        <v>6</v>
      </c>
      <c r="E230" t="s">
        <v>235</v>
      </c>
      <c r="F230" t="s">
        <v>178</v>
      </c>
      <c r="G230" t="s">
        <v>143</v>
      </c>
      <c r="H230" s="23">
        <v>5946125</v>
      </c>
      <c r="J230" s="11">
        <f t="shared" si="85"/>
        <v>0</v>
      </c>
      <c r="K230" s="12">
        <f t="shared" si="86"/>
        <v>0</v>
      </c>
      <c r="L230">
        <f t="shared" si="87"/>
        <v>0</v>
      </c>
      <c r="M230">
        <f t="shared" si="88"/>
        <v>0</v>
      </c>
      <c r="N230" s="11">
        <f t="shared" si="89"/>
        <v>0</v>
      </c>
      <c r="O230" s="12">
        <f t="shared" si="90"/>
        <v>0</v>
      </c>
      <c r="P230">
        <f t="shared" si="91"/>
        <v>0</v>
      </c>
      <c r="Q230">
        <f t="shared" si="92"/>
        <v>0</v>
      </c>
      <c r="R230" s="11">
        <f t="shared" si="93"/>
        <v>0</v>
      </c>
      <c r="S230" s="12">
        <f t="shared" si="94"/>
        <v>0</v>
      </c>
      <c r="T230" s="11">
        <f t="shared" si="95"/>
        <v>0</v>
      </c>
      <c r="U230" s="12">
        <f t="shared" si="96"/>
        <v>0</v>
      </c>
      <c r="V230" s="11">
        <f t="shared" si="97"/>
        <v>0</v>
      </c>
      <c r="W230" s="12">
        <f t="shared" si="98"/>
        <v>0</v>
      </c>
      <c r="X230" s="11">
        <f t="shared" si="99"/>
        <v>0</v>
      </c>
      <c r="Y230" s="12">
        <f t="shared" si="100"/>
        <v>0</v>
      </c>
      <c r="Z230" s="11">
        <f t="shared" si="101"/>
        <v>0</v>
      </c>
      <c r="AA230" s="12">
        <f t="shared" si="102"/>
        <v>0</v>
      </c>
      <c r="AB230" s="11">
        <f t="shared" si="103"/>
        <v>0</v>
      </c>
      <c r="AC230" s="12">
        <f t="shared" si="104"/>
        <v>0</v>
      </c>
      <c r="AD230" s="11">
        <f t="shared" si="105"/>
        <v>0</v>
      </c>
      <c r="AE230" s="12">
        <f t="shared" si="106"/>
        <v>0</v>
      </c>
      <c r="AF230" s="11">
        <f t="shared" si="107"/>
        <v>0</v>
      </c>
      <c r="AG230" s="12">
        <f t="shared" si="108"/>
        <v>0</v>
      </c>
      <c r="AH230" s="11">
        <f t="shared" si="109"/>
        <v>0</v>
      </c>
      <c r="AI230" s="12">
        <f t="shared" si="110"/>
        <v>0</v>
      </c>
      <c r="AJ230" s="11">
        <f t="shared" si="111"/>
        <v>0</v>
      </c>
      <c r="AK230" s="12">
        <f t="shared" si="112"/>
        <v>0</v>
      </c>
    </row>
    <row r="231" spans="1:37" x14ac:dyDescent="0.3">
      <c r="A231">
        <v>585575</v>
      </c>
      <c r="C231" s="1">
        <v>43641</v>
      </c>
      <c r="D231">
        <v>7</v>
      </c>
      <c r="E231" t="s">
        <v>235</v>
      </c>
      <c r="F231" t="s">
        <v>178</v>
      </c>
      <c r="G231" t="s">
        <v>144</v>
      </c>
      <c r="H231" s="23">
        <v>5965587</v>
      </c>
      <c r="J231" s="11">
        <f t="shared" si="85"/>
        <v>0</v>
      </c>
      <c r="K231" s="12">
        <f t="shared" si="86"/>
        <v>0</v>
      </c>
      <c r="L231">
        <f t="shared" si="87"/>
        <v>0</v>
      </c>
      <c r="M231">
        <f t="shared" si="88"/>
        <v>0</v>
      </c>
      <c r="N231" s="11">
        <f t="shared" si="89"/>
        <v>0</v>
      </c>
      <c r="O231" s="12">
        <f t="shared" si="90"/>
        <v>0</v>
      </c>
      <c r="P231">
        <f t="shared" si="91"/>
        <v>0</v>
      </c>
      <c r="Q231">
        <f t="shared" si="92"/>
        <v>0</v>
      </c>
      <c r="R231" s="11">
        <f t="shared" si="93"/>
        <v>0</v>
      </c>
      <c r="S231" s="12">
        <f t="shared" si="94"/>
        <v>0</v>
      </c>
      <c r="T231" s="11">
        <f t="shared" si="95"/>
        <v>0</v>
      </c>
      <c r="U231" s="12">
        <f t="shared" si="96"/>
        <v>0</v>
      </c>
      <c r="V231" s="11">
        <f t="shared" si="97"/>
        <v>0</v>
      </c>
      <c r="W231" s="12">
        <f t="shared" si="98"/>
        <v>0</v>
      </c>
      <c r="X231" s="11">
        <f t="shared" si="99"/>
        <v>0</v>
      </c>
      <c r="Y231" s="12">
        <f t="shared" si="100"/>
        <v>0</v>
      </c>
      <c r="Z231" s="11">
        <f t="shared" si="101"/>
        <v>0</v>
      </c>
      <c r="AA231" s="12">
        <f t="shared" si="102"/>
        <v>0</v>
      </c>
      <c r="AB231" s="11">
        <f t="shared" si="103"/>
        <v>0</v>
      </c>
      <c r="AC231" s="12">
        <f t="shared" si="104"/>
        <v>0</v>
      </c>
      <c r="AD231" s="11">
        <f t="shared" si="105"/>
        <v>0</v>
      </c>
      <c r="AE231" s="12">
        <f t="shared" si="106"/>
        <v>0</v>
      </c>
      <c r="AF231" s="11">
        <f t="shared" si="107"/>
        <v>0</v>
      </c>
      <c r="AG231" s="12">
        <f t="shared" si="108"/>
        <v>0</v>
      </c>
      <c r="AH231" s="11">
        <f t="shared" si="109"/>
        <v>0</v>
      </c>
      <c r="AI231" s="12">
        <f t="shared" si="110"/>
        <v>0</v>
      </c>
      <c r="AJ231" s="11">
        <f t="shared" si="111"/>
        <v>0</v>
      </c>
      <c r="AK231" s="12">
        <f t="shared" si="112"/>
        <v>0</v>
      </c>
    </row>
    <row r="232" spans="1:37" x14ac:dyDescent="0.3">
      <c r="A232">
        <v>585575</v>
      </c>
      <c r="C232" s="1">
        <v>43641</v>
      </c>
      <c r="D232">
        <v>8</v>
      </c>
      <c r="E232" t="s">
        <v>235</v>
      </c>
      <c r="F232" t="s">
        <v>178</v>
      </c>
      <c r="G232" t="s">
        <v>13</v>
      </c>
      <c r="H232" s="23">
        <v>6108790</v>
      </c>
      <c r="J232" s="11">
        <f t="shared" si="85"/>
        <v>0</v>
      </c>
      <c r="K232" s="12">
        <f t="shared" si="86"/>
        <v>0</v>
      </c>
      <c r="L232">
        <f t="shared" si="87"/>
        <v>0</v>
      </c>
      <c r="M232">
        <f t="shared" si="88"/>
        <v>0</v>
      </c>
      <c r="N232" s="11">
        <f t="shared" si="89"/>
        <v>1</v>
      </c>
      <c r="O232" s="12">
        <f t="shared" si="90"/>
        <v>0</v>
      </c>
      <c r="P232">
        <f t="shared" si="91"/>
        <v>0</v>
      </c>
      <c r="Q232">
        <f t="shared" si="92"/>
        <v>0</v>
      </c>
      <c r="R232" s="11">
        <f t="shared" si="93"/>
        <v>0</v>
      </c>
      <c r="S232" s="12">
        <f t="shared" si="94"/>
        <v>0</v>
      </c>
      <c r="T232" s="11">
        <f t="shared" si="95"/>
        <v>0</v>
      </c>
      <c r="U232" s="12">
        <f t="shared" si="96"/>
        <v>0</v>
      </c>
      <c r="V232" s="11">
        <f t="shared" si="97"/>
        <v>0</v>
      </c>
      <c r="W232" s="12">
        <f t="shared" si="98"/>
        <v>0</v>
      </c>
      <c r="X232" s="11">
        <f t="shared" si="99"/>
        <v>0</v>
      </c>
      <c r="Y232" s="12">
        <f t="shared" si="100"/>
        <v>0</v>
      </c>
      <c r="Z232" s="11">
        <f t="shared" si="101"/>
        <v>0</v>
      </c>
      <c r="AA232" s="12">
        <f t="shared" si="102"/>
        <v>0</v>
      </c>
      <c r="AB232" s="11">
        <f t="shared" si="103"/>
        <v>0</v>
      </c>
      <c r="AC232" s="12">
        <f t="shared" si="104"/>
        <v>0</v>
      </c>
      <c r="AD232" s="11">
        <f t="shared" si="105"/>
        <v>0</v>
      </c>
      <c r="AE232" s="12">
        <f t="shared" si="106"/>
        <v>0</v>
      </c>
      <c r="AF232" s="11">
        <f t="shared" si="107"/>
        <v>0</v>
      </c>
      <c r="AG232" s="12">
        <f t="shared" si="108"/>
        <v>0</v>
      </c>
      <c r="AH232" s="11">
        <f t="shared" si="109"/>
        <v>0</v>
      </c>
      <c r="AI232" s="12">
        <f t="shared" si="110"/>
        <v>0</v>
      </c>
      <c r="AJ232" s="11">
        <f t="shared" si="111"/>
        <v>0</v>
      </c>
      <c r="AK232" s="12">
        <f t="shared" si="112"/>
        <v>0</v>
      </c>
    </row>
    <row r="233" spans="1:37" x14ac:dyDescent="0.3">
      <c r="A233">
        <v>585575</v>
      </c>
      <c r="C233" s="1">
        <v>43641</v>
      </c>
      <c r="D233">
        <v>9</v>
      </c>
      <c r="E233" t="s">
        <v>235</v>
      </c>
      <c r="F233" t="s">
        <v>178</v>
      </c>
      <c r="G233" t="s">
        <v>145</v>
      </c>
      <c r="H233" s="23">
        <v>6488510</v>
      </c>
      <c r="J233" s="11">
        <f t="shared" si="85"/>
        <v>0</v>
      </c>
      <c r="K233" s="12">
        <f t="shared" si="86"/>
        <v>0</v>
      </c>
      <c r="L233">
        <f t="shared" si="87"/>
        <v>0</v>
      </c>
      <c r="M233">
        <f t="shared" si="88"/>
        <v>0</v>
      </c>
      <c r="N233" s="11">
        <f t="shared" si="89"/>
        <v>0</v>
      </c>
      <c r="O233" s="12">
        <f t="shared" si="90"/>
        <v>0</v>
      </c>
      <c r="P233">
        <f t="shared" si="91"/>
        <v>0</v>
      </c>
      <c r="Q233">
        <f t="shared" si="92"/>
        <v>0</v>
      </c>
      <c r="R233" s="11">
        <f t="shared" si="93"/>
        <v>0</v>
      </c>
      <c r="S233" s="12">
        <f t="shared" si="94"/>
        <v>0</v>
      </c>
      <c r="T233" s="11">
        <f t="shared" si="95"/>
        <v>0</v>
      </c>
      <c r="U233" s="12">
        <f t="shared" si="96"/>
        <v>0</v>
      </c>
      <c r="V233" s="11">
        <f t="shared" si="97"/>
        <v>0</v>
      </c>
      <c r="W233" s="12">
        <f t="shared" si="98"/>
        <v>0</v>
      </c>
      <c r="X233" s="11">
        <f t="shared" si="99"/>
        <v>0</v>
      </c>
      <c r="Y233" s="12">
        <f t="shared" si="100"/>
        <v>0</v>
      </c>
      <c r="Z233" s="11">
        <f t="shared" si="101"/>
        <v>0</v>
      </c>
      <c r="AA233" s="12">
        <f t="shared" si="102"/>
        <v>0</v>
      </c>
      <c r="AB233" s="11">
        <f t="shared" si="103"/>
        <v>0</v>
      </c>
      <c r="AC233" s="12">
        <f t="shared" si="104"/>
        <v>0</v>
      </c>
      <c r="AD233" s="11">
        <f t="shared" si="105"/>
        <v>0</v>
      </c>
      <c r="AE233" s="12">
        <f t="shared" si="106"/>
        <v>0</v>
      </c>
      <c r="AF233" s="11">
        <f t="shared" si="107"/>
        <v>0</v>
      </c>
      <c r="AG233" s="12">
        <f t="shared" si="108"/>
        <v>0</v>
      </c>
      <c r="AH233" s="11">
        <f t="shared" si="109"/>
        <v>0</v>
      </c>
      <c r="AI233" s="12">
        <f t="shared" si="110"/>
        <v>0</v>
      </c>
      <c r="AJ233" s="11">
        <f t="shared" si="111"/>
        <v>0</v>
      </c>
      <c r="AK233" s="12">
        <f t="shared" si="112"/>
        <v>0</v>
      </c>
    </row>
    <row r="234" spans="1:37" x14ac:dyDescent="0.3">
      <c r="A234">
        <v>585575</v>
      </c>
      <c r="C234" s="1">
        <v>43641</v>
      </c>
      <c r="D234">
        <v>10</v>
      </c>
      <c r="E234" t="s">
        <v>235</v>
      </c>
      <c r="F234" t="s">
        <v>178</v>
      </c>
      <c r="G234" t="s">
        <v>73</v>
      </c>
      <c r="H234" s="23">
        <v>6865365</v>
      </c>
      <c r="J234" s="11">
        <f t="shared" si="85"/>
        <v>0</v>
      </c>
      <c r="K234" s="12">
        <f t="shared" si="86"/>
        <v>0</v>
      </c>
      <c r="L234">
        <f t="shared" si="87"/>
        <v>0</v>
      </c>
      <c r="M234">
        <f t="shared" si="88"/>
        <v>0</v>
      </c>
      <c r="N234" s="11">
        <f t="shared" si="89"/>
        <v>0</v>
      </c>
      <c r="O234" s="12">
        <f t="shared" si="90"/>
        <v>0</v>
      </c>
      <c r="P234">
        <f t="shared" si="91"/>
        <v>0</v>
      </c>
      <c r="Q234">
        <f t="shared" si="92"/>
        <v>0</v>
      </c>
      <c r="R234" s="11">
        <f t="shared" si="93"/>
        <v>0</v>
      </c>
      <c r="S234" s="12">
        <f t="shared" si="94"/>
        <v>0</v>
      </c>
      <c r="T234" s="11">
        <f t="shared" si="95"/>
        <v>0</v>
      </c>
      <c r="U234" s="12">
        <f t="shared" si="96"/>
        <v>0</v>
      </c>
      <c r="V234" s="11">
        <f t="shared" si="97"/>
        <v>0</v>
      </c>
      <c r="W234" s="12">
        <f t="shared" si="98"/>
        <v>0</v>
      </c>
      <c r="X234" s="11">
        <f t="shared" si="99"/>
        <v>0</v>
      </c>
      <c r="Y234" s="12">
        <f t="shared" si="100"/>
        <v>0</v>
      </c>
      <c r="Z234" s="11">
        <f t="shared" si="101"/>
        <v>0</v>
      </c>
      <c r="AA234" s="12">
        <f t="shared" si="102"/>
        <v>0</v>
      </c>
      <c r="AB234" s="11">
        <f t="shared" si="103"/>
        <v>0</v>
      </c>
      <c r="AC234" s="12">
        <f t="shared" si="104"/>
        <v>0</v>
      </c>
      <c r="AD234" s="11">
        <f t="shared" si="105"/>
        <v>0</v>
      </c>
      <c r="AE234" s="12">
        <f t="shared" si="106"/>
        <v>0</v>
      </c>
      <c r="AF234" s="11">
        <f t="shared" si="107"/>
        <v>0</v>
      </c>
      <c r="AG234" s="12">
        <f t="shared" si="108"/>
        <v>0</v>
      </c>
      <c r="AH234" s="11">
        <f t="shared" si="109"/>
        <v>0</v>
      </c>
      <c r="AI234" s="12">
        <f t="shared" si="110"/>
        <v>0</v>
      </c>
      <c r="AJ234" s="11">
        <f t="shared" si="111"/>
        <v>0</v>
      </c>
      <c r="AK234" s="12">
        <f t="shared" si="112"/>
        <v>0</v>
      </c>
    </row>
    <row r="235" spans="1:37" x14ac:dyDescent="0.3">
      <c r="A235">
        <v>585575</v>
      </c>
      <c r="C235" s="1">
        <v>43641</v>
      </c>
      <c r="D235">
        <v>11</v>
      </c>
      <c r="E235" t="s">
        <v>235</v>
      </c>
      <c r="F235" t="s">
        <v>178</v>
      </c>
      <c r="G235" t="s">
        <v>87</v>
      </c>
      <c r="H235" s="23">
        <v>8138820</v>
      </c>
      <c r="J235" s="11">
        <f t="shared" si="85"/>
        <v>0</v>
      </c>
      <c r="K235" s="12">
        <f t="shared" si="86"/>
        <v>0</v>
      </c>
      <c r="L235">
        <f t="shared" si="87"/>
        <v>0</v>
      </c>
      <c r="M235">
        <f t="shared" si="88"/>
        <v>0</v>
      </c>
      <c r="N235" s="11">
        <f t="shared" si="89"/>
        <v>0</v>
      </c>
      <c r="O235" s="12">
        <f t="shared" si="90"/>
        <v>0</v>
      </c>
      <c r="P235">
        <f t="shared" si="91"/>
        <v>0</v>
      </c>
      <c r="Q235">
        <f t="shared" si="92"/>
        <v>0</v>
      </c>
      <c r="R235" s="11">
        <f t="shared" si="93"/>
        <v>0</v>
      </c>
      <c r="S235" s="12">
        <f t="shared" si="94"/>
        <v>0</v>
      </c>
      <c r="T235" s="11">
        <f t="shared" si="95"/>
        <v>0</v>
      </c>
      <c r="U235" s="12">
        <f t="shared" si="96"/>
        <v>0</v>
      </c>
      <c r="V235" s="11">
        <f t="shared" si="97"/>
        <v>0</v>
      </c>
      <c r="W235" s="12">
        <f t="shared" si="98"/>
        <v>0</v>
      </c>
      <c r="X235" s="11">
        <f t="shared" si="99"/>
        <v>0</v>
      </c>
      <c r="Y235" s="12">
        <f t="shared" si="100"/>
        <v>0</v>
      </c>
      <c r="Z235" s="11">
        <f t="shared" si="101"/>
        <v>0</v>
      </c>
      <c r="AA235" s="12">
        <f t="shared" si="102"/>
        <v>0</v>
      </c>
      <c r="AB235" s="11">
        <f t="shared" si="103"/>
        <v>0</v>
      </c>
      <c r="AC235" s="12">
        <f t="shared" si="104"/>
        <v>0</v>
      </c>
      <c r="AD235" s="11">
        <f t="shared" si="105"/>
        <v>0</v>
      </c>
      <c r="AE235" s="12">
        <f t="shared" si="106"/>
        <v>0</v>
      </c>
      <c r="AF235" s="11">
        <f t="shared" si="107"/>
        <v>0</v>
      </c>
      <c r="AG235" s="12">
        <f t="shared" si="108"/>
        <v>0</v>
      </c>
      <c r="AH235" s="11">
        <f t="shared" si="109"/>
        <v>0</v>
      </c>
      <c r="AI235" s="12">
        <f t="shared" si="110"/>
        <v>0</v>
      </c>
      <c r="AJ235" s="11">
        <f t="shared" si="111"/>
        <v>0</v>
      </c>
      <c r="AK235" s="12">
        <f t="shared" si="112"/>
        <v>0</v>
      </c>
    </row>
    <row r="236" spans="1:37" x14ac:dyDescent="0.3">
      <c r="A236">
        <v>585575</v>
      </c>
      <c r="C236" s="1">
        <v>43641</v>
      </c>
      <c r="D236">
        <v>12</v>
      </c>
      <c r="E236" t="s">
        <v>235</v>
      </c>
      <c r="F236" t="s">
        <v>178</v>
      </c>
      <c r="G236" t="s">
        <v>146</v>
      </c>
      <c r="H236" s="23">
        <v>8439525</v>
      </c>
      <c r="J236" s="11">
        <f t="shared" si="85"/>
        <v>0</v>
      </c>
      <c r="K236" s="12">
        <f t="shared" si="86"/>
        <v>0</v>
      </c>
      <c r="L236">
        <f t="shared" si="87"/>
        <v>0</v>
      </c>
      <c r="M236">
        <f t="shared" si="88"/>
        <v>0</v>
      </c>
      <c r="N236" s="11">
        <f t="shared" si="89"/>
        <v>0</v>
      </c>
      <c r="O236" s="12">
        <f t="shared" si="90"/>
        <v>0</v>
      </c>
      <c r="P236">
        <f t="shared" si="91"/>
        <v>0</v>
      </c>
      <c r="Q236">
        <f t="shared" si="92"/>
        <v>0</v>
      </c>
      <c r="R236" s="11">
        <f t="shared" si="93"/>
        <v>0</v>
      </c>
      <c r="S236" s="12">
        <f t="shared" si="94"/>
        <v>0</v>
      </c>
      <c r="T236" s="11">
        <f t="shared" si="95"/>
        <v>0</v>
      </c>
      <c r="U236" s="12">
        <f t="shared" si="96"/>
        <v>0</v>
      </c>
      <c r="V236" s="11">
        <f t="shared" si="97"/>
        <v>0</v>
      </c>
      <c r="W236" s="12">
        <f t="shared" si="98"/>
        <v>0</v>
      </c>
      <c r="X236" s="11">
        <f t="shared" si="99"/>
        <v>0</v>
      </c>
      <c r="Y236" s="12">
        <f t="shared" si="100"/>
        <v>0</v>
      </c>
      <c r="Z236" s="11">
        <f t="shared" si="101"/>
        <v>0</v>
      </c>
      <c r="AA236" s="12">
        <f t="shared" si="102"/>
        <v>0</v>
      </c>
      <c r="AB236" s="11">
        <f t="shared" si="103"/>
        <v>0</v>
      </c>
      <c r="AC236" s="12">
        <f t="shared" si="104"/>
        <v>0</v>
      </c>
      <c r="AD236" s="11">
        <f t="shared" si="105"/>
        <v>0</v>
      </c>
      <c r="AE236" s="12">
        <f t="shared" si="106"/>
        <v>0</v>
      </c>
      <c r="AF236" s="11">
        <f t="shared" si="107"/>
        <v>0</v>
      </c>
      <c r="AG236" s="12">
        <f t="shared" si="108"/>
        <v>0</v>
      </c>
      <c r="AH236" s="11">
        <f t="shared" si="109"/>
        <v>0</v>
      </c>
      <c r="AI236" s="12">
        <f t="shared" si="110"/>
        <v>0</v>
      </c>
      <c r="AJ236" s="11">
        <f t="shared" si="111"/>
        <v>0</v>
      </c>
      <c r="AK236" s="12">
        <f t="shared" si="112"/>
        <v>0</v>
      </c>
    </row>
    <row r="237" spans="1:37" x14ac:dyDescent="0.3">
      <c r="A237">
        <v>585575</v>
      </c>
      <c r="C237" s="1">
        <v>43641</v>
      </c>
      <c r="D237">
        <v>13</v>
      </c>
      <c r="E237" t="s">
        <v>235</v>
      </c>
      <c r="F237" t="s">
        <v>178</v>
      </c>
      <c r="G237" t="s">
        <v>156</v>
      </c>
      <c r="H237" s="23">
        <v>8698000</v>
      </c>
      <c r="J237" s="11">
        <f t="shared" si="85"/>
        <v>1</v>
      </c>
      <c r="K237" s="12">
        <f t="shared" si="86"/>
        <v>0</v>
      </c>
      <c r="L237">
        <f t="shared" si="87"/>
        <v>0</v>
      </c>
      <c r="M237">
        <f t="shared" si="88"/>
        <v>0</v>
      </c>
      <c r="N237" s="11">
        <f t="shared" si="89"/>
        <v>0</v>
      </c>
      <c r="O237" s="12">
        <f t="shared" si="90"/>
        <v>0</v>
      </c>
      <c r="P237">
        <f t="shared" si="91"/>
        <v>0</v>
      </c>
      <c r="Q237">
        <f t="shared" si="92"/>
        <v>0</v>
      </c>
      <c r="R237" s="11">
        <f t="shared" si="93"/>
        <v>0</v>
      </c>
      <c r="S237" s="12">
        <f t="shared" si="94"/>
        <v>0</v>
      </c>
      <c r="T237" s="11">
        <f t="shared" si="95"/>
        <v>0</v>
      </c>
      <c r="U237" s="12">
        <f t="shared" si="96"/>
        <v>0</v>
      </c>
      <c r="V237" s="11">
        <f t="shared" si="97"/>
        <v>0</v>
      </c>
      <c r="W237" s="12">
        <f t="shared" si="98"/>
        <v>0</v>
      </c>
      <c r="X237" s="11">
        <f t="shared" si="99"/>
        <v>0</v>
      </c>
      <c r="Y237" s="12">
        <f t="shared" si="100"/>
        <v>0</v>
      </c>
      <c r="Z237" s="11">
        <f t="shared" si="101"/>
        <v>0</v>
      </c>
      <c r="AA237" s="12">
        <f t="shared" si="102"/>
        <v>0</v>
      </c>
      <c r="AB237" s="11">
        <f t="shared" si="103"/>
        <v>0</v>
      </c>
      <c r="AC237" s="12">
        <f t="shared" si="104"/>
        <v>0</v>
      </c>
      <c r="AD237" s="11">
        <f t="shared" si="105"/>
        <v>0</v>
      </c>
      <c r="AE237" s="12">
        <f t="shared" si="106"/>
        <v>0</v>
      </c>
      <c r="AF237" s="11">
        <f t="shared" si="107"/>
        <v>0</v>
      </c>
      <c r="AG237" s="12">
        <f t="shared" si="108"/>
        <v>0</v>
      </c>
      <c r="AH237" s="11">
        <f t="shared" si="109"/>
        <v>0</v>
      </c>
      <c r="AI237" s="12">
        <f t="shared" si="110"/>
        <v>0</v>
      </c>
      <c r="AJ237" s="11">
        <f t="shared" si="111"/>
        <v>0</v>
      </c>
      <c r="AK237" s="12">
        <f t="shared" si="112"/>
        <v>0</v>
      </c>
    </row>
    <row r="238" spans="1:37" x14ac:dyDescent="0.3">
      <c r="A238">
        <v>585575</v>
      </c>
      <c r="C238" s="1">
        <v>43641</v>
      </c>
      <c r="D238">
        <v>14</v>
      </c>
      <c r="E238" t="s">
        <v>235</v>
      </c>
      <c r="F238" t="s">
        <v>178</v>
      </c>
      <c r="G238" t="s">
        <v>42</v>
      </c>
      <c r="H238" s="23">
        <v>15810749</v>
      </c>
      <c r="J238" s="11">
        <f t="shared" si="85"/>
        <v>0</v>
      </c>
      <c r="K238" s="12">
        <f t="shared" si="86"/>
        <v>0</v>
      </c>
      <c r="L238">
        <f t="shared" si="87"/>
        <v>0</v>
      </c>
      <c r="M238">
        <f t="shared" si="88"/>
        <v>0</v>
      </c>
      <c r="N238" s="11">
        <f t="shared" si="89"/>
        <v>0</v>
      </c>
      <c r="O238" s="12">
        <f t="shared" si="90"/>
        <v>0</v>
      </c>
      <c r="P238">
        <f t="shared" si="91"/>
        <v>0</v>
      </c>
      <c r="Q238">
        <f t="shared" si="92"/>
        <v>0</v>
      </c>
      <c r="R238" s="11">
        <f t="shared" si="93"/>
        <v>0</v>
      </c>
      <c r="S238" s="12">
        <f t="shared" si="94"/>
        <v>0</v>
      </c>
      <c r="T238" s="11">
        <f t="shared" si="95"/>
        <v>0</v>
      </c>
      <c r="U238" s="12">
        <f t="shared" si="96"/>
        <v>0</v>
      </c>
      <c r="V238" s="11">
        <f t="shared" si="97"/>
        <v>0</v>
      </c>
      <c r="W238" s="12">
        <f t="shared" si="98"/>
        <v>0</v>
      </c>
      <c r="X238" s="11">
        <f t="shared" si="99"/>
        <v>0</v>
      </c>
      <c r="Y238" s="12">
        <f t="shared" si="100"/>
        <v>0</v>
      </c>
      <c r="Z238" s="11">
        <f t="shared" si="101"/>
        <v>0</v>
      </c>
      <c r="AA238" s="12">
        <f t="shared" si="102"/>
        <v>0</v>
      </c>
      <c r="AB238" s="11">
        <f t="shared" si="103"/>
        <v>0</v>
      </c>
      <c r="AC238" s="12">
        <f t="shared" si="104"/>
        <v>0</v>
      </c>
      <c r="AD238" s="11">
        <f t="shared" si="105"/>
        <v>0</v>
      </c>
      <c r="AE238" s="12">
        <f t="shared" si="106"/>
        <v>0</v>
      </c>
      <c r="AF238" s="11">
        <f t="shared" si="107"/>
        <v>0</v>
      </c>
      <c r="AG238" s="12">
        <f t="shared" si="108"/>
        <v>0</v>
      </c>
      <c r="AH238" s="11">
        <f t="shared" si="109"/>
        <v>0</v>
      </c>
      <c r="AI238" s="12">
        <f t="shared" si="110"/>
        <v>0</v>
      </c>
      <c r="AJ238" s="11">
        <f t="shared" si="111"/>
        <v>0</v>
      </c>
      <c r="AK238" s="12">
        <f t="shared" si="112"/>
        <v>0</v>
      </c>
    </row>
    <row r="239" spans="1:37" x14ac:dyDescent="0.3">
      <c r="C239" s="1"/>
      <c r="J239" s="11">
        <f t="shared" si="85"/>
        <v>0</v>
      </c>
      <c r="K239" s="12">
        <f t="shared" si="86"/>
        <v>0</v>
      </c>
      <c r="L239">
        <f t="shared" si="87"/>
        <v>0</v>
      </c>
      <c r="M239">
        <f t="shared" si="88"/>
        <v>0</v>
      </c>
      <c r="N239" s="11">
        <f t="shared" si="89"/>
        <v>0</v>
      </c>
      <c r="O239" s="12">
        <f t="shared" si="90"/>
        <v>0</v>
      </c>
      <c r="P239">
        <f t="shared" si="91"/>
        <v>0</v>
      </c>
      <c r="Q239">
        <f t="shared" si="92"/>
        <v>0</v>
      </c>
      <c r="R239" s="11">
        <f t="shared" si="93"/>
        <v>0</v>
      </c>
      <c r="S239" s="12">
        <f t="shared" si="94"/>
        <v>0</v>
      </c>
      <c r="T239" s="11">
        <f t="shared" si="95"/>
        <v>0</v>
      </c>
      <c r="U239" s="12">
        <f t="shared" si="96"/>
        <v>0</v>
      </c>
      <c r="V239" s="11">
        <f t="shared" si="97"/>
        <v>0</v>
      </c>
      <c r="W239" s="12">
        <f t="shared" si="98"/>
        <v>0</v>
      </c>
      <c r="X239" s="11">
        <f t="shared" si="99"/>
        <v>0</v>
      </c>
      <c r="Y239" s="12">
        <f t="shared" si="100"/>
        <v>0</v>
      </c>
      <c r="Z239" s="11">
        <f t="shared" si="101"/>
        <v>0</v>
      </c>
      <c r="AA239" s="12">
        <f t="shared" si="102"/>
        <v>0</v>
      </c>
      <c r="AB239" s="11">
        <f t="shared" si="103"/>
        <v>0</v>
      </c>
      <c r="AC239" s="12">
        <f t="shared" si="104"/>
        <v>0</v>
      </c>
      <c r="AD239" s="11">
        <f t="shared" si="105"/>
        <v>0</v>
      </c>
      <c r="AE239" s="12">
        <f t="shared" si="106"/>
        <v>0</v>
      </c>
      <c r="AF239" s="11">
        <f t="shared" si="107"/>
        <v>0</v>
      </c>
      <c r="AG239" s="12">
        <f t="shared" si="108"/>
        <v>0</v>
      </c>
      <c r="AH239" s="11">
        <f t="shared" si="109"/>
        <v>0</v>
      </c>
      <c r="AI239" s="12">
        <f t="shared" si="110"/>
        <v>0</v>
      </c>
      <c r="AJ239" s="11">
        <f t="shared" si="111"/>
        <v>0</v>
      </c>
      <c r="AK239" s="12">
        <f t="shared" si="112"/>
        <v>0</v>
      </c>
    </row>
    <row r="240" spans="1:37" x14ac:dyDescent="0.3">
      <c r="A240">
        <v>586774</v>
      </c>
      <c r="C240" s="1">
        <v>43636</v>
      </c>
      <c r="D240">
        <v>1</v>
      </c>
      <c r="E240" t="s">
        <v>236</v>
      </c>
      <c r="F240" t="s">
        <v>165</v>
      </c>
      <c r="G240" t="s">
        <v>156</v>
      </c>
      <c r="H240" s="23">
        <v>10141000</v>
      </c>
      <c r="J240" s="11">
        <f t="shared" si="85"/>
        <v>1</v>
      </c>
      <c r="K240" s="12">
        <f t="shared" si="86"/>
        <v>1</v>
      </c>
      <c r="L240">
        <f t="shared" si="87"/>
        <v>0</v>
      </c>
      <c r="M240">
        <f t="shared" si="88"/>
        <v>0</v>
      </c>
      <c r="N240" s="11">
        <f t="shared" si="89"/>
        <v>0</v>
      </c>
      <c r="O240" s="12">
        <f t="shared" si="90"/>
        <v>0</v>
      </c>
      <c r="P240">
        <f t="shared" si="91"/>
        <v>0</v>
      </c>
      <c r="Q240">
        <f t="shared" si="92"/>
        <v>0</v>
      </c>
      <c r="R240" s="11">
        <f t="shared" si="93"/>
        <v>0</v>
      </c>
      <c r="S240" s="12">
        <f t="shared" si="94"/>
        <v>0</v>
      </c>
      <c r="T240" s="11">
        <f t="shared" si="95"/>
        <v>0</v>
      </c>
      <c r="U240" s="12">
        <f t="shared" si="96"/>
        <v>0</v>
      </c>
      <c r="V240" s="11">
        <f t="shared" si="97"/>
        <v>0</v>
      </c>
      <c r="W240" s="12">
        <f t="shared" si="98"/>
        <v>0</v>
      </c>
      <c r="X240" s="11">
        <f t="shared" si="99"/>
        <v>0</v>
      </c>
      <c r="Y240" s="12">
        <f t="shared" si="100"/>
        <v>0</v>
      </c>
      <c r="Z240" s="11">
        <f t="shared" si="101"/>
        <v>0</v>
      </c>
      <c r="AA240" s="12">
        <f t="shared" si="102"/>
        <v>0</v>
      </c>
      <c r="AB240" s="11">
        <f t="shared" si="103"/>
        <v>0</v>
      </c>
      <c r="AC240" s="12">
        <f t="shared" si="104"/>
        <v>0</v>
      </c>
      <c r="AD240" s="11">
        <f t="shared" si="105"/>
        <v>0</v>
      </c>
      <c r="AE240" s="12">
        <f t="shared" si="106"/>
        <v>0</v>
      </c>
      <c r="AF240" s="11">
        <f t="shared" si="107"/>
        <v>0</v>
      </c>
      <c r="AG240" s="12">
        <f t="shared" si="108"/>
        <v>0</v>
      </c>
      <c r="AH240" s="11">
        <f t="shared" si="109"/>
        <v>0</v>
      </c>
      <c r="AI240" s="12">
        <f t="shared" si="110"/>
        <v>0</v>
      </c>
      <c r="AJ240" s="11">
        <f t="shared" si="111"/>
        <v>0</v>
      </c>
      <c r="AK240" s="12">
        <f t="shared" si="112"/>
        <v>0</v>
      </c>
    </row>
    <row r="241" spans="1:37" x14ac:dyDescent="0.3">
      <c r="A241">
        <v>586774</v>
      </c>
      <c r="C241" s="1">
        <v>43636</v>
      </c>
      <c r="D241">
        <v>2</v>
      </c>
      <c r="E241" t="s">
        <v>236</v>
      </c>
      <c r="F241" t="s">
        <v>165</v>
      </c>
      <c r="G241" t="s">
        <v>21</v>
      </c>
      <c r="H241" s="23">
        <v>11152704</v>
      </c>
      <c r="J241" s="11">
        <f t="shared" si="85"/>
        <v>0</v>
      </c>
      <c r="K241" s="12">
        <f t="shared" si="86"/>
        <v>0</v>
      </c>
      <c r="L241">
        <f t="shared" si="87"/>
        <v>0</v>
      </c>
      <c r="M241">
        <f t="shared" si="88"/>
        <v>0</v>
      </c>
      <c r="N241" s="11">
        <f t="shared" si="89"/>
        <v>0</v>
      </c>
      <c r="O241" s="12">
        <f t="shared" si="90"/>
        <v>0</v>
      </c>
      <c r="P241">
        <f t="shared" si="91"/>
        <v>0</v>
      </c>
      <c r="Q241">
        <f t="shared" si="92"/>
        <v>0</v>
      </c>
      <c r="R241" s="11">
        <f t="shared" si="93"/>
        <v>0</v>
      </c>
      <c r="S241" s="12">
        <f t="shared" si="94"/>
        <v>0</v>
      </c>
      <c r="T241" s="11">
        <f t="shared" si="95"/>
        <v>0</v>
      </c>
      <c r="U241" s="12">
        <f t="shared" si="96"/>
        <v>0</v>
      </c>
      <c r="V241" s="11">
        <f t="shared" si="97"/>
        <v>0</v>
      </c>
      <c r="W241" s="12">
        <f t="shared" si="98"/>
        <v>0</v>
      </c>
      <c r="X241" s="11">
        <f t="shared" si="99"/>
        <v>1</v>
      </c>
      <c r="Y241" s="12">
        <f t="shared" si="100"/>
        <v>0</v>
      </c>
      <c r="Z241" s="11">
        <f t="shared" si="101"/>
        <v>0</v>
      </c>
      <c r="AA241" s="12">
        <f t="shared" si="102"/>
        <v>0</v>
      </c>
      <c r="AB241" s="11">
        <f t="shared" si="103"/>
        <v>0</v>
      </c>
      <c r="AC241" s="12">
        <f t="shared" si="104"/>
        <v>0</v>
      </c>
      <c r="AD241" s="11">
        <f t="shared" si="105"/>
        <v>0</v>
      </c>
      <c r="AE241" s="12">
        <f t="shared" si="106"/>
        <v>0</v>
      </c>
      <c r="AF241" s="11">
        <f t="shared" si="107"/>
        <v>0</v>
      </c>
      <c r="AG241" s="12">
        <f t="shared" si="108"/>
        <v>0</v>
      </c>
      <c r="AH241" s="11">
        <f t="shared" si="109"/>
        <v>0</v>
      </c>
      <c r="AI241" s="12">
        <f t="shared" si="110"/>
        <v>0</v>
      </c>
      <c r="AJ241" s="11">
        <f t="shared" si="111"/>
        <v>0</v>
      </c>
      <c r="AK241" s="12">
        <f t="shared" si="112"/>
        <v>0</v>
      </c>
    </row>
    <row r="242" spans="1:37" x14ac:dyDescent="0.3">
      <c r="A242">
        <v>586774</v>
      </c>
      <c r="C242" s="1">
        <v>43636</v>
      </c>
      <c r="D242">
        <v>3</v>
      </c>
      <c r="E242" t="s">
        <v>236</v>
      </c>
      <c r="F242" t="s">
        <v>165</v>
      </c>
      <c r="G242" t="s">
        <v>25</v>
      </c>
      <c r="H242" s="23">
        <v>11292885</v>
      </c>
      <c r="J242" s="11">
        <f t="shared" si="85"/>
        <v>0</v>
      </c>
      <c r="K242" s="12">
        <f t="shared" si="86"/>
        <v>0</v>
      </c>
      <c r="L242">
        <f t="shared" si="87"/>
        <v>0</v>
      </c>
      <c r="M242">
        <f t="shared" si="88"/>
        <v>0</v>
      </c>
      <c r="N242" s="11">
        <f t="shared" si="89"/>
        <v>0</v>
      </c>
      <c r="O242" s="12">
        <f t="shared" si="90"/>
        <v>0</v>
      </c>
      <c r="P242">
        <f t="shared" si="91"/>
        <v>0</v>
      </c>
      <c r="Q242">
        <f t="shared" si="92"/>
        <v>0</v>
      </c>
      <c r="R242" s="11">
        <f t="shared" si="93"/>
        <v>0</v>
      </c>
      <c r="S242" s="12">
        <f t="shared" si="94"/>
        <v>0</v>
      </c>
      <c r="T242" s="11">
        <f t="shared" si="95"/>
        <v>0</v>
      </c>
      <c r="U242" s="12">
        <f t="shared" si="96"/>
        <v>0</v>
      </c>
      <c r="V242" s="11">
        <f t="shared" si="97"/>
        <v>0</v>
      </c>
      <c r="W242" s="12">
        <f t="shared" si="98"/>
        <v>0</v>
      </c>
      <c r="X242" s="11">
        <f t="shared" si="99"/>
        <v>0</v>
      </c>
      <c r="Y242" s="12">
        <f t="shared" si="100"/>
        <v>0</v>
      </c>
      <c r="Z242" s="11">
        <f t="shared" si="101"/>
        <v>0</v>
      </c>
      <c r="AA242" s="12">
        <f t="shared" si="102"/>
        <v>0</v>
      </c>
      <c r="AB242" s="11">
        <f t="shared" si="103"/>
        <v>0</v>
      </c>
      <c r="AC242" s="12">
        <f t="shared" si="104"/>
        <v>0</v>
      </c>
      <c r="AD242" s="11">
        <f t="shared" si="105"/>
        <v>0</v>
      </c>
      <c r="AE242" s="12">
        <f t="shared" si="106"/>
        <v>0</v>
      </c>
      <c r="AF242" s="11">
        <f t="shared" si="107"/>
        <v>0</v>
      </c>
      <c r="AG242" s="12">
        <f t="shared" si="108"/>
        <v>0</v>
      </c>
      <c r="AH242" s="11">
        <f t="shared" si="109"/>
        <v>0</v>
      </c>
      <c r="AI242" s="12">
        <f t="shared" si="110"/>
        <v>0</v>
      </c>
      <c r="AJ242" s="11">
        <f t="shared" si="111"/>
        <v>0</v>
      </c>
      <c r="AK242" s="12">
        <f t="shared" si="112"/>
        <v>0</v>
      </c>
    </row>
    <row r="243" spans="1:37" x14ac:dyDescent="0.3">
      <c r="A243">
        <v>586774</v>
      </c>
      <c r="C243" s="1">
        <v>43636</v>
      </c>
      <c r="D243">
        <v>4</v>
      </c>
      <c r="E243" t="s">
        <v>236</v>
      </c>
      <c r="F243" t="s">
        <v>165</v>
      </c>
      <c r="G243" t="s">
        <v>29</v>
      </c>
      <c r="H243" s="23">
        <v>11445471</v>
      </c>
      <c r="J243" s="11">
        <f t="shared" si="85"/>
        <v>0</v>
      </c>
      <c r="K243" s="12">
        <f t="shared" si="86"/>
        <v>0</v>
      </c>
      <c r="L243">
        <f t="shared" si="87"/>
        <v>0</v>
      </c>
      <c r="M243">
        <f t="shared" si="88"/>
        <v>0</v>
      </c>
      <c r="N243" s="11">
        <f t="shared" si="89"/>
        <v>0</v>
      </c>
      <c r="O243" s="12">
        <f t="shared" si="90"/>
        <v>0</v>
      </c>
      <c r="P243">
        <f t="shared" si="91"/>
        <v>0</v>
      </c>
      <c r="Q243">
        <f t="shared" si="92"/>
        <v>0</v>
      </c>
      <c r="R243" s="11">
        <f t="shared" si="93"/>
        <v>0</v>
      </c>
      <c r="S243" s="12">
        <f t="shared" si="94"/>
        <v>0</v>
      </c>
      <c r="T243" s="11">
        <f t="shared" si="95"/>
        <v>0</v>
      </c>
      <c r="U243" s="12">
        <f t="shared" si="96"/>
        <v>0</v>
      </c>
      <c r="V243" s="11">
        <f t="shared" si="97"/>
        <v>0</v>
      </c>
      <c r="W243" s="12">
        <f t="shared" si="98"/>
        <v>0</v>
      </c>
      <c r="X243" s="11">
        <f t="shared" si="99"/>
        <v>0</v>
      </c>
      <c r="Y243" s="12">
        <f t="shared" si="100"/>
        <v>0</v>
      </c>
      <c r="Z243" s="11">
        <f t="shared" si="101"/>
        <v>0</v>
      </c>
      <c r="AA243" s="12">
        <f t="shared" si="102"/>
        <v>0</v>
      </c>
      <c r="AB243" s="11">
        <f t="shared" si="103"/>
        <v>0</v>
      </c>
      <c r="AC243" s="12">
        <f t="shared" si="104"/>
        <v>0</v>
      </c>
      <c r="AD243" s="11">
        <f t="shared" si="105"/>
        <v>0</v>
      </c>
      <c r="AE243" s="12">
        <f t="shared" si="106"/>
        <v>0</v>
      </c>
      <c r="AF243" s="11">
        <f t="shared" si="107"/>
        <v>0</v>
      </c>
      <c r="AG243" s="12">
        <f t="shared" si="108"/>
        <v>0</v>
      </c>
      <c r="AH243" s="11">
        <f t="shared" si="109"/>
        <v>0</v>
      </c>
      <c r="AI243" s="12">
        <f t="shared" si="110"/>
        <v>0</v>
      </c>
      <c r="AJ243" s="11">
        <f t="shared" si="111"/>
        <v>1</v>
      </c>
      <c r="AK243" s="12">
        <f t="shared" si="112"/>
        <v>0</v>
      </c>
    </row>
    <row r="244" spans="1:37" x14ac:dyDescent="0.3">
      <c r="A244">
        <v>586774</v>
      </c>
      <c r="C244" s="1">
        <v>43636</v>
      </c>
      <c r="D244">
        <v>5</v>
      </c>
      <c r="E244" t="s">
        <v>236</v>
      </c>
      <c r="F244" t="s">
        <v>165</v>
      </c>
      <c r="G244" t="s">
        <v>14</v>
      </c>
      <c r="H244" s="23">
        <v>11935970</v>
      </c>
      <c r="J244" s="11">
        <f t="shared" si="85"/>
        <v>0</v>
      </c>
      <c r="K244" s="12">
        <f t="shared" si="86"/>
        <v>0</v>
      </c>
      <c r="L244">
        <f t="shared" si="87"/>
        <v>0</v>
      </c>
      <c r="M244">
        <f t="shared" si="88"/>
        <v>0</v>
      </c>
      <c r="N244" s="11">
        <f t="shared" si="89"/>
        <v>0</v>
      </c>
      <c r="O244" s="12">
        <f t="shared" si="90"/>
        <v>0</v>
      </c>
      <c r="P244">
        <f t="shared" si="91"/>
        <v>0</v>
      </c>
      <c r="Q244">
        <f t="shared" si="92"/>
        <v>0</v>
      </c>
      <c r="R244" s="11">
        <f t="shared" si="93"/>
        <v>0</v>
      </c>
      <c r="S244" s="12">
        <f t="shared" si="94"/>
        <v>0</v>
      </c>
      <c r="T244" s="11">
        <f t="shared" si="95"/>
        <v>0</v>
      </c>
      <c r="U244" s="12">
        <f t="shared" si="96"/>
        <v>0</v>
      </c>
      <c r="V244" s="11">
        <f t="shared" si="97"/>
        <v>0</v>
      </c>
      <c r="W244" s="12">
        <f t="shared" si="98"/>
        <v>0</v>
      </c>
      <c r="X244" s="11">
        <f t="shared" si="99"/>
        <v>0</v>
      </c>
      <c r="Y244" s="12">
        <f t="shared" si="100"/>
        <v>0</v>
      </c>
      <c r="Z244" s="11">
        <f t="shared" si="101"/>
        <v>1</v>
      </c>
      <c r="AA244" s="12">
        <f t="shared" si="102"/>
        <v>0</v>
      </c>
      <c r="AB244" s="11">
        <f t="shared" si="103"/>
        <v>0</v>
      </c>
      <c r="AC244" s="12">
        <f t="shared" si="104"/>
        <v>0</v>
      </c>
      <c r="AD244" s="11">
        <f t="shared" si="105"/>
        <v>0</v>
      </c>
      <c r="AE244" s="12">
        <f t="shared" si="106"/>
        <v>0</v>
      </c>
      <c r="AF244" s="11">
        <f t="shared" si="107"/>
        <v>0</v>
      </c>
      <c r="AG244" s="12">
        <f t="shared" si="108"/>
        <v>0</v>
      </c>
      <c r="AH244" s="11">
        <f t="shared" si="109"/>
        <v>0</v>
      </c>
      <c r="AI244" s="12">
        <f t="shared" si="110"/>
        <v>0</v>
      </c>
      <c r="AJ244" s="11">
        <f t="shared" si="111"/>
        <v>0</v>
      </c>
      <c r="AK244" s="12">
        <f t="shared" si="112"/>
        <v>0</v>
      </c>
    </row>
    <row r="245" spans="1:37" x14ac:dyDescent="0.3">
      <c r="A245">
        <v>586774</v>
      </c>
      <c r="C245" s="1">
        <v>43636</v>
      </c>
      <c r="D245">
        <v>6</v>
      </c>
      <c r="E245" t="s">
        <v>236</v>
      </c>
      <c r="F245" t="s">
        <v>165</v>
      </c>
      <c r="G245" t="s">
        <v>53</v>
      </c>
      <c r="H245" s="23">
        <v>11940345</v>
      </c>
      <c r="J245" s="11">
        <f t="shared" si="85"/>
        <v>0</v>
      </c>
      <c r="K245" s="12">
        <f t="shared" si="86"/>
        <v>0</v>
      </c>
      <c r="L245">
        <f t="shared" si="87"/>
        <v>0</v>
      </c>
      <c r="M245">
        <f t="shared" si="88"/>
        <v>0</v>
      </c>
      <c r="N245" s="11">
        <f t="shared" si="89"/>
        <v>0</v>
      </c>
      <c r="O245" s="12">
        <f t="shared" si="90"/>
        <v>0</v>
      </c>
      <c r="P245">
        <f t="shared" si="91"/>
        <v>0</v>
      </c>
      <c r="Q245">
        <f t="shared" si="92"/>
        <v>0</v>
      </c>
      <c r="R245" s="11">
        <f t="shared" si="93"/>
        <v>0</v>
      </c>
      <c r="S245" s="12">
        <f t="shared" si="94"/>
        <v>0</v>
      </c>
      <c r="T245" s="11">
        <f t="shared" si="95"/>
        <v>0</v>
      </c>
      <c r="U245" s="12">
        <f t="shared" si="96"/>
        <v>0</v>
      </c>
      <c r="V245" s="11">
        <f t="shared" si="97"/>
        <v>0</v>
      </c>
      <c r="W245" s="12">
        <f t="shared" si="98"/>
        <v>0</v>
      </c>
      <c r="X245" s="11">
        <f t="shared" si="99"/>
        <v>0</v>
      </c>
      <c r="Y245" s="12">
        <f t="shared" si="100"/>
        <v>0</v>
      </c>
      <c r="Z245" s="11">
        <f t="shared" si="101"/>
        <v>0</v>
      </c>
      <c r="AA245" s="12">
        <f t="shared" si="102"/>
        <v>0</v>
      </c>
      <c r="AB245" s="11">
        <f t="shared" si="103"/>
        <v>0</v>
      </c>
      <c r="AC245" s="12">
        <f t="shared" si="104"/>
        <v>0</v>
      </c>
      <c r="AD245" s="11">
        <f t="shared" si="105"/>
        <v>0</v>
      </c>
      <c r="AE245" s="12">
        <f t="shared" si="106"/>
        <v>0</v>
      </c>
      <c r="AF245" s="11">
        <f t="shared" si="107"/>
        <v>0</v>
      </c>
      <c r="AG245" s="12">
        <f t="shared" si="108"/>
        <v>0</v>
      </c>
      <c r="AH245" s="11">
        <f t="shared" si="109"/>
        <v>0</v>
      </c>
      <c r="AI245" s="12">
        <f t="shared" si="110"/>
        <v>0</v>
      </c>
      <c r="AJ245" s="11">
        <f t="shared" si="111"/>
        <v>0</v>
      </c>
      <c r="AK245" s="12">
        <f t="shared" si="112"/>
        <v>0</v>
      </c>
    </row>
    <row r="246" spans="1:37" x14ac:dyDescent="0.3">
      <c r="A246">
        <v>586774</v>
      </c>
      <c r="C246" s="1">
        <v>43636</v>
      </c>
      <c r="D246">
        <v>7</v>
      </c>
      <c r="E246" t="s">
        <v>236</v>
      </c>
      <c r="F246" t="s">
        <v>165</v>
      </c>
      <c r="G246" t="s">
        <v>20</v>
      </c>
      <c r="H246" s="23">
        <v>13881037</v>
      </c>
      <c r="J246" s="11">
        <f t="shared" si="85"/>
        <v>0</v>
      </c>
      <c r="K246" s="12">
        <f t="shared" si="86"/>
        <v>0</v>
      </c>
      <c r="L246">
        <f t="shared" si="87"/>
        <v>0</v>
      </c>
      <c r="M246">
        <f t="shared" si="88"/>
        <v>0</v>
      </c>
      <c r="N246" s="11">
        <f t="shared" si="89"/>
        <v>0</v>
      </c>
      <c r="O246" s="12">
        <f t="shared" si="90"/>
        <v>0</v>
      </c>
      <c r="P246">
        <f t="shared" si="91"/>
        <v>0</v>
      </c>
      <c r="Q246">
        <f t="shared" si="92"/>
        <v>0</v>
      </c>
      <c r="R246" s="11">
        <f t="shared" si="93"/>
        <v>1</v>
      </c>
      <c r="S246" s="12">
        <f t="shared" si="94"/>
        <v>0</v>
      </c>
      <c r="T246" s="11">
        <f t="shared" si="95"/>
        <v>0</v>
      </c>
      <c r="U246" s="12">
        <f t="shared" si="96"/>
        <v>0</v>
      </c>
      <c r="V246" s="11">
        <f t="shared" si="97"/>
        <v>0</v>
      </c>
      <c r="W246" s="12">
        <f t="shared" si="98"/>
        <v>0</v>
      </c>
      <c r="X246" s="11">
        <f t="shared" si="99"/>
        <v>0</v>
      </c>
      <c r="Y246" s="12">
        <f t="shared" si="100"/>
        <v>0</v>
      </c>
      <c r="Z246" s="11">
        <f t="shared" si="101"/>
        <v>0</v>
      </c>
      <c r="AA246" s="12">
        <f t="shared" si="102"/>
        <v>0</v>
      </c>
      <c r="AB246" s="11">
        <f t="shared" si="103"/>
        <v>0</v>
      </c>
      <c r="AC246" s="12">
        <f t="shared" si="104"/>
        <v>0</v>
      </c>
      <c r="AD246" s="11">
        <f t="shared" si="105"/>
        <v>0</v>
      </c>
      <c r="AE246" s="12">
        <f t="shared" si="106"/>
        <v>0</v>
      </c>
      <c r="AF246" s="11">
        <f t="shared" si="107"/>
        <v>0</v>
      </c>
      <c r="AG246" s="12">
        <f t="shared" si="108"/>
        <v>0</v>
      </c>
      <c r="AH246" s="11">
        <f t="shared" si="109"/>
        <v>0</v>
      </c>
      <c r="AI246" s="12">
        <f t="shared" si="110"/>
        <v>0</v>
      </c>
      <c r="AJ246" s="11">
        <f t="shared" si="111"/>
        <v>0</v>
      </c>
      <c r="AK246" s="12">
        <f t="shared" si="112"/>
        <v>0</v>
      </c>
    </row>
    <row r="247" spans="1:37" x14ac:dyDescent="0.3">
      <c r="A247">
        <v>586774</v>
      </c>
      <c r="C247" s="1">
        <v>43636</v>
      </c>
      <c r="D247">
        <v>8</v>
      </c>
      <c r="E247" t="s">
        <v>236</v>
      </c>
      <c r="F247" t="s">
        <v>165</v>
      </c>
      <c r="G247" t="s">
        <v>43</v>
      </c>
      <c r="H247" s="23">
        <v>14980000</v>
      </c>
      <c r="J247" s="11">
        <f t="shared" si="85"/>
        <v>0</v>
      </c>
      <c r="K247" s="12">
        <f t="shared" si="86"/>
        <v>0</v>
      </c>
      <c r="L247">
        <f t="shared" si="87"/>
        <v>0</v>
      </c>
      <c r="M247">
        <f t="shared" si="88"/>
        <v>0</v>
      </c>
      <c r="N247" s="11">
        <f t="shared" si="89"/>
        <v>0</v>
      </c>
      <c r="O247" s="12">
        <f t="shared" si="90"/>
        <v>0</v>
      </c>
      <c r="P247">
        <f t="shared" si="91"/>
        <v>0</v>
      </c>
      <c r="Q247">
        <f t="shared" si="92"/>
        <v>0</v>
      </c>
      <c r="R247" s="11">
        <f t="shared" si="93"/>
        <v>0</v>
      </c>
      <c r="S247" s="12">
        <f t="shared" si="94"/>
        <v>0</v>
      </c>
      <c r="T247" s="11">
        <f t="shared" si="95"/>
        <v>0</v>
      </c>
      <c r="U247" s="12">
        <f t="shared" si="96"/>
        <v>0</v>
      </c>
      <c r="V247" s="11">
        <f t="shared" si="97"/>
        <v>0</v>
      </c>
      <c r="W247" s="12">
        <f t="shared" si="98"/>
        <v>0</v>
      </c>
      <c r="X247" s="11">
        <f t="shared" si="99"/>
        <v>0</v>
      </c>
      <c r="Y247" s="12">
        <f t="shared" si="100"/>
        <v>0</v>
      </c>
      <c r="Z247" s="11">
        <f t="shared" si="101"/>
        <v>0</v>
      </c>
      <c r="AA247" s="12">
        <f t="shared" si="102"/>
        <v>0</v>
      </c>
      <c r="AB247" s="11">
        <f t="shared" si="103"/>
        <v>0</v>
      </c>
      <c r="AC247" s="12">
        <f t="shared" si="104"/>
        <v>0</v>
      </c>
      <c r="AD247" s="11">
        <f t="shared" si="105"/>
        <v>0</v>
      </c>
      <c r="AE247" s="12">
        <f t="shared" si="106"/>
        <v>0</v>
      </c>
      <c r="AF247" s="11">
        <f t="shared" si="107"/>
        <v>0</v>
      </c>
      <c r="AG247" s="12">
        <f t="shared" si="108"/>
        <v>0</v>
      </c>
      <c r="AH247" s="11">
        <f t="shared" si="109"/>
        <v>0</v>
      </c>
      <c r="AI247" s="12">
        <f t="shared" si="110"/>
        <v>0</v>
      </c>
      <c r="AJ247" s="11">
        <f t="shared" si="111"/>
        <v>0</v>
      </c>
      <c r="AK247" s="12">
        <f t="shared" si="112"/>
        <v>0</v>
      </c>
    </row>
    <row r="248" spans="1:37" x14ac:dyDescent="0.3">
      <c r="A248">
        <v>586774</v>
      </c>
      <c r="C248" s="1">
        <v>43636</v>
      </c>
      <c r="D248">
        <v>9</v>
      </c>
      <c r="E248" t="s">
        <v>236</v>
      </c>
      <c r="F248" t="s">
        <v>165</v>
      </c>
      <c r="G248" t="s">
        <v>22</v>
      </c>
      <c r="H248" s="23">
        <v>15258411</v>
      </c>
      <c r="J248" s="11">
        <f t="shared" si="85"/>
        <v>0</v>
      </c>
      <c r="K248" s="12">
        <f t="shared" si="86"/>
        <v>0</v>
      </c>
      <c r="L248">
        <f t="shared" si="87"/>
        <v>0</v>
      </c>
      <c r="M248">
        <f t="shared" si="88"/>
        <v>0</v>
      </c>
      <c r="N248" s="11">
        <f t="shared" si="89"/>
        <v>0</v>
      </c>
      <c r="O248" s="12">
        <f t="shared" si="90"/>
        <v>0</v>
      </c>
      <c r="P248">
        <f t="shared" si="91"/>
        <v>0</v>
      </c>
      <c r="Q248">
        <f t="shared" si="92"/>
        <v>0</v>
      </c>
      <c r="R248" s="11">
        <f t="shared" si="93"/>
        <v>0</v>
      </c>
      <c r="S248" s="12">
        <f t="shared" si="94"/>
        <v>0</v>
      </c>
      <c r="T248" s="11">
        <f t="shared" si="95"/>
        <v>0</v>
      </c>
      <c r="U248" s="12">
        <f t="shared" si="96"/>
        <v>0</v>
      </c>
      <c r="V248" s="11">
        <f t="shared" si="97"/>
        <v>0</v>
      </c>
      <c r="W248" s="12">
        <f t="shared" si="98"/>
        <v>0</v>
      </c>
      <c r="X248" s="11">
        <f t="shared" si="99"/>
        <v>0</v>
      </c>
      <c r="Y248" s="12">
        <f t="shared" si="100"/>
        <v>0</v>
      </c>
      <c r="Z248" s="11">
        <f t="shared" si="101"/>
        <v>0</v>
      </c>
      <c r="AA248" s="12">
        <f t="shared" si="102"/>
        <v>0</v>
      </c>
      <c r="AB248" s="11">
        <f t="shared" si="103"/>
        <v>0</v>
      </c>
      <c r="AC248" s="12">
        <f t="shared" si="104"/>
        <v>0</v>
      </c>
      <c r="AD248" s="11">
        <f t="shared" si="105"/>
        <v>0</v>
      </c>
      <c r="AE248" s="12">
        <f t="shared" si="106"/>
        <v>0</v>
      </c>
      <c r="AF248" s="11">
        <f t="shared" si="107"/>
        <v>0</v>
      </c>
      <c r="AG248" s="12">
        <f t="shared" si="108"/>
        <v>0</v>
      </c>
      <c r="AH248" s="11">
        <f t="shared" si="109"/>
        <v>0</v>
      </c>
      <c r="AI248" s="12">
        <f t="shared" si="110"/>
        <v>0</v>
      </c>
      <c r="AJ248" s="11">
        <f t="shared" si="111"/>
        <v>0</v>
      </c>
      <c r="AK248" s="12">
        <f t="shared" si="112"/>
        <v>0</v>
      </c>
    </row>
    <row r="249" spans="1:37" x14ac:dyDescent="0.3">
      <c r="A249">
        <v>586774</v>
      </c>
      <c r="C249" s="1">
        <v>43636</v>
      </c>
      <c r="D249">
        <v>10</v>
      </c>
      <c r="E249" t="s">
        <v>236</v>
      </c>
      <c r="F249" t="s">
        <v>165</v>
      </c>
      <c r="G249" t="s">
        <v>40</v>
      </c>
      <c r="H249" s="23">
        <v>16203677</v>
      </c>
      <c r="J249" s="11">
        <f t="shared" si="85"/>
        <v>0</v>
      </c>
      <c r="K249" s="12">
        <f t="shared" si="86"/>
        <v>0</v>
      </c>
      <c r="L249">
        <f t="shared" si="87"/>
        <v>0</v>
      </c>
      <c r="M249">
        <f t="shared" si="88"/>
        <v>0</v>
      </c>
      <c r="N249" s="11">
        <f t="shared" si="89"/>
        <v>0</v>
      </c>
      <c r="O249" s="12">
        <f t="shared" si="90"/>
        <v>0</v>
      </c>
      <c r="P249">
        <f t="shared" si="91"/>
        <v>0</v>
      </c>
      <c r="Q249">
        <f t="shared" si="92"/>
        <v>0</v>
      </c>
      <c r="R249" s="11">
        <f t="shared" si="93"/>
        <v>0</v>
      </c>
      <c r="S249" s="12">
        <f t="shared" si="94"/>
        <v>0</v>
      </c>
      <c r="T249" s="11">
        <f t="shared" si="95"/>
        <v>0</v>
      </c>
      <c r="U249" s="12">
        <f t="shared" si="96"/>
        <v>0</v>
      </c>
      <c r="V249" s="11">
        <f t="shared" si="97"/>
        <v>0</v>
      </c>
      <c r="W249" s="12">
        <f t="shared" si="98"/>
        <v>0</v>
      </c>
      <c r="X249" s="11">
        <f t="shared" si="99"/>
        <v>0</v>
      </c>
      <c r="Y249" s="12">
        <f t="shared" si="100"/>
        <v>0</v>
      </c>
      <c r="Z249" s="11">
        <f t="shared" si="101"/>
        <v>0</v>
      </c>
      <c r="AA249" s="12">
        <f t="shared" si="102"/>
        <v>0</v>
      </c>
      <c r="AB249" s="11">
        <f t="shared" si="103"/>
        <v>0</v>
      </c>
      <c r="AC249" s="12">
        <f t="shared" si="104"/>
        <v>0</v>
      </c>
      <c r="AD249" s="11">
        <f t="shared" si="105"/>
        <v>0</v>
      </c>
      <c r="AE249" s="12">
        <f t="shared" si="106"/>
        <v>0</v>
      </c>
      <c r="AF249" s="11">
        <f t="shared" si="107"/>
        <v>0</v>
      </c>
      <c r="AG249" s="12">
        <f t="shared" si="108"/>
        <v>0</v>
      </c>
      <c r="AH249" s="11">
        <f t="shared" si="109"/>
        <v>0</v>
      </c>
      <c r="AI249" s="12">
        <f t="shared" si="110"/>
        <v>0</v>
      </c>
      <c r="AJ249" s="11">
        <f t="shared" si="111"/>
        <v>0</v>
      </c>
      <c r="AK249" s="12">
        <f t="shared" si="112"/>
        <v>0</v>
      </c>
    </row>
    <row r="250" spans="1:37" x14ac:dyDescent="0.3">
      <c r="A250">
        <v>586774</v>
      </c>
      <c r="C250" s="1">
        <v>43636</v>
      </c>
      <c r="D250">
        <v>11</v>
      </c>
      <c r="E250" t="s">
        <v>236</v>
      </c>
      <c r="F250" t="s">
        <v>165</v>
      </c>
      <c r="G250" t="s">
        <v>15</v>
      </c>
      <c r="H250" s="23">
        <v>16889670</v>
      </c>
      <c r="J250" s="11">
        <f t="shared" si="85"/>
        <v>0</v>
      </c>
      <c r="K250" s="12">
        <f t="shared" si="86"/>
        <v>0</v>
      </c>
      <c r="L250">
        <f t="shared" si="87"/>
        <v>0</v>
      </c>
      <c r="M250">
        <f t="shared" si="88"/>
        <v>0</v>
      </c>
      <c r="N250" s="11">
        <f t="shared" si="89"/>
        <v>0</v>
      </c>
      <c r="O250" s="12">
        <f t="shared" si="90"/>
        <v>0</v>
      </c>
      <c r="P250">
        <f t="shared" si="91"/>
        <v>0</v>
      </c>
      <c r="Q250">
        <f t="shared" si="92"/>
        <v>0</v>
      </c>
      <c r="R250" s="11">
        <f t="shared" si="93"/>
        <v>0</v>
      </c>
      <c r="S250" s="12">
        <f t="shared" si="94"/>
        <v>0</v>
      </c>
      <c r="T250" s="11">
        <f t="shared" si="95"/>
        <v>0</v>
      </c>
      <c r="U250" s="12">
        <f t="shared" si="96"/>
        <v>0</v>
      </c>
      <c r="V250" s="11">
        <f t="shared" si="97"/>
        <v>0</v>
      </c>
      <c r="W250" s="12">
        <f t="shared" si="98"/>
        <v>0</v>
      </c>
      <c r="X250" s="11">
        <f t="shared" si="99"/>
        <v>0</v>
      </c>
      <c r="Y250" s="12">
        <f t="shared" si="100"/>
        <v>0</v>
      </c>
      <c r="Z250" s="11">
        <f t="shared" si="101"/>
        <v>0</v>
      </c>
      <c r="AA250" s="12">
        <f t="shared" si="102"/>
        <v>0</v>
      </c>
      <c r="AB250" s="11">
        <f t="shared" si="103"/>
        <v>0</v>
      </c>
      <c r="AC250" s="12">
        <f t="shared" si="104"/>
        <v>0</v>
      </c>
      <c r="AD250" s="11">
        <f t="shared" si="105"/>
        <v>0</v>
      </c>
      <c r="AE250" s="12">
        <f t="shared" si="106"/>
        <v>0</v>
      </c>
      <c r="AF250" s="11">
        <f t="shared" si="107"/>
        <v>1</v>
      </c>
      <c r="AG250" s="12">
        <f t="shared" si="108"/>
        <v>0</v>
      </c>
      <c r="AH250" s="11">
        <f t="shared" si="109"/>
        <v>0</v>
      </c>
      <c r="AI250" s="12">
        <f t="shared" si="110"/>
        <v>0</v>
      </c>
      <c r="AJ250" s="11">
        <f t="shared" si="111"/>
        <v>0</v>
      </c>
      <c r="AK250" s="12">
        <f t="shared" si="112"/>
        <v>0</v>
      </c>
    </row>
    <row r="251" spans="1:37" x14ac:dyDescent="0.3">
      <c r="A251">
        <v>586774</v>
      </c>
      <c r="C251" s="1">
        <v>43636</v>
      </c>
      <c r="D251">
        <v>12</v>
      </c>
      <c r="E251" t="s">
        <v>236</v>
      </c>
      <c r="F251" t="s">
        <v>165</v>
      </c>
      <c r="G251" t="s">
        <v>18</v>
      </c>
      <c r="H251" s="23">
        <v>18591000</v>
      </c>
      <c r="J251" s="11">
        <f t="shared" si="85"/>
        <v>0</v>
      </c>
      <c r="K251" s="12">
        <f t="shared" si="86"/>
        <v>0</v>
      </c>
      <c r="L251">
        <f t="shared" si="87"/>
        <v>0</v>
      </c>
      <c r="M251">
        <f t="shared" si="88"/>
        <v>0</v>
      </c>
      <c r="N251" s="11">
        <f t="shared" si="89"/>
        <v>0</v>
      </c>
      <c r="O251" s="12">
        <f t="shared" si="90"/>
        <v>0</v>
      </c>
      <c r="P251">
        <f t="shared" si="91"/>
        <v>0</v>
      </c>
      <c r="Q251">
        <f t="shared" si="92"/>
        <v>0</v>
      </c>
      <c r="R251" s="11">
        <f t="shared" si="93"/>
        <v>0</v>
      </c>
      <c r="S251" s="12">
        <f t="shared" si="94"/>
        <v>0</v>
      </c>
      <c r="T251" s="11">
        <f t="shared" si="95"/>
        <v>0</v>
      </c>
      <c r="U251" s="12">
        <f t="shared" si="96"/>
        <v>0</v>
      </c>
      <c r="V251" s="11">
        <f t="shared" si="97"/>
        <v>0</v>
      </c>
      <c r="W251" s="12">
        <f t="shared" si="98"/>
        <v>0</v>
      </c>
      <c r="X251" s="11">
        <f t="shared" si="99"/>
        <v>0</v>
      </c>
      <c r="Y251" s="12">
        <f t="shared" si="100"/>
        <v>0</v>
      </c>
      <c r="Z251" s="11">
        <f t="shared" si="101"/>
        <v>0</v>
      </c>
      <c r="AA251" s="12">
        <f t="shared" si="102"/>
        <v>0</v>
      </c>
      <c r="AB251" s="11">
        <f t="shared" si="103"/>
        <v>0</v>
      </c>
      <c r="AC251" s="12">
        <f t="shared" si="104"/>
        <v>0</v>
      </c>
      <c r="AD251" s="11">
        <f t="shared" si="105"/>
        <v>1</v>
      </c>
      <c r="AE251" s="12">
        <f t="shared" si="106"/>
        <v>0</v>
      </c>
      <c r="AF251" s="11">
        <f t="shared" si="107"/>
        <v>0</v>
      </c>
      <c r="AG251" s="12">
        <f t="shared" si="108"/>
        <v>0</v>
      </c>
      <c r="AH251" s="11">
        <f t="shared" si="109"/>
        <v>0</v>
      </c>
      <c r="AI251" s="12">
        <f t="shared" si="110"/>
        <v>0</v>
      </c>
      <c r="AJ251" s="11">
        <f t="shared" si="111"/>
        <v>0</v>
      </c>
      <c r="AK251" s="12">
        <f t="shared" si="112"/>
        <v>0</v>
      </c>
    </row>
    <row r="252" spans="1:37" x14ac:dyDescent="0.3">
      <c r="A252">
        <v>586774</v>
      </c>
      <c r="C252" s="1">
        <v>43636</v>
      </c>
      <c r="D252">
        <v>13</v>
      </c>
      <c r="E252" t="s">
        <v>236</v>
      </c>
      <c r="F252" t="s">
        <v>165</v>
      </c>
      <c r="G252" t="s">
        <v>13</v>
      </c>
      <c r="H252" s="23">
        <v>19714702</v>
      </c>
      <c r="J252" s="11">
        <f t="shared" si="85"/>
        <v>0</v>
      </c>
      <c r="K252" s="12">
        <f t="shared" si="86"/>
        <v>0</v>
      </c>
      <c r="L252">
        <f t="shared" si="87"/>
        <v>0</v>
      </c>
      <c r="M252">
        <f t="shared" si="88"/>
        <v>0</v>
      </c>
      <c r="N252" s="11">
        <f t="shared" si="89"/>
        <v>1</v>
      </c>
      <c r="O252" s="12">
        <f t="shared" si="90"/>
        <v>0</v>
      </c>
      <c r="P252">
        <f t="shared" si="91"/>
        <v>0</v>
      </c>
      <c r="Q252">
        <f t="shared" si="92"/>
        <v>0</v>
      </c>
      <c r="R252" s="11">
        <f t="shared" si="93"/>
        <v>0</v>
      </c>
      <c r="S252" s="12">
        <f t="shared" si="94"/>
        <v>0</v>
      </c>
      <c r="T252" s="11">
        <f t="shared" si="95"/>
        <v>0</v>
      </c>
      <c r="U252" s="12">
        <f t="shared" si="96"/>
        <v>0</v>
      </c>
      <c r="V252" s="11">
        <f t="shared" si="97"/>
        <v>0</v>
      </c>
      <c r="W252" s="12">
        <f t="shared" si="98"/>
        <v>0</v>
      </c>
      <c r="X252" s="11">
        <f t="shared" si="99"/>
        <v>0</v>
      </c>
      <c r="Y252" s="12">
        <f t="shared" si="100"/>
        <v>0</v>
      </c>
      <c r="Z252" s="11">
        <f t="shared" si="101"/>
        <v>0</v>
      </c>
      <c r="AA252" s="12">
        <f t="shared" si="102"/>
        <v>0</v>
      </c>
      <c r="AB252" s="11">
        <f t="shared" si="103"/>
        <v>0</v>
      </c>
      <c r="AC252" s="12">
        <f t="shared" si="104"/>
        <v>0</v>
      </c>
      <c r="AD252" s="11">
        <f t="shared" si="105"/>
        <v>0</v>
      </c>
      <c r="AE252" s="12">
        <f t="shared" si="106"/>
        <v>0</v>
      </c>
      <c r="AF252" s="11">
        <f t="shared" si="107"/>
        <v>0</v>
      </c>
      <c r="AG252" s="12">
        <f t="shared" si="108"/>
        <v>0</v>
      </c>
      <c r="AH252" s="11">
        <f t="shared" si="109"/>
        <v>0</v>
      </c>
      <c r="AI252" s="12">
        <f t="shared" si="110"/>
        <v>0</v>
      </c>
      <c r="AJ252" s="11">
        <f t="shared" si="111"/>
        <v>0</v>
      </c>
      <c r="AK252" s="12">
        <f t="shared" si="112"/>
        <v>0</v>
      </c>
    </row>
    <row r="253" spans="1:37" x14ac:dyDescent="0.3">
      <c r="C253" s="1"/>
      <c r="J253" s="11">
        <f t="shared" si="85"/>
        <v>0</v>
      </c>
      <c r="K253" s="12">
        <f t="shared" si="86"/>
        <v>0</v>
      </c>
      <c r="L253">
        <f t="shared" si="87"/>
        <v>0</v>
      </c>
      <c r="M253">
        <f t="shared" si="88"/>
        <v>0</v>
      </c>
      <c r="N253" s="11">
        <f t="shared" si="89"/>
        <v>0</v>
      </c>
      <c r="O253" s="12">
        <f t="shared" si="90"/>
        <v>0</v>
      </c>
      <c r="P253">
        <f t="shared" si="91"/>
        <v>0</v>
      </c>
      <c r="Q253">
        <f t="shared" si="92"/>
        <v>0</v>
      </c>
      <c r="R253" s="11">
        <f t="shared" si="93"/>
        <v>0</v>
      </c>
      <c r="S253" s="12">
        <f t="shared" si="94"/>
        <v>0</v>
      </c>
      <c r="T253" s="11">
        <f t="shared" si="95"/>
        <v>0</v>
      </c>
      <c r="U253" s="12">
        <f t="shared" si="96"/>
        <v>0</v>
      </c>
      <c r="V253" s="11">
        <f t="shared" si="97"/>
        <v>0</v>
      </c>
      <c r="W253" s="12">
        <f t="shared" si="98"/>
        <v>0</v>
      </c>
      <c r="X253" s="11">
        <f t="shared" si="99"/>
        <v>0</v>
      </c>
      <c r="Y253" s="12">
        <f t="shared" si="100"/>
        <v>0</v>
      </c>
      <c r="Z253" s="11">
        <f t="shared" si="101"/>
        <v>0</v>
      </c>
      <c r="AA253" s="12">
        <f t="shared" si="102"/>
        <v>0</v>
      </c>
      <c r="AB253" s="11">
        <f t="shared" si="103"/>
        <v>0</v>
      </c>
      <c r="AC253" s="12">
        <f t="shared" si="104"/>
        <v>0</v>
      </c>
      <c r="AD253" s="11">
        <f t="shared" si="105"/>
        <v>0</v>
      </c>
      <c r="AE253" s="12">
        <f t="shared" si="106"/>
        <v>0</v>
      </c>
      <c r="AF253" s="11">
        <f t="shared" si="107"/>
        <v>0</v>
      </c>
      <c r="AG253" s="12">
        <f t="shared" si="108"/>
        <v>0</v>
      </c>
      <c r="AH253" s="11">
        <f t="shared" si="109"/>
        <v>0</v>
      </c>
      <c r="AI253" s="12">
        <f t="shared" si="110"/>
        <v>0</v>
      </c>
      <c r="AJ253" s="11">
        <f t="shared" si="111"/>
        <v>0</v>
      </c>
      <c r="AK253" s="12">
        <f t="shared" si="112"/>
        <v>0</v>
      </c>
    </row>
    <row r="254" spans="1:37" x14ac:dyDescent="0.3">
      <c r="A254">
        <v>586851</v>
      </c>
      <c r="C254" s="1">
        <v>43629</v>
      </c>
      <c r="D254">
        <v>1</v>
      </c>
      <c r="E254" t="s">
        <v>237</v>
      </c>
      <c r="F254" t="s">
        <v>165</v>
      </c>
      <c r="G254" t="s">
        <v>156</v>
      </c>
      <c r="H254" s="23">
        <v>9661000</v>
      </c>
      <c r="J254" s="11">
        <f t="shared" si="85"/>
        <v>1</v>
      </c>
      <c r="K254" s="12">
        <f t="shared" si="86"/>
        <v>1</v>
      </c>
      <c r="L254">
        <f t="shared" si="87"/>
        <v>0</v>
      </c>
      <c r="M254">
        <f t="shared" si="88"/>
        <v>0</v>
      </c>
      <c r="N254" s="11">
        <f t="shared" si="89"/>
        <v>0</v>
      </c>
      <c r="O254" s="12">
        <f t="shared" si="90"/>
        <v>0</v>
      </c>
      <c r="P254">
        <f t="shared" si="91"/>
        <v>0</v>
      </c>
      <c r="Q254">
        <f t="shared" si="92"/>
        <v>0</v>
      </c>
      <c r="R254" s="11">
        <f t="shared" si="93"/>
        <v>0</v>
      </c>
      <c r="S254" s="12">
        <f t="shared" si="94"/>
        <v>0</v>
      </c>
      <c r="T254" s="11">
        <f t="shared" si="95"/>
        <v>0</v>
      </c>
      <c r="U254" s="12">
        <f t="shared" si="96"/>
        <v>0</v>
      </c>
      <c r="V254" s="11">
        <f t="shared" si="97"/>
        <v>0</v>
      </c>
      <c r="W254" s="12">
        <f t="shared" si="98"/>
        <v>0</v>
      </c>
      <c r="X254" s="11">
        <f t="shared" si="99"/>
        <v>0</v>
      </c>
      <c r="Y254" s="12">
        <f t="shared" si="100"/>
        <v>0</v>
      </c>
      <c r="Z254" s="11">
        <f t="shared" si="101"/>
        <v>0</v>
      </c>
      <c r="AA254" s="12">
        <f t="shared" si="102"/>
        <v>0</v>
      </c>
      <c r="AB254" s="11">
        <f t="shared" si="103"/>
        <v>0</v>
      </c>
      <c r="AC254" s="12">
        <f t="shared" si="104"/>
        <v>0</v>
      </c>
      <c r="AD254" s="11">
        <f t="shared" si="105"/>
        <v>0</v>
      </c>
      <c r="AE254" s="12">
        <f t="shared" si="106"/>
        <v>0</v>
      </c>
      <c r="AF254" s="11">
        <f t="shared" si="107"/>
        <v>0</v>
      </c>
      <c r="AG254" s="12">
        <f t="shared" si="108"/>
        <v>0</v>
      </c>
      <c r="AH254" s="11">
        <f t="shared" si="109"/>
        <v>0</v>
      </c>
      <c r="AI254" s="12">
        <f t="shared" si="110"/>
        <v>0</v>
      </c>
      <c r="AJ254" s="11">
        <f t="shared" si="111"/>
        <v>0</v>
      </c>
      <c r="AK254" s="12">
        <f t="shared" si="112"/>
        <v>0</v>
      </c>
    </row>
    <row r="255" spans="1:37" x14ac:dyDescent="0.3">
      <c r="A255">
        <v>586851</v>
      </c>
      <c r="C255" s="1">
        <v>43629</v>
      </c>
      <c r="D255">
        <v>2</v>
      </c>
      <c r="E255" t="s">
        <v>237</v>
      </c>
      <c r="F255" t="s">
        <v>165</v>
      </c>
      <c r="G255" t="s">
        <v>17</v>
      </c>
      <c r="H255" s="23">
        <v>10800000</v>
      </c>
      <c r="J255" s="11">
        <f t="shared" si="85"/>
        <v>0</v>
      </c>
      <c r="K255" s="12">
        <f t="shared" si="86"/>
        <v>0</v>
      </c>
      <c r="L255">
        <f t="shared" si="87"/>
        <v>0</v>
      </c>
      <c r="M255">
        <f t="shared" si="88"/>
        <v>0</v>
      </c>
      <c r="N255" s="11">
        <f t="shared" si="89"/>
        <v>0</v>
      </c>
      <c r="O255" s="12">
        <f t="shared" si="90"/>
        <v>0</v>
      </c>
      <c r="P255">
        <f t="shared" si="91"/>
        <v>0</v>
      </c>
      <c r="Q255">
        <f t="shared" si="92"/>
        <v>0</v>
      </c>
      <c r="R255" s="11">
        <f t="shared" si="93"/>
        <v>0</v>
      </c>
      <c r="S255" s="12">
        <f t="shared" si="94"/>
        <v>0</v>
      </c>
      <c r="T255" s="11">
        <f t="shared" si="95"/>
        <v>0</v>
      </c>
      <c r="U255" s="12">
        <f t="shared" si="96"/>
        <v>0</v>
      </c>
      <c r="V255" s="11">
        <f t="shared" si="97"/>
        <v>0</v>
      </c>
      <c r="W255" s="12">
        <f t="shared" si="98"/>
        <v>0</v>
      </c>
      <c r="X255" s="11">
        <f t="shared" si="99"/>
        <v>0</v>
      </c>
      <c r="Y255" s="12">
        <f t="shared" si="100"/>
        <v>0</v>
      </c>
      <c r="Z255" s="11">
        <f t="shared" si="101"/>
        <v>0</v>
      </c>
      <c r="AA255" s="12">
        <f t="shared" si="102"/>
        <v>0</v>
      </c>
      <c r="AB255" s="11">
        <f t="shared" si="103"/>
        <v>0</v>
      </c>
      <c r="AC255" s="12">
        <f t="shared" si="104"/>
        <v>0</v>
      </c>
      <c r="AD255" s="11">
        <f t="shared" si="105"/>
        <v>0</v>
      </c>
      <c r="AE255" s="12">
        <f t="shared" si="106"/>
        <v>0</v>
      </c>
      <c r="AF255" s="11">
        <f t="shared" si="107"/>
        <v>0</v>
      </c>
      <c r="AG255" s="12">
        <f t="shared" si="108"/>
        <v>0</v>
      </c>
      <c r="AH255" s="11">
        <f t="shared" si="109"/>
        <v>0</v>
      </c>
      <c r="AI255" s="12">
        <f t="shared" si="110"/>
        <v>0</v>
      </c>
      <c r="AJ255" s="11">
        <f t="shared" si="111"/>
        <v>0</v>
      </c>
      <c r="AK255" s="12">
        <f t="shared" si="112"/>
        <v>0</v>
      </c>
    </row>
    <row r="256" spans="1:37" x14ac:dyDescent="0.3">
      <c r="A256">
        <v>586851</v>
      </c>
      <c r="C256" s="1">
        <v>43629</v>
      </c>
      <c r="D256">
        <v>3</v>
      </c>
      <c r="E256" t="s">
        <v>237</v>
      </c>
      <c r="F256" t="s">
        <v>165</v>
      </c>
      <c r="G256" t="s">
        <v>19</v>
      </c>
      <c r="H256" s="23">
        <v>11785000</v>
      </c>
      <c r="J256" s="11">
        <f t="shared" si="85"/>
        <v>0</v>
      </c>
      <c r="K256" s="12">
        <f t="shared" si="86"/>
        <v>0</v>
      </c>
      <c r="L256">
        <f t="shared" si="87"/>
        <v>0</v>
      </c>
      <c r="M256">
        <f t="shared" si="88"/>
        <v>0</v>
      </c>
      <c r="N256" s="11">
        <f t="shared" si="89"/>
        <v>0</v>
      </c>
      <c r="O256" s="12">
        <f t="shared" si="90"/>
        <v>0</v>
      </c>
      <c r="P256">
        <f t="shared" si="91"/>
        <v>0</v>
      </c>
      <c r="Q256">
        <f t="shared" si="92"/>
        <v>0</v>
      </c>
      <c r="R256" s="11">
        <f t="shared" si="93"/>
        <v>0</v>
      </c>
      <c r="S256" s="12">
        <f t="shared" si="94"/>
        <v>0</v>
      </c>
      <c r="T256" s="11">
        <f t="shared" si="95"/>
        <v>0</v>
      </c>
      <c r="U256" s="12">
        <f t="shared" si="96"/>
        <v>0</v>
      </c>
      <c r="V256" s="11">
        <f t="shared" si="97"/>
        <v>0</v>
      </c>
      <c r="W256" s="12">
        <f t="shared" si="98"/>
        <v>0</v>
      </c>
      <c r="X256" s="11">
        <f t="shared" si="99"/>
        <v>0</v>
      </c>
      <c r="Y256" s="12">
        <f t="shared" si="100"/>
        <v>0</v>
      </c>
      <c r="Z256" s="11">
        <f t="shared" si="101"/>
        <v>0</v>
      </c>
      <c r="AA256" s="12">
        <f t="shared" si="102"/>
        <v>0</v>
      </c>
      <c r="AB256" s="11">
        <f t="shared" si="103"/>
        <v>0</v>
      </c>
      <c r="AC256" s="12">
        <f t="shared" si="104"/>
        <v>0</v>
      </c>
      <c r="AD256" s="11">
        <f t="shared" si="105"/>
        <v>0</v>
      </c>
      <c r="AE256" s="12">
        <f t="shared" si="106"/>
        <v>0</v>
      </c>
      <c r="AF256" s="11">
        <f t="shared" si="107"/>
        <v>0</v>
      </c>
      <c r="AG256" s="12">
        <f t="shared" si="108"/>
        <v>0</v>
      </c>
      <c r="AH256" s="11">
        <f t="shared" si="109"/>
        <v>0</v>
      </c>
      <c r="AI256" s="12">
        <f t="shared" si="110"/>
        <v>0</v>
      </c>
      <c r="AJ256" s="11">
        <f t="shared" si="111"/>
        <v>0</v>
      </c>
      <c r="AK256" s="12">
        <f t="shared" si="112"/>
        <v>0</v>
      </c>
    </row>
    <row r="257" spans="1:37" x14ac:dyDescent="0.3">
      <c r="A257">
        <v>586851</v>
      </c>
      <c r="C257" s="1">
        <v>43629</v>
      </c>
      <c r="D257">
        <v>4</v>
      </c>
      <c r="E257" t="s">
        <v>237</v>
      </c>
      <c r="F257" t="s">
        <v>165</v>
      </c>
      <c r="G257" t="s">
        <v>13</v>
      </c>
      <c r="H257" s="23">
        <v>11820708</v>
      </c>
      <c r="J257" s="11">
        <f t="shared" si="85"/>
        <v>0</v>
      </c>
      <c r="K257" s="12">
        <f t="shared" si="86"/>
        <v>0</v>
      </c>
      <c r="L257">
        <f t="shared" si="87"/>
        <v>0</v>
      </c>
      <c r="M257">
        <f t="shared" si="88"/>
        <v>0</v>
      </c>
      <c r="N257" s="11">
        <f t="shared" si="89"/>
        <v>1</v>
      </c>
      <c r="O257" s="12">
        <f t="shared" si="90"/>
        <v>0</v>
      </c>
      <c r="P257">
        <f t="shared" si="91"/>
        <v>0</v>
      </c>
      <c r="Q257">
        <f t="shared" si="92"/>
        <v>0</v>
      </c>
      <c r="R257" s="11">
        <f t="shared" si="93"/>
        <v>0</v>
      </c>
      <c r="S257" s="12">
        <f t="shared" si="94"/>
        <v>0</v>
      </c>
      <c r="T257" s="11">
        <f t="shared" si="95"/>
        <v>0</v>
      </c>
      <c r="U257" s="12">
        <f t="shared" si="96"/>
        <v>0</v>
      </c>
      <c r="V257" s="11">
        <f t="shared" si="97"/>
        <v>0</v>
      </c>
      <c r="W257" s="12">
        <f t="shared" si="98"/>
        <v>0</v>
      </c>
      <c r="X257" s="11">
        <f t="shared" si="99"/>
        <v>0</v>
      </c>
      <c r="Y257" s="12">
        <f t="shared" si="100"/>
        <v>0</v>
      </c>
      <c r="Z257" s="11">
        <f t="shared" si="101"/>
        <v>0</v>
      </c>
      <c r="AA257" s="12">
        <f t="shared" si="102"/>
        <v>0</v>
      </c>
      <c r="AB257" s="11">
        <f t="shared" si="103"/>
        <v>0</v>
      </c>
      <c r="AC257" s="12">
        <f t="shared" si="104"/>
        <v>0</v>
      </c>
      <c r="AD257" s="11">
        <f t="shared" si="105"/>
        <v>0</v>
      </c>
      <c r="AE257" s="12">
        <f t="shared" si="106"/>
        <v>0</v>
      </c>
      <c r="AF257" s="11">
        <f t="shared" si="107"/>
        <v>0</v>
      </c>
      <c r="AG257" s="12">
        <f t="shared" si="108"/>
        <v>0</v>
      </c>
      <c r="AH257" s="11">
        <f t="shared" si="109"/>
        <v>0</v>
      </c>
      <c r="AI257" s="12">
        <f t="shared" si="110"/>
        <v>0</v>
      </c>
      <c r="AJ257" s="11">
        <f t="shared" si="111"/>
        <v>0</v>
      </c>
      <c r="AK257" s="12">
        <f t="shared" si="112"/>
        <v>0</v>
      </c>
    </row>
    <row r="258" spans="1:37" x14ac:dyDescent="0.3">
      <c r="A258">
        <v>586851</v>
      </c>
      <c r="C258" s="1">
        <v>43629</v>
      </c>
      <c r="D258">
        <v>5</v>
      </c>
      <c r="E258" t="s">
        <v>237</v>
      </c>
      <c r="F258" t="s">
        <v>165</v>
      </c>
      <c r="G258" t="s">
        <v>15</v>
      </c>
      <c r="H258" s="23">
        <v>12221181</v>
      </c>
      <c r="J258" s="11">
        <f t="shared" si="85"/>
        <v>0</v>
      </c>
      <c r="K258" s="12">
        <f t="shared" si="86"/>
        <v>0</v>
      </c>
      <c r="L258">
        <f t="shared" si="87"/>
        <v>0</v>
      </c>
      <c r="M258">
        <f t="shared" si="88"/>
        <v>0</v>
      </c>
      <c r="N258" s="11">
        <f t="shared" si="89"/>
        <v>0</v>
      </c>
      <c r="O258" s="12">
        <f t="shared" si="90"/>
        <v>0</v>
      </c>
      <c r="P258">
        <f t="shared" si="91"/>
        <v>0</v>
      </c>
      <c r="Q258">
        <f t="shared" si="92"/>
        <v>0</v>
      </c>
      <c r="R258" s="11">
        <f t="shared" si="93"/>
        <v>0</v>
      </c>
      <c r="S258" s="12">
        <f t="shared" si="94"/>
        <v>0</v>
      </c>
      <c r="T258" s="11">
        <f t="shared" si="95"/>
        <v>0</v>
      </c>
      <c r="U258" s="12">
        <f t="shared" si="96"/>
        <v>0</v>
      </c>
      <c r="V258" s="11">
        <f t="shared" si="97"/>
        <v>0</v>
      </c>
      <c r="W258" s="12">
        <f t="shared" si="98"/>
        <v>0</v>
      </c>
      <c r="X258" s="11">
        <f t="shared" si="99"/>
        <v>0</v>
      </c>
      <c r="Y258" s="12">
        <f t="shared" si="100"/>
        <v>0</v>
      </c>
      <c r="Z258" s="11">
        <f t="shared" si="101"/>
        <v>0</v>
      </c>
      <c r="AA258" s="12">
        <f t="shared" si="102"/>
        <v>0</v>
      </c>
      <c r="AB258" s="11">
        <f t="shared" si="103"/>
        <v>0</v>
      </c>
      <c r="AC258" s="12">
        <f t="shared" si="104"/>
        <v>0</v>
      </c>
      <c r="AD258" s="11">
        <f t="shared" si="105"/>
        <v>0</v>
      </c>
      <c r="AE258" s="12">
        <f t="shared" si="106"/>
        <v>0</v>
      </c>
      <c r="AF258" s="11">
        <f t="shared" si="107"/>
        <v>1</v>
      </c>
      <c r="AG258" s="12">
        <f t="shared" si="108"/>
        <v>0</v>
      </c>
      <c r="AH258" s="11">
        <f t="shared" si="109"/>
        <v>0</v>
      </c>
      <c r="AI258" s="12">
        <f t="shared" si="110"/>
        <v>0</v>
      </c>
      <c r="AJ258" s="11">
        <f t="shared" si="111"/>
        <v>0</v>
      </c>
      <c r="AK258" s="12">
        <f t="shared" si="112"/>
        <v>0</v>
      </c>
    </row>
    <row r="259" spans="1:37" x14ac:dyDescent="0.3">
      <c r="A259">
        <v>586851</v>
      </c>
      <c r="C259" s="1">
        <v>43629</v>
      </c>
      <c r="D259">
        <v>6</v>
      </c>
      <c r="E259" t="s">
        <v>237</v>
      </c>
      <c r="F259" t="s">
        <v>165</v>
      </c>
      <c r="G259" t="s">
        <v>12</v>
      </c>
      <c r="H259" s="23">
        <v>12658572</v>
      </c>
      <c r="J259" s="11">
        <f t="shared" si="85"/>
        <v>0</v>
      </c>
      <c r="K259" s="12">
        <f t="shared" si="86"/>
        <v>0</v>
      </c>
      <c r="L259">
        <f t="shared" si="87"/>
        <v>0</v>
      </c>
      <c r="M259">
        <f t="shared" si="88"/>
        <v>0</v>
      </c>
      <c r="N259" s="11">
        <f t="shared" si="89"/>
        <v>0</v>
      </c>
      <c r="O259" s="12">
        <f t="shared" si="90"/>
        <v>0</v>
      </c>
      <c r="P259">
        <f t="shared" si="91"/>
        <v>0</v>
      </c>
      <c r="Q259">
        <f t="shared" si="92"/>
        <v>0</v>
      </c>
      <c r="R259" s="11">
        <f t="shared" si="93"/>
        <v>0</v>
      </c>
      <c r="S259" s="12">
        <f t="shared" si="94"/>
        <v>0</v>
      </c>
      <c r="T259" s="11">
        <f t="shared" si="95"/>
        <v>0</v>
      </c>
      <c r="U259" s="12">
        <f t="shared" si="96"/>
        <v>0</v>
      </c>
      <c r="V259" s="11">
        <f t="shared" si="97"/>
        <v>1</v>
      </c>
      <c r="W259" s="12">
        <f t="shared" si="98"/>
        <v>0</v>
      </c>
      <c r="X259" s="11">
        <f t="shared" si="99"/>
        <v>0</v>
      </c>
      <c r="Y259" s="12">
        <f t="shared" si="100"/>
        <v>0</v>
      </c>
      <c r="Z259" s="11">
        <f t="shared" si="101"/>
        <v>0</v>
      </c>
      <c r="AA259" s="12">
        <f t="shared" si="102"/>
        <v>0</v>
      </c>
      <c r="AB259" s="11">
        <f t="shared" si="103"/>
        <v>0</v>
      </c>
      <c r="AC259" s="12">
        <f t="shared" si="104"/>
        <v>0</v>
      </c>
      <c r="AD259" s="11">
        <f t="shared" si="105"/>
        <v>0</v>
      </c>
      <c r="AE259" s="12">
        <f t="shared" si="106"/>
        <v>0</v>
      </c>
      <c r="AF259" s="11">
        <f t="shared" si="107"/>
        <v>0</v>
      </c>
      <c r="AG259" s="12">
        <f t="shared" si="108"/>
        <v>0</v>
      </c>
      <c r="AH259" s="11">
        <f t="shared" si="109"/>
        <v>0</v>
      </c>
      <c r="AI259" s="12">
        <f t="shared" si="110"/>
        <v>0</v>
      </c>
      <c r="AJ259" s="11">
        <f t="shared" si="111"/>
        <v>0</v>
      </c>
      <c r="AK259" s="12">
        <f t="shared" si="112"/>
        <v>0</v>
      </c>
    </row>
    <row r="260" spans="1:37" x14ac:dyDescent="0.3">
      <c r="A260">
        <v>586851</v>
      </c>
      <c r="C260" s="1">
        <v>43629</v>
      </c>
      <c r="D260">
        <v>7</v>
      </c>
      <c r="E260" t="s">
        <v>237</v>
      </c>
      <c r="F260" t="s">
        <v>165</v>
      </c>
      <c r="G260" t="s">
        <v>16</v>
      </c>
      <c r="H260" s="23">
        <v>13505645</v>
      </c>
      <c r="J260" s="11">
        <f t="shared" si="85"/>
        <v>0</v>
      </c>
      <c r="K260" s="12">
        <f t="shared" si="86"/>
        <v>0</v>
      </c>
      <c r="L260">
        <f t="shared" si="87"/>
        <v>0</v>
      </c>
      <c r="M260">
        <f t="shared" si="88"/>
        <v>0</v>
      </c>
      <c r="N260" s="11">
        <f t="shared" si="89"/>
        <v>0</v>
      </c>
      <c r="O260" s="12">
        <f t="shared" si="90"/>
        <v>0</v>
      </c>
      <c r="P260">
        <f t="shared" si="91"/>
        <v>0</v>
      </c>
      <c r="Q260">
        <f t="shared" si="92"/>
        <v>0</v>
      </c>
      <c r="R260" s="11">
        <f t="shared" si="93"/>
        <v>0</v>
      </c>
      <c r="S260" s="12">
        <f t="shared" si="94"/>
        <v>0</v>
      </c>
      <c r="T260" s="11">
        <f t="shared" si="95"/>
        <v>1</v>
      </c>
      <c r="U260" s="12">
        <f t="shared" si="96"/>
        <v>0</v>
      </c>
      <c r="V260" s="11">
        <f t="shared" si="97"/>
        <v>0</v>
      </c>
      <c r="W260" s="12">
        <f t="shared" si="98"/>
        <v>0</v>
      </c>
      <c r="X260" s="11">
        <f t="shared" si="99"/>
        <v>0</v>
      </c>
      <c r="Y260" s="12">
        <f t="shared" si="100"/>
        <v>0</v>
      </c>
      <c r="Z260" s="11">
        <f t="shared" si="101"/>
        <v>0</v>
      </c>
      <c r="AA260" s="12">
        <f t="shared" si="102"/>
        <v>0</v>
      </c>
      <c r="AB260" s="11">
        <f t="shared" si="103"/>
        <v>0</v>
      </c>
      <c r="AC260" s="12">
        <f t="shared" si="104"/>
        <v>0</v>
      </c>
      <c r="AD260" s="11">
        <f t="shared" si="105"/>
        <v>0</v>
      </c>
      <c r="AE260" s="12">
        <f t="shared" si="106"/>
        <v>0</v>
      </c>
      <c r="AF260" s="11">
        <f t="shared" si="107"/>
        <v>0</v>
      </c>
      <c r="AG260" s="12">
        <f t="shared" si="108"/>
        <v>0</v>
      </c>
      <c r="AH260" s="11">
        <f t="shared" si="109"/>
        <v>0</v>
      </c>
      <c r="AI260" s="12">
        <f t="shared" si="110"/>
        <v>0</v>
      </c>
      <c r="AJ260" s="11">
        <f t="shared" si="111"/>
        <v>0</v>
      </c>
      <c r="AK260" s="12">
        <f t="shared" si="112"/>
        <v>0</v>
      </c>
    </row>
    <row r="261" spans="1:37" x14ac:dyDescent="0.3">
      <c r="A261">
        <v>586851</v>
      </c>
      <c r="C261" s="1">
        <v>43629</v>
      </c>
      <c r="D261">
        <v>8</v>
      </c>
      <c r="E261" t="s">
        <v>237</v>
      </c>
      <c r="F261" t="s">
        <v>165</v>
      </c>
      <c r="G261" t="s">
        <v>184</v>
      </c>
      <c r="H261" s="23">
        <v>15410024</v>
      </c>
      <c r="J261" s="11">
        <f t="shared" si="85"/>
        <v>0</v>
      </c>
      <c r="K261" s="12">
        <f t="shared" si="86"/>
        <v>0</v>
      </c>
      <c r="L261">
        <f t="shared" si="87"/>
        <v>0</v>
      </c>
      <c r="M261">
        <f t="shared" si="88"/>
        <v>0</v>
      </c>
      <c r="N261" s="11">
        <f t="shared" si="89"/>
        <v>0</v>
      </c>
      <c r="O261" s="12">
        <f t="shared" si="90"/>
        <v>0</v>
      </c>
      <c r="P261">
        <f t="shared" si="91"/>
        <v>0</v>
      </c>
      <c r="Q261">
        <f t="shared" si="92"/>
        <v>0</v>
      </c>
      <c r="R261" s="11">
        <f t="shared" si="93"/>
        <v>0</v>
      </c>
      <c r="S261" s="12">
        <f t="shared" si="94"/>
        <v>0</v>
      </c>
      <c r="T261" s="11">
        <f t="shared" si="95"/>
        <v>0</v>
      </c>
      <c r="U261" s="12">
        <f t="shared" si="96"/>
        <v>0</v>
      </c>
      <c r="V261" s="11">
        <f t="shared" si="97"/>
        <v>0</v>
      </c>
      <c r="W261" s="12">
        <f t="shared" si="98"/>
        <v>0</v>
      </c>
      <c r="X261" s="11">
        <f t="shared" si="99"/>
        <v>0</v>
      </c>
      <c r="Y261" s="12">
        <f t="shared" si="100"/>
        <v>0</v>
      </c>
      <c r="Z261" s="11">
        <f t="shared" si="101"/>
        <v>0</v>
      </c>
      <c r="AA261" s="12">
        <f t="shared" si="102"/>
        <v>0</v>
      </c>
      <c r="AB261" s="11">
        <f t="shared" si="103"/>
        <v>0</v>
      </c>
      <c r="AC261" s="12">
        <f t="shared" si="104"/>
        <v>0</v>
      </c>
      <c r="AD261" s="11">
        <f t="shared" si="105"/>
        <v>0</v>
      </c>
      <c r="AE261" s="12">
        <f t="shared" si="106"/>
        <v>0</v>
      </c>
      <c r="AF261" s="11">
        <f t="shared" si="107"/>
        <v>0</v>
      </c>
      <c r="AG261" s="12">
        <f t="shared" si="108"/>
        <v>0</v>
      </c>
      <c r="AH261" s="11">
        <f t="shared" si="109"/>
        <v>0</v>
      </c>
      <c r="AI261" s="12">
        <f t="shared" si="110"/>
        <v>0</v>
      </c>
      <c r="AJ261" s="11">
        <f t="shared" si="111"/>
        <v>0</v>
      </c>
      <c r="AK261" s="12">
        <f t="shared" si="112"/>
        <v>0</v>
      </c>
    </row>
    <row r="262" spans="1:37" x14ac:dyDescent="0.3">
      <c r="C262" s="1"/>
      <c r="J262" s="11">
        <f t="shared" si="85"/>
        <v>0</v>
      </c>
      <c r="K262" s="12">
        <f t="shared" si="86"/>
        <v>0</v>
      </c>
      <c r="L262">
        <f t="shared" si="87"/>
        <v>0</v>
      </c>
      <c r="M262">
        <f t="shared" si="88"/>
        <v>0</v>
      </c>
      <c r="N262" s="11">
        <f t="shared" si="89"/>
        <v>0</v>
      </c>
      <c r="O262" s="12">
        <f t="shared" si="90"/>
        <v>0</v>
      </c>
      <c r="P262">
        <f t="shared" si="91"/>
        <v>0</v>
      </c>
      <c r="Q262">
        <f t="shared" si="92"/>
        <v>0</v>
      </c>
      <c r="R262" s="11">
        <f t="shared" si="93"/>
        <v>0</v>
      </c>
      <c r="S262" s="12">
        <f t="shared" si="94"/>
        <v>0</v>
      </c>
      <c r="T262" s="11">
        <f t="shared" si="95"/>
        <v>0</v>
      </c>
      <c r="U262" s="12">
        <f t="shared" si="96"/>
        <v>0</v>
      </c>
      <c r="V262" s="11">
        <f t="shared" si="97"/>
        <v>0</v>
      </c>
      <c r="W262" s="12">
        <f t="shared" si="98"/>
        <v>0</v>
      </c>
      <c r="X262" s="11">
        <f t="shared" si="99"/>
        <v>0</v>
      </c>
      <c r="Y262" s="12">
        <f t="shared" si="100"/>
        <v>0</v>
      </c>
      <c r="Z262" s="11">
        <f t="shared" si="101"/>
        <v>0</v>
      </c>
      <c r="AA262" s="12">
        <f t="shared" si="102"/>
        <v>0</v>
      </c>
      <c r="AB262" s="11">
        <f t="shared" si="103"/>
        <v>0</v>
      </c>
      <c r="AC262" s="12">
        <f t="shared" si="104"/>
        <v>0</v>
      </c>
      <c r="AD262" s="11">
        <f t="shared" si="105"/>
        <v>0</v>
      </c>
      <c r="AE262" s="12">
        <f t="shared" si="106"/>
        <v>0</v>
      </c>
      <c r="AF262" s="11">
        <f t="shared" si="107"/>
        <v>0</v>
      </c>
      <c r="AG262" s="12">
        <f t="shared" si="108"/>
        <v>0</v>
      </c>
      <c r="AH262" s="11">
        <f t="shared" si="109"/>
        <v>0</v>
      </c>
      <c r="AI262" s="12">
        <f t="shared" si="110"/>
        <v>0</v>
      </c>
      <c r="AJ262" s="11">
        <f t="shared" si="111"/>
        <v>0</v>
      </c>
      <c r="AK262" s="12">
        <f t="shared" si="112"/>
        <v>0</v>
      </c>
    </row>
    <row r="263" spans="1:37" x14ac:dyDescent="0.3">
      <c r="A263">
        <v>583803</v>
      </c>
      <c r="C263" s="1">
        <v>43606</v>
      </c>
      <c r="D263">
        <v>1</v>
      </c>
      <c r="E263" t="s">
        <v>238</v>
      </c>
      <c r="F263" t="s">
        <v>165</v>
      </c>
      <c r="G263" t="s">
        <v>38</v>
      </c>
      <c r="H263" s="23">
        <v>15854595</v>
      </c>
      <c r="J263" s="11">
        <f t="shared" ref="J263:J326" si="113">IF(G263="Perfetto Contracting Co., Inc. ",1,)</f>
        <v>0</v>
      </c>
      <c r="K263" s="12">
        <f t="shared" ref="K263:K326" si="114">IF(AND(D263=1,G263="Perfetto Contracting Co., Inc. "),1,)</f>
        <v>0</v>
      </c>
      <c r="L263">
        <f t="shared" ref="L263:L326" si="115">IF(G263="Oliveira Contracting Inc",1,)</f>
        <v>0</v>
      </c>
      <c r="M263">
        <f t="shared" ref="M263:M326" si="116">IF(AND(D263=1,G263="Oliveira Contracting Inc"),1,)</f>
        <v>0</v>
      </c>
      <c r="N263" s="11">
        <f t="shared" ref="N263:N326" si="117">IF(G263="Triumph Construction Co.",1,)</f>
        <v>0</v>
      </c>
      <c r="O263" s="12">
        <f t="shared" ref="O263:O326" si="118">IF(AND(D263=1,G263="Triumph Construction Co."),1,)</f>
        <v>0</v>
      </c>
      <c r="P263">
        <f t="shared" ref="P263:P326" si="119">IF(G263="John Civetta &amp; Sons, Inc.",1,)</f>
        <v>0</v>
      </c>
      <c r="Q263">
        <f t="shared" ref="Q263:Q326" si="120">IF(AND(D263=1,G263="John Civetta &amp; Sons, Inc."),1,)</f>
        <v>0</v>
      </c>
      <c r="R263" s="11">
        <f t="shared" ref="R263:R326" si="121">IF(G263="Grace Industries LLC",1,)</f>
        <v>0</v>
      </c>
      <c r="S263" s="12">
        <f t="shared" ref="S263:S326" si="122">IF(AND(D263=1,G263="Grace Industries LLC"),1,)</f>
        <v>0</v>
      </c>
      <c r="T263" s="11">
        <f t="shared" ref="T263:T326" si="123">IF($G263="Perfetto Enterprises Co., Inc.",1,)</f>
        <v>0</v>
      </c>
      <c r="U263" s="12">
        <f t="shared" ref="U263:U326" si="124">IF(AND($D263=1,$G263="Perfetto Enterprises Co., Inc."),1,)</f>
        <v>0</v>
      </c>
      <c r="V263" s="11">
        <f t="shared" ref="V263:V326" si="125">IF($G263="JRCRUZ Corp",1,)</f>
        <v>0</v>
      </c>
      <c r="W263" s="12">
        <f t="shared" ref="W263:W326" si="126">IF(AND($D263=1,$G263="JRCRUZ Corp"),1,)</f>
        <v>0</v>
      </c>
      <c r="X263" s="11">
        <f t="shared" ref="X263:X326" si="127">IF($G263="Tully Construction Co.",1,)</f>
        <v>0</v>
      </c>
      <c r="Y263" s="12">
        <f t="shared" ref="Y263:Y326" si="128">IF(AND($D263=1,$G263="Tully Construction Co."),1,)</f>
        <v>0</v>
      </c>
      <c r="Z263" s="11">
        <f t="shared" ref="Z263:Z326" si="129">IF($G263="Restani Construction Corp.",1,)</f>
        <v>0</v>
      </c>
      <c r="AA263" s="12">
        <f t="shared" ref="AA263:AA326" si="130">IF(AND($D263=1,$G263="Restani Construction Corp."),1,)</f>
        <v>0</v>
      </c>
      <c r="AB263" s="11">
        <f t="shared" ref="AB263:AB326" si="131">IF($G263="DiFazio Industries",1,)</f>
        <v>0</v>
      </c>
      <c r="AC263" s="12">
        <f t="shared" ref="AC263:AC326" si="132">IF(AND($D263=1,$G263="DiFazio Industries"),1,)</f>
        <v>0</v>
      </c>
      <c r="AD263" s="11">
        <f t="shared" ref="AD263:AD326" si="133">IF($G263="PJS Group/Paul J. Scariano, Inc.",1,)</f>
        <v>0</v>
      </c>
      <c r="AE263" s="12">
        <f t="shared" ref="AE263:AE326" si="134">IF(AND($D263=1,$G263="PJS Group/Paul J. Scariano, Inc."),1,)</f>
        <v>0</v>
      </c>
      <c r="AF263" s="11">
        <f t="shared" ref="AF263:AF326" si="135">IF($G263="C.A.C. Industries, Inc.",1,)</f>
        <v>0</v>
      </c>
      <c r="AG263" s="12">
        <f t="shared" ref="AG263:AG326" si="136">IF(AND($D263=1,$G263="C.A.C. Industries, Inc."),1,)</f>
        <v>0</v>
      </c>
      <c r="AH263" s="11">
        <f t="shared" ref="AH263:AH326" si="137">IF($G263="MLJ Contracting LLC",1,)</f>
        <v>0</v>
      </c>
      <c r="AI263" s="12">
        <f t="shared" ref="AI263:AI326" si="138">IF(AND($D263=1,$G263="MLJ Contracting LLC"),1,)</f>
        <v>0</v>
      </c>
      <c r="AJ263" s="11">
        <f t="shared" ref="AJ263:AJ326" si="139">IF($G263="El Sol Contracting/ES II Enterprises JV",1,)</f>
        <v>0</v>
      </c>
      <c r="AK263" s="12">
        <f t="shared" ref="AK263:AK326" si="140">IF(AND($D263=1,$G263="El Sol Contracting/ES II Enterprises JV"),1,)</f>
        <v>0</v>
      </c>
    </row>
    <row r="264" spans="1:37" x14ac:dyDescent="0.3">
      <c r="A264">
        <v>583803</v>
      </c>
      <c r="C264" s="1">
        <v>43606</v>
      </c>
      <c r="D264">
        <v>2</v>
      </c>
      <c r="E264" t="s">
        <v>238</v>
      </c>
      <c r="F264" t="s">
        <v>165</v>
      </c>
      <c r="G264" t="s">
        <v>17</v>
      </c>
      <c r="H264" s="23">
        <v>16555555</v>
      </c>
      <c r="J264" s="11">
        <f t="shared" si="113"/>
        <v>0</v>
      </c>
      <c r="K264" s="12">
        <f t="shared" si="114"/>
        <v>0</v>
      </c>
      <c r="L264">
        <f t="shared" si="115"/>
        <v>0</v>
      </c>
      <c r="M264">
        <f t="shared" si="116"/>
        <v>0</v>
      </c>
      <c r="N264" s="11">
        <f t="shared" si="117"/>
        <v>0</v>
      </c>
      <c r="O264" s="12">
        <f t="shared" si="118"/>
        <v>0</v>
      </c>
      <c r="P264">
        <f t="shared" si="119"/>
        <v>0</v>
      </c>
      <c r="Q264">
        <f t="shared" si="120"/>
        <v>0</v>
      </c>
      <c r="R264" s="11">
        <f t="shared" si="121"/>
        <v>0</v>
      </c>
      <c r="S264" s="12">
        <f t="shared" si="122"/>
        <v>0</v>
      </c>
      <c r="T264" s="11">
        <f t="shared" si="123"/>
        <v>0</v>
      </c>
      <c r="U264" s="12">
        <f t="shared" si="124"/>
        <v>0</v>
      </c>
      <c r="V264" s="11">
        <f t="shared" si="125"/>
        <v>0</v>
      </c>
      <c r="W264" s="12">
        <f t="shared" si="126"/>
        <v>0</v>
      </c>
      <c r="X264" s="11">
        <f t="shared" si="127"/>
        <v>0</v>
      </c>
      <c r="Y264" s="12">
        <f t="shared" si="128"/>
        <v>0</v>
      </c>
      <c r="Z264" s="11">
        <f t="shared" si="129"/>
        <v>0</v>
      </c>
      <c r="AA264" s="12">
        <f t="shared" si="130"/>
        <v>0</v>
      </c>
      <c r="AB264" s="11">
        <f t="shared" si="131"/>
        <v>0</v>
      </c>
      <c r="AC264" s="12">
        <f t="shared" si="132"/>
        <v>0</v>
      </c>
      <c r="AD264" s="11">
        <f t="shared" si="133"/>
        <v>0</v>
      </c>
      <c r="AE264" s="12">
        <f t="shared" si="134"/>
        <v>0</v>
      </c>
      <c r="AF264" s="11">
        <f t="shared" si="135"/>
        <v>0</v>
      </c>
      <c r="AG264" s="12">
        <f t="shared" si="136"/>
        <v>0</v>
      </c>
      <c r="AH264" s="11">
        <f t="shared" si="137"/>
        <v>0</v>
      </c>
      <c r="AI264" s="12">
        <f t="shared" si="138"/>
        <v>0</v>
      </c>
      <c r="AJ264" s="11">
        <f t="shared" si="139"/>
        <v>0</v>
      </c>
      <c r="AK264" s="12">
        <f t="shared" si="140"/>
        <v>0</v>
      </c>
    </row>
    <row r="265" spans="1:37" x14ac:dyDescent="0.3">
      <c r="A265">
        <v>583803</v>
      </c>
      <c r="C265" s="1">
        <v>43606</v>
      </c>
      <c r="D265">
        <v>3</v>
      </c>
      <c r="E265" t="s">
        <v>238</v>
      </c>
      <c r="F265" t="s">
        <v>165</v>
      </c>
      <c r="G265" t="s">
        <v>56</v>
      </c>
      <c r="H265" s="23">
        <v>17031850</v>
      </c>
      <c r="J265" s="11">
        <f t="shared" si="113"/>
        <v>0</v>
      </c>
      <c r="K265" s="12">
        <f t="shared" si="114"/>
        <v>0</v>
      </c>
      <c r="L265">
        <f t="shared" si="115"/>
        <v>0</v>
      </c>
      <c r="M265">
        <f t="shared" si="116"/>
        <v>0</v>
      </c>
      <c r="N265" s="11">
        <f t="shared" si="117"/>
        <v>0</v>
      </c>
      <c r="O265" s="12">
        <f t="shared" si="118"/>
        <v>0</v>
      </c>
      <c r="P265">
        <f t="shared" si="119"/>
        <v>0</v>
      </c>
      <c r="Q265">
        <f t="shared" si="120"/>
        <v>0</v>
      </c>
      <c r="R265" s="11">
        <f t="shared" si="121"/>
        <v>0</v>
      </c>
      <c r="S265" s="12">
        <f t="shared" si="122"/>
        <v>0</v>
      </c>
      <c r="T265" s="11">
        <f t="shared" si="123"/>
        <v>0</v>
      </c>
      <c r="U265" s="12">
        <f t="shared" si="124"/>
        <v>0</v>
      </c>
      <c r="V265" s="11">
        <f t="shared" si="125"/>
        <v>0</v>
      </c>
      <c r="W265" s="12">
        <f t="shared" si="126"/>
        <v>0</v>
      </c>
      <c r="X265" s="11">
        <f t="shared" si="127"/>
        <v>0</v>
      </c>
      <c r="Y265" s="12">
        <f t="shared" si="128"/>
        <v>0</v>
      </c>
      <c r="Z265" s="11">
        <f t="shared" si="129"/>
        <v>0</v>
      </c>
      <c r="AA265" s="12">
        <f t="shared" si="130"/>
        <v>0</v>
      </c>
      <c r="AB265" s="11">
        <f t="shared" si="131"/>
        <v>0</v>
      </c>
      <c r="AC265" s="12">
        <f t="shared" si="132"/>
        <v>0</v>
      </c>
      <c r="AD265" s="11">
        <f t="shared" si="133"/>
        <v>0</v>
      </c>
      <c r="AE265" s="12">
        <f t="shared" si="134"/>
        <v>0</v>
      </c>
      <c r="AF265" s="11">
        <f t="shared" si="135"/>
        <v>0</v>
      </c>
      <c r="AG265" s="12">
        <f t="shared" si="136"/>
        <v>0</v>
      </c>
      <c r="AH265" s="11">
        <f t="shared" si="137"/>
        <v>0</v>
      </c>
      <c r="AI265" s="12">
        <f t="shared" si="138"/>
        <v>0</v>
      </c>
      <c r="AJ265" s="11">
        <f t="shared" si="139"/>
        <v>0</v>
      </c>
      <c r="AK265" s="12">
        <f t="shared" si="140"/>
        <v>0</v>
      </c>
    </row>
    <row r="266" spans="1:37" x14ac:dyDescent="0.3">
      <c r="A266">
        <v>583803</v>
      </c>
      <c r="C266" s="1">
        <v>43606</v>
      </c>
      <c r="D266">
        <v>4</v>
      </c>
      <c r="E266" t="s">
        <v>238</v>
      </c>
      <c r="F266" t="s">
        <v>165</v>
      </c>
      <c r="G266" t="s">
        <v>13</v>
      </c>
      <c r="H266" s="23">
        <v>19275294</v>
      </c>
      <c r="J266" s="11">
        <f t="shared" si="113"/>
        <v>0</v>
      </c>
      <c r="K266" s="12">
        <f t="shared" si="114"/>
        <v>0</v>
      </c>
      <c r="L266">
        <f t="shared" si="115"/>
        <v>0</v>
      </c>
      <c r="M266">
        <f t="shared" si="116"/>
        <v>0</v>
      </c>
      <c r="N266" s="11">
        <f t="shared" si="117"/>
        <v>1</v>
      </c>
      <c r="O266" s="12">
        <f t="shared" si="118"/>
        <v>0</v>
      </c>
      <c r="P266">
        <f t="shared" si="119"/>
        <v>0</v>
      </c>
      <c r="Q266">
        <f t="shared" si="120"/>
        <v>0</v>
      </c>
      <c r="R266" s="11">
        <f t="shared" si="121"/>
        <v>0</v>
      </c>
      <c r="S266" s="12">
        <f t="shared" si="122"/>
        <v>0</v>
      </c>
      <c r="T266" s="11">
        <f t="shared" si="123"/>
        <v>0</v>
      </c>
      <c r="U266" s="12">
        <f t="shared" si="124"/>
        <v>0</v>
      </c>
      <c r="V266" s="11">
        <f t="shared" si="125"/>
        <v>0</v>
      </c>
      <c r="W266" s="12">
        <f t="shared" si="126"/>
        <v>0</v>
      </c>
      <c r="X266" s="11">
        <f t="shared" si="127"/>
        <v>0</v>
      </c>
      <c r="Y266" s="12">
        <f t="shared" si="128"/>
        <v>0</v>
      </c>
      <c r="Z266" s="11">
        <f t="shared" si="129"/>
        <v>0</v>
      </c>
      <c r="AA266" s="12">
        <f t="shared" si="130"/>
        <v>0</v>
      </c>
      <c r="AB266" s="11">
        <f t="shared" si="131"/>
        <v>0</v>
      </c>
      <c r="AC266" s="12">
        <f t="shared" si="132"/>
        <v>0</v>
      </c>
      <c r="AD266" s="11">
        <f t="shared" si="133"/>
        <v>0</v>
      </c>
      <c r="AE266" s="12">
        <f t="shared" si="134"/>
        <v>0</v>
      </c>
      <c r="AF266" s="11">
        <f t="shared" si="135"/>
        <v>0</v>
      </c>
      <c r="AG266" s="12">
        <f t="shared" si="136"/>
        <v>0</v>
      </c>
      <c r="AH266" s="11">
        <f t="shared" si="137"/>
        <v>0</v>
      </c>
      <c r="AI266" s="12">
        <f t="shared" si="138"/>
        <v>0</v>
      </c>
      <c r="AJ266" s="11">
        <f t="shared" si="139"/>
        <v>0</v>
      </c>
      <c r="AK266" s="12">
        <f t="shared" si="140"/>
        <v>0</v>
      </c>
    </row>
    <row r="267" spans="1:37" x14ac:dyDescent="0.3">
      <c r="A267">
        <v>583803</v>
      </c>
      <c r="C267" s="1">
        <v>43606</v>
      </c>
      <c r="D267">
        <v>5</v>
      </c>
      <c r="E267" t="s">
        <v>238</v>
      </c>
      <c r="F267" t="s">
        <v>165</v>
      </c>
      <c r="G267" t="s">
        <v>156</v>
      </c>
      <c r="H267" s="23">
        <v>19421182</v>
      </c>
      <c r="J267" s="11">
        <f t="shared" si="113"/>
        <v>1</v>
      </c>
      <c r="K267" s="12">
        <f t="shared" si="114"/>
        <v>0</v>
      </c>
      <c r="L267">
        <f t="shared" si="115"/>
        <v>0</v>
      </c>
      <c r="M267">
        <f t="shared" si="116"/>
        <v>0</v>
      </c>
      <c r="N267" s="11">
        <f t="shared" si="117"/>
        <v>0</v>
      </c>
      <c r="O267" s="12">
        <f t="shared" si="118"/>
        <v>0</v>
      </c>
      <c r="P267">
        <f t="shared" si="119"/>
        <v>0</v>
      </c>
      <c r="Q267">
        <f t="shared" si="120"/>
        <v>0</v>
      </c>
      <c r="R267" s="11">
        <f t="shared" si="121"/>
        <v>0</v>
      </c>
      <c r="S267" s="12">
        <f t="shared" si="122"/>
        <v>0</v>
      </c>
      <c r="T267" s="11">
        <f t="shared" si="123"/>
        <v>0</v>
      </c>
      <c r="U267" s="12">
        <f t="shared" si="124"/>
        <v>0</v>
      </c>
      <c r="V267" s="11">
        <f t="shared" si="125"/>
        <v>0</v>
      </c>
      <c r="W267" s="12">
        <f t="shared" si="126"/>
        <v>0</v>
      </c>
      <c r="X267" s="11">
        <f t="shared" si="127"/>
        <v>0</v>
      </c>
      <c r="Y267" s="12">
        <f t="shared" si="128"/>
        <v>0</v>
      </c>
      <c r="Z267" s="11">
        <f t="shared" si="129"/>
        <v>0</v>
      </c>
      <c r="AA267" s="12">
        <f t="shared" si="130"/>
        <v>0</v>
      </c>
      <c r="AB267" s="11">
        <f t="shared" si="131"/>
        <v>0</v>
      </c>
      <c r="AC267" s="12">
        <f t="shared" si="132"/>
        <v>0</v>
      </c>
      <c r="AD267" s="11">
        <f t="shared" si="133"/>
        <v>0</v>
      </c>
      <c r="AE267" s="12">
        <f t="shared" si="134"/>
        <v>0</v>
      </c>
      <c r="AF267" s="11">
        <f t="shared" si="135"/>
        <v>0</v>
      </c>
      <c r="AG267" s="12">
        <f t="shared" si="136"/>
        <v>0</v>
      </c>
      <c r="AH267" s="11">
        <f t="shared" si="137"/>
        <v>0</v>
      </c>
      <c r="AI267" s="12">
        <f t="shared" si="138"/>
        <v>0</v>
      </c>
      <c r="AJ267" s="11">
        <f t="shared" si="139"/>
        <v>0</v>
      </c>
      <c r="AK267" s="12">
        <f t="shared" si="140"/>
        <v>0</v>
      </c>
    </row>
    <row r="268" spans="1:37" x14ac:dyDescent="0.3">
      <c r="A268">
        <v>583803</v>
      </c>
      <c r="C268" s="1">
        <v>43606</v>
      </c>
      <c r="D268">
        <v>6</v>
      </c>
      <c r="E268" t="s">
        <v>238</v>
      </c>
      <c r="F268" t="s">
        <v>165</v>
      </c>
      <c r="G268" t="s">
        <v>32</v>
      </c>
      <c r="H268" s="23">
        <v>21155706</v>
      </c>
      <c r="J268" s="11">
        <f t="shared" si="113"/>
        <v>0</v>
      </c>
      <c r="K268" s="12">
        <f t="shared" si="114"/>
        <v>0</v>
      </c>
      <c r="L268">
        <f t="shared" si="115"/>
        <v>0</v>
      </c>
      <c r="M268">
        <f t="shared" si="116"/>
        <v>0</v>
      </c>
      <c r="N268" s="11">
        <f t="shared" si="117"/>
        <v>0</v>
      </c>
      <c r="O268" s="12">
        <f t="shared" si="118"/>
        <v>0</v>
      </c>
      <c r="P268">
        <f t="shared" si="119"/>
        <v>0</v>
      </c>
      <c r="Q268">
        <f t="shared" si="120"/>
        <v>0</v>
      </c>
      <c r="R268" s="11">
        <f t="shared" si="121"/>
        <v>0</v>
      </c>
      <c r="S268" s="12">
        <f t="shared" si="122"/>
        <v>0</v>
      </c>
      <c r="T268" s="11">
        <f t="shared" si="123"/>
        <v>0</v>
      </c>
      <c r="U268" s="12">
        <f t="shared" si="124"/>
        <v>0</v>
      </c>
      <c r="V268" s="11">
        <f t="shared" si="125"/>
        <v>0</v>
      </c>
      <c r="W268" s="12">
        <f t="shared" si="126"/>
        <v>0</v>
      </c>
      <c r="X268" s="11">
        <f t="shared" si="127"/>
        <v>0</v>
      </c>
      <c r="Y268" s="12">
        <f t="shared" si="128"/>
        <v>0</v>
      </c>
      <c r="Z268" s="11">
        <f t="shared" si="129"/>
        <v>0</v>
      </c>
      <c r="AA268" s="12">
        <f t="shared" si="130"/>
        <v>0</v>
      </c>
      <c r="AB268" s="11">
        <f t="shared" si="131"/>
        <v>0</v>
      </c>
      <c r="AC268" s="12">
        <f t="shared" si="132"/>
        <v>0</v>
      </c>
      <c r="AD268" s="11">
        <f t="shared" si="133"/>
        <v>0</v>
      </c>
      <c r="AE268" s="12">
        <f t="shared" si="134"/>
        <v>0</v>
      </c>
      <c r="AF268" s="11">
        <f t="shared" si="135"/>
        <v>0</v>
      </c>
      <c r="AG268" s="12">
        <f t="shared" si="136"/>
        <v>0</v>
      </c>
      <c r="AH268" s="11">
        <f t="shared" si="137"/>
        <v>0</v>
      </c>
      <c r="AI268" s="12">
        <f t="shared" si="138"/>
        <v>0</v>
      </c>
      <c r="AJ268" s="11">
        <f t="shared" si="139"/>
        <v>0</v>
      </c>
      <c r="AK268" s="12">
        <f t="shared" si="140"/>
        <v>0</v>
      </c>
    </row>
    <row r="269" spans="1:37" x14ac:dyDescent="0.3">
      <c r="A269">
        <v>583803</v>
      </c>
      <c r="C269" s="1">
        <v>43606</v>
      </c>
      <c r="D269">
        <v>7</v>
      </c>
      <c r="E269" t="s">
        <v>238</v>
      </c>
      <c r="F269" t="s">
        <v>165</v>
      </c>
      <c r="G269" t="s">
        <v>16</v>
      </c>
      <c r="H269" s="23">
        <v>22846649</v>
      </c>
      <c r="J269" s="11">
        <f t="shared" si="113"/>
        <v>0</v>
      </c>
      <c r="K269" s="12">
        <f t="shared" si="114"/>
        <v>0</v>
      </c>
      <c r="L269">
        <f t="shared" si="115"/>
        <v>0</v>
      </c>
      <c r="M269">
        <f t="shared" si="116"/>
        <v>0</v>
      </c>
      <c r="N269" s="11">
        <f t="shared" si="117"/>
        <v>0</v>
      </c>
      <c r="O269" s="12">
        <f t="shared" si="118"/>
        <v>0</v>
      </c>
      <c r="P269">
        <f t="shared" si="119"/>
        <v>0</v>
      </c>
      <c r="Q269">
        <f t="shared" si="120"/>
        <v>0</v>
      </c>
      <c r="R269" s="11">
        <f t="shared" si="121"/>
        <v>0</v>
      </c>
      <c r="S269" s="12">
        <f t="shared" si="122"/>
        <v>0</v>
      </c>
      <c r="T269" s="11">
        <f t="shared" si="123"/>
        <v>1</v>
      </c>
      <c r="U269" s="12">
        <f t="shared" si="124"/>
        <v>0</v>
      </c>
      <c r="V269" s="11">
        <f t="shared" si="125"/>
        <v>0</v>
      </c>
      <c r="W269" s="12">
        <f t="shared" si="126"/>
        <v>0</v>
      </c>
      <c r="X269" s="11">
        <f t="shared" si="127"/>
        <v>0</v>
      </c>
      <c r="Y269" s="12">
        <f t="shared" si="128"/>
        <v>0</v>
      </c>
      <c r="Z269" s="11">
        <f t="shared" si="129"/>
        <v>0</v>
      </c>
      <c r="AA269" s="12">
        <f t="shared" si="130"/>
        <v>0</v>
      </c>
      <c r="AB269" s="11">
        <f t="shared" si="131"/>
        <v>0</v>
      </c>
      <c r="AC269" s="12">
        <f t="shared" si="132"/>
        <v>0</v>
      </c>
      <c r="AD269" s="11">
        <f t="shared" si="133"/>
        <v>0</v>
      </c>
      <c r="AE269" s="12">
        <f t="shared" si="134"/>
        <v>0</v>
      </c>
      <c r="AF269" s="11">
        <f t="shared" si="135"/>
        <v>0</v>
      </c>
      <c r="AG269" s="12">
        <f t="shared" si="136"/>
        <v>0</v>
      </c>
      <c r="AH269" s="11">
        <f t="shared" si="137"/>
        <v>0</v>
      </c>
      <c r="AI269" s="12">
        <f t="shared" si="138"/>
        <v>0</v>
      </c>
      <c r="AJ269" s="11">
        <f t="shared" si="139"/>
        <v>0</v>
      </c>
      <c r="AK269" s="12">
        <f t="shared" si="140"/>
        <v>0</v>
      </c>
    </row>
    <row r="270" spans="1:37" x14ac:dyDescent="0.3">
      <c r="A270">
        <v>583803</v>
      </c>
      <c r="C270" s="1">
        <v>43606</v>
      </c>
      <c r="D270">
        <v>8</v>
      </c>
      <c r="E270" t="s">
        <v>238</v>
      </c>
      <c r="F270" t="s">
        <v>165</v>
      </c>
      <c r="G270" t="s">
        <v>12</v>
      </c>
      <c r="H270" s="23">
        <v>22900783</v>
      </c>
      <c r="J270" s="11">
        <f t="shared" si="113"/>
        <v>0</v>
      </c>
      <c r="K270" s="12">
        <f t="shared" si="114"/>
        <v>0</v>
      </c>
      <c r="L270">
        <f t="shared" si="115"/>
        <v>0</v>
      </c>
      <c r="M270">
        <f t="shared" si="116"/>
        <v>0</v>
      </c>
      <c r="N270" s="11">
        <f t="shared" si="117"/>
        <v>0</v>
      </c>
      <c r="O270" s="12">
        <f t="shared" si="118"/>
        <v>0</v>
      </c>
      <c r="P270">
        <f t="shared" si="119"/>
        <v>0</v>
      </c>
      <c r="Q270">
        <f t="shared" si="120"/>
        <v>0</v>
      </c>
      <c r="R270" s="11">
        <f t="shared" si="121"/>
        <v>0</v>
      </c>
      <c r="S270" s="12">
        <f t="shared" si="122"/>
        <v>0</v>
      </c>
      <c r="T270" s="11">
        <f t="shared" si="123"/>
        <v>0</v>
      </c>
      <c r="U270" s="12">
        <f t="shared" si="124"/>
        <v>0</v>
      </c>
      <c r="V270" s="11">
        <f t="shared" si="125"/>
        <v>1</v>
      </c>
      <c r="W270" s="12">
        <f t="shared" si="126"/>
        <v>0</v>
      </c>
      <c r="X270" s="11">
        <f t="shared" si="127"/>
        <v>0</v>
      </c>
      <c r="Y270" s="12">
        <f t="shared" si="128"/>
        <v>0</v>
      </c>
      <c r="Z270" s="11">
        <f t="shared" si="129"/>
        <v>0</v>
      </c>
      <c r="AA270" s="12">
        <f t="shared" si="130"/>
        <v>0</v>
      </c>
      <c r="AB270" s="11">
        <f t="shared" si="131"/>
        <v>0</v>
      </c>
      <c r="AC270" s="12">
        <f t="shared" si="132"/>
        <v>0</v>
      </c>
      <c r="AD270" s="11">
        <f t="shared" si="133"/>
        <v>0</v>
      </c>
      <c r="AE270" s="12">
        <f t="shared" si="134"/>
        <v>0</v>
      </c>
      <c r="AF270" s="11">
        <f t="shared" si="135"/>
        <v>0</v>
      </c>
      <c r="AG270" s="12">
        <f t="shared" si="136"/>
        <v>0</v>
      </c>
      <c r="AH270" s="11">
        <f t="shared" si="137"/>
        <v>0</v>
      </c>
      <c r="AI270" s="12">
        <f t="shared" si="138"/>
        <v>0</v>
      </c>
      <c r="AJ270" s="11">
        <f t="shared" si="139"/>
        <v>0</v>
      </c>
      <c r="AK270" s="12">
        <f t="shared" si="140"/>
        <v>0</v>
      </c>
    </row>
    <row r="271" spans="1:37" x14ac:dyDescent="0.3">
      <c r="A271">
        <v>583803</v>
      </c>
      <c r="C271" s="1">
        <v>43606</v>
      </c>
      <c r="D271">
        <v>9</v>
      </c>
      <c r="E271" t="s">
        <v>238</v>
      </c>
      <c r="F271" t="s">
        <v>165</v>
      </c>
      <c r="G271" t="s">
        <v>19</v>
      </c>
      <c r="H271" s="23">
        <v>23197498</v>
      </c>
      <c r="J271" s="11">
        <f t="shared" si="113"/>
        <v>0</v>
      </c>
      <c r="K271" s="12">
        <f t="shared" si="114"/>
        <v>0</v>
      </c>
      <c r="L271">
        <f t="shared" si="115"/>
        <v>0</v>
      </c>
      <c r="M271">
        <f t="shared" si="116"/>
        <v>0</v>
      </c>
      <c r="N271" s="11">
        <f t="shared" si="117"/>
        <v>0</v>
      </c>
      <c r="O271" s="12">
        <f t="shared" si="118"/>
        <v>0</v>
      </c>
      <c r="P271">
        <f t="shared" si="119"/>
        <v>0</v>
      </c>
      <c r="Q271">
        <f t="shared" si="120"/>
        <v>0</v>
      </c>
      <c r="R271" s="11">
        <f t="shared" si="121"/>
        <v>0</v>
      </c>
      <c r="S271" s="12">
        <f t="shared" si="122"/>
        <v>0</v>
      </c>
      <c r="T271" s="11">
        <f t="shared" si="123"/>
        <v>0</v>
      </c>
      <c r="U271" s="12">
        <f t="shared" si="124"/>
        <v>0</v>
      </c>
      <c r="V271" s="11">
        <f t="shared" si="125"/>
        <v>0</v>
      </c>
      <c r="W271" s="12">
        <f t="shared" si="126"/>
        <v>0</v>
      </c>
      <c r="X271" s="11">
        <f t="shared" si="127"/>
        <v>0</v>
      </c>
      <c r="Y271" s="12">
        <f t="shared" si="128"/>
        <v>0</v>
      </c>
      <c r="Z271" s="11">
        <f t="shared" si="129"/>
        <v>0</v>
      </c>
      <c r="AA271" s="12">
        <f t="shared" si="130"/>
        <v>0</v>
      </c>
      <c r="AB271" s="11">
        <f t="shared" si="131"/>
        <v>0</v>
      </c>
      <c r="AC271" s="12">
        <f t="shared" si="132"/>
        <v>0</v>
      </c>
      <c r="AD271" s="11">
        <f t="shared" si="133"/>
        <v>0</v>
      </c>
      <c r="AE271" s="12">
        <f t="shared" si="134"/>
        <v>0</v>
      </c>
      <c r="AF271" s="11">
        <f t="shared" si="135"/>
        <v>0</v>
      </c>
      <c r="AG271" s="12">
        <f t="shared" si="136"/>
        <v>0</v>
      </c>
      <c r="AH271" s="11">
        <f t="shared" si="137"/>
        <v>0</v>
      </c>
      <c r="AI271" s="12">
        <f t="shared" si="138"/>
        <v>0</v>
      </c>
      <c r="AJ271" s="11">
        <f t="shared" si="139"/>
        <v>0</v>
      </c>
      <c r="AK271" s="12">
        <f t="shared" si="140"/>
        <v>0</v>
      </c>
    </row>
    <row r="272" spans="1:37" x14ac:dyDescent="0.3">
      <c r="A272">
        <v>583803</v>
      </c>
      <c r="C272" s="1">
        <v>43606</v>
      </c>
      <c r="D272">
        <v>10</v>
      </c>
      <c r="E272" t="s">
        <v>238</v>
      </c>
      <c r="F272" t="s">
        <v>165</v>
      </c>
      <c r="G272" t="s">
        <v>14</v>
      </c>
      <c r="H272" s="23">
        <v>27355717</v>
      </c>
      <c r="J272" s="11">
        <f t="shared" si="113"/>
        <v>0</v>
      </c>
      <c r="K272" s="12">
        <f t="shared" si="114"/>
        <v>0</v>
      </c>
      <c r="L272">
        <f t="shared" si="115"/>
        <v>0</v>
      </c>
      <c r="M272">
        <f t="shared" si="116"/>
        <v>0</v>
      </c>
      <c r="N272" s="11">
        <f t="shared" si="117"/>
        <v>0</v>
      </c>
      <c r="O272" s="12">
        <f t="shared" si="118"/>
        <v>0</v>
      </c>
      <c r="P272">
        <f t="shared" si="119"/>
        <v>0</v>
      </c>
      <c r="Q272">
        <f t="shared" si="120"/>
        <v>0</v>
      </c>
      <c r="R272" s="11">
        <f t="shared" si="121"/>
        <v>0</v>
      </c>
      <c r="S272" s="12">
        <f t="shared" si="122"/>
        <v>0</v>
      </c>
      <c r="T272" s="11">
        <f t="shared" si="123"/>
        <v>0</v>
      </c>
      <c r="U272" s="12">
        <f t="shared" si="124"/>
        <v>0</v>
      </c>
      <c r="V272" s="11">
        <f t="shared" si="125"/>
        <v>0</v>
      </c>
      <c r="W272" s="12">
        <f t="shared" si="126"/>
        <v>0</v>
      </c>
      <c r="X272" s="11">
        <f t="shared" si="127"/>
        <v>0</v>
      </c>
      <c r="Y272" s="12">
        <f t="shared" si="128"/>
        <v>0</v>
      </c>
      <c r="Z272" s="11">
        <f t="shared" si="129"/>
        <v>1</v>
      </c>
      <c r="AA272" s="12">
        <f t="shared" si="130"/>
        <v>0</v>
      </c>
      <c r="AB272" s="11">
        <f t="shared" si="131"/>
        <v>0</v>
      </c>
      <c r="AC272" s="12">
        <f t="shared" si="132"/>
        <v>0</v>
      </c>
      <c r="AD272" s="11">
        <f t="shared" si="133"/>
        <v>0</v>
      </c>
      <c r="AE272" s="12">
        <f t="shared" si="134"/>
        <v>0</v>
      </c>
      <c r="AF272" s="11">
        <f t="shared" si="135"/>
        <v>0</v>
      </c>
      <c r="AG272" s="12">
        <f t="shared" si="136"/>
        <v>0</v>
      </c>
      <c r="AH272" s="11">
        <f t="shared" si="137"/>
        <v>0</v>
      </c>
      <c r="AI272" s="12">
        <f t="shared" si="138"/>
        <v>0</v>
      </c>
      <c r="AJ272" s="11">
        <f t="shared" si="139"/>
        <v>0</v>
      </c>
      <c r="AK272" s="12">
        <f t="shared" si="140"/>
        <v>0</v>
      </c>
    </row>
    <row r="273" spans="1:37" x14ac:dyDescent="0.3">
      <c r="C273" s="1"/>
      <c r="J273" s="11">
        <f t="shared" si="113"/>
        <v>0</v>
      </c>
      <c r="K273" s="12">
        <f t="shared" si="114"/>
        <v>0</v>
      </c>
      <c r="L273">
        <f t="shared" si="115"/>
        <v>0</v>
      </c>
      <c r="M273">
        <f t="shared" si="116"/>
        <v>0</v>
      </c>
      <c r="N273" s="11">
        <f t="shared" si="117"/>
        <v>0</v>
      </c>
      <c r="O273" s="12">
        <f t="shared" si="118"/>
        <v>0</v>
      </c>
      <c r="P273">
        <f t="shared" si="119"/>
        <v>0</v>
      </c>
      <c r="Q273">
        <f t="shared" si="120"/>
        <v>0</v>
      </c>
      <c r="R273" s="11">
        <f t="shared" si="121"/>
        <v>0</v>
      </c>
      <c r="S273" s="12">
        <f t="shared" si="122"/>
        <v>0</v>
      </c>
      <c r="T273" s="11">
        <f t="shared" si="123"/>
        <v>0</v>
      </c>
      <c r="U273" s="12">
        <f t="shared" si="124"/>
        <v>0</v>
      </c>
      <c r="V273" s="11">
        <f t="shared" si="125"/>
        <v>0</v>
      </c>
      <c r="W273" s="12">
        <f t="shared" si="126"/>
        <v>0</v>
      </c>
      <c r="X273" s="11">
        <f t="shared" si="127"/>
        <v>0</v>
      </c>
      <c r="Y273" s="12">
        <f t="shared" si="128"/>
        <v>0</v>
      </c>
      <c r="Z273" s="11">
        <f t="shared" si="129"/>
        <v>0</v>
      </c>
      <c r="AA273" s="12">
        <f t="shared" si="130"/>
        <v>0</v>
      </c>
      <c r="AB273" s="11">
        <f t="shared" si="131"/>
        <v>0</v>
      </c>
      <c r="AC273" s="12">
        <f t="shared" si="132"/>
        <v>0</v>
      </c>
      <c r="AD273" s="11">
        <f t="shared" si="133"/>
        <v>0</v>
      </c>
      <c r="AE273" s="12">
        <f t="shared" si="134"/>
        <v>0</v>
      </c>
      <c r="AF273" s="11">
        <f t="shared" si="135"/>
        <v>0</v>
      </c>
      <c r="AG273" s="12">
        <f t="shared" si="136"/>
        <v>0</v>
      </c>
      <c r="AH273" s="11">
        <f t="shared" si="137"/>
        <v>0</v>
      </c>
      <c r="AI273" s="12">
        <f t="shared" si="138"/>
        <v>0</v>
      </c>
      <c r="AJ273" s="11">
        <f t="shared" si="139"/>
        <v>0</v>
      </c>
      <c r="AK273" s="12">
        <f t="shared" si="140"/>
        <v>0</v>
      </c>
    </row>
    <row r="274" spans="1:37" x14ac:dyDescent="0.3">
      <c r="A274">
        <v>582459</v>
      </c>
      <c r="C274" s="1">
        <v>43602</v>
      </c>
      <c r="D274">
        <v>1</v>
      </c>
      <c r="E274" t="s">
        <v>239</v>
      </c>
      <c r="F274" t="s">
        <v>165</v>
      </c>
      <c r="G274" t="s">
        <v>18</v>
      </c>
      <c r="H274" s="23">
        <v>26371000</v>
      </c>
      <c r="J274" s="11">
        <f t="shared" si="113"/>
        <v>0</v>
      </c>
      <c r="K274" s="12">
        <f t="shared" si="114"/>
        <v>0</v>
      </c>
      <c r="L274">
        <f t="shared" si="115"/>
        <v>0</v>
      </c>
      <c r="M274">
        <f t="shared" si="116"/>
        <v>0</v>
      </c>
      <c r="N274" s="11">
        <f t="shared" si="117"/>
        <v>0</v>
      </c>
      <c r="O274" s="12">
        <f t="shared" si="118"/>
        <v>0</v>
      </c>
      <c r="P274">
        <f t="shared" si="119"/>
        <v>0</v>
      </c>
      <c r="Q274">
        <f t="shared" si="120"/>
        <v>0</v>
      </c>
      <c r="R274" s="11">
        <f t="shared" si="121"/>
        <v>0</v>
      </c>
      <c r="S274" s="12">
        <f t="shared" si="122"/>
        <v>0</v>
      </c>
      <c r="T274" s="11">
        <f t="shared" si="123"/>
        <v>0</v>
      </c>
      <c r="U274" s="12">
        <f t="shared" si="124"/>
        <v>0</v>
      </c>
      <c r="V274" s="11">
        <f t="shared" si="125"/>
        <v>0</v>
      </c>
      <c r="W274" s="12">
        <f t="shared" si="126"/>
        <v>0</v>
      </c>
      <c r="X274" s="11">
        <f t="shared" si="127"/>
        <v>0</v>
      </c>
      <c r="Y274" s="12">
        <f t="shared" si="128"/>
        <v>0</v>
      </c>
      <c r="Z274" s="11">
        <f t="shared" si="129"/>
        <v>0</v>
      </c>
      <c r="AA274" s="12">
        <f t="shared" si="130"/>
        <v>0</v>
      </c>
      <c r="AB274" s="11">
        <f t="shared" si="131"/>
        <v>0</v>
      </c>
      <c r="AC274" s="12">
        <f t="shared" si="132"/>
        <v>0</v>
      </c>
      <c r="AD274" s="11">
        <f t="shared" si="133"/>
        <v>1</v>
      </c>
      <c r="AE274" s="12">
        <f t="shared" si="134"/>
        <v>1</v>
      </c>
      <c r="AF274" s="11">
        <f t="shared" si="135"/>
        <v>0</v>
      </c>
      <c r="AG274" s="12">
        <f t="shared" si="136"/>
        <v>0</v>
      </c>
      <c r="AH274" s="11">
        <f t="shared" si="137"/>
        <v>0</v>
      </c>
      <c r="AI274" s="12">
        <f t="shared" si="138"/>
        <v>0</v>
      </c>
      <c r="AJ274" s="11">
        <f t="shared" si="139"/>
        <v>0</v>
      </c>
      <c r="AK274" s="12">
        <f t="shared" si="140"/>
        <v>0</v>
      </c>
    </row>
    <row r="275" spans="1:37" x14ac:dyDescent="0.3">
      <c r="A275">
        <v>582459</v>
      </c>
      <c r="C275" s="1">
        <v>43602</v>
      </c>
      <c r="D275">
        <v>2</v>
      </c>
      <c r="E275" t="s">
        <v>239</v>
      </c>
      <c r="F275" t="s">
        <v>165</v>
      </c>
      <c r="G275" t="s">
        <v>16</v>
      </c>
      <c r="H275" s="23">
        <v>27235083</v>
      </c>
      <c r="J275" s="11">
        <f t="shared" si="113"/>
        <v>0</v>
      </c>
      <c r="K275" s="12">
        <f t="shared" si="114"/>
        <v>0</v>
      </c>
      <c r="L275">
        <f t="shared" si="115"/>
        <v>0</v>
      </c>
      <c r="M275">
        <f t="shared" si="116"/>
        <v>0</v>
      </c>
      <c r="N275" s="11">
        <f t="shared" si="117"/>
        <v>0</v>
      </c>
      <c r="O275" s="12">
        <f t="shared" si="118"/>
        <v>0</v>
      </c>
      <c r="P275">
        <f t="shared" si="119"/>
        <v>0</v>
      </c>
      <c r="Q275">
        <f t="shared" si="120"/>
        <v>0</v>
      </c>
      <c r="R275" s="11">
        <f t="shared" si="121"/>
        <v>0</v>
      </c>
      <c r="S275" s="12">
        <f t="shared" si="122"/>
        <v>0</v>
      </c>
      <c r="T275" s="11">
        <f t="shared" si="123"/>
        <v>1</v>
      </c>
      <c r="U275" s="12">
        <f t="shared" si="124"/>
        <v>0</v>
      </c>
      <c r="V275" s="11">
        <f t="shared" si="125"/>
        <v>0</v>
      </c>
      <c r="W275" s="12">
        <f t="shared" si="126"/>
        <v>0</v>
      </c>
      <c r="X275" s="11">
        <f t="shared" si="127"/>
        <v>0</v>
      </c>
      <c r="Y275" s="12">
        <f t="shared" si="128"/>
        <v>0</v>
      </c>
      <c r="Z275" s="11">
        <f t="shared" si="129"/>
        <v>0</v>
      </c>
      <c r="AA275" s="12">
        <f t="shared" si="130"/>
        <v>0</v>
      </c>
      <c r="AB275" s="11">
        <f t="shared" si="131"/>
        <v>0</v>
      </c>
      <c r="AC275" s="12">
        <f t="shared" si="132"/>
        <v>0</v>
      </c>
      <c r="AD275" s="11">
        <f t="shared" si="133"/>
        <v>0</v>
      </c>
      <c r="AE275" s="12">
        <f t="shared" si="134"/>
        <v>0</v>
      </c>
      <c r="AF275" s="11">
        <f t="shared" si="135"/>
        <v>0</v>
      </c>
      <c r="AG275" s="12">
        <f t="shared" si="136"/>
        <v>0</v>
      </c>
      <c r="AH275" s="11">
        <f t="shared" si="137"/>
        <v>0</v>
      </c>
      <c r="AI275" s="12">
        <f t="shared" si="138"/>
        <v>0</v>
      </c>
      <c r="AJ275" s="11">
        <f t="shared" si="139"/>
        <v>0</v>
      </c>
      <c r="AK275" s="12">
        <f t="shared" si="140"/>
        <v>0</v>
      </c>
    </row>
    <row r="276" spans="1:37" x14ac:dyDescent="0.3">
      <c r="A276">
        <v>582459</v>
      </c>
      <c r="C276" s="1">
        <v>43602</v>
      </c>
      <c r="D276">
        <v>3</v>
      </c>
      <c r="E276" t="s">
        <v>239</v>
      </c>
      <c r="F276" t="s">
        <v>165</v>
      </c>
      <c r="G276" t="s">
        <v>15</v>
      </c>
      <c r="H276" s="23">
        <v>27621940</v>
      </c>
      <c r="J276" s="11">
        <f t="shared" si="113"/>
        <v>0</v>
      </c>
      <c r="K276" s="12">
        <f t="shared" si="114"/>
        <v>0</v>
      </c>
      <c r="L276">
        <f t="shared" si="115"/>
        <v>0</v>
      </c>
      <c r="M276">
        <f t="shared" si="116"/>
        <v>0</v>
      </c>
      <c r="N276" s="11">
        <f t="shared" si="117"/>
        <v>0</v>
      </c>
      <c r="O276" s="12">
        <f t="shared" si="118"/>
        <v>0</v>
      </c>
      <c r="P276">
        <f t="shared" si="119"/>
        <v>0</v>
      </c>
      <c r="Q276">
        <f t="shared" si="120"/>
        <v>0</v>
      </c>
      <c r="R276" s="11">
        <f t="shared" si="121"/>
        <v>0</v>
      </c>
      <c r="S276" s="12">
        <f t="shared" si="122"/>
        <v>0</v>
      </c>
      <c r="T276" s="11">
        <f t="shared" si="123"/>
        <v>0</v>
      </c>
      <c r="U276" s="12">
        <f t="shared" si="124"/>
        <v>0</v>
      </c>
      <c r="V276" s="11">
        <f t="shared" si="125"/>
        <v>0</v>
      </c>
      <c r="W276" s="12">
        <f t="shared" si="126"/>
        <v>0</v>
      </c>
      <c r="X276" s="11">
        <f t="shared" si="127"/>
        <v>0</v>
      </c>
      <c r="Y276" s="12">
        <f t="shared" si="128"/>
        <v>0</v>
      </c>
      <c r="Z276" s="11">
        <f t="shared" si="129"/>
        <v>0</v>
      </c>
      <c r="AA276" s="12">
        <f t="shared" si="130"/>
        <v>0</v>
      </c>
      <c r="AB276" s="11">
        <f t="shared" si="131"/>
        <v>0</v>
      </c>
      <c r="AC276" s="12">
        <f t="shared" si="132"/>
        <v>0</v>
      </c>
      <c r="AD276" s="11">
        <f t="shared" si="133"/>
        <v>0</v>
      </c>
      <c r="AE276" s="12">
        <f t="shared" si="134"/>
        <v>0</v>
      </c>
      <c r="AF276" s="11">
        <f t="shared" si="135"/>
        <v>1</v>
      </c>
      <c r="AG276" s="12">
        <f t="shared" si="136"/>
        <v>0</v>
      </c>
      <c r="AH276" s="11">
        <f t="shared" si="137"/>
        <v>0</v>
      </c>
      <c r="AI276" s="12">
        <f t="shared" si="138"/>
        <v>0</v>
      </c>
      <c r="AJ276" s="11">
        <f t="shared" si="139"/>
        <v>0</v>
      </c>
      <c r="AK276" s="12">
        <f t="shared" si="140"/>
        <v>0</v>
      </c>
    </row>
    <row r="277" spans="1:37" x14ac:dyDescent="0.3">
      <c r="A277">
        <v>582459</v>
      </c>
      <c r="C277" s="1">
        <v>43602</v>
      </c>
      <c r="D277">
        <v>4</v>
      </c>
      <c r="E277" t="s">
        <v>239</v>
      </c>
      <c r="F277" t="s">
        <v>165</v>
      </c>
      <c r="G277" t="s">
        <v>46</v>
      </c>
      <c r="H277" s="23">
        <v>27829000</v>
      </c>
      <c r="J277" s="11">
        <f t="shared" si="113"/>
        <v>0</v>
      </c>
      <c r="K277" s="12">
        <f t="shared" si="114"/>
        <v>0</v>
      </c>
      <c r="L277">
        <f t="shared" si="115"/>
        <v>0</v>
      </c>
      <c r="M277">
        <f t="shared" si="116"/>
        <v>0</v>
      </c>
      <c r="N277" s="11">
        <f t="shared" si="117"/>
        <v>0</v>
      </c>
      <c r="O277" s="12">
        <f t="shared" si="118"/>
        <v>0</v>
      </c>
      <c r="P277">
        <f t="shared" si="119"/>
        <v>0</v>
      </c>
      <c r="Q277">
        <f t="shared" si="120"/>
        <v>0</v>
      </c>
      <c r="R277" s="11">
        <f t="shared" si="121"/>
        <v>0</v>
      </c>
      <c r="S277" s="12">
        <f t="shared" si="122"/>
        <v>0</v>
      </c>
      <c r="T277" s="11">
        <f t="shared" si="123"/>
        <v>0</v>
      </c>
      <c r="U277" s="12">
        <f t="shared" si="124"/>
        <v>0</v>
      </c>
      <c r="V277" s="11">
        <f t="shared" si="125"/>
        <v>0</v>
      </c>
      <c r="W277" s="12">
        <f t="shared" si="126"/>
        <v>0</v>
      </c>
      <c r="X277" s="11">
        <f t="shared" si="127"/>
        <v>0</v>
      </c>
      <c r="Y277" s="12">
        <f t="shared" si="128"/>
        <v>0</v>
      </c>
      <c r="Z277" s="11">
        <f t="shared" si="129"/>
        <v>0</v>
      </c>
      <c r="AA277" s="12">
        <f t="shared" si="130"/>
        <v>0</v>
      </c>
      <c r="AB277" s="11">
        <f t="shared" si="131"/>
        <v>0</v>
      </c>
      <c r="AC277" s="12">
        <f t="shared" si="132"/>
        <v>0</v>
      </c>
      <c r="AD277" s="11">
        <f t="shared" si="133"/>
        <v>0</v>
      </c>
      <c r="AE277" s="12">
        <f t="shared" si="134"/>
        <v>0</v>
      </c>
      <c r="AF277" s="11">
        <f t="shared" si="135"/>
        <v>0</v>
      </c>
      <c r="AG277" s="12">
        <f t="shared" si="136"/>
        <v>0</v>
      </c>
      <c r="AH277" s="11">
        <f t="shared" si="137"/>
        <v>0</v>
      </c>
      <c r="AI277" s="12">
        <f t="shared" si="138"/>
        <v>0</v>
      </c>
      <c r="AJ277" s="11">
        <f t="shared" si="139"/>
        <v>0</v>
      </c>
      <c r="AK277" s="12">
        <f t="shared" si="140"/>
        <v>0</v>
      </c>
    </row>
    <row r="278" spans="1:37" x14ac:dyDescent="0.3">
      <c r="A278">
        <v>582459</v>
      </c>
      <c r="C278" s="1">
        <v>43602</v>
      </c>
      <c r="D278">
        <v>5</v>
      </c>
      <c r="E278" t="s">
        <v>239</v>
      </c>
      <c r="F278" t="s">
        <v>165</v>
      </c>
      <c r="G278" t="s">
        <v>156</v>
      </c>
      <c r="H278" s="23">
        <v>29164000</v>
      </c>
      <c r="J278" s="11">
        <f t="shared" si="113"/>
        <v>1</v>
      </c>
      <c r="K278" s="12">
        <f t="shared" si="114"/>
        <v>0</v>
      </c>
      <c r="L278">
        <f t="shared" si="115"/>
        <v>0</v>
      </c>
      <c r="M278">
        <f t="shared" si="116"/>
        <v>0</v>
      </c>
      <c r="N278" s="11">
        <f t="shared" si="117"/>
        <v>0</v>
      </c>
      <c r="O278" s="12">
        <f t="shared" si="118"/>
        <v>0</v>
      </c>
      <c r="P278">
        <f t="shared" si="119"/>
        <v>0</v>
      </c>
      <c r="Q278">
        <f t="shared" si="120"/>
        <v>0</v>
      </c>
      <c r="R278" s="11">
        <f t="shared" si="121"/>
        <v>0</v>
      </c>
      <c r="S278" s="12">
        <f t="shared" si="122"/>
        <v>0</v>
      </c>
      <c r="T278" s="11">
        <f t="shared" si="123"/>
        <v>0</v>
      </c>
      <c r="U278" s="12">
        <f t="shared" si="124"/>
        <v>0</v>
      </c>
      <c r="V278" s="11">
        <f t="shared" si="125"/>
        <v>0</v>
      </c>
      <c r="W278" s="12">
        <f t="shared" si="126"/>
        <v>0</v>
      </c>
      <c r="X278" s="11">
        <f t="shared" si="127"/>
        <v>0</v>
      </c>
      <c r="Y278" s="12">
        <f t="shared" si="128"/>
        <v>0</v>
      </c>
      <c r="Z278" s="11">
        <f t="shared" si="129"/>
        <v>0</v>
      </c>
      <c r="AA278" s="12">
        <f t="shared" si="130"/>
        <v>0</v>
      </c>
      <c r="AB278" s="11">
        <f t="shared" si="131"/>
        <v>0</v>
      </c>
      <c r="AC278" s="12">
        <f t="shared" si="132"/>
        <v>0</v>
      </c>
      <c r="AD278" s="11">
        <f t="shared" si="133"/>
        <v>0</v>
      </c>
      <c r="AE278" s="12">
        <f t="shared" si="134"/>
        <v>0</v>
      </c>
      <c r="AF278" s="11">
        <f t="shared" si="135"/>
        <v>0</v>
      </c>
      <c r="AG278" s="12">
        <f t="shared" si="136"/>
        <v>0</v>
      </c>
      <c r="AH278" s="11">
        <f t="shared" si="137"/>
        <v>0</v>
      </c>
      <c r="AI278" s="12">
        <f t="shared" si="138"/>
        <v>0</v>
      </c>
      <c r="AJ278" s="11">
        <f t="shared" si="139"/>
        <v>0</v>
      </c>
      <c r="AK278" s="12">
        <f t="shared" si="140"/>
        <v>0</v>
      </c>
    </row>
    <row r="279" spans="1:37" x14ac:dyDescent="0.3">
      <c r="A279">
        <v>582459</v>
      </c>
      <c r="C279" s="1">
        <v>43602</v>
      </c>
      <c r="D279">
        <v>6</v>
      </c>
      <c r="E279" t="s">
        <v>239</v>
      </c>
      <c r="F279" t="s">
        <v>165</v>
      </c>
      <c r="G279" t="s">
        <v>59</v>
      </c>
      <c r="H279" s="23">
        <v>30859000</v>
      </c>
      <c r="J279" s="11">
        <f t="shared" si="113"/>
        <v>0</v>
      </c>
      <c r="K279" s="12">
        <f t="shared" si="114"/>
        <v>0</v>
      </c>
      <c r="L279">
        <f t="shared" si="115"/>
        <v>0</v>
      </c>
      <c r="M279">
        <f t="shared" si="116"/>
        <v>0</v>
      </c>
      <c r="N279" s="11">
        <f t="shared" si="117"/>
        <v>0</v>
      </c>
      <c r="O279" s="12">
        <f t="shared" si="118"/>
        <v>0</v>
      </c>
      <c r="P279">
        <f t="shared" si="119"/>
        <v>0</v>
      </c>
      <c r="Q279">
        <f t="shared" si="120"/>
        <v>0</v>
      </c>
      <c r="R279" s="11">
        <f t="shared" si="121"/>
        <v>0</v>
      </c>
      <c r="S279" s="12">
        <f t="shared" si="122"/>
        <v>0</v>
      </c>
      <c r="T279" s="11">
        <f t="shared" si="123"/>
        <v>0</v>
      </c>
      <c r="U279" s="12">
        <f t="shared" si="124"/>
        <v>0</v>
      </c>
      <c r="V279" s="11">
        <f t="shared" si="125"/>
        <v>0</v>
      </c>
      <c r="W279" s="12">
        <f t="shared" si="126"/>
        <v>0</v>
      </c>
      <c r="X279" s="11">
        <f t="shared" si="127"/>
        <v>0</v>
      </c>
      <c r="Y279" s="12">
        <f t="shared" si="128"/>
        <v>0</v>
      </c>
      <c r="Z279" s="11">
        <f t="shared" si="129"/>
        <v>0</v>
      </c>
      <c r="AA279" s="12">
        <f t="shared" si="130"/>
        <v>0</v>
      </c>
      <c r="AB279" s="11">
        <f t="shared" si="131"/>
        <v>0</v>
      </c>
      <c r="AC279" s="12">
        <f t="shared" si="132"/>
        <v>0</v>
      </c>
      <c r="AD279" s="11">
        <f t="shared" si="133"/>
        <v>0</v>
      </c>
      <c r="AE279" s="12">
        <f t="shared" si="134"/>
        <v>0</v>
      </c>
      <c r="AF279" s="11">
        <f t="shared" si="135"/>
        <v>0</v>
      </c>
      <c r="AG279" s="12">
        <f t="shared" si="136"/>
        <v>0</v>
      </c>
      <c r="AH279" s="11">
        <f t="shared" si="137"/>
        <v>0</v>
      </c>
      <c r="AI279" s="12">
        <f t="shared" si="138"/>
        <v>0</v>
      </c>
      <c r="AJ279" s="11">
        <f t="shared" si="139"/>
        <v>0</v>
      </c>
      <c r="AK279" s="12">
        <f t="shared" si="140"/>
        <v>0</v>
      </c>
    </row>
    <row r="280" spans="1:37" x14ac:dyDescent="0.3">
      <c r="A280">
        <v>582459</v>
      </c>
      <c r="C280" s="1">
        <v>43602</v>
      </c>
      <c r="D280">
        <v>7</v>
      </c>
      <c r="E280" t="s">
        <v>239</v>
      </c>
      <c r="F280" t="s">
        <v>165</v>
      </c>
      <c r="G280" t="s">
        <v>12</v>
      </c>
      <c r="H280" s="23">
        <v>31333476</v>
      </c>
      <c r="J280" s="11">
        <f t="shared" si="113"/>
        <v>0</v>
      </c>
      <c r="K280" s="12">
        <f t="shared" si="114"/>
        <v>0</v>
      </c>
      <c r="L280">
        <f t="shared" si="115"/>
        <v>0</v>
      </c>
      <c r="M280">
        <f t="shared" si="116"/>
        <v>0</v>
      </c>
      <c r="N280" s="11">
        <f t="shared" si="117"/>
        <v>0</v>
      </c>
      <c r="O280" s="12">
        <f t="shared" si="118"/>
        <v>0</v>
      </c>
      <c r="P280">
        <f t="shared" si="119"/>
        <v>0</v>
      </c>
      <c r="Q280">
        <f t="shared" si="120"/>
        <v>0</v>
      </c>
      <c r="R280" s="11">
        <f t="shared" si="121"/>
        <v>0</v>
      </c>
      <c r="S280" s="12">
        <f t="shared" si="122"/>
        <v>0</v>
      </c>
      <c r="T280" s="11">
        <f t="shared" si="123"/>
        <v>0</v>
      </c>
      <c r="U280" s="12">
        <f t="shared" si="124"/>
        <v>0</v>
      </c>
      <c r="V280" s="11">
        <f t="shared" si="125"/>
        <v>1</v>
      </c>
      <c r="W280" s="12">
        <f t="shared" si="126"/>
        <v>0</v>
      </c>
      <c r="X280" s="11">
        <f t="shared" si="127"/>
        <v>0</v>
      </c>
      <c r="Y280" s="12">
        <f t="shared" si="128"/>
        <v>0</v>
      </c>
      <c r="Z280" s="11">
        <f t="shared" si="129"/>
        <v>0</v>
      </c>
      <c r="AA280" s="12">
        <f t="shared" si="130"/>
        <v>0</v>
      </c>
      <c r="AB280" s="11">
        <f t="shared" si="131"/>
        <v>0</v>
      </c>
      <c r="AC280" s="12">
        <f t="shared" si="132"/>
        <v>0</v>
      </c>
      <c r="AD280" s="11">
        <f t="shared" si="133"/>
        <v>0</v>
      </c>
      <c r="AE280" s="12">
        <f t="shared" si="134"/>
        <v>0</v>
      </c>
      <c r="AF280" s="11">
        <f t="shared" si="135"/>
        <v>0</v>
      </c>
      <c r="AG280" s="12">
        <f t="shared" si="136"/>
        <v>0</v>
      </c>
      <c r="AH280" s="11">
        <f t="shared" si="137"/>
        <v>0</v>
      </c>
      <c r="AI280" s="12">
        <f t="shared" si="138"/>
        <v>0</v>
      </c>
      <c r="AJ280" s="11">
        <f t="shared" si="139"/>
        <v>0</v>
      </c>
      <c r="AK280" s="12">
        <f t="shared" si="140"/>
        <v>0</v>
      </c>
    </row>
    <row r="281" spans="1:37" x14ac:dyDescent="0.3">
      <c r="A281">
        <v>582459</v>
      </c>
      <c r="C281" s="1">
        <v>43602</v>
      </c>
      <c r="D281">
        <v>8</v>
      </c>
      <c r="E281" t="s">
        <v>239</v>
      </c>
      <c r="F281" t="s">
        <v>165</v>
      </c>
      <c r="G281" t="s">
        <v>19</v>
      </c>
      <c r="H281" s="23">
        <v>33258000</v>
      </c>
      <c r="J281" s="11">
        <f t="shared" si="113"/>
        <v>0</v>
      </c>
      <c r="K281" s="12">
        <f t="shared" si="114"/>
        <v>0</v>
      </c>
      <c r="L281">
        <f t="shared" si="115"/>
        <v>0</v>
      </c>
      <c r="M281">
        <f t="shared" si="116"/>
        <v>0</v>
      </c>
      <c r="N281" s="11">
        <f t="shared" si="117"/>
        <v>0</v>
      </c>
      <c r="O281" s="12">
        <f t="shared" si="118"/>
        <v>0</v>
      </c>
      <c r="P281">
        <f t="shared" si="119"/>
        <v>0</v>
      </c>
      <c r="Q281">
        <f t="shared" si="120"/>
        <v>0</v>
      </c>
      <c r="R281" s="11">
        <f t="shared" si="121"/>
        <v>0</v>
      </c>
      <c r="S281" s="12">
        <f t="shared" si="122"/>
        <v>0</v>
      </c>
      <c r="T281" s="11">
        <f t="shared" si="123"/>
        <v>0</v>
      </c>
      <c r="U281" s="12">
        <f t="shared" si="124"/>
        <v>0</v>
      </c>
      <c r="V281" s="11">
        <f t="shared" si="125"/>
        <v>0</v>
      </c>
      <c r="W281" s="12">
        <f t="shared" si="126"/>
        <v>0</v>
      </c>
      <c r="X281" s="11">
        <f t="shared" si="127"/>
        <v>0</v>
      </c>
      <c r="Y281" s="12">
        <f t="shared" si="128"/>
        <v>0</v>
      </c>
      <c r="Z281" s="11">
        <f t="shared" si="129"/>
        <v>0</v>
      </c>
      <c r="AA281" s="12">
        <f t="shared" si="130"/>
        <v>0</v>
      </c>
      <c r="AB281" s="11">
        <f t="shared" si="131"/>
        <v>0</v>
      </c>
      <c r="AC281" s="12">
        <f t="shared" si="132"/>
        <v>0</v>
      </c>
      <c r="AD281" s="11">
        <f t="shared" si="133"/>
        <v>0</v>
      </c>
      <c r="AE281" s="12">
        <f t="shared" si="134"/>
        <v>0</v>
      </c>
      <c r="AF281" s="11">
        <f t="shared" si="135"/>
        <v>0</v>
      </c>
      <c r="AG281" s="12">
        <f t="shared" si="136"/>
        <v>0</v>
      </c>
      <c r="AH281" s="11">
        <f t="shared" si="137"/>
        <v>0</v>
      </c>
      <c r="AI281" s="12">
        <f t="shared" si="138"/>
        <v>0</v>
      </c>
      <c r="AJ281" s="11">
        <f t="shared" si="139"/>
        <v>0</v>
      </c>
      <c r="AK281" s="12">
        <f t="shared" si="140"/>
        <v>0</v>
      </c>
    </row>
    <row r="282" spans="1:37" x14ac:dyDescent="0.3">
      <c r="C282" s="1"/>
      <c r="J282" s="11">
        <f t="shared" si="113"/>
        <v>0</v>
      </c>
      <c r="K282" s="12">
        <f t="shared" si="114"/>
        <v>0</v>
      </c>
      <c r="L282">
        <f t="shared" si="115"/>
        <v>0</v>
      </c>
      <c r="M282">
        <f t="shared" si="116"/>
        <v>0</v>
      </c>
      <c r="N282" s="11">
        <f t="shared" si="117"/>
        <v>0</v>
      </c>
      <c r="O282" s="12">
        <f t="shared" si="118"/>
        <v>0</v>
      </c>
      <c r="P282">
        <f t="shared" si="119"/>
        <v>0</v>
      </c>
      <c r="Q282">
        <f t="shared" si="120"/>
        <v>0</v>
      </c>
      <c r="R282" s="11">
        <f t="shared" si="121"/>
        <v>0</v>
      </c>
      <c r="S282" s="12">
        <f t="shared" si="122"/>
        <v>0</v>
      </c>
      <c r="T282" s="11">
        <f t="shared" si="123"/>
        <v>0</v>
      </c>
      <c r="U282" s="12">
        <f t="shared" si="124"/>
        <v>0</v>
      </c>
      <c r="V282" s="11">
        <f t="shared" si="125"/>
        <v>0</v>
      </c>
      <c r="W282" s="12">
        <f t="shared" si="126"/>
        <v>0</v>
      </c>
      <c r="X282" s="11">
        <f t="shared" si="127"/>
        <v>0</v>
      </c>
      <c r="Y282" s="12">
        <f t="shared" si="128"/>
        <v>0</v>
      </c>
      <c r="Z282" s="11">
        <f t="shared" si="129"/>
        <v>0</v>
      </c>
      <c r="AA282" s="12">
        <f t="shared" si="130"/>
        <v>0</v>
      </c>
      <c r="AB282" s="11">
        <f t="shared" si="131"/>
        <v>0</v>
      </c>
      <c r="AC282" s="12">
        <f t="shared" si="132"/>
        <v>0</v>
      </c>
      <c r="AD282" s="11">
        <f t="shared" si="133"/>
        <v>0</v>
      </c>
      <c r="AE282" s="12">
        <f t="shared" si="134"/>
        <v>0</v>
      </c>
      <c r="AF282" s="11">
        <f t="shared" si="135"/>
        <v>0</v>
      </c>
      <c r="AG282" s="12">
        <f t="shared" si="136"/>
        <v>0</v>
      </c>
      <c r="AH282" s="11">
        <f t="shared" si="137"/>
        <v>0</v>
      </c>
      <c r="AI282" s="12">
        <f t="shared" si="138"/>
        <v>0</v>
      </c>
      <c r="AJ282" s="11">
        <f t="shared" si="139"/>
        <v>0</v>
      </c>
      <c r="AK282" s="12">
        <f t="shared" si="140"/>
        <v>0</v>
      </c>
    </row>
    <row r="283" spans="1:37" x14ac:dyDescent="0.3">
      <c r="A283">
        <v>583801</v>
      </c>
      <c r="C283" s="1">
        <v>43592</v>
      </c>
      <c r="D283">
        <v>1</v>
      </c>
      <c r="E283" t="s">
        <v>240</v>
      </c>
      <c r="F283" t="s">
        <v>165</v>
      </c>
      <c r="G283" t="s">
        <v>184</v>
      </c>
      <c r="H283" s="23">
        <v>8888888</v>
      </c>
      <c r="J283" s="11">
        <f t="shared" si="113"/>
        <v>0</v>
      </c>
      <c r="K283" s="12">
        <f t="shared" si="114"/>
        <v>0</v>
      </c>
      <c r="L283">
        <f t="shared" si="115"/>
        <v>0</v>
      </c>
      <c r="M283">
        <f t="shared" si="116"/>
        <v>0</v>
      </c>
      <c r="N283" s="11">
        <f t="shared" si="117"/>
        <v>0</v>
      </c>
      <c r="O283" s="12">
        <f t="shared" si="118"/>
        <v>0</v>
      </c>
      <c r="P283">
        <f t="shared" si="119"/>
        <v>0</v>
      </c>
      <c r="Q283">
        <f t="shared" si="120"/>
        <v>0</v>
      </c>
      <c r="R283" s="11">
        <f t="shared" si="121"/>
        <v>0</v>
      </c>
      <c r="S283" s="12">
        <f t="shared" si="122"/>
        <v>0</v>
      </c>
      <c r="T283" s="11">
        <f t="shared" si="123"/>
        <v>0</v>
      </c>
      <c r="U283" s="12">
        <f t="shared" si="124"/>
        <v>0</v>
      </c>
      <c r="V283" s="11">
        <f t="shared" si="125"/>
        <v>0</v>
      </c>
      <c r="W283" s="12">
        <f t="shared" si="126"/>
        <v>0</v>
      </c>
      <c r="X283" s="11">
        <f t="shared" si="127"/>
        <v>0</v>
      </c>
      <c r="Y283" s="12">
        <f t="shared" si="128"/>
        <v>0</v>
      </c>
      <c r="Z283" s="11">
        <f t="shared" si="129"/>
        <v>0</v>
      </c>
      <c r="AA283" s="12">
        <f t="shared" si="130"/>
        <v>0</v>
      </c>
      <c r="AB283" s="11">
        <f t="shared" si="131"/>
        <v>0</v>
      </c>
      <c r="AC283" s="12">
        <f t="shared" si="132"/>
        <v>0</v>
      </c>
      <c r="AD283" s="11">
        <f t="shared" si="133"/>
        <v>0</v>
      </c>
      <c r="AE283" s="12">
        <f t="shared" si="134"/>
        <v>0</v>
      </c>
      <c r="AF283" s="11">
        <f t="shared" si="135"/>
        <v>0</v>
      </c>
      <c r="AG283" s="12">
        <f t="shared" si="136"/>
        <v>0</v>
      </c>
      <c r="AH283" s="11">
        <f t="shared" si="137"/>
        <v>0</v>
      </c>
      <c r="AI283" s="12">
        <f t="shared" si="138"/>
        <v>0</v>
      </c>
      <c r="AJ283" s="11">
        <f t="shared" si="139"/>
        <v>0</v>
      </c>
      <c r="AK283" s="12">
        <f t="shared" si="140"/>
        <v>0</v>
      </c>
    </row>
    <row r="284" spans="1:37" x14ac:dyDescent="0.3">
      <c r="A284">
        <v>583801</v>
      </c>
      <c r="C284" s="1">
        <v>43592</v>
      </c>
      <c r="D284">
        <v>2</v>
      </c>
      <c r="E284" t="s">
        <v>240</v>
      </c>
      <c r="F284" t="s">
        <v>165</v>
      </c>
      <c r="G284" t="s">
        <v>38</v>
      </c>
      <c r="H284" s="23">
        <v>8908379</v>
      </c>
      <c r="J284" s="11">
        <f t="shared" si="113"/>
        <v>0</v>
      </c>
      <c r="K284" s="12">
        <f t="shared" si="114"/>
        <v>0</v>
      </c>
      <c r="L284">
        <f t="shared" si="115"/>
        <v>0</v>
      </c>
      <c r="M284">
        <f t="shared" si="116"/>
        <v>0</v>
      </c>
      <c r="N284" s="11">
        <f t="shared" si="117"/>
        <v>0</v>
      </c>
      <c r="O284" s="12">
        <f t="shared" si="118"/>
        <v>0</v>
      </c>
      <c r="P284">
        <f t="shared" si="119"/>
        <v>0</v>
      </c>
      <c r="Q284">
        <f t="shared" si="120"/>
        <v>0</v>
      </c>
      <c r="R284" s="11">
        <f t="shared" si="121"/>
        <v>0</v>
      </c>
      <c r="S284" s="12">
        <f t="shared" si="122"/>
        <v>0</v>
      </c>
      <c r="T284" s="11">
        <f t="shared" si="123"/>
        <v>0</v>
      </c>
      <c r="U284" s="12">
        <f t="shared" si="124"/>
        <v>0</v>
      </c>
      <c r="V284" s="11">
        <f t="shared" si="125"/>
        <v>0</v>
      </c>
      <c r="W284" s="12">
        <f t="shared" si="126"/>
        <v>0</v>
      </c>
      <c r="X284" s="11">
        <f t="shared" si="127"/>
        <v>0</v>
      </c>
      <c r="Y284" s="12">
        <f t="shared" si="128"/>
        <v>0</v>
      </c>
      <c r="Z284" s="11">
        <f t="shared" si="129"/>
        <v>0</v>
      </c>
      <c r="AA284" s="12">
        <f t="shared" si="130"/>
        <v>0</v>
      </c>
      <c r="AB284" s="11">
        <f t="shared" si="131"/>
        <v>0</v>
      </c>
      <c r="AC284" s="12">
        <f t="shared" si="132"/>
        <v>0</v>
      </c>
      <c r="AD284" s="11">
        <f t="shared" si="133"/>
        <v>0</v>
      </c>
      <c r="AE284" s="12">
        <f t="shared" si="134"/>
        <v>0</v>
      </c>
      <c r="AF284" s="11">
        <f t="shared" si="135"/>
        <v>0</v>
      </c>
      <c r="AG284" s="12">
        <f t="shared" si="136"/>
        <v>0</v>
      </c>
      <c r="AH284" s="11">
        <f t="shared" si="137"/>
        <v>0</v>
      </c>
      <c r="AI284" s="12">
        <f t="shared" si="138"/>
        <v>0</v>
      </c>
      <c r="AJ284" s="11">
        <f t="shared" si="139"/>
        <v>0</v>
      </c>
      <c r="AK284" s="12">
        <f t="shared" si="140"/>
        <v>0</v>
      </c>
    </row>
    <row r="285" spans="1:37" x14ac:dyDescent="0.3">
      <c r="A285">
        <v>583801</v>
      </c>
      <c r="C285" s="1">
        <v>43592</v>
      </c>
      <c r="D285">
        <v>3</v>
      </c>
      <c r="E285" t="s">
        <v>240</v>
      </c>
      <c r="F285" t="s">
        <v>165</v>
      </c>
      <c r="G285" t="s">
        <v>156</v>
      </c>
      <c r="H285" s="23">
        <v>9745108</v>
      </c>
      <c r="J285" s="11">
        <f t="shared" si="113"/>
        <v>1</v>
      </c>
      <c r="K285" s="12">
        <f t="shared" si="114"/>
        <v>0</v>
      </c>
      <c r="L285">
        <f t="shared" si="115"/>
        <v>0</v>
      </c>
      <c r="M285">
        <f t="shared" si="116"/>
        <v>0</v>
      </c>
      <c r="N285" s="11">
        <f t="shared" si="117"/>
        <v>0</v>
      </c>
      <c r="O285" s="12">
        <f t="shared" si="118"/>
        <v>0</v>
      </c>
      <c r="P285">
        <f t="shared" si="119"/>
        <v>0</v>
      </c>
      <c r="Q285">
        <f t="shared" si="120"/>
        <v>0</v>
      </c>
      <c r="R285" s="11">
        <f t="shared" si="121"/>
        <v>0</v>
      </c>
      <c r="S285" s="12">
        <f t="shared" si="122"/>
        <v>0</v>
      </c>
      <c r="T285" s="11">
        <f t="shared" si="123"/>
        <v>0</v>
      </c>
      <c r="U285" s="12">
        <f t="shared" si="124"/>
        <v>0</v>
      </c>
      <c r="V285" s="11">
        <f t="shared" si="125"/>
        <v>0</v>
      </c>
      <c r="W285" s="12">
        <f t="shared" si="126"/>
        <v>0</v>
      </c>
      <c r="X285" s="11">
        <f t="shared" si="127"/>
        <v>0</v>
      </c>
      <c r="Y285" s="12">
        <f t="shared" si="128"/>
        <v>0</v>
      </c>
      <c r="Z285" s="11">
        <f t="shared" si="129"/>
        <v>0</v>
      </c>
      <c r="AA285" s="12">
        <f t="shared" si="130"/>
        <v>0</v>
      </c>
      <c r="AB285" s="11">
        <f t="shared" si="131"/>
        <v>0</v>
      </c>
      <c r="AC285" s="12">
        <f t="shared" si="132"/>
        <v>0</v>
      </c>
      <c r="AD285" s="11">
        <f t="shared" si="133"/>
        <v>0</v>
      </c>
      <c r="AE285" s="12">
        <f t="shared" si="134"/>
        <v>0</v>
      </c>
      <c r="AF285" s="11">
        <f t="shared" si="135"/>
        <v>0</v>
      </c>
      <c r="AG285" s="12">
        <f t="shared" si="136"/>
        <v>0</v>
      </c>
      <c r="AH285" s="11">
        <f t="shared" si="137"/>
        <v>0</v>
      </c>
      <c r="AI285" s="12">
        <f t="shared" si="138"/>
        <v>0</v>
      </c>
      <c r="AJ285" s="11">
        <f t="shared" si="139"/>
        <v>0</v>
      </c>
      <c r="AK285" s="12">
        <f t="shared" si="140"/>
        <v>0</v>
      </c>
    </row>
    <row r="286" spans="1:37" x14ac:dyDescent="0.3">
      <c r="A286">
        <v>583801</v>
      </c>
      <c r="C286" s="1">
        <v>43592</v>
      </c>
      <c r="D286">
        <v>4</v>
      </c>
      <c r="E286" t="s">
        <v>240</v>
      </c>
      <c r="F286" t="s">
        <v>165</v>
      </c>
      <c r="G286" t="s">
        <v>59</v>
      </c>
      <c r="H286" s="23">
        <v>9786000</v>
      </c>
      <c r="J286" s="11">
        <f t="shared" si="113"/>
        <v>0</v>
      </c>
      <c r="K286" s="12">
        <f t="shared" si="114"/>
        <v>0</v>
      </c>
      <c r="L286">
        <f t="shared" si="115"/>
        <v>0</v>
      </c>
      <c r="M286">
        <f t="shared" si="116"/>
        <v>0</v>
      </c>
      <c r="N286" s="11">
        <f t="shared" si="117"/>
        <v>0</v>
      </c>
      <c r="O286" s="12">
        <f t="shared" si="118"/>
        <v>0</v>
      </c>
      <c r="P286">
        <f t="shared" si="119"/>
        <v>0</v>
      </c>
      <c r="Q286">
        <f t="shared" si="120"/>
        <v>0</v>
      </c>
      <c r="R286" s="11">
        <f t="shared" si="121"/>
        <v>0</v>
      </c>
      <c r="S286" s="12">
        <f t="shared" si="122"/>
        <v>0</v>
      </c>
      <c r="T286" s="11">
        <f t="shared" si="123"/>
        <v>0</v>
      </c>
      <c r="U286" s="12">
        <f t="shared" si="124"/>
        <v>0</v>
      </c>
      <c r="V286" s="11">
        <f t="shared" si="125"/>
        <v>0</v>
      </c>
      <c r="W286" s="12">
        <f t="shared" si="126"/>
        <v>0</v>
      </c>
      <c r="X286" s="11">
        <f t="shared" si="127"/>
        <v>0</v>
      </c>
      <c r="Y286" s="12">
        <f t="shared" si="128"/>
        <v>0</v>
      </c>
      <c r="Z286" s="11">
        <f t="shared" si="129"/>
        <v>0</v>
      </c>
      <c r="AA286" s="12">
        <f t="shared" si="130"/>
        <v>0</v>
      </c>
      <c r="AB286" s="11">
        <f t="shared" si="131"/>
        <v>0</v>
      </c>
      <c r="AC286" s="12">
        <f t="shared" si="132"/>
        <v>0</v>
      </c>
      <c r="AD286" s="11">
        <f t="shared" si="133"/>
        <v>0</v>
      </c>
      <c r="AE286" s="12">
        <f t="shared" si="134"/>
        <v>0</v>
      </c>
      <c r="AF286" s="11">
        <f t="shared" si="135"/>
        <v>0</v>
      </c>
      <c r="AG286" s="12">
        <f t="shared" si="136"/>
        <v>0</v>
      </c>
      <c r="AH286" s="11">
        <f t="shared" si="137"/>
        <v>0</v>
      </c>
      <c r="AI286" s="12">
        <f t="shared" si="138"/>
        <v>0</v>
      </c>
      <c r="AJ286" s="11">
        <f t="shared" si="139"/>
        <v>0</v>
      </c>
      <c r="AK286" s="12">
        <f t="shared" si="140"/>
        <v>0</v>
      </c>
    </row>
    <row r="287" spans="1:37" x14ac:dyDescent="0.3">
      <c r="A287">
        <v>583801</v>
      </c>
      <c r="C287" s="1">
        <v>43592</v>
      </c>
      <c r="D287">
        <v>5</v>
      </c>
      <c r="E287" t="s">
        <v>240</v>
      </c>
      <c r="F287" t="s">
        <v>165</v>
      </c>
      <c r="G287" t="s">
        <v>57</v>
      </c>
      <c r="H287" s="23">
        <v>9820372</v>
      </c>
      <c r="J287" s="11">
        <f t="shared" si="113"/>
        <v>0</v>
      </c>
      <c r="K287" s="12">
        <f t="shared" si="114"/>
        <v>0</v>
      </c>
      <c r="L287">
        <f t="shared" si="115"/>
        <v>0</v>
      </c>
      <c r="M287">
        <f t="shared" si="116"/>
        <v>0</v>
      </c>
      <c r="N287" s="11">
        <f t="shared" si="117"/>
        <v>0</v>
      </c>
      <c r="O287" s="12">
        <f t="shared" si="118"/>
        <v>0</v>
      </c>
      <c r="P287">
        <f t="shared" si="119"/>
        <v>0</v>
      </c>
      <c r="Q287">
        <f t="shared" si="120"/>
        <v>0</v>
      </c>
      <c r="R287" s="11">
        <f t="shared" si="121"/>
        <v>0</v>
      </c>
      <c r="S287" s="12">
        <f t="shared" si="122"/>
        <v>0</v>
      </c>
      <c r="T287" s="11">
        <f t="shared" si="123"/>
        <v>0</v>
      </c>
      <c r="U287" s="12">
        <f t="shared" si="124"/>
        <v>0</v>
      </c>
      <c r="V287" s="11">
        <f t="shared" si="125"/>
        <v>0</v>
      </c>
      <c r="W287" s="12">
        <f t="shared" si="126"/>
        <v>0</v>
      </c>
      <c r="X287" s="11">
        <f t="shared" si="127"/>
        <v>0</v>
      </c>
      <c r="Y287" s="12">
        <f t="shared" si="128"/>
        <v>0</v>
      </c>
      <c r="Z287" s="11">
        <f t="shared" si="129"/>
        <v>0</v>
      </c>
      <c r="AA287" s="12">
        <f t="shared" si="130"/>
        <v>0</v>
      </c>
      <c r="AB287" s="11">
        <f t="shared" si="131"/>
        <v>0</v>
      </c>
      <c r="AC287" s="12">
        <f t="shared" si="132"/>
        <v>0</v>
      </c>
      <c r="AD287" s="11">
        <f t="shared" si="133"/>
        <v>0</v>
      </c>
      <c r="AE287" s="12">
        <f t="shared" si="134"/>
        <v>0</v>
      </c>
      <c r="AF287" s="11">
        <f t="shared" si="135"/>
        <v>0</v>
      </c>
      <c r="AG287" s="12">
        <f t="shared" si="136"/>
        <v>0</v>
      </c>
      <c r="AH287" s="11">
        <f t="shared" si="137"/>
        <v>0</v>
      </c>
      <c r="AI287" s="12">
        <f t="shared" si="138"/>
        <v>0</v>
      </c>
      <c r="AJ287" s="11">
        <f t="shared" si="139"/>
        <v>0</v>
      </c>
      <c r="AK287" s="12">
        <f t="shared" si="140"/>
        <v>0</v>
      </c>
    </row>
    <row r="288" spans="1:37" x14ac:dyDescent="0.3">
      <c r="A288">
        <v>583801</v>
      </c>
      <c r="C288" s="1">
        <v>43592</v>
      </c>
      <c r="D288">
        <v>6</v>
      </c>
      <c r="E288" t="s">
        <v>240</v>
      </c>
      <c r="F288" t="s">
        <v>165</v>
      </c>
      <c r="G288" t="s">
        <v>13</v>
      </c>
      <c r="H288" s="23">
        <v>9823397</v>
      </c>
      <c r="J288" s="11">
        <f t="shared" si="113"/>
        <v>0</v>
      </c>
      <c r="K288" s="12">
        <f t="shared" si="114"/>
        <v>0</v>
      </c>
      <c r="L288">
        <f t="shared" si="115"/>
        <v>0</v>
      </c>
      <c r="M288">
        <f t="shared" si="116"/>
        <v>0</v>
      </c>
      <c r="N288" s="11">
        <f t="shared" si="117"/>
        <v>1</v>
      </c>
      <c r="O288" s="12">
        <f t="shared" si="118"/>
        <v>0</v>
      </c>
      <c r="P288">
        <f t="shared" si="119"/>
        <v>0</v>
      </c>
      <c r="Q288">
        <f t="shared" si="120"/>
        <v>0</v>
      </c>
      <c r="R288" s="11">
        <f t="shared" si="121"/>
        <v>0</v>
      </c>
      <c r="S288" s="12">
        <f t="shared" si="122"/>
        <v>0</v>
      </c>
      <c r="T288" s="11">
        <f t="shared" si="123"/>
        <v>0</v>
      </c>
      <c r="U288" s="12">
        <f t="shared" si="124"/>
        <v>0</v>
      </c>
      <c r="V288" s="11">
        <f t="shared" si="125"/>
        <v>0</v>
      </c>
      <c r="W288" s="12">
        <f t="shared" si="126"/>
        <v>0</v>
      </c>
      <c r="X288" s="11">
        <f t="shared" si="127"/>
        <v>0</v>
      </c>
      <c r="Y288" s="12">
        <f t="shared" si="128"/>
        <v>0</v>
      </c>
      <c r="Z288" s="11">
        <f t="shared" si="129"/>
        <v>0</v>
      </c>
      <c r="AA288" s="12">
        <f t="shared" si="130"/>
        <v>0</v>
      </c>
      <c r="AB288" s="11">
        <f t="shared" si="131"/>
        <v>0</v>
      </c>
      <c r="AC288" s="12">
        <f t="shared" si="132"/>
        <v>0</v>
      </c>
      <c r="AD288" s="11">
        <f t="shared" si="133"/>
        <v>0</v>
      </c>
      <c r="AE288" s="12">
        <f t="shared" si="134"/>
        <v>0</v>
      </c>
      <c r="AF288" s="11">
        <f t="shared" si="135"/>
        <v>0</v>
      </c>
      <c r="AG288" s="12">
        <f t="shared" si="136"/>
        <v>0</v>
      </c>
      <c r="AH288" s="11">
        <f t="shared" si="137"/>
        <v>0</v>
      </c>
      <c r="AI288" s="12">
        <f t="shared" si="138"/>
        <v>0</v>
      </c>
      <c r="AJ288" s="11">
        <f t="shared" si="139"/>
        <v>0</v>
      </c>
      <c r="AK288" s="12">
        <f t="shared" si="140"/>
        <v>0</v>
      </c>
    </row>
    <row r="289" spans="1:37" x14ac:dyDescent="0.3">
      <c r="A289">
        <v>583801</v>
      </c>
      <c r="C289" s="1">
        <v>43592</v>
      </c>
      <c r="D289">
        <v>7</v>
      </c>
      <c r="E289" t="s">
        <v>240</v>
      </c>
      <c r="F289" t="s">
        <v>165</v>
      </c>
      <c r="G289" t="s">
        <v>50</v>
      </c>
      <c r="H289" s="23">
        <v>10425427</v>
      </c>
      <c r="J289" s="11">
        <f t="shared" si="113"/>
        <v>0</v>
      </c>
      <c r="K289" s="12">
        <f t="shared" si="114"/>
        <v>0</v>
      </c>
      <c r="L289">
        <f t="shared" si="115"/>
        <v>0</v>
      </c>
      <c r="M289">
        <f t="shared" si="116"/>
        <v>0</v>
      </c>
      <c r="N289" s="11">
        <f t="shared" si="117"/>
        <v>0</v>
      </c>
      <c r="O289" s="12">
        <f t="shared" si="118"/>
        <v>0</v>
      </c>
      <c r="P289">
        <f t="shared" si="119"/>
        <v>0</v>
      </c>
      <c r="Q289">
        <f t="shared" si="120"/>
        <v>0</v>
      </c>
      <c r="R289" s="11">
        <f t="shared" si="121"/>
        <v>0</v>
      </c>
      <c r="S289" s="12">
        <f t="shared" si="122"/>
        <v>0</v>
      </c>
      <c r="T289" s="11">
        <f t="shared" si="123"/>
        <v>0</v>
      </c>
      <c r="U289" s="12">
        <f t="shared" si="124"/>
        <v>0</v>
      </c>
      <c r="V289" s="11">
        <f t="shared" si="125"/>
        <v>0</v>
      </c>
      <c r="W289" s="12">
        <f t="shared" si="126"/>
        <v>0</v>
      </c>
      <c r="X289" s="11">
        <f t="shared" si="127"/>
        <v>0</v>
      </c>
      <c r="Y289" s="12">
        <f t="shared" si="128"/>
        <v>0</v>
      </c>
      <c r="Z289" s="11">
        <f t="shared" si="129"/>
        <v>0</v>
      </c>
      <c r="AA289" s="12">
        <f t="shared" si="130"/>
        <v>0</v>
      </c>
      <c r="AB289" s="11">
        <f t="shared" si="131"/>
        <v>0</v>
      </c>
      <c r="AC289" s="12">
        <f t="shared" si="132"/>
        <v>0</v>
      </c>
      <c r="AD289" s="11">
        <f t="shared" si="133"/>
        <v>0</v>
      </c>
      <c r="AE289" s="12">
        <f t="shared" si="134"/>
        <v>0</v>
      </c>
      <c r="AF289" s="11">
        <f t="shared" si="135"/>
        <v>0</v>
      </c>
      <c r="AG289" s="12">
        <f t="shared" si="136"/>
        <v>0</v>
      </c>
      <c r="AH289" s="11">
        <f t="shared" si="137"/>
        <v>0</v>
      </c>
      <c r="AI289" s="12">
        <f t="shared" si="138"/>
        <v>0</v>
      </c>
      <c r="AJ289" s="11">
        <f t="shared" si="139"/>
        <v>0</v>
      </c>
      <c r="AK289" s="12">
        <f t="shared" si="140"/>
        <v>0</v>
      </c>
    </row>
    <row r="290" spans="1:37" x14ac:dyDescent="0.3">
      <c r="A290">
        <v>583801</v>
      </c>
      <c r="C290" s="1">
        <v>43592</v>
      </c>
      <c r="D290">
        <v>8</v>
      </c>
      <c r="E290" t="s">
        <v>240</v>
      </c>
      <c r="F290" t="s">
        <v>165</v>
      </c>
      <c r="G290" t="s">
        <v>15</v>
      </c>
      <c r="H290" s="23">
        <v>10631069</v>
      </c>
      <c r="J290" s="11">
        <f t="shared" si="113"/>
        <v>0</v>
      </c>
      <c r="K290" s="12">
        <f t="shared" si="114"/>
        <v>0</v>
      </c>
      <c r="L290">
        <f t="shared" si="115"/>
        <v>0</v>
      </c>
      <c r="M290">
        <f t="shared" si="116"/>
        <v>0</v>
      </c>
      <c r="N290" s="11">
        <f t="shared" si="117"/>
        <v>0</v>
      </c>
      <c r="O290" s="12">
        <f t="shared" si="118"/>
        <v>0</v>
      </c>
      <c r="P290">
        <f t="shared" si="119"/>
        <v>0</v>
      </c>
      <c r="Q290">
        <f t="shared" si="120"/>
        <v>0</v>
      </c>
      <c r="R290" s="11">
        <f t="shared" si="121"/>
        <v>0</v>
      </c>
      <c r="S290" s="12">
        <f t="shared" si="122"/>
        <v>0</v>
      </c>
      <c r="T290" s="11">
        <f t="shared" si="123"/>
        <v>0</v>
      </c>
      <c r="U290" s="12">
        <f t="shared" si="124"/>
        <v>0</v>
      </c>
      <c r="V290" s="11">
        <f t="shared" si="125"/>
        <v>0</v>
      </c>
      <c r="W290" s="12">
        <f t="shared" si="126"/>
        <v>0</v>
      </c>
      <c r="X290" s="11">
        <f t="shared" si="127"/>
        <v>0</v>
      </c>
      <c r="Y290" s="12">
        <f t="shared" si="128"/>
        <v>0</v>
      </c>
      <c r="Z290" s="11">
        <f t="shared" si="129"/>
        <v>0</v>
      </c>
      <c r="AA290" s="12">
        <f t="shared" si="130"/>
        <v>0</v>
      </c>
      <c r="AB290" s="11">
        <f t="shared" si="131"/>
        <v>0</v>
      </c>
      <c r="AC290" s="12">
        <f t="shared" si="132"/>
        <v>0</v>
      </c>
      <c r="AD290" s="11">
        <f t="shared" si="133"/>
        <v>0</v>
      </c>
      <c r="AE290" s="12">
        <f t="shared" si="134"/>
        <v>0</v>
      </c>
      <c r="AF290" s="11">
        <f t="shared" si="135"/>
        <v>1</v>
      </c>
      <c r="AG290" s="12">
        <f t="shared" si="136"/>
        <v>0</v>
      </c>
      <c r="AH290" s="11">
        <f t="shared" si="137"/>
        <v>0</v>
      </c>
      <c r="AI290" s="12">
        <f t="shared" si="138"/>
        <v>0</v>
      </c>
      <c r="AJ290" s="11">
        <f t="shared" si="139"/>
        <v>0</v>
      </c>
      <c r="AK290" s="12">
        <f t="shared" si="140"/>
        <v>0</v>
      </c>
    </row>
    <row r="291" spans="1:37" x14ac:dyDescent="0.3">
      <c r="A291">
        <v>583801</v>
      </c>
      <c r="C291" s="1">
        <v>43592</v>
      </c>
      <c r="D291">
        <v>9</v>
      </c>
      <c r="E291" t="s">
        <v>240</v>
      </c>
      <c r="F291" t="s">
        <v>165</v>
      </c>
      <c r="G291" t="s">
        <v>39</v>
      </c>
      <c r="H291" s="23">
        <v>10650000</v>
      </c>
      <c r="J291" s="11">
        <f t="shared" si="113"/>
        <v>0</v>
      </c>
      <c r="K291" s="12">
        <f t="shared" si="114"/>
        <v>0</v>
      </c>
      <c r="L291">
        <f t="shared" si="115"/>
        <v>0</v>
      </c>
      <c r="M291">
        <f t="shared" si="116"/>
        <v>0</v>
      </c>
      <c r="N291" s="11">
        <f t="shared" si="117"/>
        <v>0</v>
      </c>
      <c r="O291" s="12">
        <f t="shared" si="118"/>
        <v>0</v>
      </c>
      <c r="P291">
        <f t="shared" si="119"/>
        <v>0</v>
      </c>
      <c r="Q291">
        <f t="shared" si="120"/>
        <v>0</v>
      </c>
      <c r="R291" s="11">
        <f t="shared" si="121"/>
        <v>0</v>
      </c>
      <c r="S291" s="12">
        <f t="shared" si="122"/>
        <v>0</v>
      </c>
      <c r="T291" s="11">
        <f t="shared" si="123"/>
        <v>0</v>
      </c>
      <c r="U291" s="12">
        <f t="shared" si="124"/>
        <v>0</v>
      </c>
      <c r="V291" s="11">
        <f t="shared" si="125"/>
        <v>0</v>
      </c>
      <c r="W291" s="12">
        <f t="shared" si="126"/>
        <v>0</v>
      </c>
      <c r="X291" s="11">
        <f t="shared" si="127"/>
        <v>0</v>
      </c>
      <c r="Y291" s="12">
        <f t="shared" si="128"/>
        <v>0</v>
      </c>
      <c r="Z291" s="11">
        <f t="shared" si="129"/>
        <v>0</v>
      </c>
      <c r="AA291" s="12">
        <f t="shared" si="130"/>
        <v>0</v>
      </c>
      <c r="AB291" s="11">
        <f t="shared" si="131"/>
        <v>0</v>
      </c>
      <c r="AC291" s="12">
        <f t="shared" si="132"/>
        <v>0</v>
      </c>
      <c r="AD291" s="11">
        <f t="shared" si="133"/>
        <v>0</v>
      </c>
      <c r="AE291" s="12">
        <f t="shared" si="134"/>
        <v>0</v>
      </c>
      <c r="AF291" s="11">
        <f t="shared" si="135"/>
        <v>0</v>
      </c>
      <c r="AG291" s="12">
        <f t="shared" si="136"/>
        <v>0</v>
      </c>
      <c r="AH291" s="11">
        <f t="shared" si="137"/>
        <v>1</v>
      </c>
      <c r="AI291" s="12">
        <f t="shared" si="138"/>
        <v>0</v>
      </c>
      <c r="AJ291" s="11">
        <f t="shared" si="139"/>
        <v>0</v>
      </c>
      <c r="AK291" s="12">
        <f t="shared" si="140"/>
        <v>0</v>
      </c>
    </row>
    <row r="292" spans="1:37" x14ac:dyDescent="0.3">
      <c r="A292">
        <v>583801</v>
      </c>
      <c r="C292" s="1">
        <v>43592</v>
      </c>
      <c r="D292">
        <v>10</v>
      </c>
      <c r="E292" t="s">
        <v>240</v>
      </c>
      <c r="F292" t="s">
        <v>165</v>
      </c>
      <c r="G292" t="s">
        <v>24</v>
      </c>
      <c r="H292" s="23">
        <v>10682623</v>
      </c>
      <c r="J292" s="11">
        <f t="shared" si="113"/>
        <v>0</v>
      </c>
      <c r="K292" s="12">
        <f t="shared" si="114"/>
        <v>0</v>
      </c>
      <c r="L292">
        <f t="shared" si="115"/>
        <v>0</v>
      </c>
      <c r="M292">
        <f t="shared" si="116"/>
        <v>0</v>
      </c>
      <c r="N292" s="11">
        <f t="shared" si="117"/>
        <v>0</v>
      </c>
      <c r="O292" s="12">
        <f t="shared" si="118"/>
        <v>0</v>
      </c>
      <c r="P292">
        <f t="shared" si="119"/>
        <v>0</v>
      </c>
      <c r="Q292">
        <f t="shared" si="120"/>
        <v>0</v>
      </c>
      <c r="R292" s="11">
        <f t="shared" si="121"/>
        <v>0</v>
      </c>
      <c r="S292" s="12">
        <f t="shared" si="122"/>
        <v>0</v>
      </c>
      <c r="T292" s="11">
        <f t="shared" si="123"/>
        <v>0</v>
      </c>
      <c r="U292" s="12">
        <f t="shared" si="124"/>
        <v>0</v>
      </c>
      <c r="V292" s="11">
        <f t="shared" si="125"/>
        <v>0</v>
      </c>
      <c r="W292" s="12">
        <f t="shared" si="126"/>
        <v>0</v>
      </c>
      <c r="X292" s="11">
        <f t="shared" si="127"/>
        <v>0</v>
      </c>
      <c r="Y292" s="12">
        <f t="shared" si="128"/>
        <v>0</v>
      </c>
      <c r="Z292" s="11">
        <f t="shared" si="129"/>
        <v>0</v>
      </c>
      <c r="AA292" s="12">
        <f t="shared" si="130"/>
        <v>0</v>
      </c>
      <c r="AB292" s="11">
        <f t="shared" si="131"/>
        <v>0</v>
      </c>
      <c r="AC292" s="12">
        <f t="shared" si="132"/>
        <v>0</v>
      </c>
      <c r="AD292" s="11">
        <f t="shared" si="133"/>
        <v>0</v>
      </c>
      <c r="AE292" s="12">
        <f t="shared" si="134"/>
        <v>0</v>
      </c>
      <c r="AF292" s="11">
        <f t="shared" si="135"/>
        <v>0</v>
      </c>
      <c r="AG292" s="12">
        <f t="shared" si="136"/>
        <v>0</v>
      </c>
      <c r="AH292" s="11">
        <f t="shared" si="137"/>
        <v>0</v>
      </c>
      <c r="AI292" s="12">
        <f t="shared" si="138"/>
        <v>0</v>
      </c>
      <c r="AJ292" s="11">
        <f t="shared" si="139"/>
        <v>0</v>
      </c>
      <c r="AK292" s="12">
        <f t="shared" si="140"/>
        <v>0</v>
      </c>
    </row>
    <row r="293" spans="1:37" x14ac:dyDescent="0.3">
      <c r="A293">
        <v>583801</v>
      </c>
      <c r="C293" s="1">
        <v>43592</v>
      </c>
      <c r="D293">
        <v>11</v>
      </c>
      <c r="E293" t="s">
        <v>240</v>
      </c>
      <c r="F293" t="s">
        <v>165</v>
      </c>
      <c r="G293" t="s">
        <v>18</v>
      </c>
      <c r="H293" s="23">
        <v>10898850</v>
      </c>
      <c r="J293" s="11">
        <f t="shared" si="113"/>
        <v>0</v>
      </c>
      <c r="K293" s="12">
        <f t="shared" si="114"/>
        <v>0</v>
      </c>
      <c r="L293">
        <f t="shared" si="115"/>
        <v>0</v>
      </c>
      <c r="M293">
        <f t="shared" si="116"/>
        <v>0</v>
      </c>
      <c r="N293" s="11">
        <f t="shared" si="117"/>
        <v>0</v>
      </c>
      <c r="O293" s="12">
        <f t="shared" si="118"/>
        <v>0</v>
      </c>
      <c r="P293">
        <f t="shared" si="119"/>
        <v>0</v>
      </c>
      <c r="Q293">
        <f t="shared" si="120"/>
        <v>0</v>
      </c>
      <c r="R293" s="11">
        <f t="shared" si="121"/>
        <v>0</v>
      </c>
      <c r="S293" s="12">
        <f t="shared" si="122"/>
        <v>0</v>
      </c>
      <c r="T293" s="11">
        <f t="shared" si="123"/>
        <v>0</v>
      </c>
      <c r="U293" s="12">
        <f t="shared" si="124"/>
        <v>0</v>
      </c>
      <c r="V293" s="11">
        <f t="shared" si="125"/>
        <v>0</v>
      </c>
      <c r="W293" s="12">
        <f t="shared" si="126"/>
        <v>0</v>
      </c>
      <c r="X293" s="11">
        <f t="shared" si="127"/>
        <v>0</v>
      </c>
      <c r="Y293" s="12">
        <f t="shared" si="128"/>
        <v>0</v>
      </c>
      <c r="Z293" s="11">
        <f t="shared" si="129"/>
        <v>0</v>
      </c>
      <c r="AA293" s="12">
        <f t="shared" si="130"/>
        <v>0</v>
      </c>
      <c r="AB293" s="11">
        <f t="shared" si="131"/>
        <v>0</v>
      </c>
      <c r="AC293" s="12">
        <f t="shared" si="132"/>
        <v>0</v>
      </c>
      <c r="AD293" s="11">
        <f t="shared" si="133"/>
        <v>1</v>
      </c>
      <c r="AE293" s="12">
        <f t="shared" si="134"/>
        <v>0</v>
      </c>
      <c r="AF293" s="11">
        <f t="shared" si="135"/>
        <v>0</v>
      </c>
      <c r="AG293" s="12">
        <f t="shared" si="136"/>
        <v>0</v>
      </c>
      <c r="AH293" s="11">
        <f t="shared" si="137"/>
        <v>0</v>
      </c>
      <c r="AI293" s="12">
        <f t="shared" si="138"/>
        <v>0</v>
      </c>
      <c r="AJ293" s="11">
        <f t="shared" si="139"/>
        <v>0</v>
      </c>
      <c r="AK293" s="12">
        <f t="shared" si="140"/>
        <v>0</v>
      </c>
    </row>
    <row r="294" spans="1:37" x14ac:dyDescent="0.3">
      <c r="A294">
        <v>583801</v>
      </c>
      <c r="C294" s="1">
        <v>43592</v>
      </c>
      <c r="D294">
        <v>12</v>
      </c>
      <c r="E294" t="s">
        <v>240</v>
      </c>
      <c r="F294" t="s">
        <v>165</v>
      </c>
      <c r="G294" t="s">
        <v>12</v>
      </c>
      <c r="H294" s="23">
        <v>11559910</v>
      </c>
      <c r="J294" s="11">
        <f t="shared" si="113"/>
        <v>0</v>
      </c>
      <c r="K294" s="12">
        <f t="shared" si="114"/>
        <v>0</v>
      </c>
      <c r="L294">
        <f t="shared" si="115"/>
        <v>0</v>
      </c>
      <c r="M294">
        <f t="shared" si="116"/>
        <v>0</v>
      </c>
      <c r="N294" s="11">
        <f t="shared" si="117"/>
        <v>0</v>
      </c>
      <c r="O294" s="12">
        <f t="shared" si="118"/>
        <v>0</v>
      </c>
      <c r="P294">
        <f t="shared" si="119"/>
        <v>0</v>
      </c>
      <c r="Q294">
        <f t="shared" si="120"/>
        <v>0</v>
      </c>
      <c r="R294" s="11">
        <f t="shared" si="121"/>
        <v>0</v>
      </c>
      <c r="S294" s="12">
        <f t="shared" si="122"/>
        <v>0</v>
      </c>
      <c r="T294" s="11">
        <f t="shared" si="123"/>
        <v>0</v>
      </c>
      <c r="U294" s="12">
        <f t="shared" si="124"/>
        <v>0</v>
      </c>
      <c r="V294" s="11">
        <f t="shared" si="125"/>
        <v>1</v>
      </c>
      <c r="W294" s="12">
        <f t="shared" si="126"/>
        <v>0</v>
      </c>
      <c r="X294" s="11">
        <f t="shared" si="127"/>
        <v>0</v>
      </c>
      <c r="Y294" s="12">
        <f t="shared" si="128"/>
        <v>0</v>
      </c>
      <c r="Z294" s="11">
        <f t="shared" si="129"/>
        <v>0</v>
      </c>
      <c r="AA294" s="12">
        <f t="shared" si="130"/>
        <v>0</v>
      </c>
      <c r="AB294" s="11">
        <f t="shared" si="131"/>
        <v>0</v>
      </c>
      <c r="AC294" s="12">
        <f t="shared" si="132"/>
        <v>0</v>
      </c>
      <c r="AD294" s="11">
        <f t="shared" si="133"/>
        <v>0</v>
      </c>
      <c r="AE294" s="12">
        <f t="shared" si="134"/>
        <v>0</v>
      </c>
      <c r="AF294" s="11">
        <f t="shared" si="135"/>
        <v>0</v>
      </c>
      <c r="AG294" s="12">
        <f t="shared" si="136"/>
        <v>0</v>
      </c>
      <c r="AH294" s="11">
        <f t="shared" si="137"/>
        <v>0</v>
      </c>
      <c r="AI294" s="12">
        <f t="shared" si="138"/>
        <v>0</v>
      </c>
      <c r="AJ294" s="11">
        <f t="shared" si="139"/>
        <v>0</v>
      </c>
      <c r="AK294" s="12">
        <f t="shared" si="140"/>
        <v>0</v>
      </c>
    </row>
    <row r="295" spans="1:37" x14ac:dyDescent="0.3">
      <c r="A295">
        <v>583801</v>
      </c>
      <c r="C295" s="1">
        <v>43592</v>
      </c>
      <c r="D295">
        <v>13</v>
      </c>
      <c r="E295" t="s">
        <v>240</v>
      </c>
      <c r="F295" t="s">
        <v>165</v>
      </c>
      <c r="G295" t="s">
        <v>16</v>
      </c>
      <c r="H295" s="23">
        <v>11839109</v>
      </c>
      <c r="J295" s="11">
        <f t="shared" si="113"/>
        <v>0</v>
      </c>
      <c r="K295" s="12">
        <f t="shared" si="114"/>
        <v>0</v>
      </c>
      <c r="L295">
        <f t="shared" si="115"/>
        <v>0</v>
      </c>
      <c r="M295">
        <f t="shared" si="116"/>
        <v>0</v>
      </c>
      <c r="N295" s="11">
        <f t="shared" si="117"/>
        <v>0</v>
      </c>
      <c r="O295" s="12">
        <f t="shared" si="118"/>
        <v>0</v>
      </c>
      <c r="P295">
        <f t="shared" si="119"/>
        <v>0</v>
      </c>
      <c r="Q295">
        <f t="shared" si="120"/>
        <v>0</v>
      </c>
      <c r="R295" s="11">
        <f t="shared" si="121"/>
        <v>0</v>
      </c>
      <c r="S295" s="12">
        <f t="shared" si="122"/>
        <v>0</v>
      </c>
      <c r="T295" s="11">
        <f t="shared" si="123"/>
        <v>1</v>
      </c>
      <c r="U295" s="12">
        <f t="shared" si="124"/>
        <v>0</v>
      </c>
      <c r="V295" s="11">
        <f t="shared" si="125"/>
        <v>0</v>
      </c>
      <c r="W295" s="12">
        <f t="shared" si="126"/>
        <v>0</v>
      </c>
      <c r="X295" s="11">
        <f t="shared" si="127"/>
        <v>0</v>
      </c>
      <c r="Y295" s="12">
        <f t="shared" si="128"/>
        <v>0</v>
      </c>
      <c r="Z295" s="11">
        <f t="shared" si="129"/>
        <v>0</v>
      </c>
      <c r="AA295" s="12">
        <f t="shared" si="130"/>
        <v>0</v>
      </c>
      <c r="AB295" s="11">
        <f t="shared" si="131"/>
        <v>0</v>
      </c>
      <c r="AC295" s="12">
        <f t="shared" si="132"/>
        <v>0</v>
      </c>
      <c r="AD295" s="11">
        <f t="shared" si="133"/>
        <v>0</v>
      </c>
      <c r="AE295" s="12">
        <f t="shared" si="134"/>
        <v>0</v>
      </c>
      <c r="AF295" s="11">
        <f t="shared" si="135"/>
        <v>0</v>
      </c>
      <c r="AG295" s="12">
        <f t="shared" si="136"/>
        <v>0</v>
      </c>
      <c r="AH295" s="11">
        <f t="shared" si="137"/>
        <v>0</v>
      </c>
      <c r="AI295" s="12">
        <f t="shared" si="138"/>
        <v>0</v>
      </c>
      <c r="AJ295" s="11">
        <f t="shared" si="139"/>
        <v>0</v>
      </c>
      <c r="AK295" s="12">
        <f t="shared" si="140"/>
        <v>0</v>
      </c>
    </row>
    <row r="296" spans="1:37" x14ac:dyDescent="0.3">
      <c r="A296">
        <v>583801</v>
      </c>
      <c r="C296" s="1">
        <v>43592</v>
      </c>
      <c r="D296">
        <v>14</v>
      </c>
      <c r="E296" t="s">
        <v>240</v>
      </c>
      <c r="F296" t="s">
        <v>165</v>
      </c>
      <c r="G296" t="s">
        <v>19</v>
      </c>
      <c r="H296" s="23">
        <v>13605601</v>
      </c>
      <c r="J296" s="11">
        <f t="shared" si="113"/>
        <v>0</v>
      </c>
      <c r="K296" s="12">
        <f t="shared" si="114"/>
        <v>0</v>
      </c>
      <c r="L296">
        <f t="shared" si="115"/>
        <v>0</v>
      </c>
      <c r="M296">
        <f t="shared" si="116"/>
        <v>0</v>
      </c>
      <c r="N296" s="11">
        <f t="shared" si="117"/>
        <v>0</v>
      </c>
      <c r="O296" s="12">
        <f t="shared" si="118"/>
        <v>0</v>
      </c>
      <c r="P296">
        <f t="shared" si="119"/>
        <v>0</v>
      </c>
      <c r="Q296">
        <f t="shared" si="120"/>
        <v>0</v>
      </c>
      <c r="R296" s="11">
        <f t="shared" si="121"/>
        <v>0</v>
      </c>
      <c r="S296" s="12">
        <f t="shared" si="122"/>
        <v>0</v>
      </c>
      <c r="T296" s="11">
        <f t="shared" si="123"/>
        <v>0</v>
      </c>
      <c r="U296" s="12">
        <f t="shared" si="124"/>
        <v>0</v>
      </c>
      <c r="V296" s="11">
        <f t="shared" si="125"/>
        <v>0</v>
      </c>
      <c r="W296" s="12">
        <f t="shared" si="126"/>
        <v>0</v>
      </c>
      <c r="X296" s="11">
        <f t="shared" si="127"/>
        <v>0</v>
      </c>
      <c r="Y296" s="12">
        <f t="shared" si="128"/>
        <v>0</v>
      </c>
      <c r="Z296" s="11">
        <f t="shared" si="129"/>
        <v>0</v>
      </c>
      <c r="AA296" s="12">
        <f t="shared" si="130"/>
        <v>0</v>
      </c>
      <c r="AB296" s="11">
        <f t="shared" si="131"/>
        <v>0</v>
      </c>
      <c r="AC296" s="12">
        <f t="shared" si="132"/>
        <v>0</v>
      </c>
      <c r="AD296" s="11">
        <f t="shared" si="133"/>
        <v>0</v>
      </c>
      <c r="AE296" s="12">
        <f t="shared" si="134"/>
        <v>0</v>
      </c>
      <c r="AF296" s="11">
        <f t="shared" si="135"/>
        <v>0</v>
      </c>
      <c r="AG296" s="12">
        <f t="shared" si="136"/>
        <v>0</v>
      </c>
      <c r="AH296" s="11">
        <f t="shared" si="137"/>
        <v>0</v>
      </c>
      <c r="AI296" s="12">
        <f t="shared" si="138"/>
        <v>0</v>
      </c>
      <c r="AJ296" s="11">
        <f t="shared" si="139"/>
        <v>0</v>
      </c>
      <c r="AK296" s="12">
        <f t="shared" si="140"/>
        <v>0</v>
      </c>
    </row>
    <row r="297" spans="1:37" x14ac:dyDescent="0.3">
      <c r="C297" s="1"/>
      <c r="J297" s="11">
        <f t="shared" si="113"/>
        <v>0</v>
      </c>
      <c r="K297" s="12">
        <f t="shared" si="114"/>
        <v>0</v>
      </c>
      <c r="L297">
        <f t="shared" si="115"/>
        <v>0</v>
      </c>
      <c r="M297">
        <f t="shared" si="116"/>
        <v>0</v>
      </c>
      <c r="N297" s="11">
        <f t="shared" si="117"/>
        <v>0</v>
      </c>
      <c r="O297" s="12">
        <f t="shared" si="118"/>
        <v>0</v>
      </c>
      <c r="P297">
        <f t="shared" si="119"/>
        <v>0</v>
      </c>
      <c r="Q297">
        <f t="shared" si="120"/>
        <v>0</v>
      </c>
      <c r="R297" s="11">
        <f t="shared" si="121"/>
        <v>0</v>
      </c>
      <c r="S297" s="12">
        <f t="shared" si="122"/>
        <v>0</v>
      </c>
      <c r="T297" s="11">
        <f t="shared" si="123"/>
        <v>0</v>
      </c>
      <c r="U297" s="12">
        <f t="shared" si="124"/>
        <v>0</v>
      </c>
      <c r="V297" s="11">
        <f t="shared" si="125"/>
        <v>0</v>
      </c>
      <c r="W297" s="12">
        <f t="shared" si="126"/>
        <v>0</v>
      </c>
      <c r="X297" s="11">
        <f t="shared" si="127"/>
        <v>0</v>
      </c>
      <c r="Y297" s="12">
        <f t="shared" si="128"/>
        <v>0</v>
      </c>
      <c r="Z297" s="11">
        <f t="shared" si="129"/>
        <v>0</v>
      </c>
      <c r="AA297" s="12">
        <f t="shared" si="130"/>
        <v>0</v>
      </c>
      <c r="AB297" s="11">
        <f t="shared" si="131"/>
        <v>0</v>
      </c>
      <c r="AC297" s="12">
        <f t="shared" si="132"/>
        <v>0</v>
      </c>
      <c r="AD297" s="11">
        <f t="shared" si="133"/>
        <v>0</v>
      </c>
      <c r="AE297" s="12">
        <f t="shared" si="134"/>
        <v>0</v>
      </c>
      <c r="AF297" s="11">
        <f t="shared" si="135"/>
        <v>0</v>
      </c>
      <c r="AG297" s="12">
        <f t="shared" si="136"/>
        <v>0</v>
      </c>
      <c r="AH297" s="11">
        <f t="shared" si="137"/>
        <v>0</v>
      </c>
      <c r="AI297" s="12">
        <f t="shared" si="138"/>
        <v>0</v>
      </c>
      <c r="AJ297" s="11">
        <f t="shared" si="139"/>
        <v>0</v>
      </c>
      <c r="AK297" s="12">
        <f t="shared" si="140"/>
        <v>0</v>
      </c>
    </row>
    <row r="298" spans="1:37" x14ac:dyDescent="0.3">
      <c r="A298">
        <v>581310</v>
      </c>
      <c r="C298" s="1">
        <v>43587</v>
      </c>
      <c r="D298">
        <v>1</v>
      </c>
      <c r="E298" t="s">
        <v>241</v>
      </c>
      <c r="F298" t="s">
        <v>178</v>
      </c>
      <c r="G298" t="s">
        <v>147</v>
      </c>
      <c r="H298" s="23">
        <v>44951400</v>
      </c>
      <c r="J298" s="11">
        <f t="shared" si="113"/>
        <v>0</v>
      </c>
      <c r="K298" s="12">
        <f t="shared" si="114"/>
        <v>0</v>
      </c>
      <c r="L298">
        <f t="shared" si="115"/>
        <v>0</v>
      </c>
      <c r="M298">
        <f t="shared" si="116"/>
        <v>0</v>
      </c>
      <c r="N298" s="11">
        <f t="shared" si="117"/>
        <v>0</v>
      </c>
      <c r="O298" s="12">
        <f t="shared" si="118"/>
        <v>0</v>
      </c>
      <c r="P298">
        <f t="shared" si="119"/>
        <v>0</v>
      </c>
      <c r="Q298">
        <f t="shared" si="120"/>
        <v>0</v>
      </c>
      <c r="R298" s="11">
        <f t="shared" si="121"/>
        <v>0</v>
      </c>
      <c r="S298" s="12">
        <f t="shared" si="122"/>
        <v>0</v>
      </c>
      <c r="T298" s="11">
        <f t="shared" si="123"/>
        <v>0</v>
      </c>
      <c r="U298" s="12">
        <f t="shared" si="124"/>
        <v>0</v>
      </c>
      <c r="V298" s="11">
        <f t="shared" si="125"/>
        <v>0</v>
      </c>
      <c r="W298" s="12">
        <f t="shared" si="126"/>
        <v>0</v>
      </c>
      <c r="X298" s="11">
        <f t="shared" si="127"/>
        <v>0</v>
      </c>
      <c r="Y298" s="12">
        <f t="shared" si="128"/>
        <v>0</v>
      </c>
      <c r="Z298" s="11">
        <f t="shared" si="129"/>
        <v>0</v>
      </c>
      <c r="AA298" s="12">
        <f t="shared" si="130"/>
        <v>0</v>
      </c>
      <c r="AB298" s="11">
        <f t="shared" si="131"/>
        <v>0</v>
      </c>
      <c r="AC298" s="12">
        <f t="shared" si="132"/>
        <v>0</v>
      </c>
      <c r="AD298" s="11">
        <f t="shared" si="133"/>
        <v>0</v>
      </c>
      <c r="AE298" s="12">
        <f t="shared" si="134"/>
        <v>0</v>
      </c>
      <c r="AF298" s="11">
        <f t="shared" si="135"/>
        <v>0</v>
      </c>
      <c r="AG298" s="12">
        <f t="shared" si="136"/>
        <v>0</v>
      </c>
      <c r="AH298" s="11">
        <f t="shared" si="137"/>
        <v>0</v>
      </c>
      <c r="AI298" s="12">
        <f t="shared" si="138"/>
        <v>0</v>
      </c>
      <c r="AJ298" s="11">
        <f t="shared" si="139"/>
        <v>0</v>
      </c>
      <c r="AK298" s="12">
        <f t="shared" si="140"/>
        <v>0</v>
      </c>
    </row>
    <row r="299" spans="1:37" x14ac:dyDescent="0.3">
      <c r="A299">
        <v>581310</v>
      </c>
      <c r="C299" s="1">
        <v>43587</v>
      </c>
      <c r="D299">
        <v>2</v>
      </c>
      <c r="E299" t="s">
        <v>241</v>
      </c>
      <c r="F299" t="s">
        <v>178</v>
      </c>
      <c r="G299" t="s">
        <v>21</v>
      </c>
      <c r="H299" s="23">
        <v>45226938</v>
      </c>
      <c r="J299" s="11">
        <f t="shared" si="113"/>
        <v>0</v>
      </c>
      <c r="K299" s="12">
        <f t="shared" si="114"/>
        <v>0</v>
      </c>
      <c r="L299">
        <f t="shared" si="115"/>
        <v>0</v>
      </c>
      <c r="M299">
        <f t="shared" si="116"/>
        <v>0</v>
      </c>
      <c r="N299" s="11">
        <f t="shared" si="117"/>
        <v>0</v>
      </c>
      <c r="O299" s="12">
        <f t="shared" si="118"/>
        <v>0</v>
      </c>
      <c r="P299">
        <f t="shared" si="119"/>
        <v>0</v>
      </c>
      <c r="Q299">
        <f t="shared" si="120"/>
        <v>0</v>
      </c>
      <c r="R299" s="11">
        <f t="shared" si="121"/>
        <v>0</v>
      </c>
      <c r="S299" s="12">
        <f t="shared" si="122"/>
        <v>0</v>
      </c>
      <c r="T299" s="11">
        <f t="shared" si="123"/>
        <v>0</v>
      </c>
      <c r="U299" s="12">
        <f t="shared" si="124"/>
        <v>0</v>
      </c>
      <c r="V299" s="11">
        <f t="shared" si="125"/>
        <v>0</v>
      </c>
      <c r="W299" s="12">
        <f t="shared" si="126"/>
        <v>0</v>
      </c>
      <c r="X299" s="11">
        <f t="shared" si="127"/>
        <v>1</v>
      </c>
      <c r="Y299" s="12">
        <f t="shared" si="128"/>
        <v>0</v>
      </c>
      <c r="Z299" s="11">
        <f t="shared" si="129"/>
        <v>0</v>
      </c>
      <c r="AA299" s="12">
        <f t="shared" si="130"/>
        <v>0</v>
      </c>
      <c r="AB299" s="11">
        <f t="shared" si="131"/>
        <v>0</v>
      </c>
      <c r="AC299" s="12">
        <f t="shared" si="132"/>
        <v>0</v>
      </c>
      <c r="AD299" s="11">
        <f t="shared" si="133"/>
        <v>0</v>
      </c>
      <c r="AE299" s="12">
        <f t="shared" si="134"/>
        <v>0</v>
      </c>
      <c r="AF299" s="11">
        <f t="shared" si="135"/>
        <v>0</v>
      </c>
      <c r="AG299" s="12">
        <f t="shared" si="136"/>
        <v>0</v>
      </c>
      <c r="AH299" s="11">
        <f t="shared" si="137"/>
        <v>0</v>
      </c>
      <c r="AI299" s="12">
        <f t="shared" si="138"/>
        <v>0</v>
      </c>
      <c r="AJ299" s="11">
        <f t="shared" si="139"/>
        <v>0</v>
      </c>
      <c r="AK299" s="12">
        <f t="shared" si="140"/>
        <v>0</v>
      </c>
    </row>
    <row r="300" spans="1:37" x14ac:dyDescent="0.3">
      <c r="A300">
        <v>581310</v>
      </c>
      <c r="C300" s="1">
        <v>43587</v>
      </c>
      <c r="D300">
        <v>3</v>
      </c>
      <c r="E300" t="s">
        <v>241</v>
      </c>
      <c r="F300" t="s">
        <v>178</v>
      </c>
      <c r="G300" t="s">
        <v>23</v>
      </c>
      <c r="H300" s="23">
        <v>46153715</v>
      </c>
      <c r="J300" s="11">
        <f t="shared" si="113"/>
        <v>0</v>
      </c>
      <c r="K300" s="12">
        <f t="shared" si="114"/>
        <v>0</v>
      </c>
      <c r="L300">
        <f t="shared" si="115"/>
        <v>0</v>
      </c>
      <c r="M300">
        <f t="shared" si="116"/>
        <v>0</v>
      </c>
      <c r="N300" s="11">
        <f t="shared" si="117"/>
        <v>0</v>
      </c>
      <c r="O300" s="12">
        <f t="shared" si="118"/>
        <v>0</v>
      </c>
      <c r="P300">
        <f t="shared" si="119"/>
        <v>0</v>
      </c>
      <c r="Q300">
        <f t="shared" si="120"/>
        <v>0</v>
      </c>
      <c r="R300" s="11">
        <f t="shared" si="121"/>
        <v>0</v>
      </c>
      <c r="S300" s="12">
        <f t="shared" si="122"/>
        <v>0</v>
      </c>
      <c r="T300" s="11">
        <f t="shared" si="123"/>
        <v>0</v>
      </c>
      <c r="U300" s="12">
        <f t="shared" si="124"/>
        <v>0</v>
      </c>
      <c r="V300" s="11">
        <f t="shared" si="125"/>
        <v>0</v>
      </c>
      <c r="W300" s="12">
        <f t="shared" si="126"/>
        <v>0</v>
      </c>
      <c r="X300" s="11">
        <f t="shared" si="127"/>
        <v>0</v>
      </c>
      <c r="Y300" s="12">
        <f t="shared" si="128"/>
        <v>0</v>
      </c>
      <c r="Z300" s="11">
        <f t="shared" si="129"/>
        <v>0</v>
      </c>
      <c r="AA300" s="12">
        <f t="shared" si="130"/>
        <v>0</v>
      </c>
      <c r="AB300" s="11">
        <f t="shared" si="131"/>
        <v>0</v>
      </c>
      <c r="AC300" s="12">
        <f t="shared" si="132"/>
        <v>0</v>
      </c>
      <c r="AD300" s="11">
        <f t="shared" si="133"/>
        <v>0</v>
      </c>
      <c r="AE300" s="12">
        <f t="shared" si="134"/>
        <v>0</v>
      </c>
      <c r="AF300" s="11">
        <f t="shared" si="135"/>
        <v>0</v>
      </c>
      <c r="AG300" s="12">
        <f t="shared" si="136"/>
        <v>0</v>
      </c>
      <c r="AH300" s="11">
        <f t="shared" si="137"/>
        <v>0</v>
      </c>
      <c r="AI300" s="12">
        <f t="shared" si="138"/>
        <v>0</v>
      </c>
      <c r="AJ300" s="11">
        <f t="shared" si="139"/>
        <v>0</v>
      </c>
      <c r="AK300" s="12">
        <f t="shared" si="140"/>
        <v>0</v>
      </c>
    </row>
    <row r="301" spans="1:37" x14ac:dyDescent="0.3">
      <c r="A301">
        <v>581310</v>
      </c>
      <c r="C301" s="1">
        <v>43587</v>
      </c>
      <c r="D301">
        <v>4</v>
      </c>
      <c r="E301" t="s">
        <v>241</v>
      </c>
      <c r="F301" t="s">
        <v>178</v>
      </c>
      <c r="G301" t="s">
        <v>43</v>
      </c>
      <c r="H301" s="23">
        <v>46600000</v>
      </c>
      <c r="J301" s="11">
        <f t="shared" si="113"/>
        <v>0</v>
      </c>
      <c r="K301" s="12">
        <f t="shared" si="114"/>
        <v>0</v>
      </c>
      <c r="L301">
        <f t="shared" si="115"/>
        <v>0</v>
      </c>
      <c r="M301">
        <f t="shared" si="116"/>
        <v>0</v>
      </c>
      <c r="N301" s="11">
        <f t="shared" si="117"/>
        <v>0</v>
      </c>
      <c r="O301" s="12">
        <f t="shared" si="118"/>
        <v>0</v>
      </c>
      <c r="P301">
        <f t="shared" si="119"/>
        <v>0</v>
      </c>
      <c r="Q301">
        <f t="shared" si="120"/>
        <v>0</v>
      </c>
      <c r="R301" s="11">
        <f t="shared" si="121"/>
        <v>0</v>
      </c>
      <c r="S301" s="12">
        <f t="shared" si="122"/>
        <v>0</v>
      </c>
      <c r="T301" s="11">
        <f t="shared" si="123"/>
        <v>0</v>
      </c>
      <c r="U301" s="12">
        <f t="shared" si="124"/>
        <v>0</v>
      </c>
      <c r="V301" s="11">
        <f t="shared" si="125"/>
        <v>0</v>
      </c>
      <c r="W301" s="12">
        <f t="shared" si="126"/>
        <v>0</v>
      </c>
      <c r="X301" s="11">
        <f t="shared" si="127"/>
        <v>0</v>
      </c>
      <c r="Y301" s="12">
        <f t="shared" si="128"/>
        <v>0</v>
      </c>
      <c r="Z301" s="11">
        <f t="shared" si="129"/>
        <v>0</v>
      </c>
      <c r="AA301" s="12">
        <f t="shared" si="130"/>
        <v>0</v>
      </c>
      <c r="AB301" s="11">
        <f t="shared" si="131"/>
        <v>0</v>
      </c>
      <c r="AC301" s="12">
        <f t="shared" si="132"/>
        <v>0</v>
      </c>
      <c r="AD301" s="11">
        <f t="shared" si="133"/>
        <v>0</v>
      </c>
      <c r="AE301" s="12">
        <f t="shared" si="134"/>
        <v>0</v>
      </c>
      <c r="AF301" s="11">
        <f t="shared" si="135"/>
        <v>0</v>
      </c>
      <c r="AG301" s="12">
        <f t="shared" si="136"/>
        <v>0</v>
      </c>
      <c r="AH301" s="11">
        <f t="shared" si="137"/>
        <v>0</v>
      </c>
      <c r="AI301" s="12">
        <f t="shared" si="138"/>
        <v>0</v>
      </c>
      <c r="AJ301" s="11">
        <f t="shared" si="139"/>
        <v>0</v>
      </c>
      <c r="AK301" s="12">
        <f t="shared" si="140"/>
        <v>0</v>
      </c>
    </row>
    <row r="302" spans="1:37" x14ac:dyDescent="0.3">
      <c r="A302">
        <v>581310</v>
      </c>
      <c r="C302" s="1">
        <v>43587</v>
      </c>
      <c r="D302">
        <v>5</v>
      </c>
      <c r="E302" t="s">
        <v>241</v>
      </c>
      <c r="F302" t="s">
        <v>178</v>
      </c>
      <c r="G302" t="s">
        <v>33</v>
      </c>
      <c r="H302" s="23">
        <v>48332952</v>
      </c>
      <c r="J302" s="11">
        <f t="shared" si="113"/>
        <v>0</v>
      </c>
      <c r="K302" s="12">
        <f t="shared" si="114"/>
        <v>0</v>
      </c>
      <c r="L302">
        <f t="shared" si="115"/>
        <v>0</v>
      </c>
      <c r="M302">
        <f t="shared" si="116"/>
        <v>0</v>
      </c>
      <c r="N302" s="11">
        <f t="shared" si="117"/>
        <v>0</v>
      </c>
      <c r="O302" s="12">
        <f t="shared" si="118"/>
        <v>0</v>
      </c>
      <c r="P302">
        <f t="shared" si="119"/>
        <v>0</v>
      </c>
      <c r="Q302">
        <f t="shared" si="120"/>
        <v>0</v>
      </c>
      <c r="R302" s="11">
        <f t="shared" si="121"/>
        <v>0</v>
      </c>
      <c r="S302" s="12">
        <f t="shared" si="122"/>
        <v>0</v>
      </c>
      <c r="T302" s="11">
        <f t="shared" si="123"/>
        <v>0</v>
      </c>
      <c r="U302" s="12">
        <f t="shared" si="124"/>
        <v>0</v>
      </c>
      <c r="V302" s="11">
        <f t="shared" si="125"/>
        <v>0</v>
      </c>
      <c r="W302" s="12">
        <f t="shared" si="126"/>
        <v>0</v>
      </c>
      <c r="X302" s="11">
        <f t="shared" si="127"/>
        <v>0</v>
      </c>
      <c r="Y302" s="12">
        <f t="shared" si="128"/>
        <v>0</v>
      </c>
      <c r="Z302" s="11">
        <f t="shared" si="129"/>
        <v>0</v>
      </c>
      <c r="AA302" s="12">
        <f t="shared" si="130"/>
        <v>0</v>
      </c>
      <c r="AB302" s="11">
        <f t="shared" si="131"/>
        <v>0</v>
      </c>
      <c r="AC302" s="12">
        <f t="shared" si="132"/>
        <v>0</v>
      </c>
      <c r="AD302" s="11">
        <f t="shared" si="133"/>
        <v>0</v>
      </c>
      <c r="AE302" s="12">
        <f t="shared" si="134"/>
        <v>0</v>
      </c>
      <c r="AF302" s="11">
        <f t="shared" si="135"/>
        <v>0</v>
      </c>
      <c r="AG302" s="12">
        <f t="shared" si="136"/>
        <v>0</v>
      </c>
      <c r="AH302" s="11">
        <f t="shared" si="137"/>
        <v>0</v>
      </c>
      <c r="AI302" s="12">
        <f t="shared" si="138"/>
        <v>0</v>
      </c>
      <c r="AJ302" s="11">
        <f t="shared" si="139"/>
        <v>0</v>
      </c>
      <c r="AK302" s="12">
        <f t="shared" si="140"/>
        <v>0</v>
      </c>
    </row>
    <row r="303" spans="1:37" x14ac:dyDescent="0.3">
      <c r="A303">
        <v>581310</v>
      </c>
      <c r="C303" s="1">
        <v>43587</v>
      </c>
      <c r="D303">
        <v>6</v>
      </c>
      <c r="E303" t="s">
        <v>241</v>
      </c>
      <c r="F303" t="s">
        <v>178</v>
      </c>
      <c r="G303" t="s">
        <v>39</v>
      </c>
      <c r="H303" s="23">
        <v>53800000</v>
      </c>
      <c r="J303" s="11">
        <f t="shared" si="113"/>
        <v>0</v>
      </c>
      <c r="K303" s="12">
        <f t="shared" si="114"/>
        <v>0</v>
      </c>
      <c r="L303">
        <f t="shared" si="115"/>
        <v>0</v>
      </c>
      <c r="M303">
        <f t="shared" si="116"/>
        <v>0</v>
      </c>
      <c r="N303" s="11">
        <f t="shared" si="117"/>
        <v>0</v>
      </c>
      <c r="O303" s="12">
        <f t="shared" si="118"/>
        <v>0</v>
      </c>
      <c r="P303">
        <f t="shared" si="119"/>
        <v>0</v>
      </c>
      <c r="Q303">
        <f t="shared" si="120"/>
        <v>0</v>
      </c>
      <c r="R303" s="11">
        <f t="shared" si="121"/>
        <v>0</v>
      </c>
      <c r="S303" s="12">
        <f t="shared" si="122"/>
        <v>0</v>
      </c>
      <c r="T303" s="11">
        <f t="shared" si="123"/>
        <v>0</v>
      </c>
      <c r="U303" s="12">
        <f t="shared" si="124"/>
        <v>0</v>
      </c>
      <c r="V303" s="11">
        <f t="shared" si="125"/>
        <v>0</v>
      </c>
      <c r="W303" s="12">
        <f t="shared" si="126"/>
        <v>0</v>
      </c>
      <c r="X303" s="11">
        <f t="shared" si="127"/>
        <v>0</v>
      </c>
      <c r="Y303" s="12">
        <f t="shared" si="128"/>
        <v>0</v>
      </c>
      <c r="Z303" s="11">
        <f t="shared" si="129"/>
        <v>0</v>
      </c>
      <c r="AA303" s="12">
        <f t="shared" si="130"/>
        <v>0</v>
      </c>
      <c r="AB303" s="11">
        <f t="shared" si="131"/>
        <v>0</v>
      </c>
      <c r="AC303" s="12">
        <f t="shared" si="132"/>
        <v>0</v>
      </c>
      <c r="AD303" s="11">
        <f t="shared" si="133"/>
        <v>0</v>
      </c>
      <c r="AE303" s="12">
        <f t="shared" si="134"/>
        <v>0</v>
      </c>
      <c r="AF303" s="11">
        <f t="shared" si="135"/>
        <v>0</v>
      </c>
      <c r="AG303" s="12">
        <f t="shared" si="136"/>
        <v>0</v>
      </c>
      <c r="AH303" s="11">
        <f t="shared" si="137"/>
        <v>1</v>
      </c>
      <c r="AI303" s="12">
        <f t="shared" si="138"/>
        <v>0</v>
      </c>
      <c r="AJ303" s="11">
        <f t="shared" si="139"/>
        <v>0</v>
      </c>
      <c r="AK303" s="12">
        <f t="shared" si="140"/>
        <v>0</v>
      </c>
    </row>
    <row r="304" spans="1:37" x14ac:dyDescent="0.3">
      <c r="A304">
        <v>581310</v>
      </c>
      <c r="C304" s="1">
        <v>43587</v>
      </c>
      <c r="D304">
        <v>7</v>
      </c>
      <c r="E304" t="s">
        <v>241</v>
      </c>
      <c r="F304" t="s">
        <v>178</v>
      </c>
      <c r="G304" t="s">
        <v>54</v>
      </c>
      <c r="H304" s="23">
        <v>54400000</v>
      </c>
      <c r="J304" s="11">
        <f t="shared" si="113"/>
        <v>0</v>
      </c>
      <c r="K304" s="12">
        <f t="shared" si="114"/>
        <v>0</v>
      </c>
      <c r="L304">
        <f t="shared" si="115"/>
        <v>0</v>
      </c>
      <c r="M304">
        <f t="shared" si="116"/>
        <v>0</v>
      </c>
      <c r="N304" s="11">
        <f t="shared" si="117"/>
        <v>0</v>
      </c>
      <c r="O304" s="12">
        <f t="shared" si="118"/>
        <v>0</v>
      </c>
      <c r="P304">
        <f t="shared" si="119"/>
        <v>0</v>
      </c>
      <c r="Q304">
        <f t="shared" si="120"/>
        <v>0</v>
      </c>
      <c r="R304" s="11">
        <f t="shared" si="121"/>
        <v>0</v>
      </c>
      <c r="S304" s="12">
        <f t="shared" si="122"/>
        <v>0</v>
      </c>
      <c r="T304" s="11">
        <f t="shared" si="123"/>
        <v>0</v>
      </c>
      <c r="U304" s="12">
        <f t="shared" si="124"/>
        <v>0</v>
      </c>
      <c r="V304" s="11">
        <f t="shared" si="125"/>
        <v>0</v>
      </c>
      <c r="W304" s="12">
        <f t="shared" si="126"/>
        <v>0</v>
      </c>
      <c r="X304" s="11">
        <f t="shared" si="127"/>
        <v>0</v>
      </c>
      <c r="Y304" s="12">
        <f t="shared" si="128"/>
        <v>0</v>
      </c>
      <c r="Z304" s="11">
        <f t="shared" si="129"/>
        <v>0</v>
      </c>
      <c r="AA304" s="12">
        <f t="shared" si="130"/>
        <v>0</v>
      </c>
      <c r="AB304" s="11">
        <f t="shared" si="131"/>
        <v>0</v>
      </c>
      <c r="AC304" s="12">
        <f t="shared" si="132"/>
        <v>0</v>
      </c>
      <c r="AD304" s="11">
        <f t="shared" si="133"/>
        <v>0</v>
      </c>
      <c r="AE304" s="12">
        <f t="shared" si="134"/>
        <v>0</v>
      </c>
      <c r="AF304" s="11">
        <f t="shared" si="135"/>
        <v>0</v>
      </c>
      <c r="AG304" s="12">
        <f t="shared" si="136"/>
        <v>0</v>
      </c>
      <c r="AH304" s="11">
        <f t="shared" si="137"/>
        <v>0</v>
      </c>
      <c r="AI304" s="12">
        <f t="shared" si="138"/>
        <v>0</v>
      </c>
      <c r="AJ304" s="11">
        <f t="shared" si="139"/>
        <v>0</v>
      </c>
      <c r="AK304" s="12">
        <f t="shared" si="140"/>
        <v>0</v>
      </c>
    </row>
    <row r="305" spans="1:37" x14ac:dyDescent="0.3">
      <c r="A305">
        <v>581310</v>
      </c>
      <c r="C305" s="1">
        <v>43587</v>
      </c>
      <c r="D305">
        <v>8</v>
      </c>
      <c r="E305" t="s">
        <v>241</v>
      </c>
      <c r="F305" t="s">
        <v>178</v>
      </c>
      <c r="G305" t="s">
        <v>156</v>
      </c>
      <c r="H305" s="23">
        <v>58200000</v>
      </c>
      <c r="J305" s="11">
        <f t="shared" si="113"/>
        <v>1</v>
      </c>
      <c r="K305" s="12">
        <f t="shared" si="114"/>
        <v>0</v>
      </c>
      <c r="L305">
        <f t="shared" si="115"/>
        <v>0</v>
      </c>
      <c r="M305">
        <f t="shared" si="116"/>
        <v>0</v>
      </c>
      <c r="N305" s="11">
        <f t="shared" si="117"/>
        <v>0</v>
      </c>
      <c r="O305" s="12">
        <f t="shared" si="118"/>
        <v>0</v>
      </c>
      <c r="P305">
        <f t="shared" si="119"/>
        <v>0</v>
      </c>
      <c r="Q305">
        <f t="shared" si="120"/>
        <v>0</v>
      </c>
      <c r="R305" s="11">
        <f t="shared" si="121"/>
        <v>0</v>
      </c>
      <c r="S305" s="12">
        <f t="shared" si="122"/>
        <v>0</v>
      </c>
      <c r="T305" s="11">
        <f t="shared" si="123"/>
        <v>0</v>
      </c>
      <c r="U305" s="12">
        <f t="shared" si="124"/>
        <v>0</v>
      </c>
      <c r="V305" s="11">
        <f t="shared" si="125"/>
        <v>0</v>
      </c>
      <c r="W305" s="12">
        <f t="shared" si="126"/>
        <v>0</v>
      </c>
      <c r="X305" s="11">
        <f t="shared" si="127"/>
        <v>0</v>
      </c>
      <c r="Y305" s="12">
        <f t="shared" si="128"/>
        <v>0</v>
      </c>
      <c r="Z305" s="11">
        <f t="shared" si="129"/>
        <v>0</v>
      </c>
      <c r="AA305" s="12">
        <f t="shared" si="130"/>
        <v>0</v>
      </c>
      <c r="AB305" s="11">
        <f t="shared" si="131"/>
        <v>0</v>
      </c>
      <c r="AC305" s="12">
        <f t="shared" si="132"/>
        <v>0</v>
      </c>
      <c r="AD305" s="11">
        <f t="shared" si="133"/>
        <v>0</v>
      </c>
      <c r="AE305" s="12">
        <f t="shared" si="134"/>
        <v>0</v>
      </c>
      <c r="AF305" s="11">
        <f t="shared" si="135"/>
        <v>0</v>
      </c>
      <c r="AG305" s="12">
        <f t="shared" si="136"/>
        <v>0</v>
      </c>
      <c r="AH305" s="11">
        <f t="shared" si="137"/>
        <v>0</v>
      </c>
      <c r="AI305" s="12">
        <f t="shared" si="138"/>
        <v>0</v>
      </c>
      <c r="AJ305" s="11">
        <f t="shared" si="139"/>
        <v>0</v>
      </c>
      <c r="AK305" s="12">
        <f t="shared" si="140"/>
        <v>0</v>
      </c>
    </row>
    <row r="306" spans="1:37" x14ac:dyDescent="0.3">
      <c r="C306" s="1"/>
      <c r="J306" s="11">
        <f t="shared" si="113"/>
        <v>0</v>
      </c>
      <c r="K306" s="12">
        <f t="shared" si="114"/>
        <v>0</v>
      </c>
      <c r="L306">
        <f t="shared" si="115"/>
        <v>0</v>
      </c>
      <c r="M306">
        <f t="shared" si="116"/>
        <v>0</v>
      </c>
      <c r="N306" s="11">
        <f t="shared" si="117"/>
        <v>0</v>
      </c>
      <c r="O306" s="12">
        <f t="shared" si="118"/>
        <v>0</v>
      </c>
      <c r="P306">
        <f t="shared" si="119"/>
        <v>0</v>
      </c>
      <c r="Q306">
        <f t="shared" si="120"/>
        <v>0</v>
      </c>
      <c r="R306" s="11">
        <f t="shared" si="121"/>
        <v>0</v>
      </c>
      <c r="S306" s="12">
        <f t="shared" si="122"/>
        <v>0</v>
      </c>
      <c r="T306" s="11">
        <f t="shared" si="123"/>
        <v>0</v>
      </c>
      <c r="U306" s="12">
        <f t="shared" si="124"/>
        <v>0</v>
      </c>
      <c r="V306" s="11">
        <f t="shared" si="125"/>
        <v>0</v>
      </c>
      <c r="W306" s="12">
        <f t="shared" si="126"/>
        <v>0</v>
      </c>
      <c r="X306" s="11">
        <f t="shared" si="127"/>
        <v>0</v>
      </c>
      <c r="Y306" s="12">
        <f t="shared" si="128"/>
        <v>0</v>
      </c>
      <c r="Z306" s="11">
        <f t="shared" si="129"/>
        <v>0</v>
      </c>
      <c r="AA306" s="12">
        <f t="shared" si="130"/>
        <v>0</v>
      </c>
      <c r="AB306" s="11">
        <f t="shared" si="131"/>
        <v>0</v>
      </c>
      <c r="AC306" s="12">
        <f t="shared" si="132"/>
        <v>0</v>
      </c>
      <c r="AD306" s="11">
        <f t="shared" si="133"/>
        <v>0</v>
      </c>
      <c r="AE306" s="12">
        <f t="shared" si="134"/>
        <v>0</v>
      </c>
      <c r="AF306" s="11">
        <f t="shared" si="135"/>
        <v>0</v>
      </c>
      <c r="AG306" s="12">
        <f t="shared" si="136"/>
        <v>0</v>
      </c>
      <c r="AH306" s="11">
        <f t="shared" si="137"/>
        <v>0</v>
      </c>
      <c r="AI306" s="12">
        <f t="shared" si="138"/>
        <v>0</v>
      </c>
      <c r="AJ306" s="11">
        <f t="shared" si="139"/>
        <v>0</v>
      </c>
      <c r="AK306" s="12">
        <f t="shared" si="140"/>
        <v>0</v>
      </c>
    </row>
    <row r="307" spans="1:37" x14ac:dyDescent="0.3">
      <c r="A307">
        <v>580195</v>
      </c>
      <c r="C307" s="1">
        <v>43557</v>
      </c>
      <c r="D307">
        <v>1</v>
      </c>
      <c r="E307" t="s">
        <v>242</v>
      </c>
      <c r="F307" t="s">
        <v>165</v>
      </c>
      <c r="G307" t="s">
        <v>24</v>
      </c>
      <c r="H307" s="23">
        <v>25420408</v>
      </c>
      <c r="J307" s="11">
        <f t="shared" si="113"/>
        <v>0</v>
      </c>
      <c r="K307" s="12">
        <f t="shared" si="114"/>
        <v>0</v>
      </c>
      <c r="L307">
        <f t="shared" si="115"/>
        <v>0</v>
      </c>
      <c r="M307">
        <f t="shared" si="116"/>
        <v>0</v>
      </c>
      <c r="N307" s="11">
        <f t="shared" si="117"/>
        <v>0</v>
      </c>
      <c r="O307" s="12">
        <f t="shared" si="118"/>
        <v>0</v>
      </c>
      <c r="P307">
        <f t="shared" si="119"/>
        <v>0</v>
      </c>
      <c r="Q307">
        <f t="shared" si="120"/>
        <v>0</v>
      </c>
      <c r="R307" s="11">
        <f t="shared" si="121"/>
        <v>0</v>
      </c>
      <c r="S307" s="12">
        <f t="shared" si="122"/>
        <v>0</v>
      </c>
      <c r="T307" s="11">
        <f t="shared" si="123"/>
        <v>0</v>
      </c>
      <c r="U307" s="12">
        <f t="shared" si="124"/>
        <v>0</v>
      </c>
      <c r="V307" s="11">
        <f t="shared" si="125"/>
        <v>0</v>
      </c>
      <c r="W307" s="12">
        <f t="shared" si="126"/>
        <v>0</v>
      </c>
      <c r="X307" s="11">
        <f t="shared" si="127"/>
        <v>0</v>
      </c>
      <c r="Y307" s="12">
        <f t="shared" si="128"/>
        <v>0</v>
      </c>
      <c r="Z307" s="11">
        <f t="shared" si="129"/>
        <v>0</v>
      </c>
      <c r="AA307" s="12">
        <f t="shared" si="130"/>
        <v>0</v>
      </c>
      <c r="AB307" s="11">
        <f t="shared" si="131"/>
        <v>0</v>
      </c>
      <c r="AC307" s="12">
        <f t="shared" si="132"/>
        <v>0</v>
      </c>
      <c r="AD307" s="11">
        <f t="shared" si="133"/>
        <v>0</v>
      </c>
      <c r="AE307" s="12">
        <f t="shared" si="134"/>
        <v>0</v>
      </c>
      <c r="AF307" s="11">
        <f t="shared" si="135"/>
        <v>0</v>
      </c>
      <c r="AG307" s="12">
        <f t="shared" si="136"/>
        <v>0</v>
      </c>
      <c r="AH307" s="11">
        <f t="shared" si="137"/>
        <v>0</v>
      </c>
      <c r="AI307" s="12">
        <f t="shared" si="138"/>
        <v>0</v>
      </c>
      <c r="AJ307" s="11">
        <f t="shared" si="139"/>
        <v>0</v>
      </c>
      <c r="AK307" s="12">
        <f t="shared" si="140"/>
        <v>0</v>
      </c>
    </row>
    <row r="308" spans="1:37" x14ac:dyDescent="0.3">
      <c r="A308">
        <v>580195</v>
      </c>
      <c r="C308" s="1">
        <v>43557</v>
      </c>
      <c r="D308">
        <v>2</v>
      </c>
      <c r="E308" t="s">
        <v>242</v>
      </c>
      <c r="F308" t="s">
        <v>165</v>
      </c>
      <c r="G308" t="s">
        <v>30</v>
      </c>
      <c r="H308" s="23">
        <v>25912627</v>
      </c>
      <c r="J308" s="11">
        <f t="shared" si="113"/>
        <v>0</v>
      </c>
      <c r="K308" s="12">
        <f t="shared" si="114"/>
        <v>0</v>
      </c>
      <c r="L308">
        <f t="shared" si="115"/>
        <v>0</v>
      </c>
      <c r="M308">
        <f t="shared" si="116"/>
        <v>0</v>
      </c>
      <c r="N308" s="11">
        <f t="shared" si="117"/>
        <v>0</v>
      </c>
      <c r="O308" s="12">
        <f t="shared" si="118"/>
        <v>0</v>
      </c>
      <c r="P308">
        <f t="shared" si="119"/>
        <v>0</v>
      </c>
      <c r="Q308">
        <f t="shared" si="120"/>
        <v>0</v>
      </c>
      <c r="R308" s="11">
        <f t="shared" si="121"/>
        <v>0</v>
      </c>
      <c r="S308" s="12">
        <f t="shared" si="122"/>
        <v>0</v>
      </c>
      <c r="T308" s="11">
        <f t="shared" si="123"/>
        <v>0</v>
      </c>
      <c r="U308" s="12">
        <f t="shared" si="124"/>
        <v>0</v>
      </c>
      <c r="V308" s="11">
        <f t="shared" si="125"/>
        <v>0</v>
      </c>
      <c r="W308" s="12">
        <f t="shared" si="126"/>
        <v>0</v>
      </c>
      <c r="X308" s="11">
        <f t="shared" si="127"/>
        <v>0</v>
      </c>
      <c r="Y308" s="12">
        <f t="shared" si="128"/>
        <v>0</v>
      </c>
      <c r="Z308" s="11">
        <f t="shared" si="129"/>
        <v>0</v>
      </c>
      <c r="AA308" s="12">
        <f t="shared" si="130"/>
        <v>0</v>
      </c>
      <c r="AB308" s="11">
        <f t="shared" si="131"/>
        <v>0</v>
      </c>
      <c r="AC308" s="12">
        <f t="shared" si="132"/>
        <v>0</v>
      </c>
      <c r="AD308" s="11">
        <f t="shared" si="133"/>
        <v>0</v>
      </c>
      <c r="AE308" s="12">
        <f t="shared" si="134"/>
        <v>0</v>
      </c>
      <c r="AF308" s="11">
        <f t="shared" si="135"/>
        <v>0</v>
      </c>
      <c r="AG308" s="12">
        <f t="shared" si="136"/>
        <v>0</v>
      </c>
      <c r="AH308" s="11">
        <f t="shared" si="137"/>
        <v>0</v>
      </c>
      <c r="AI308" s="12">
        <f t="shared" si="138"/>
        <v>0</v>
      </c>
      <c r="AJ308" s="11">
        <f t="shared" si="139"/>
        <v>0</v>
      </c>
      <c r="AK308" s="12">
        <f t="shared" si="140"/>
        <v>0</v>
      </c>
    </row>
    <row r="309" spans="1:37" x14ac:dyDescent="0.3">
      <c r="A309">
        <v>580195</v>
      </c>
      <c r="C309" s="1">
        <v>43557</v>
      </c>
      <c r="D309">
        <v>3</v>
      </c>
      <c r="E309" t="s">
        <v>242</v>
      </c>
      <c r="F309" t="s">
        <v>165</v>
      </c>
      <c r="G309" t="s">
        <v>184</v>
      </c>
      <c r="H309" s="23">
        <v>28300300</v>
      </c>
      <c r="J309" s="11">
        <f t="shared" si="113"/>
        <v>0</v>
      </c>
      <c r="K309" s="12">
        <f t="shared" si="114"/>
        <v>0</v>
      </c>
      <c r="L309">
        <f t="shared" si="115"/>
        <v>0</v>
      </c>
      <c r="M309">
        <f t="shared" si="116"/>
        <v>0</v>
      </c>
      <c r="N309" s="11">
        <f t="shared" si="117"/>
        <v>0</v>
      </c>
      <c r="O309" s="12">
        <f t="shared" si="118"/>
        <v>0</v>
      </c>
      <c r="P309">
        <f t="shared" si="119"/>
        <v>0</v>
      </c>
      <c r="Q309">
        <f t="shared" si="120"/>
        <v>0</v>
      </c>
      <c r="R309" s="11">
        <f t="shared" si="121"/>
        <v>0</v>
      </c>
      <c r="S309" s="12">
        <f t="shared" si="122"/>
        <v>0</v>
      </c>
      <c r="T309" s="11">
        <f t="shared" si="123"/>
        <v>0</v>
      </c>
      <c r="U309" s="12">
        <f t="shared" si="124"/>
        <v>0</v>
      </c>
      <c r="V309" s="11">
        <f t="shared" si="125"/>
        <v>0</v>
      </c>
      <c r="W309" s="12">
        <f t="shared" si="126"/>
        <v>0</v>
      </c>
      <c r="X309" s="11">
        <f t="shared" si="127"/>
        <v>0</v>
      </c>
      <c r="Y309" s="12">
        <f t="shared" si="128"/>
        <v>0</v>
      </c>
      <c r="Z309" s="11">
        <f t="shared" si="129"/>
        <v>0</v>
      </c>
      <c r="AA309" s="12">
        <f t="shared" si="130"/>
        <v>0</v>
      </c>
      <c r="AB309" s="11">
        <f t="shared" si="131"/>
        <v>0</v>
      </c>
      <c r="AC309" s="12">
        <f t="shared" si="132"/>
        <v>0</v>
      </c>
      <c r="AD309" s="11">
        <f t="shared" si="133"/>
        <v>0</v>
      </c>
      <c r="AE309" s="12">
        <f t="shared" si="134"/>
        <v>0</v>
      </c>
      <c r="AF309" s="11">
        <f t="shared" si="135"/>
        <v>0</v>
      </c>
      <c r="AG309" s="12">
        <f t="shared" si="136"/>
        <v>0</v>
      </c>
      <c r="AH309" s="11">
        <f t="shared" si="137"/>
        <v>0</v>
      </c>
      <c r="AI309" s="12">
        <f t="shared" si="138"/>
        <v>0</v>
      </c>
      <c r="AJ309" s="11">
        <f t="shared" si="139"/>
        <v>0</v>
      </c>
      <c r="AK309" s="12">
        <f t="shared" si="140"/>
        <v>0</v>
      </c>
    </row>
    <row r="310" spans="1:37" x14ac:dyDescent="0.3">
      <c r="A310">
        <v>580195</v>
      </c>
      <c r="C310" s="1">
        <v>43557</v>
      </c>
      <c r="D310">
        <v>4</v>
      </c>
      <c r="E310" t="s">
        <v>242</v>
      </c>
      <c r="F310" t="s">
        <v>165</v>
      </c>
      <c r="G310" t="s">
        <v>16</v>
      </c>
      <c r="H310" s="23">
        <v>28444051</v>
      </c>
      <c r="J310" s="11">
        <f t="shared" si="113"/>
        <v>0</v>
      </c>
      <c r="K310" s="12">
        <f t="shared" si="114"/>
        <v>0</v>
      </c>
      <c r="L310">
        <f t="shared" si="115"/>
        <v>0</v>
      </c>
      <c r="M310">
        <f t="shared" si="116"/>
        <v>0</v>
      </c>
      <c r="N310" s="11">
        <f t="shared" si="117"/>
        <v>0</v>
      </c>
      <c r="O310" s="12">
        <f t="shared" si="118"/>
        <v>0</v>
      </c>
      <c r="P310">
        <f t="shared" si="119"/>
        <v>0</v>
      </c>
      <c r="Q310">
        <f t="shared" si="120"/>
        <v>0</v>
      </c>
      <c r="R310" s="11">
        <f t="shared" si="121"/>
        <v>0</v>
      </c>
      <c r="S310" s="12">
        <f t="shared" si="122"/>
        <v>0</v>
      </c>
      <c r="T310" s="11">
        <f t="shared" si="123"/>
        <v>1</v>
      </c>
      <c r="U310" s="12">
        <f t="shared" si="124"/>
        <v>0</v>
      </c>
      <c r="V310" s="11">
        <f t="shared" si="125"/>
        <v>0</v>
      </c>
      <c r="W310" s="12">
        <f t="shared" si="126"/>
        <v>0</v>
      </c>
      <c r="X310" s="11">
        <f t="shared" si="127"/>
        <v>0</v>
      </c>
      <c r="Y310" s="12">
        <f t="shared" si="128"/>
        <v>0</v>
      </c>
      <c r="Z310" s="11">
        <f t="shared" si="129"/>
        <v>0</v>
      </c>
      <c r="AA310" s="12">
        <f t="shared" si="130"/>
        <v>0</v>
      </c>
      <c r="AB310" s="11">
        <f t="shared" si="131"/>
        <v>0</v>
      </c>
      <c r="AC310" s="12">
        <f t="shared" si="132"/>
        <v>0</v>
      </c>
      <c r="AD310" s="11">
        <f t="shared" si="133"/>
        <v>0</v>
      </c>
      <c r="AE310" s="12">
        <f t="shared" si="134"/>
        <v>0</v>
      </c>
      <c r="AF310" s="11">
        <f t="shared" si="135"/>
        <v>0</v>
      </c>
      <c r="AG310" s="12">
        <f t="shared" si="136"/>
        <v>0</v>
      </c>
      <c r="AH310" s="11">
        <f t="shared" si="137"/>
        <v>0</v>
      </c>
      <c r="AI310" s="12">
        <f t="shared" si="138"/>
        <v>0</v>
      </c>
      <c r="AJ310" s="11">
        <f t="shared" si="139"/>
        <v>0</v>
      </c>
      <c r="AK310" s="12">
        <f t="shared" si="140"/>
        <v>0</v>
      </c>
    </row>
    <row r="311" spans="1:37" x14ac:dyDescent="0.3">
      <c r="A311">
        <v>580195</v>
      </c>
      <c r="C311" s="1">
        <v>43557</v>
      </c>
      <c r="D311">
        <v>5</v>
      </c>
      <c r="E311" t="s">
        <v>242</v>
      </c>
      <c r="F311" t="s">
        <v>165</v>
      </c>
      <c r="G311" t="s">
        <v>156</v>
      </c>
      <c r="H311" s="23">
        <v>29964240</v>
      </c>
      <c r="J311" s="11">
        <f t="shared" si="113"/>
        <v>1</v>
      </c>
      <c r="K311" s="12">
        <f t="shared" si="114"/>
        <v>0</v>
      </c>
      <c r="L311">
        <f t="shared" si="115"/>
        <v>0</v>
      </c>
      <c r="M311">
        <f t="shared" si="116"/>
        <v>0</v>
      </c>
      <c r="N311" s="11">
        <f t="shared" si="117"/>
        <v>0</v>
      </c>
      <c r="O311" s="12">
        <f t="shared" si="118"/>
        <v>0</v>
      </c>
      <c r="P311">
        <f t="shared" si="119"/>
        <v>0</v>
      </c>
      <c r="Q311">
        <f t="shared" si="120"/>
        <v>0</v>
      </c>
      <c r="R311" s="11">
        <f t="shared" si="121"/>
        <v>0</v>
      </c>
      <c r="S311" s="12">
        <f t="shared" si="122"/>
        <v>0</v>
      </c>
      <c r="T311" s="11">
        <f t="shared" si="123"/>
        <v>0</v>
      </c>
      <c r="U311" s="12">
        <f t="shared" si="124"/>
        <v>0</v>
      </c>
      <c r="V311" s="11">
        <f t="shared" si="125"/>
        <v>0</v>
      </c>
      <c r="W311" s="12">
        <f t="shared" si="126"/>
        <v>0</v>
      </c>
      <c r="X311" s="11">
        <f t="shared" si="127"/>
        <v>0</v>
      </c>
      <c r="Y311" s="12">
        <f t="shared" si="128"/>
        <v>0</v>
      </c>
      <c r="Z311" s="11">
        <f t="shared" si="129"/>
        <v>0</v>
      </c>
      <c r="AA311" s="12">
        <f t="shared" si="130"/>
        <v>0</v>
      </c>
      <c r="AB311" s="11">
        <f t="shared" si="131"/>
        <v>0</v>
      </c>
      <c r="AC311" s="12">
        <f t="shared" si="132"/>
        <v>0</v>
      </c>
      <c r="AD311" s="11">
        <f t="shared" si="133"/>
        <v>0</v>
      </c>
      <c r="AE311" s="12">
        <f t="shared" si="134"/>
        <v>0</v>
      </c>
      <c r="AF311" s="11">
        <f t="shared" si="135"/>
        <v>0</v>
      </c>
      <c r="AG311" s="12">
        <f t="shared" si="136"/>
        <v>0</v>
      </c>
      <c r="AH311" s="11">
        <f t="shared" si="137"/>
        <v>0</v>
      </c>
      <c r="AI311" s="12">
        <f t="shared" si="138"/>
        <v>0</v>
      </c>
      <c r="AJ311" s="11">
        <f t="shared" si="139"/>
        <v>0</v>
      </c>
      <c r="AK311" s="12">
        <f t="shared" si="140"/>
        <v>0</v>
      </c>
    </row>
    <row r="312" spans="1:37" x14ac:dyDescent="0.3">
      <c r="A312">
        <v>580195</v>
      </c>
      <c r="C312" s="1">
        <v>43557</v>
      </c>
      <c r="D312">
        <v>6</v>
      </c>
      <c r="E312" t="s">
        <v>242</v>
      </c>
      <c r="F312" t="s">
        <v>165</v>
      </c>
      <c r="G312" t="s">
        <v>12</v>
      </c>
      <c r="H312" s="23">
        <v>30987386</v>
      </c>
      <c r="J312" s="11">
        <f t="shared" si="113"/>
        <v>0</v>
      </c>
      <c r="K312" s="12">
        <f t="shared" si="114"/>
        <v>0</v>
      </c>
      <c r="L312">
        <f t="shared" si="115"/>
        <v>0</v>
      </c>
      <c r="M312">
        <f t="shared" si="116"/>
        <v>0</v>
      </c>
      <c r="N312" s="11">
        <f t="shared" si="117"/>
        <v>0</v>
      </c>
      <c r="O312" s="12">
        <f t="shared" si="118"/>
        <v>0</v>
      </c>
      <c r="P312">
        <f t="shared" si="119"/>
        <v>0</v>
      </c>
      <c r="Q312">
        <f t="shared" si="120"/>
        <v>0</v>
      </c>
      <c r="R312" s="11">
        <f t="shared" si="121"/>
        <v>0</v>
      </c>
      <c r="S312" s="12">
        <f t="shared" si="122"/>
        <v>0</v>
      </c>
      <c r="T312" s="11">
        <f t="shared" si="123"/>
        <v>0</v>
      </c>
      <c r="U312" s="12">
        <f t="shared" si="124"/>
        <v>0</v>
      </c>
      <c r="V312" s="11">
        <f t="shared" si="125"/>
        <v>1</v>
      </c>
      <c r="W312" s="12">
        <f t="shared" si="126"/>
        <v>0</v>
      </c>
      <c r="X312" s="11">
        <f t="shared" si="127"/>
        <v>0</v>
      </c>
      <c r="Y312" s="12">
        <f t="shared" si="128"/>
        <v>0</v>
      </c>
      <c r="Z312" s="11">
        <f t="shared" si="129"/>
        <v>0</v>
      </c>
      <c r="AA312" s="12">
        <f t="shared" si="130"/>
        <v>0</v>
      </c>
      <c r="AB312" s="11">
        <f t="shared" si="131"/>
        <v>0</v>
      </c>
      <c r="AC312" s="12">
        <f t="shared" si="132"/>
        <v>0</v>
      </c>
      <c r="AD312" s="11">
        <f t="shared" si="133"/>
        <v>0</v>
      </c>
      <c r="AE312" s="12">
        <f t="shared" si="134"/>
        <v>0</v>
      </c>
      <c r="AF312" s="11">
        <f t="shared" si="135"/>
        <v>0</v>
      </c>
      <c r="AG312" s="12">
        <f t="shared" si="136"/>
        <v>0</v>
      </c>
      <c r="AH312" s="11">
        <f t="shared" si="137"/>
        <v>0</v>
      </c>
      <c r="AI312" s="12">
        <f t="shared" si="138"/>
        <v>0</v>
      </c>
      <c r="AJ312" s="11">
        <f t="shared" si="139"/>
        <v>0</v>
      </c>
      <c r="AK312" s="12">
        <f t="shared" si="140"/>
        <v>0</v>
      </c>
    </row>
    <row r="313" spans="1:37" x14ac:dyDescent="0.3">
      <c r="A313">
        <v>580195</v>
      </c>
      <c r="C313" s="1">
        <v>43557</v>
      </c>
      <c r="D313">
        <v>7</v>
      </c>
      <c r="E313" t="s">
        <v>242</v>
      </c>
      <c r="F313" t="s">
        <v>165</v>
      </c>
      <c r="G313" t="s">
        <v>48</v>
      </c>
      <c r="H313" s="23">
        <v>33914000</v>
      </c>
      <c r="J313" s="11">
        <f t="shared" si="113"/>
        <v>0</v>
      </c>
      <c r="K313" s="12">
        <f t="shared" si="114"/>
        <v>0</v>
      </c>
      <c r="L313">
        <f t="shared" si="115"/>
        <v>0</v>
      </c>
      <c r="M313">
        <f t="shared" si="116"/>
        <v>0</v>
      </c>
      <c r="N313" s="11">
        <f t="shared" si="117"/>
        <v>0</v>
      </c>
      <c r="O313" s="12">
        <f t="shared" si="118"/>
        <v>0</v>
      </c>
      <c r="P313">
        <f t="shared" si="119"/>
        <v>0</v>
      </c>
      <c r="Q313">
        <f t="shared" si="120"/>
        <v>0</v>
      </c>
      <c r="R313" s="11">
        <f t="shared" si="121"/>
        <v>0</v>
      </c>
      <c r="S313" s="12">
        <f t="shared" si="122"/>
        <v>0</v>
      </c>
      <c r="T313" s="11">
        <f t="shared" si="123"/>
        <v>0</v>
      </c>
      <c r="U313" s="12">
        <f t="shared" si="124"/>
        <v>0</v>
      </c>
      <c r="V313" s="11">
        <f t="shared" si="125"/>
        <v>0</v>
      </c>
      <c r="W313" s="12">
        <f t="shared" si="126"/>
        <v>0</v>
      </c>
      <c r="X313" s="11">
        <f t="shared" si="127"/>
        <v>0</v>
      </c>
      <c r="Y313" s="12">
        <f t="shared" si="128"/>
        <v>0</v>
      </c>
      <c r="Z313" s="11">
        <f t="shared" si="129"/>
        <v>0</v>
      </c>
      <c r="AA313" s="12">
        <f t="shared" si="130"/>
        <v>0</v>
      </c>
      <c r="AB313" s="11">
        <f t="shared" si="131"/>
        <v>0</v>
      </c>
      <c r="AC313" s="12">
        <f t="shared" si="132"/>
        <v>0</v>
      </c>
      <c r="AD313" s="11">
        <f t="shared" si="133"/>
        <v>0</v>
      </c>
      <c r="AE313" s="12">
        <f t="shared" si="134"/>
        <v>0</v>
      </c>
      <c r="AF313" s="11">
        <f t="shared" si="135"/>
        <v>0</v>
      </c>
      <c r="AG313" s="12">
        <f t="shared" si="136"/>
        <v>0</v>
      </c>
      <c r="AH313" s="11">
        <f t="shared" si="137"/>
        <v>0</v>
      </c>
      <c r="AI313" s="12">
        <f t="shared" si="138"/>
        <v>0</v>
      </c>
      <c r="AJ313" s="11">
        <f t="shared" si="139"/>
        <v>0</v>
      </c>
      <c r="AK313" s="12">
        <f t="shared" si="140"/>
        <v>0</v>
      </c>
    </row>
    <row r="314" spans="1:37" x14ac:dyDescent="0.3">
      <c r="A314">
        <v>580195</v>
      </c>
      <c r="C314" s="1">
        <v>43557</v>
      </c>
      <c r="D314">
        <v>8</v>
      </c>
      <c r="E314" t="s">
        <v>242</v>
      </c>
      <c r="F314" t="s">
        <v>165</v>
      </c>
      <c r="G314" t="s">
        <v>13</v>
      </c>
      <c r="H314" s="23">
        <v>41078245</v>
      </c>
      <c r="J314" s="11">
        <f t="shared" si="113"/>
        <v>0</v>
      </c>
      <c r="K314" s="12">
        <f t="shared" si="114"/>
        <v>0</v>
      </c>
      <c r="L314">
        <f t="shared" si="115"/>
        <v>0</v>
      </c>
      <c r="M314">
        <f t="shared" si="116"/>
        <v>0</v>
      </c>
      <c r="N314" s="11">
        <f t="shared" si="117"/>
        <v>1</v>
      </c>
      <c r="O314" s="12">
        <f t="shared" si="118"/>
        <v>0</v>
      </c>
      <c r="P314">
        <f t="shared" si="119"/>
        <v>0</v>
      </c>
      <c r="Q314">
        <f t="shared" si="120"/>
        <v>0</v>
      </c>
      <c r="R314" s="11">
        <f t="shared" si="121"/>
        <v>0</v>
      </c>
      <c r="S314" s="12">
        <f t="shared" si="122"/>
        <v>0</v>
      </c>
      <c r="T314" s="11">
        <f t="shared" si="123"/>
        <v>0</v>
      </c>
      <c r="U314" s="12">
        <f t="shared" si="124"/>
        <v>0</v>
      </c>
      <c r="V314" s="11">
        <f t="shared" si="125"/>
        <v>0</v>
      </c>
      <c r="W314" s="12">
        <f t="shared" si="126"/>
        <v>0</v>
      </c>
      <c r="X314" s="11">
        <f t="shared" si="127"/>
        <v>0</v>
      </c>
      <c r="Y314" s="12">
        <f t="shared" si="128"/>
        <v>0</v>
      </c>
      <c r="Z314" s="11">
        <f t="shared" si="129"/>
        <v>0</v>
      </c>
      <c r="AA314" s="12">
        <f t="shared" si="130"/>
        <v>0</v>
      </c>
      <c r="AB314" s="11">
        <f t="shared" si="131"/>
        <v>0</v>
      </c>
      <c r="AC314" s="12">
        <f t="shared" si="132"/>
        <v>0</v>
      </c>
      <c r="AD314" s="11">
        <f t="shared" si="133"/>
        <v>0</v>
      </c>
      <c r="AE314" s="12">
        <f t="shared" si="134"/>
        <v>0</v>
      </c>
      <c r="AF314" s="11">
        <f t="shared" si="135"/>
        <v>0</v>
      </c>
      <c r="AG314" s="12">
        <f t="shared" si="136"/>
        <v>0</v>
      </c>
      <c r="AH314" s="11">
        <f t="shared" si="137"/>
        <v>0</v>
      </c>
      <c r="AI314" s="12">
        <f t="shared" si="138"/>
        <v>0</v>
      </c>
      <c r="AJ314" s="11">
        <f t="shared" si="139"/>
        <v>0</v>
      </c>
      <c r="AK314" s="12">
        <f t="shared" si="140"/>
        <v>0</v>
      </c>
    </row>
    <row r="315" spans="1:37" x14ac:dyDescent="0.3">
      <c r="A315">
        <v>580195</v>
      </c>
      <c r="C315" s="1">
        <v>43557</v>
      </c>
      <c r="D315">
        <v>9</v>
      </c>
      <c r="E315" t="s">
        <v>242</v>
      </c>
      <c r="F315" t="s">
        <v>165</v>
      </c>
      <c r="G315" t="s">
        <v>148</v>
      </c>
      <c r="H315" s="23">
        <v>66865000</v>
      </c>
      <c r="J315" s="11">
        <f t="shared" si="113"/>
        <v>0</v>
      </c>
      <c r="K315" s="12">
        <f t="shared" si="114"/>
        <v>0</v>
      </c>
      <c r="L315">
        <f t="shared" si="115"/>
        <v>0</v>
      </c>
      <c r="M315">
        <f t="shared" si="116"/>
        <v>0</v>
      </c>
      <c r="N315" s="11">
        <f t="shared" si="117"/>
        <v>0</v>
      </c>
      <c r="O315" s="12">
        <f t="shared" si="118"/>
        <v>0</v>
      </c>
      <c r="P315">
        <f t="shared" si="119"/>
        <v>0</v>
      </c>
      <c r="Q315">
        <f t="shared" si="120"/>
        <v>0</v>
      </c>
      <c r="R315" s="11">
        <f t="shared" si="121"/>
        <v>0</v>
      </c>
      <c r="S315" s="12">
        <f t="shared" si="122"/>
        <v>0</v>
      </c>
      <c r="T315" s="11">
        <f t="shared" si="123"/>
        <v>0</v>
      </c>
      <c r="U315" s="12">
        <f t="shared" si="124"/>
        <v>0</v>
      </c>
      <c r="V315" s="11">
        <f t="shared" si="125"/>
        <v>0</v>
      </c>
      <c r="W315" s="12">
        <f t="shared" si="126"/>
        <v>0</v>
      </c>
      <c r="X315" s="11">
        <f t="shared" si="127"/>
        <v>0</v>
      </c>
      <c r="Y315" s="12">
        <f t="shared" si="128"/>
        <v>0</v>
      </c>
      <c r="Z315" s="11">
        <f t="shared" si="129"/>
        <v>0</v>
      </c>
      <c r="AA315" s="12">
        <f t="shared" si="130"/>
        <v>0</v>
      </c>
      <c r="AB315" s="11">
        <f t="shared" si="131"/>
        <v>0</v>
      </c>
      <c r="AC315" s="12">
        <f t="shared" si="132"/>
        <v>0</v>
      </c>
      <c r="AD315" s="11">
        <f t="shared" si="133"/>
        <v>0</v>
      </c>
      <c r="AE315" s="12">
        <f t="shared" si="134"/>
        <v>0</v>
      </c>
      <c r="AF315" s="11">
        <f t="shared" si="135"/>
        <v>0</v>
      </c>
      <c r="AG315" s="12">
        <f t="shared" si="136"/>
        <v>0</v>
      </c>
      <c r="AH315" s="11">
        <f t="shared" si="137"/>
        <v>0</v>
      </c>
      <c r="AI315" s="12">
        <f t="shared" si="138"/>
        <v>0</v>
      </c>
      <c r="AJ315" s="11">
        <f t="shared" si="139"/>
        <v>0</v>
      </c>
      <c r="AK315" s="12">
        <f t="shared" si="140"/>
        <v>0</v>
      </c>
    </row>
    <row r="316" spans="1:37" x14ac:dyDescent="0.3">
      <c r="C316" s="1"/>
      <c r="J316" s="11">
        <f t="shared" si="113"/>
        <v>0</v>
      </c>
      <c r="K316" s="12">
        <f t="shared" si="114"/>
        <v>0</v>
      </c>
      <c r="L316">
        <f t="shared" si="115"/>
        <v>0</v>
      </c>
      <c r="M316">
        <f t="shared" si="116"/>
        <v>0</v>
      </c>
      <c r="N316" s="11">
        <f t="shared" si="117"/>
        <v>0</v>
      </c>
      <c r="O316" s="12">
        <f t="shared" si="118"/>
        <v>0</v>
      </c>
      <c r="P316">
        <f t="shared" si="119"/>
        <v>0</v>
      </c>
      <c r="Q316">
        <f t="shared" si="120"/>
        <v>0</v>
      </c>
      <c r="R316" s="11">
        <f t="shared" si="121"/>
        <v>0</v>
      </c>
      <c r="S316" s="12">
        <f t="shared" si="122"/>
        <v>0</v>
      </c>
      <c r="T316" s="11">
        <f t="shared" si="123"/>
        <v>0</v>
      </c>
      <c r="U316" s="12">
        <f t="shared" si="124"/>
        <v>0</v>
      </c>
      <c r="V316" s="11">
        <f t="shared" si="125"/>
        <v>0</v>
      </c>
      <c r="W316" s="12">
        <f t="shared" si="126"/>
        <v>0</v>
      </c>
      <c r="X316" s="11">
        <f t="shared" si="127"/>
        <v>0</v>
      </c>
      <c r="Y316" s="12">
        <f t="shared" si="128"/>
        <v>0</v>
      </c>
      <c r="Z316" s="11">
        <f t="shared" si="129"/>
        <v>0</v>
      </c>
      <c r="AA316" s="12">
        <f t="shared" si="130"/>
        <v>0</v>
      </c>
      <c r="AB316" s="11">
        <f t="shared" si="131"/>
        <v>0</v>
      </c>
      <c r="AC316" s="12">
        <f t="shared" si="132"/>
        <v>0</v>
      </c>
      <c r="AD316" s="11">
        <f t="shared" si="133"/>
        <v>0</v>
      </c>
      <c r="AE316" s="12">
        <f t="shared" si="134"/>
        <v>0</v>
      </c>
      <c r="AF316" s="11">
        <f t="shared" si="135"/>
        <v>0</v>
      </c>
      <c r="AG316" s="12">
        <f t="shared" si="136"/>
        <v>0</v>
      </c>
      <c r="AH316" s="11">
        <f t="shared" si="137"/>
        <v>0</v>
      </c>
      <c r="AI316" s="12">
        <f t="shared" si="138"/>
        <v>0</v>
      </c>
      <c r="AJ316" s="11">
        <f t="shared" si="139"/>
        <v>0</v>
      </c>
      <c r="AK316" s="12">
        <f t="shared" si="140"/>
        <v>0</v>
      </c>
    </row>
    <row r="317" spans="1:37" x14ac:dyDescent="0.3">
      <c r="A317">
        <v>578960</v>
      </c>
      <c r="C317" s="1">
        <v>43552</v>
      </c>
      <c r="D317">
        <v>1</v>
      </c>
      <c r="E317" t="s">
        <v>243</v>
      </c>
      <c r="F317" t="s">
        <v>165</v>
      </c>
      <c r="G317" t="s">
        <v>22</v>
      </c>
      <c r="H317" s="23">
        <v>14199865</v>
      </c>
      <c r="J317" s="11">
        <f t="shared" si="113"/>
        <v>0</v>
      </c>
      <c r="K317" s="12">
        <f t="shared" si="114"/>
        <v>0</v>
      </c>
      <c r="L317">
        <f t="shared" si="115"/>
        <v>0</v>
      </c>
      <c r="M317">
        <f t="shared" si="116"/>
        <v>0</v>
      </c>
      <c r="N317" s="11">
        <f t="shared" si="117"/>
        <v>0</v>
      </c>
      <c r="O317" s="12">
        <f t="shared" si="118"/>
        <v>0</v>
      </c>
      <c r="P317">
        <f t="shared" si="119"/>
        <v>0</v>
      </c>
      <c r="Q317">
        <f t="shared" si="120"/>
        <v>0</v>
      </c>
      <c r="R317" s="11">
        <f t="shared" si="121"/>
        <v>0</v>
      </c>
      <c r="S317" s="12">
        <f t="shared" si="122"/>
        <v>0</v>
      </c>
      <c r="T317" s="11">
        <f t="shared" si="123"/>
        <v>0</v>
      </c>
      <c r="U317" s="12">
        <f t="shared" si="124"/>
        <v>0</v>
      </c>
      <c r="V317" s="11">
        <f t="shared" si="125"/>
        <v>0</v>
      </c>
      <c r="W317" s="12">
        <f t="shared" si="126"/>
        <v>0</v>
      </c>
      <c r="X317" s="11">
        <f t="shared" si="127"/>
        <v>0</v>
      </c>
      <c r="Y317" s="12">
        <f t="shared" si="128"/>
        <v>0</v>
      </c>
      <c r="Z317" s="11">
        <f t="shared" si="129"/>
        <v>0</v>
      </c>
      <c r="AA317" s="12">
        <f t="shared" si="130"/>
        <v>0</v>
      </c>
      <c r="AB317" s="11">
        <f t="shared" si="131"/>
        <v>0</v>
      </c>
      <c r="AC317" s="12">
        <f t="shared" si="132"/>
        <v>0</v>
      </c>
      <c r="AD317" s="11">
        <f t="shared" si="133"/>
        <v>0</v>
      </c>
      <c r="AE317" s="12">
        <f t="shared" si="134"/>
        <v>0</v>
      </c>
      <c r="AF317" s="11">
        <f t="shared" si="135"/>
        <v>0</v>
      </c>
      <c r="AG317" s="12">
        <f t="shared" si="136"/>
        <v>0</v>
      </c>
      <c r="AH317" s="11">
        <f t="shared" si="137"/>
        <v>0</v>
      </c>
      <c r="AI317" s="12">
        <f t="shared" si="138"/>
        <v>0</v>
      </c>
      <c r="AJ317" s="11">
        <f t="shared" si="139"/>
        <v>0</v>
      </c>
      <c r="AK317" s="12">
        <f t="shared" si="140"/>
        <v>0</v>
      </c>
    </row>
    <row r="318" spans="1:37" x14ac:dyDescent="0.3">
      <c r="A318">
        <v>578960</v>
      </c>
      <c r="C318" s="1">
        <v>43552</v>
      </c>
      <c r="D318">
        <v>2</v>
      </c>
      <c r="E318" t="s">
        <v>243</v>
      </c>
      <c r="F318" t="s">
        <v>165</v>
      </c>
      <c r="G318" t="s">
        <v>52</v>
      </c>
      <c r="H318" s="23">
        <v>15876000</v>
      </c>
      <c r="J318" s="11">
        <f t="shared" si="113"/>
        <v>0</v>
      </c>
      <c r="K318" s="12">
        <f t="shared" si="114"/>
        <v>0</v>
      </c>
      <c r="L318">
        <f t="shared" si="115"/>
        <v>0</v>
      </c>
      <c r="M318">
        <f t="shared" si="116"/>
        <v>0</v>
      </c>
      <c r="N318" s="11">
        <f t="shared" si="117"/>
        <v>0</v>
      </c>
      <c r="O318" s="12">
        <f t="shared" si="118"/>
        <v>0</v>
      </c>
      <c r="P318">
        <f t="shared" si="119"/>
        <v>0</v>
      </c>
      <c r="Q318">
        <f t="shared" si="120"/>
        <v>0</v>
      </c>
      <c r="R318" s="11">
        <f t="shared" si="121"/>
        <v>0</v>
      </c>
      <c r="S318" s="12">
        <f t="shared" si="122"/>
        <v>0</v>
      </c>
      <c r="T318" s="11">
        <f t="shared" si="123"/>
        <v>0</v>
      </c>
      <c r="U318" s="12">
        <f t="shared" si="124"/>
        <v>0</v>
      </c>
      <c r="V318" s="11">
        <f t="shared" si="125"/>
        <v>0</v>
      </c>
      <c r="W318" s="12">
        <f t="shared" si="126"/>
        <v>0</v>
      </c>
      <c r="X318" s="11">
        <f t="shared" si="127"/>
        <v>0</v>
      </c>
      <c r="Y318" s="12">
        <f t="shared" si="128"/>
        <v>0</v>
      </c>
      <c r="Z318" s="11">
        <f t="shared" si="129"/>
        <v>0</v>
      </c>
      <c r="AA318" s="12">
        <f t="shared" si="130"/>
        <v>0</v>
      </c>
      <c r="AB318" s="11">
        <f t="shared" si="131"/>
        <v>0</v>
      </c>
      <c r="AC318" s="12">
        <f t="shared" si="132"/>
        <v>0</v>
      </c>
      <c r="AD318" s="11">
        <f t="shared" si="133"/>
        <v>0</v>
      </c>
      <c r="AE318" s="12">
        <f t="shared" si="134"/>
        <v>0</v>
      </c>
      <c r="AF318" s="11">
        <f t="shared" si="135"/>
        <v>0</v>
      </c>
      <c r="AG318" s="12">
        <f t="shared" si="136"/>
        <v>0</v>
      </c>
      <c r="AH318" s="11">
        <f t="shared" si="137"/>
        <v>0</v>
      </c>
      <c r="AI318" s="12">
        <f t="shared" si="138"/>
        <v>0</v>
      </c>
      <c r="AJ318" s="11">
        <f t="shared" si="139"/>
        <v>0</v>
      </c>
      <c r="AK318" s="12">
        <f t="shared" si="140"/>
        <v>0</v>
      </c>
    </row>
    <row r="319" spans="1:37" x14ac:dyDescent="0.3">
      <c r="A319">
        <v>578960</v>
      </c>
      <c r="C319" s="1">
        <v>43552</v>
      </c>
      <c r="D319">
        <v>3</v>
      </c>
      <c r="E319" t="s">
        <v>243</v>
      </c>
      <c r="F319" t="s">
        <v>165</v>
      </c>
      <c r="G319" t="s">
        <v>43</v>
      </c>
      <c r="H319" s="23">
        <v>16995000</v>
      </c>
      <c r="J319" s="11">
        <f t="shared" si="113"/>
        <v>0</v>
      </c>
      <c r="K319" s="12">
        <f t="shared" si="114"/>
        <v>0</v>
      </c>
      <c r="L319">
        <f t="shared" si="115"/>
        <v>0</v>
      </c>
      <c r="M319">
        <f t="shared" si="116"/>
        <v>0</v>
      </c>
      <c r="N319" s="11">
        <f t="shared" si="117"/>
        <v>0</v>
      </c>
      <c r="O319" s="12">
        <f t="shared" si="118"/>
        <v>0</v>
      </c>
      <c r="P319">
        <f t="shared" si="119"/>
        <v>0</v>
      </c>
      <c r="Q319">
        <f t="shared" si="120"/>
        <v>0</v>
      </c>
      <c r="R319" s="11">
        <f t="shared" si="121"/>
        <v>0</v>
      </c>
      <c r="S319" s="12">
        <f t="shared" si="122"/>
        <v>0</v>
      </c>
      <c r="T319" s="11">
        <f t="shared" si="123"/>
        <v>0</v>
      </c>
      <c r="U319" s="12">
        <f t="shared" si="124"/>
        <v>0</v>
      </c>
      <c r="V319" s="11">
        <f t="shared" si="125"/>
        <v>0</v>
      </c>
      <c r="W319" s="12">
        <f t="shared" si="126"/>
        <v>0</v>
      </c>
      <c r="X319" s="11">
        <f t="shared" si="127"/>
        <v>0</v>
      </c>
      <c r="Y319" s="12">
        <f t="shared" si="128"/>
        <v>0</v>
      </c>
      <c r="Z319" s="11">
        <f t="shared" si="129"/>
        <v>0</v>
      </c>
      <c r="AA319" s="12">
        <f t="shared" si="130"/>
        <v>0</v>
      </c>
      <c r="AB319" s="11">
        <f t="shared" si="131"/>
        <v>0</v>
      </c>
      <c r="AC319" s="12">
        <f t="shared" si="132"/>
        <v>0</v>
      </c>
      <c r="AD319" s="11">
        <f t="shared" si="133"/>
        <v>0</v>
      </c>
      <c r="AE319" s="12">
        <f t="shared" si="134"/>
        <v>0</v>
      </c>
      <c r="AF319" s="11">
        <f t="shared" si="135"/>
        <v>0</v>
      </c>
      <c r="AG319" s="12">
        <f t="shared" si="136"/>
        <v>0</v>
      </c>
      <c r="AH319" s="11">
        <f t="shared" si="137"/>
        <v>0</v>
      </c>
      <c r="AI319" s="12">
        <f t="shared" si="138"/>
        <v>0</v>
      </c>
      <c r="AJ319" s="11">
        <f t="shared" si="139"/>
        <v>0</v>
      </c>
      <c r="AK319" s="12">
        <f t="shared" si="140"/>
        <v>0</v>
      </c>
    </row>
    <row r="320" spans="1:37" x14ac:dyDescent="0.3">
      <c r="A320">
        <v>578960</v>
      </c>
      <c r="C320" s="1">
        <v>43552</v>
      </c>
      <c r="D320">
        <v>4</v>
      </c>
      <c r="E320" t="s">
        <v>243</v>
      </c>
      <c r="F320" t="s">
        <v>165</v>
      </c>
      <c r="G320" t="s">
        <v>149</v>
      </c>
      <c r="H320" s="23">
        <v>19458849</v>
      </c>
      <c r="J320" s="11">
        <f t="shared" si="113"/>
        <v>0</v>
      </c>
      <c r="K320" s="12">
        <f t="shared" si="114"/>
        <v>0</v>
      </c>
      <c r="L320">
        <f t="shared" si="115"/>
        <v>0</v>
      </c>
      <c r="M320">
        <f t="shared" si="116"/>
        <v>0</v>
      </c>
      <c r="N320" s="11">
        <f t="shared" si="117"/>
        <v>0</v>
      </c>
      <c r="O320" s="12">
        <f t="shared" si="118"/>
        <v>0</v>
      </c>
      <c r="P320">
        <f t="shared" si="119"/>
        <v>0</v>
      </c>
      <c r="Q320">
        <f t="shared" si="120"/>
        <v>0</v>
      </c>
      <c r="R320" s="11">
        <f t="shared" si="121"/>
        <v>0</v>
      </c>
      <c r="S320" s="12">
        <f t="shared" si="122"/>
        <v>0</v>
      </c>
      <c r="T320" s="11">
        <f t="shared" si="123"/>
        <v>0</v>
      </c>
      <c r="U320" s="12">
        <f t="shared" si="124"/>
        <v>0</v>
      </c>
      <c r="V320" s="11">
        <f t="shared" si="125"/>
        <v>0</v>
      </c>
      <c r="W320" s="12">
        <f t="shared" si="126"/>
        <v>0</v>
      </c>
      <c r="X320" s="11">
        <f t="shared" si="127"/>
        <v>0</v>
      </c>
      <c r="Y320" s="12">
        <f t="shared" si="128"/>
        <v>0</v>
      </c>
      <c r="Z320" s="11">
        <f t="shared" si="129"/>
        <v>0</v>
      </c>
      <c r="AA320" s="12">
        <f t="shared" si="130"/>
        <v>0</v>
      </c>
      <c r="AB320" s="11">
        <f t="shared" si="131"/>
        <v>0</v>
      </c>
      <c r="AC320" s="12">
        <f t="shared" si="132"/>
        <v>0</v>
      </c>
      <c r="AD320" s="11">
        <f t="shared" si="133"/>
        <v>0</v>
      </c>
      <c r="AE320" s="12">
        <f t="shared" si="134"/>
        <v>0</v>
      </c>
      <c r="AF320" s="11">
        <f t="shared" si="135"/>
        <v>0</v>
      </c>
      <c r="AG320" s="12">
        <f t="shared" si="136"/>
        <v>0</v>
      </c>
      <c r="AH320" s="11">
        <f t="shared" si="137"/>
        <v>0</v>
      </c>
      <c r="AI320" s="12">
        <f t="shared" si="138"/>
        <v>0</v>
      </c>
      <c r="AJ320" s="11">
        <f t="shared" si="139"/>
        <v>0</v>
      </c>
      <c r="AK320" s="12">
        <f t="shared" si="140"/>
        <v>0</v>
      </c>
    </row>
    <row r="321" spans="1:37" x14ac:dyDescent="0.3">
      <c r="A321">
        <v>578960</v>
      </c>
      <c r="C321" s="1">
        <v>43552</v>
      </c>
      <c r="D321">
        <v>5</v>
      </c>
      <c r="E321" t="s">
        <v>243</v>
      </c>
      <c r="F321" t="s">
        <v>165</v>
      </c>
      <c r="G321" t="s">
        <v>14</v>
      </c>
      <c r="H321" s="23">
        <v>21062756</v>
      </c>
      <c r="J321" s="11">
        <f t="shared" si="113"/>
        <v>0</v>
      </c>
      <c r="K321" s="12">
        <f t="shared" si="114"/>
        <v>0</v>
      </c>
      <c r="L321">
        <f t="shared" si="115"/>
        <v>0</v>
      </c>
      <c r="M321">
        <f t="shared" si="116"/>
        <v>0</v>
      </c>
      <c r="N321" s="11">
        <f t="shared" si="117"/>
        <v>0</v>
      </c>
      <c r="O321" s="12">
        <f t="shared" si="118"/>
        <v>0</v>
      </c>
      <c r="P321">
        <f t="shared" si="119"/>
        <v>0</v>
      </c>
      <c r="Q321">
        <f t="shared" si="120"/>
        <v>0</v>
      </c>
      <c r="R321" s="11">
        <f t="shared" si="121"/>
        <v>0</v>
      </c>
      <c r="S321" s="12">
        <f t="shared" si="122"/>
        <v>0</v>
      </c>
      <c r="T321" s="11">
        <f t="shared" si="123"/>
        <v>0</v>
      </c>
      <c r="U321" s="12">
        <f t="shared" si="124"/>
        <v>0</v>
      </c>
      <c r="V321" s="11">
        <f t="shared" si="125"/>
        <v>0</v>
      </c>
      <c r="W321" s="12">
        <f t="shared" si="126"/>
        <v>0</v>
      </c>
      <c r="X321" s="11">
        <f t="shared" si="127"/>
        <v>0</v>
      </c>
      <c r="Y321" s="12">
        <f t="shared" si="128"/>
        <v>0</v>
      </c>
      <c r="Z321" s="11">
        <f t="shared" si="129"/>
        <v>1</v>
      </c>
      <c r="AA321" s="12">
        <f t="shared" si="130"/>
        <v>0</v>
      </c>
      <c r="AB321" s="11">
        <f t="shared" si="131"/>
        <v>0</v>
      </c>
      <c r="AC321" s="12">
        <f t="shared" si="132"/>
        <v>0</v>
      </c>
      <c r="AD321" s="11">
        <f t="shared" si="133"/>
        <v>0</v>
      </c>
      <c r="AE321" s="12">
        <f t="shared" si="134"/>
        <v>0</v>
      </c>
      <c r="AF321" s="11">
        <f t="shared" si="135"/>
        <v>0</v>
      </c>
      <c r="AG321" s="12">
        <f t="shared" si="136"/>
        <v>0</v>
      </c>
      <c r="AH321" s="11">
        <f t="shared" si="137"/>
        <v>0</v>
      </c>
      <c r="AI321" s="12">
        <f t="shared" si="138"/>
        <v>0</v>
      </c>
      <c r="AJ321" s="11">
        <f t="shared" si="139"/>
        <v>0</v>
      </c>
      <c r="AK321" s="12">
        <f t="shared" si="140"/>
        <v>0</v>
      </c>
    </row>
    <row r="322" spans="1:37" x14ac:dyDescent="0.3">
      <c r="A322">
        <v>578960</v>
      </c>
      <c r="C322" s="1">
        <v>43552</v>
      </c>
      <c r="D322">
        <v>6</v>
      </c>
      <c r="E322" t="s">
        <v>243</v>
      </c>
      <c r="F322" t="s">
        <v>165</v>
      </c>
      <c r="G322" t="s">
        <v>156</v>
      </c>
      <c r="H322" s="23">
        <v>21661279</v>
      </c>
      <c r="J322" s="11">
        <f t="shared" si="113"/>
        <v>1</v>
      </c>
      <c r="K322" s="12">
        <f t="shared" si="114"/>
        <v>0</v>
      </c>
      <c r="L322">
        <f t="shared" si="115"/>
        <v>0</v>
      </c>
      <c r="M322">
        <f t="shared" si="116"/>
        <v>0</v>
      </c>
      <c r="N322" s="11">
        <f t="shared" si="117"/>
        <v>0</v>
      </c>
      <c r="O322" s="12">
        <f t="shared" si="118"/>
        <v>0</v>
      </c>
      <c r="P322">
        <f t="shared" si="119"/>
        <v>0</v>
      </c>
      <c r="Q322">
        <f t="shared" si="120"/>
        <v>0</v>
      </c>
      <c r="R322" s="11">
        <f t="shared" si="121"/>
        <v>0</v>
      </c>
      <c r="S322" s="12">
        <f t="shared" si="122"/>
        <v>0</v>
      </c>
      <c r="T322" s="11">
        <f t="shared" si="123"/>
        <v>0</v>
      </c>
      <c r="U322" s="12">
        <f t="shared" si="124"/>
        <v>0</v>
      </c>
      <c r="V322" s="11">
        <f t="shared" si="125"/>
        <v>0</v>
      </c>
      <c r="W322" s="12">
        <f t="shared" si="126"/>
        <v>0</v>
      </c>
      <c r="X322" s="11">
        <f t="shared" si="127"/>
        <v>0</v>
      </c>
      <c r="Y322" s="12">
        <f t="shared" si="128"/>
        <v>0</v>
      </c>
      <c r="Z322" s="11">
        <f t="shared" si="129"/>
        <v>0</v>
      </c>
      <c r="AA322" s="12">
        <f t="shared" si="130"/>
        <v>0</v>
      </c>
      <c r="AB322" s="11">
        <f t="shared" si="131"/>
        <v>0</v>
      </c>
      <c r="AC322" s="12">
        <f t="shared" si="132"/>
        <v>0</v>
      </c>
      <c r="AD322" s="11">
        <f t="shared" si="133"/>
        <v>0</v>
      </c>
      <c r="AE322" s="12">
        <f t="shared" si="134"/>
        <v>0</v>
      </c>
      <c r="AF322" s="11">
        <f t="shared" si="135"/>
        <v>0</v>
      </c>
      <c r="AG322" s="12">
        <f t="shared" si="136"/>
        <v>0</v>
      </c>
      <c r="AH322" s="11">
        <f t="shared" si="137"/>
        <v>0</v>
      </c>
      <c r="AI322" s="12">
        <f t="shared" si="138"/>
        <v>0</v>
      </c>
      <c r="AJ322" s="11">
        <f t="shared" si="139"/>
        <v>0</v>
      </c>
      <c r="AK322" s="12">
        <f t="shared" si="140"/>
        <v>0</v>
      </c>
    </row>
    <row r="323" spans="1:37" x14ac:dyDescent="0.3">
      <c r="A323">
        <v>578960</v>
      </c>
      <c r="C323" s="1">
        <v>43552</v>
      </c>
      <c r="D323">
        <v>7</v>
      </c>
      <c r="E323" t="s">
        <v>243</v>
      </c>
      <c r="F323" t="s">
        <v>165</v>
      </c>
      <c r="G323" t="s">
        <v>18</v>
      </c>
      <c r="H323" s="23">
        <v>22994771</v>
      </c>
      <c r="J323" s="11">
        <f t="shared" si="113"/>
        <v>0</v>
      </c>
      <c r="K323" s="12">
        <f t="shared" si="114"/>
        <v>0</v>
      </c>
      <c r="L323">
        <f t="shared" si="115"/>
        <v>0</v>
      </c>
      <c r="M323">
        <f t="shared" si="116"/>
        <v>0</v>
      </c>
      <c r="N323" s="11">
        <f t="shared" si="117"/>
        <v>0</v>
      </c>
      <c r="O323" s="12">
        <f t="shared" si="118"/>
        <v>0</v>
      </c>
      <c r="P323">
        <f t="shared" si="119"/>
        <v>0</v>
      </c>
      <c r="Q323">
        <f t="shared" si="120"/>
        <v>0</v>
      </c>
      <c r="R323" s="11">
        <f t="shared" si="121"/>
        <v>0</v>
      </c>
      <c r="S323" s="12">
        <f t="shared" si="122"/>
        <v>0</v>
      </c>
      <c r="T323" s="11">
        <f t="shared" si="123"/>
        <v>0</v>
      </c>
      <c r="U323" s="12">
        <f t="shared" si="124"/>
        <v>0</v>
      </c>
      <c r="V323" s="11">
        <f t="shared" si="125"/>
        <v>0</v>
      </c>
      <c r="W323" s="12">
        <f t="shared" si="126"/>
        <v>0</v>
      </c>
      <c r="X323" s="11">
        <f t="shared" si="127"/>
        <v>0</v>
      </c>
      <c r="Y323" s="12">
        <f t="shared" si="128"/>
        <v>0</v>
      </c>
      <c r="Z323" s="11">
        <f t="shared" si="129"/>
        <v>0</v>
      </c>
      <c r="AA323" s="12">
        <f t="shared" si="130"/>
        <v>0</v>
      </c>
      <c r="AB323" s="11">
        <f t="shared" si="131"/>
        <v>0</v>
      </c>
      <c r="AC323" s="12">
        <f t="shared" si="132"/>
        <v>0</v>
      </c>
      <c r="AD323" s="11">
        <f t="shared" si="133"/>
        <v>1</v>
      </c>
      <c r="AE323" s="12">
        <f t="shared" si="134"/>
        <v>0</v>
      </c>
      <c r="AF323" s="11">
        <f t="shared" si="135"/>
        <v>0</v>
      </c>
      <c r="AG323" s="12">
        <f t="shared" si="136"/>
        <v>0</v>
      </c>
      <c r="AH323" s="11">
        <f t="shared" si="137"/>
        <v>0</v>
      </c>
      <c r="AI323" s="12">
        <f t="shared" si="138"/>
        <v>0</v>
      </c>
      <c r="AJ323" s="11">
        <f t="shared" si="139"/>
        <v>0</v>
      </c>
      <c r="AK323" s="12">
        <f t="shared" si="140"/>
        <v>0</v>
      </c>
    </row>
    <row r="324" spans="1:37" x14ac:dyDescent="0.3">
      <c r="A324">
        <v>578960</v>
      </c>
      <c r="C324" s="1">
        <v>43552</v>
      </c>
      <c r="D324">
        <v>8</v>
      </c>
      <c r="E324" t="s">
        <v>243</v>
      </c>
      <c r="F324" t="s">
        <v>165</v>
      </c>
      <c r="G324" t="s">
        <v>48</v>
      </c>
      <c r="H324" s="23">
        <v>26349999</v>
      </c>
      <c r="J324" s="11">
        <f t="shared" si="113"/>
        <v>0</v>
      </c>
      <c r="K324" s="12">
        <f t="shared" si="114"/>
        <v>0</v>
      </c>
      <c r="L324">
        <f t="shared" si="115"/>
        <v>0</v>
      </c>
      <c r="M324">
        <f t="shared" si="116"/>
        <v>0</v>
      </c>
      <c r="N324" s="11">
        <f t="shared" si="117"/>
        <v>0</v>
      </c>
      <c r="O324" s="12">
        <f t="shared" si="118"/>
        <v>0</v>
      </c>
      <c r="P324">
        <f t="shared" si="119"/>
        <v>0</v>
      </c>
      <c r="Q324">
        <f t="shared" si="120"/>
        <v>0</v>
      </c>
      <c r="R324" s="11">
        <f t="shared" si="121"/>
        <v>0</v>
      </c>
      <c r="S324" s="12">
        <f t="shared" si="122"/>
        <v>0</v>
      </c>
      <c r="T324" s="11">
        <f t="shared" si="123"/>
        <v>0</v>
      </c>
      <c r="U324" s="12">
        <f t="shared" si="124"/>
        <v>0</v>
      </c>
      <c r="V324" s="11">
        <f t="shared" si="125"/>
        <v>0</v>
      </c>
      <c r="W324" s="12">
        <f t="shared" si="126"/>
        <v>0</v>
      </c>
      <c r="X324" s="11">
        <f t="shared" si="127"/>
        <v>0</v>
      </c>
      <c r="Y324" s="12">
        <f t="shared" si="128"/>
        <v>0</v>
      </c>
      <c r="Z324" s="11">
        <f t="shared" si="129"/>
        <v>0</v>
      </c>
      <c r="AA324" s="12">
        <f t="shared" si="130"/>
        <v>0</v>
      </c>
      <c r="AB324" s="11">
        <f t="shared" si="131"/>
        <v>0</v>
      </c>
      <c r="AC324" s="12">
        <f t="shared" si="132"/>
        <v>0</v>
      </c>
      <c r="AD324" s="11">
        <f t="shared" si="133"/>
        <v>0</v>
      </c>
      <c r="AE324" s="12">
        <f t="shared" si="134"/>
        <v>0</v>
      </c>
      <c r="AF324" s="11">
        <f t="shared" si="135"/>
        <v>0</v>
      </c>
      <c r="AG324" s="12">
        <f t="shared" si="136"/>
        <v>0</v>
      </c>
      <c r="AH324" s="11">
        <f t="shared" si="137"/>
        <v>0</v>
      </c>
      <c r="AI324" s="12">
        <f t="shared" si="138"/>
        <v>0</v>
      </c>
      <c r="AJ324" s="11">
        <f t="shared" si="139"/>
        <v>0</v>
      </c>
      <c r="AK324" s="12">
        <f t="shared" si="140"/>
        <v>0</v>
      </c>
    </row>
    <row r="325" spans="1:37" x14ac:dyDescent="0.3">
      <c r="A325">
        <v>578960</v>
      </c>
      <c r="C325" s="1">
        <v>43552</v>
      </c>
      <c r="D325">
        <v>9</v>
      </c>
      <c r="E325" t="s">
        <v>243</v>
      </c>
      <c r="F325" t="s">
        <v>165</v>
      </c>
      <c r="G325" t="s">
        <v>92</v>
      </c>
      <c r="H325" s="23">
        <v>29581009</v>
      </c>
      <c r="J325" s="11">
        <f t="shared" si="113"/>
        <v>0</v>
      </c>
      <c r="K325" s="12">
        <f t="shared" si="114"/>
        <v>0</v>
      </c>
      <c r="L325">
        <f t="shared" si="115"/>
        <v>0</v>
      </c>
      <c r="M325">
        <f t="shared" si="116"/>
        <v>0</v>
      </c>
      <c r="N325" s="11">
        <f t="shared" si="117"/>
        <v>0</v>
      </c>
      <c r="O325" s="12">
        <f t="shared" si="118"/>
        <v>0</v>
      </c>
      <c r="P325">
        <f t="shared" si="119"/>
        <v>0</v>
      </c>
      <c r="Q325">
        <f t="shared" si="120"/>
        <v>0</v>
      </c>
      <c r="R325" s="11">
        <f t="shared" si="121"/>
        <v>0</v>
      </c>
      <c r="S325" s="12">
        <f t="shared" si="122"/>
        <v>0</v>
      </c>
      <c r="T325" s="11">
        <f t="shared" si="123"/>
        <v>0</v>
      </c>
      <c r="U325" s="12">
        <f t="shared" si="124"/>
        <v>0</v>
      </c>
      <c r="V325" s="11">
        <f t="shared" si="125"/>
        <v>0</v>
      </c>
      <c r="W325" s="12">
        <f t="shared" si="126"/>
        <v>0</v>
      </c>
      <c r="X325" s="11">
        <f t="shared" si="127"/>
        <v>0</v>
      </c>
      <c r="Y325" s="12">
        <f t="shared" si="128"/>
        <v>0</v>
      </c>
      <c r="Z325" s="11">
        <f t="shared" si="129"/>
        <v>0</v>
      </c>
      <c r="AA325" s="12">
        <f t="shared" si="130"/>
        <v>0</v>
      </c>
      <c r="AB325" s="11">
        <f t="shared" si="131"/>
        <v>0</v>
      </c>
      <c r="AC325" s="12">
        <f t="shared" si="132"/>
        <v>0</v>
      </c>
      <c r="AD325" s="11">
        <f t="shared" si="133"/>
        <v>0</v>
      </c>
      <c r="AE325" s="12">
        <f t="shared" si="134"/>
        <v>0</v>
      </c>
      <c r="AF325" s="11">
        <f t="shared" si="135"/>
        <v>0</v>
      </c>
      <c r="AG325" s="12">
        <f t="shared" si="136"/>
        <v>0</v>
      </c>
      <c r="AH325" s="11">
        <f t="shared" si="137"/>
        <v>0</v>
      </c>
      <c r="AI325" s="12">
        <f t="shared" si="138"/>
        <v>0</v>
      </c>
      <c r="AJ325" s="11">
        <f t="shared" si="139"/>
        <v>0</v>
      </c>
      <c r="AK325" s="12">
        <f t="shared" si="140"/>
        <v>0</v>
      </c>
    </row>
    <row r="326" spans="1:37" x14ac:dyDescent="0.3">
      <c r="A326">
        <v>578960</v>
      </c>
      <c r="C326" s="1">
        <v>43552</v>
      </c>
      <c r="D326">
        <v>10</v>
      </c>
      <c r="E326" t="s">
        <v>243</v>
      </c>
      <c r="F326" t="s">
        <v>165</v>
      </c>
      <c r="G326" t="s">
        <v>15</v>
      </c>
      <c r="H326" s="23">
        <v>30912462</v>
      </c>
      <c r="J326" s="11">
        <f t="shared" si="113"/>
        <v>0</v>
      </c>
      <c r="K326" s="12">
        <f t="shared" si="114"/>
        <v>0</v>
      </c>
      <c r="L326">
        <f t="shared" si="115"/>
        <v>0</v>
      </c>
      <c r="M326">
        <f t="shared" si="116"/>
        <v>0</v>
      </c>
      <c r="N326" s="11">
        <f t="shared" si="117"/>
        <v>0</v>
      </c>
      <c r="O326" s="12">
        <f t="shared" si="118"/>
        <v>0</v>
      </c>
      <c r="P326">
        <f t="shared" si="119"/>
        <v>0</v>
      </c>
      <c r="Q326">
        <f t="shared" si="120"/>
        <v>0</v>
      </c>
      <c r="R326" s="11">
        <f t="shared" si="121"/>
        <v>0</v>
      </c>
      <c r="S326" s="12">
        <f t="shared" si="122"/>
        <v>0</v>
      </c>
      <c r="T326" s="11">
        <f t="shared" si="123"/>
        <v>0</v>
      </c>
      <c r="U326" s="12">
        <f t="shared" si="124"/>
        <v>0</v>
      </c>
      <c r="V326" s="11">
        <f t="shared" si="125"/>
        <v>0</v>
      </c>
      <c r="W326" s="12">
        <f t="shared" si="126"/>
        <v>0</v>
      </c>
      <c r="X326" s="11">
        <f t="shared" si="127"/>
        <v>0</v>
      </c>
      <c r="Y326" s="12">
        <f t="shared" si="128"/>
        <v>0</v>
      </c>
      <c r="Z326" s="11">
        <f t="shared" si="129"/>
        <v>0</v>
      </c>
      <c r="AA326" s="12">
        <f t="shared" si="130"/>
        <v>0</v>
      </c>
      <c r="AB326" s="11">
        <f t="shared" si="131"/>
        <v>0</v>
      </c>
      <c r="AC326" s="12">
        <f t="shared" si="132"/>
        <v>0</v>
      </c>
      <c r="AD326" s="11">
        <f t="shared" si="133"/>
        <v>0</v>
      </c>
      <c r="AE326" s="12">
        <f t="shared" si="134"/>
        <v>0</v>
      </c>
      <c r="AF326" s="11">
        <f t="shared" si="135"/>
        <v>1</v>
      </c>
      <c r="AG326" s="12">
        <f t="shared" si="136"/>
        <v>0</v>
      </c>
      <c r="AH326" s="11">
        <f t="shared" si="137"/>
        <v>0</v>
      </c>
      <c r="AI326" s="12">
        <f t="shared" si="138"/>
        <v>0</v>
      </c>
      <c r="AJ326" s="11">
        <f t="shared" si="139"/>
        <v>0</v>
      </c>
      <c r="AK326" s="12">
        <f t="shared" si="140"/>
        <v>0</v>
      </c>
    </row>
    <row r="327" spans="1:37" x14ac:dyDescent="0.3">
      <c r="C327" s="1"/>
      <c r="J327" s="11">
        <f t="shared" ref="J327:J390" si="141">IF(G327="Perfetto Contracting Co., Inc. ",1,)</f>
        <v>0</v>
      </c>
      <c r="K327" s="12">
        <f t="shared" ref="K327:K390" si="142">IF(AND(D327=1,G327="Perfetto Contracting Co., Inc. "),1,)</f>
        <v>0</v>
      </c>
      <c r="L327">
        <f t="shared" ref="L327:L390" si="143">IF(G327="Oliveira Contracting Inc",1,)</f>
        <v>0</v>
      </c>
      <c r="M327">
        <f t="shared" ref="M327:M390" si="144">IF(AND(D327=1,G327="Oliveira Contracting Inc"),1,)</f>
        <v>0</v>
      </c>
      <c r="N327" s="11">
        <f t="shared" ref="N327:N390" si="145">IF(G327="Triumph Construction Co.",1,)</f>
        <v>0</v>
      </c>
      <c r="O327" s="12">
        <f t="shared" ref="O327:O390" si="146">IF(AND(D327=1,G327="Triumph Construction Co."),1,)</f>
        <v>0</v>
      </c>
      <c r="P327">
        <f t="shared" ref="P327:P390" si="147">IF(G327="John Civetta &amp; Sons, Inc.",1,)</f>
        <v>0</v>
      </c>
      <c r="Q327">
        <f t="shared" ref="Q327:Q390" si="148">IF(AND(D327=1,G327="John Civetta &amp; Sons, Inc."),1,)</f>
        <v>0</v>
      </c>
      <c r="R327" s="11">
        <f t="shared" ref="R327:R390" si="149">IF(G327="Grace Industries LLC",1,)</f>
        <v>0</v>
      </c>
      <c r="S327" s="12">
        <f t="shared" ref="S327:S390" si="150">IF(AND(D327=1,G327="Grace Industries LLC"),1,)</f>
        <v>0</v>
      </c>
      <c r="T327" s="11">
        <f t="shared" ref="T327:T390" si="151">IF($G327="Perfetto Enterprises Co., Inc.",1,)</f>
        <v>0</v>
      </c>
      <c r="U327" s="12">
        <f t="shared" ref="U327:U390" si="152">IF(AND($D327=1,$G327="Perfetto Enterprises Co., Inc."),1,)</f>
        <v>0</v>
      </c>
      <c r="V327" s="11">
        <f t="shared" ref="V327:V390" si="153">IF($G327="JRCRUZ Corp",1,)</f>
        <v>0</v>
      </c>
      <c r="W327" s="12">
        <f t="shared" ref="W327:W390" si="154">IF(AND($D327=1,$G327="JRCRUZ Corp"),1,)</f>
        <v>0</v>
      </c>
      <c r="X327" s="11">
        <f t="shared" ref="X327:X390" si="155">IF($G327="Tully Construction Co.",1,)</f>
        <v>0</v>
      </c>
      <c r="Y327" s="12">
        <f t="shared" ref="Y327:Y390" si="156">IF(AND($D327=1,$G327="Tully Construction Co."),1,)</f>
        <v>0</v>
      </c>
      <c r="Z327" s="11">
        <f t="shared" ref="Z327:Z390" si="157">IF($G327="Restani Construction Corp.",1,)</f>
        <v>0</v>
      </c>
      <c r="AA327" s="12">
        <f t="shared" ref="AA327:AA390" si="158">IF(AND($D327=1,$G327="Restani Construction Corp."),1,)</f>
        <v>0</v>
      </c>
      <c r="AB327" s="11">
        <f t="shared" ref="AB327:AB390" si="159">IF($G327="DiFazio Industries",1,)</f>
        <v>0</v>
      </c>
      <c r="AC327" s="12">
        <f t="shared" ref="AC327:AC390" si="160">IF(AND($D327=1,$G327="DiFazio Industries"),1,)</f>
        <v>0</v>
      </c>
      <c r="AD327" s="11">
        <f t="shared" ref="AD327:AD390" si="161">IF($G327="PJS Group/Paul J. Scariano, Inc.",1,)</f>
        <v>0</v>
      </c>
      <c r="AE327" s="12">
        <f t="shared" ref="AE327:AE390" si="162">IF(AND($D327=1,$G327="PJS Group/Paul J. Scariano, Inc."),1,)</f>
        <v>0</v>
      </c>
      <c r="AF327" s="11">
        <f t="shared" ref="AF327:AF390" si="163">IF($G327="C.A.C. Industries, Inc.",1,)</f>
        <v>0</v>
      </c>
      <c r="AG327" s="12">
        <f t="shared" ref="AG327:AG390" si="164">IF(AND($D327=1,$G327="C.A.C. Industries, Inc."),1,)</f>
        <v>0</v>
      </c>
      <c r="AH327" s="11">
        <f t="shared" ref="AH327:AH390" si="165">IF($G327="MLJ Contracting LLC",1,)</f>
        <v>0</v>
      </c>
      <c r="AI327" s="12">
        <f t="shared" ref="AI327:AI390" si="166">IF(AND($D327=1,$G327="MLJ Contracting LLC"),1,)</f>
        <v>0</v>
      </c>
      <c r="AJ327" s="11">
        <f t="shared" ref="AJ327:AJ390" si="167">IF($G327="El Sol Contracting/ES II Enterprises JV",1,)</f>
        <v>0</v>
      </c>
      <c r="AK327" s="12">
        <f t="shared" ref="AK327:AK390" si="168">IF(AND($D327=1,$G327="El Sol Contracting/ES II Enterprises JV"),1,)</f>
        <v>0</v>
      </c>
    </row>
    <row r="328" spans="1:37" x14ac:dyDescent="0.3">
      <c r="A328">
        <v>579323</v>
      </c>
      <c r="C328" s="1">
        <v>43546</v>
      </c>
      <c r="D328">
        <v>1</v>
      </c>
      <c r="E328" t="s">
        <v>244</v>
      </c>
      <c r="F328" t="s">
        <v>165</v>
      </c>
      <c r="G328" t="s">
        <v>42</v>
      </c>
      <c r="H328" s="23">
        <v>5537000</v>
      </c>
      <c r="J328" s="11">
        <f t="shared" si="141"/>
        <v>0</v>
      </c>
      <c r="K328" s="12">
        <f t="shared" si="142"/>
        <v>0</v>
      </c>
      <c r="L328">
        <f t="shared" si="143"/>
        <v>0</v>
      </c>
      <c r="M328">
        <f t="shared" si="144"/>
        <v>0</v>
      </c>
      <c r="N328" s="11">
        <f t="shared" si="145"/>
        <v>0</v>
      </c>
      <c r="O328" s="12">
        <f t="shared" si="146"/>
        <v>0</v>
      </c>
      <c r="P328">
        <f t="shared" si="147"/>
        <v>0</v>
      </c>
      <c r="Q328">
        <f t="shared" si="148"/>
        <v>0</v>
      </c>
      <c r="R328" s="11">
        <f t="shared" si="149"/>
        <v>0</v>
      </c>
      <c r="S328" s="12">
        <f t="shared" si="150"/>
        <v>0</v>
      </c>
      <c r="T328" s="11">
        <f t="shared" si="151"/>
        <v>0</v>
      </c>
      <c r="U328" s="12">
        <f t="shared" si="152"/>
        <v>0</v>
      </c>
      <c r="V328" s="11">
        <f t="shared" si="153"/>
        <v>0</v>
      </c>
      <c r="W328" s="12">
        <f t="shared" si="154"/>
        <v>0</v>
      </c>
      <c r="X328" s="11">
        <f t="shared" si="155"/>
        <v>0</v>
      </c>
      <c r="Y328" s="12">
        <f t="shared" si="156"/>
        <v>0</v>
      </c>
      <c r="Z328" s="11">
        <f t="shared" si="157"/>
        <v>0</v>
      </c>
      <c r="AA328" s="12">
        <f t="shared" si="158"/>
        <v>0</v>
      </c>
      <c r="AB328" s="11">
        <f t="shared" si="159"/>
        <v>0</v>
      </c>
      <c r="AC328" s="12">
        <f t="shared" si="160"/>
        <v>0</v>
      </c>
      <c r="AD328" s="11">
        <f t="shared" si="161"/>
        <v>0</v>
      </c>
      <c r="AE328" s="12">
        <f t="shared" si="162"/>
        <v>0</v>
      </c>
      <c r="AF328" s="11">
        <f t="shared" si="163"/>
        <v>0</v>
      </c>
      <c r="AG328" s="12">
        <f t="shared" si="164"/>
        <v>0</v>
      </c>
      <c r="AH328" s="11">
        <f t="shared" si="165"/>
        <v>0</v>
      </c>
      <c r="AI328" s="12">
        <f t="shared" si="166"/>
        <v>0</v>
      </c>
      <c r="AJ328" s="11">
        <f t="shared" si="167"/>
        <v>0</v>
      </c>
      <c r="AK328" s="12">
        <f t="shared" si="168"/>
        <v>0</v>
      </c>
    </row>
    <row r="329" spans="1:37" x14ac:dyDescent="0.3">
      <c r="A329">
        <v>579323</v>
      </c>
      <c r="C329" s="1">
        <v>43546</v>
      </c>
      <c r="D329">
        <v>2</v>
      </c>
      <c r="E329" t="s">
        <v>244</v>
      </c>
      <c r="F329" t="s">
        <v>165</v>
      </c>
      <c r="G329" t="s">
        <v>12</v>
      </c>
      <c r="H329" s="23">
        <v>6430821</v>
      </c>
      <c r="J329" s="11">
        <f t="shared" si="141"/>
        <v>0</v>
      </c>
      <c r="K329" s="12">
        <f t="shared" si="142"/>
        <v>0</v>
      </c>
      <c r="L329">
        <f t="shared" si="143"/>
        <v>0</v>
      </c>
      <c r="M329">
        <f t="shared" si="144"/>
        <v>0</v>
      </c>
      <c r="N329" s="11">
        <f t="shared" si="145"/>
        <v>0</v>
      </c>
      <c r="O329" s="12">
        <f t="shared" si="146"/>
        <v>0</v>
      </c>
      <c r="P329">
        <f t="shared" si="147"/>
        <v>0</v>
      </c>
      <c r="Q329">
        <f t="shared" si="148"/>
        <v>0</v>
      </c>
      <c r="R329" s="11">
        <f t="shared" si="149"/>
        <v>0</v>
      </c>
      <c r="S329" s="12">
        <f t="shared" si="150"/>
        <v>0</v>
      </c>
      <c r="T329" s="11">
        <f t="shared" si="151"/>
        <v>0</v>
      </c>
      <c r="U329" s="12">
        <f t="shared" si="152"/>
        <v>0</v>
      </c>
      <c r="V329" s="11">
        <f t="shared" si="153"/>
        <v>1</v>
      </c>
      <c r="W329" s="12">
        <f t="shared" si="154"/>
        <v>0</v>
      </c>
      <c r="X329" s="11">
        <f t="shared" si="155"/>
        <v>0</v>
      </c>
      <c r="Y329" s="12">
        <f t="shared" si="156"/>
        <v>0</v>
      </c>
      <c r="Z329" s="11">
        <f t="shared" si="157"/>
        <v>0</v>
      </c>
      <c r="AA329" s="12">
        <f t="shared" si="158"/>
        <v>0</v>
      </c>
      <c r="AB329" s="11">
        <f t="shared" si="159"/>
        <v>0</v>
      </c>
      <c r="AC329" s="12">
        <f t="shared" si="160"/>
        <v>0</v>
      </c>
      <c r="AD329" s="11">
        <f t="shared" si="161"/>
        <v>0</v>
      </c>
      <c r="AE329" s="12">
        <f t="shared" si="162"/>
        <v>0</v>
      </c>
      <c r="AF329" s="11">
        <f t="shared" si="163"/>
        <v>0</v>
      </c>
      <c r="AG329" s="12">
        <f t="shared" si="164"/>
        <v>0</v>
      </c>
      <c r="AH329" s="11">
        <f t="shared" si="165"/>
        <v>0</v>
      </c>
      <c r="AI329" s="12">
        <f t="shared" si="166"/>
        <v>0</v>
      </c>
      <c r="AJ329" s="11">
        <f t="shared" si="167"/>
        <v>0</v>
      </c>
      <c r="AK329" s="12">
        <f t="shared" si="168"/>
        <v>0</v>
      </c>
    </row>
    <row r="330" spans="1:37" x14ac:dyDescent="0.3">
      <c r="A330">
        <v>579323</v>
      </c>
      <c r="C330" s="1">
        <v>43546</v>
      </c>
      <c r="D330">
        <v>3</v>
      </c>
      <c r="E330" t="s">
        <v>244</v>
      </c>
      <c r="F330" t="s">
        <v>165</v>
      </c>
      <c r="G330" t="s">
        <v>51</v>
      </c>
      <c r="H330" s="23">
        <v>7227227</v>
      </c>
      <c r="J330" s="11">
        <f t="shared" si="141"/>
        <v>0</v>
      </c>
      <c r="K330" s="12">
        <f t="shared" si="142"/>
        <v>0</v>
      </c>
      <c r="L330">
        <f t="shared" si="143"/>
        <v>0</v>
      </c>
      <c r="M330">
        <f t="shared" si="144"/>
        <v>0</v>
      </c>
      <c r="N330" s="11">
        <f t="shared" si="145"/>
        <v>0</v>
      </c>
      <c r="O330" s="12">
        <f t="shared" si="146"/>
        <v>0</v>
      </c>
      <c r="P330">
        <f t="shared" si="147"/>
        <v>0</v>
      </c>
      <c r="Q330">
        <f t="shared" si="148"/>
        <v>0</v>
      </c>
      <c r="R330" s="11">
        <f t="shared" si="149"/>
        <v>0</v>
      </c>
      <c r="S330" s="12">
        <f t="shared" si="150"/>
        <v>0</v>
      </c>
      <c r="T330" s="11">
        <f t="shared" si="151"/>
        <v>0</v>
      </c>
      <c r="U330" s="12">
        <f t="shared" si="152"/>
        <v>0</v>
      </c>
      <c r="V330" s="11">
        <f t="shared" si="153"/>
        <v>0</v>
      </c>
      <c r="W330" s="12">
        <f t="shared" si="154"/>
        <v>0</v>
      </c>
      <c r="X330" s="11">
        <f t="shared" si="155"/>
        <v>0</v>
      </c>
      <c r="Y330" s="12">
        <f t="shared" si="156"/>
        <v>0</v>
      </c>
      <c r="Z330" s="11">
        <f t="shared" si="157"/>
        <v>0</v>
      </c>
      <c r="AA330" s="12">
        <f t="shared" si="158"/>
        <v>0</v>
      </c>
      <c r="AB330" s="11">
        <f t="shared" si="159"/>
        <v>0</v>
      </c>
      <c r="AC330" s="12">
        <f t="shared" si="160"/>
        <v>0</v>
      </c>
      <c r="AD330" s="11">
        <f t="shared" si="161"/>
        <v>0</v>
      </c>
      <c r="AE330" s="12">
        <f t="shared" si="162"/>
        <v>0</v>
      </c>
      <c r="AF330" s="11">
        <f t="shared" si="163"/>
        <v>0</v>
      </c>
      <c r="AG330" s="12">
        <f t="shared" si="164"/>
        <v>0</v>
      </c>
      <c r="AH330" s="11">
        <f t="shared" si="165"/>
        <v>0</v>
      </c>
      <c r="AI330" s="12">
        <f t="shared" si="166"/>
        <v>0</v>
      </c>
      <c r="AJ330" s="11">
        <f t="shared" si="167"/>
        <v>0</v>
      </c>
      <c r="AK330" s="12">
        <f t="shared" si="168"/>
        <v>0</v>
      </c>
    </row>
    <row r="331" spans="1:37" x14ac:dyDescent="0.3">
      <c r="A331">
        <v>579323</v>
      </c>
      <c r="C331" s="1">
        <v>43546</v>
      </c>
      <c r="D331">
        <v>4</v>
      </c>
      <c r="E331" t="s">
        <v>244</v>
      </c>
      <c r="F331" t="s">
        <v>165</v>
      </c>
      <c r="G331" t="s">
        <v>57</v>
      </c>
      <c r="H331" s="23">
        <v>7808748</v>
      </c>
      <c r="J331" s="11">
        <f t="shared" si="141"/>
        <v>0</v>
      </c>
      <c r="K331" s="12">
        <f t="shared" si="142"/>
        <v>0</v>
      </c>
      <c r="L331">
        <f t="shared" si="143"/>
        <v>0</v>
      </c>
      <c r="M331">
        <f t="shared" si="144"/>
        <v>0</v>
      </c>
      <c r="N331" s="11">
        <f t="shared" si="145"/>
        <v>0</v>
      </c>
      <c r="O331" s="12">
        <f t="shared" si="146"/>
        <v>0</v>
      </c>
      <c r="P331">
        <f t="shared" si="147"/>
        <v>0</v>
      </c>
      <c r="Q331">
        <f t="shared" si="148"/>
        <v>0</v>
      </c>
      <c r="R331" s="11">
        <f t="shared" si="149"/>
        <v>0</v>
      </c>
      <c r="S331" s="12">
        <f t="shared" si="150"/>
        <v>0</v>
      </c>
      <c r="T331" s="11">
        <f t="shared" si="151"/>
        <v>0</v>
      </c>
      <c r="U331" s="12">
        <f t="shared" si="152"/>
        <v>0</v>
      </c>
      <c r="V331" s="11">
        <f t="shared" si="153"/>
        <v>0</v>
      </c>
      <c r="W331" s="12">
        <f t="shared" si="154"/>
        <v>0</v>
      </c>
      <c r="X331" s="11">
        <f t="shared" si="155"/>
        <v>0</v>
      </c>
      <c r="Y331" s="12">
        <f t="shared" si="156"/>
        <v>0</v>
      </c>
      <c r="Z331" s="11">
        <f t="shared" si="157"/>
        <v>0</v>
      </c>
      <c r="AA331" s="12">
        <f t="shared" si="158"/>
        <v>0</v>
      </c>
      <c r="AB331" s="11">
        <f t="shared" si="159"/>
        <v>0</v>
      </c>
      <c r="AC331" s="12">
        <f t="shared" si="160"/>
        <v>0</v>
      </c>
      <c r="AD331" s="11">
        <f t="shared" si="161"/>
        <v>0</v>
      </c>
      <c r="AE331" s="12">
        <f t="shared" si="162"/>
        <v>0</v>
      </c>
      <c r="AF331" s="11">
        <f t="shared" si="163"/>
        <v>0</v>
      </c>
      <c r="AG331" s="12">
        <f t="shared" si="164"/>
        <v>0</v>
      </c>
      <c r="AH331" s="11">
        <f t="shared" si="165"/>
        <v>0</v>
      </c>
      <c r="AI331" s="12">
        <f t="shared" si="166"/>
        <v>0</v>
      </c>
      <c r="AJ331" s="11">
        <f t="shared" si="167"/>
        <v>0</v>
      </c>
      <c r="AK331" s="12">
        <f t="shared" si="168"/>
        <v>0</v>
      </c>
    </row>
    <row r="332" spans="1:37" x14ac:dyDescent="0.3">
      <c r="A332">
        <v>579323</v>
      </c>
      <c r="C332" s="1">
        <v>43546</v>
      </c>
      <c r="D332">
        <v>5</v>
      </c>
      <c r="E332" t="s">
        <v>244</v>
      </c>
      <c r="F332" t="s">
        <v>165</v>
      </c>
      <c r="G332" t="s">
        <v>16</v>
      </c>
      <c r="H332" s="23">
        <v>8212562</v>
      </c>
      <c r="J332" s="11">
        <f t="shared" si="141"/>
        <v>0</v>
      </c>
      <c r="K332" s="12">
        <f t="shared" si="142"/>
        <v>0</v>
      </c>
      <c r="L332">
        <f t="shared" si="143"/>
        <v>0</v>
      </c>
      <c r="M332">
        <f t="shared" si="144"/>
        <v>0</v>
      </c>
      <c r="N332" s="11">
        <f t="shared" si="145"/>
        <v>0</v>
      </c>
      <c r="O332" s="12">
        <f t="shared" si="146"/>
        <v>0</v>
      </c>
      <c r="P332">
        <f t="shared" si="147"/>
        <v>0</v>
      </c>
      <c r="Q332">
        <f t="shared" si="148"/>
        <v>0</v>
      </c>
      <c r="R332" s="11">
        <f t="shared" si="149"/>
        <v>0</v>
      </c>
      <c r="S332" s="12">
        <f t="shared" si="150"/>
        <v>0</v>
      </c>
      <c r="T332" s="11">
        <f t="shared" si="151"/>
        <v>1</v>
      </c>
      <c r="U332" s="12">
        <f t="shared" si="152"/>
        <v>0</v>
      </c>
      <c r="V332" s="11">
        <f t="shared" si="153"/>
        <v>0</v>
      </c>
      <c r="W332" s="12">
        <f t="shared" si="154"/>
        <v>0</v>
      </c>
      <c r="X332" s="11">
        <f t="shared" si="155"/>
        <v>0</v>
      </c>
      <c r="Y332" s="12">
        <f t="shared" si="156"/>
        <v>0</v>
      </c>
      <c r="Z332" s="11">
        <f t="shared" si="157"/>
        <v>0</v>
      </c>
      <c r="AA332" s="12">
        <f t="shared" si="158"/>
        <v>0</v>
      </c>
      <c r="AB332" s="11">
        <f t="shared" si="159"/>
        <v>0</v>
      </c>
      <c r="AC332" s="12">
        <f t="shared" si="160"/>
        <v>0</v>
      </c>
      <c r="AD332" s="11">
        <f t="shared" si="161"/>
        <v>0</v>
      </c>
      <c r="AE332" s="12">
        <f t="shared" si="162"/>
        <v>0</v>
      </c>
      <c r="AF332" s="11">
        <f t="shared" si="163"/>
        <v>0</v>
      </c>
      <c r="AG332" s="12">
        <f t="shared" si="164"/>
        <v>0</v>
      </c>
      <c r="AH332" s="11">
        <f t="shared" si="165"/>
        <v>0</v>
      </c>
      <c r="AI332" s="12">
        <f t="shared" si="166"/>
        <v>0</v>
      </c>
      <c r="AJ332" s="11">
        <f t="shared" si="167"/>
        <v>0</v>
      </c>
      <c r="AK332" s="12">
        <f t="shared" si="168"/>
        <v>0</v>
      </c>
    </row>
    <row r="333" spans="1:37" x14ac:dyDescent="0.3">
      <c r="A333">
        <v>579323</v>
      </c>
      <c r="C333" s="1">
        <v>43546</v>
      </c>
      <c r="D333">
        <v>6</v>
      </c>
      <c r="E333" t="s">
        <v>244</v>
      </c>
      <c r="F333" t="s">
        <v>165</v>
      </c>
      <c r="G333" t="s">
        <v>15</v>
      </c>
      <c r="H333" s="23">
        <v>8613387</v>
      </c>
      <c r="J333" s="11">
        <f t="shared" si="141"/>
        <v>0</v>
      </c>
      <c r="K333" s="12">
        <f t="shared" si="142"/>
        <v>0</v>
      </c>
      <c r="L333">
        <f t="shared" si="143"/>
        <v>0</v>
      </c>
      <c r="M333">
        <f t="shared" si="144"/>
        <v>0</v>
      </c>
      <c r="N333" s="11">
        <f t="shared" si="145"/>
        <v>0</v>
      </c>
      <c r="O333" s="12">
        <f t="shared" si="146"/>
        <v>0</v>
      </c>
      <c r="P333">
        <f t="shared" si="147"/>
        <v>0</v>
      </c>
      <c r="Q333">
        <f t="shared" si="148"/>
        <v>0</v>
      </c>
      <c r="R333" s="11">
        <f t="shared" si="149"/>
        <v>0</v>
      </c>
      <c r="S333" s="12">
        <f t="shared" si="150"/>
        <v>0</v>
      </c>
      <c r="T333" s="11">
        <f t="shared" si="151"/>
        <v>0</v>
      </c>
      <c r="U333" s="12">
        <f t="shared" si="152"/>
        <v>0</v>
      </c>
      <c r="V333" s="11">
        <f t="shared" si="153"/>
        <v>0</v>
      </c>
      <c r="W333" s="12">
        <f t="shared" si="154"/>
        <v>0</v>
      </c>
      <c r="X333" s="11">
        <f t="shared" si="155"/>
        <v>0</v>
      </c>
      <c r="Y333" s="12">
        <f t="shared" si="156"/>
        <v>0</v>
      </c>
      <c r="Z333" s="11">
        <f t="shared" si="157"/>
        <v>0</v>
      </c>
      <c r="AA333" s="12">
        <f t="shared" si="158"/>
        <v>0</v>
      </c>
      <c r="AB333" s="11">
        <f t="shared" si="159"/>
        <v>0</v>
      </c>
      <c r="AC333" s="12">
        <f t="shared" si="160"/>
        <v>0</v>
      </c>
      <c r="AD333" s="11">
        <f t="shared" si="161"/>
        <v>0</v>
      </c>
      <c r="AE333" s="12">
        <f t="shared" si="162"/>
        <v>0</v>
      </c>
      <c r="AF333" s="11">
        <f t="shared" si="163"/>
        <v>1</v>
      </c>
      <c r="AG333" s="12">
        <f t="shared" si="164"/>
        <v>0</v>
      </c>
      <c r="AH333" s="11">
        <f t="shared" si="165"/>
        <v>0</v>
      </c>
      <c r="AI333" s="12">
        <f t="shared" si="166"/>
        <v>0</v>
      </c>
      <c r="AJ333" s="11">
        <f t="shared" si="167"/>
        <v>0</v>
      </c>
      <c r="AK333" s="12">
        <f t="shared" si="168"/>
        <v>0</v>
      </c>
    </row>
    <row r="334" spans="1:37" x14ac:dyDescent="0.3">
      <c r="A334">
        <v>579323</v>
      </c>
      <c r="C334" s="1">
        <v>43546</v>
      </c>
      <c r="D334">
        <v>7</v>
      </c>
      <c r="E334" t="s">
        <v>244</v>
      </c>
      <c r="F334" t="s">
        <v>165</v>
      </c>
      <c r="G334" t="s">
        <v>81</v>
      </c>
      <c r="H334" s="23">
        <v>8932562</v>
      </c>
      <c r="J334" s="11">
        <f t="shared" si="141"/>
        <v>0</v>
      </c>
      <c r="K334" s="12">
        <f t="shared" si="142"/>
        <v>0</v>
      </c>
      <c r="L334">
        <f t="shared" si="143"/>
        <v>0</v>
      </c>
      <c r="M334">
        <f t="shared" si="144"/>
        <v>0</v>
      </c>
      <c r="N334" s="11">
        <f t="shared" si="145"/>
        <v>0</v>
      </c>
      <c r="O334" s="12">
        <f t="shared" si="146"/>
        <v>0</v>
      </c>
      <c r="P334">
        <f t="shared" si="147"/>
        <v>0</v>
      </c>
      <c r="Q334">
        <f t="shared" si="148"/>
        <v>0</v>
      </c>
      <c r="R334" s="11">
        <f t="shared" si="149"/>
        <v>0</v>
      </c>
      <c r="S334" s="12">
        <f t="shared" si="150"/>
        <v>0</v>
      </c>
      <c r="T334" s="11">
        <f t="shared" si="151"/>
        <v>0</v>
      </c>
      <c r="U334" s="12">
        <f t="shared" si="152"/>
        <v>0</v>
      </c>
      <c r="V334" s="11">
        <f t="shared" si="153"/>
        <v>0</v>
      </c>
      <c r="W334" s="12">
        <f t="shared" si="154"/>
        <v>0</v>
      </c>
      <c r="X334" s="11">
        <f t="shared" si="155"/>
        <v>0</v>
      </c>
      <c r="Y334" s="12">
        <f t="shared" si="156"/>
        <v>0</v>
      </c>
      <c r="Z334" s="11">
        <f t="shared" si="157"/>
        <v>0</v>
      </c>
      <c r="AA334" s="12">
        <f t="shared" si="158"/>
        <v>0</v>
      </c>
      <c r="AB334" s="11">
        <f t="shared" si="159"/>
        <v>0</v>
      </c>
      <c r="AC334" s="12">
        <f t="shared" si="160"/>
        <v>0</v>
      </c>
      <c r="AD334" s="11">
        <f t="shared" si="161"/>
        <v>0</v>
      </c>
      <c r="AE334" s="12">
        <f t="shared" si="162"/>
        <v>0</v>
      </c>
      <c r="AF334" s="11">
        <f t="shared" si="163"/>
        <v>0</v>
      </c>
      <c r="AG334" s="12">
        <f t="shared" si="164"/>
        <v>0</v>
      </c>
      <c r="AH334" s="11">
        <f t="shared" si="165"/>
        <v>0</v>
      </c>
      <c r="AI334" s="12">
        <f t="shared" si="166"/>
        <v>0</v>
      </c>
      <c r="AJ334" s="11">
        <f t="shared" si="167"/>
        <v>0</v>
      </c>
      <c r="AK334" s="12">
        <f t="shared" si="168"/>
        <v>0</v>
      </c>
    </row>
    <row r="335" spans="1:37" x14ac:dyDescent="0.3">
      <c r="A335">
        <v>579323</v>
      </c>
      <c r="C335" s="1">
        <v>43546</v>
      </c>
      <c r="D335">
        <v>8</v>
      </c>
      <c r="E335" t="s">
        <v>244</v>
      </c>
      <c r="F335" t="s">
        <v>165</v>
      </c>
      <c r="G335" t="s">
        <v>156</v>
      </c>
      <c r="H335" s="23">
        <v>9291320</v>
      </c>
      <c r="J335" s="11">
        <f t="shared" si="141"/>
        <v>1</v>
      </c>
      <c r="K335" s="12">
        <f t="shared" si="142"/>
        <v>0</v>
      </c>
      <c r="L335">
        <f t="shared" si="143"/>
        <v>0</v>
      </c>
      <c r="M335">
        <f t="shared" si="144"/>
        <v>0</v>
      </c>
      <c r="N335" s="11">
        <f t="shared" si="145"/>
        <v>0</v>
      </c>
      <c r="O335" s="12">
        <f t="shared" si="146"/>
        <v>0</v>
      </c>
      <c r="P335">
        <f t="shared" si="147"/>
        <v>0</v>
      </c>
      <c r="Q335">
        <f t="shared" si="148"/>
        <v>0</v>
      </c>
      <c r="R335" s="11">
        <f t="shared" si="149"/>
        <v>0</v>
      </c>
      <c r="S335" s="12">
        <f t="shared" si="150"/>
        <v>0</v>
      </c>
      <c r="T335" s="11">
        <f t="shared" si="151"/>
        <v>0</v>
      </c>
      <c r="U335" s="12">
        <f t="shared" si="152"/>
        <v>0</v>
      </c>
      <c r="V335" s="11">
        <f t="shared" si="153"/>
        <v>0</v>
      </c>
      <c r="W335" s="12">
        <f t="shared" si="154"/>
        <v>0</v>
      </c>
      <c r="X335" s="11">
        <f t="shared" si="155"/>
        <v>0</v>
      </c>
      <c r="Y335" s="12">
        <f t="shared" si="156"/>
        <v>0</v>
      </c>
      <c r="Z335" s="11">
        <f t="shared" si="157"/>
        <v>0</v>
      </c>
      <c r="AA335" s="12">
        <f t="shared" si="158"/>
        <v>0</v>
      </c>
      <c r="AB335" s="11">
        <f t="shared" si="159"/>
        <v>0</v>
      </c>
      <c r="AC335" s="12">
        <f t="shared" si="160"/>
        <v>0</v>
      </c>
      <c r="AD335" s="11">
        <f t="shared" si="161"/>
        <v>0</v>
      </c>
      <c r="AE335" s="12">
        <f t="shared" si="162"/>
        <v>0</v>
      </c>
      <c r="AF335" s="11">
        <f t="shared" si="163"/>
        <v>0</v>
      </c>
      <c r="AG335" s="12">
        <f t="shared" si="164"/>
        <v>0</v>
      </c>
      <c r="AH335" s="11">
        <f t="shared" si="165"/>
        <v>0</v>
      </c>
      <c r="AI335" s="12">
        <f t="shared" si="166"/>
        <v>0</v>
      </c>
      <c r="AJ335" s="11">
        <f t="shared" si="167"/>
        <v>0</v>
      </c>
      <c r="AK335" s="12">
        <f t="shared" si="168"/>
        <v>0</v>
      </c>
    </row>
    <row r="336" spans="1:37" x14ac:dyDescent="0.3">
      <c r="A336">
        <v>579323</v>
      </c>
      <c r="C336" s="1">
        <v>43546</v>
      </c>
      <c r="D336">
        <v>9</v>
      </c>
      <c r="E336" t="s">
        <v>244</v>
      </c>
      <c r="F336" t="s">
        <v>165</v>
      </c>
      <c r="G336" t="s">
        <v>19</v>
      </c>
      <c r="H336" s="23">
        <v>9771998</v>
      </c>
      <c r="J336" s="11">
        <f t="shared" si="141"/>
        <v>0</v>
      </c>
      <c r="K336" s="12">
        <f t="shared" si="142"/>
        <v>0</v>
      </c>
      <c r="L336">
        <f t="shared" si="143"/>
        <v>0</v>
      </c>
      <c r="M336">
        <f t="shared" si="144"/>
        <v>0</v>
      </c>
      <c r="N336" s="11">
        <f t="shared" si="145"/>
        <v>0</v>
      </c>
      <c r="O336" s="12">
        <f t="shared" si="146"/>
        <v>0</v>
      </c>
      <c r="P336">
        <f t="shared" si="147"/>
        <v>0</v>
      </c>
      <c r="Q336">
        <f t="shared" si="148"/>
        <v>0</v>
      </c>
      <c r="R336" s="11">
        <f t="shared" si="149"/>
        <v>0</v>
      </c>
      <c r="S336" s="12">
        <f t="shared" si="150"/>
        <v>0</v>
      </c>
      <c r="T336" s="11">
        <f t="shared" si="151"/>
        <v>0</v>
      </c>
      <c r="U336" s="12">
        <f t="shared" si="152"/>
        <v>0</v>
      </c>
      <c r="V336" s="11">
        <f t="shared" si="153"/>
        <v>0</v>
      </c>
      <c r="W336" s="12">
        <f t="shared" si="154"/>
        <v>0</v>
      </c>
      <c r="X336" s="11">
        <f t="shared" si="155"/>
        <v>0</v>
      </c>
      <c r="Y336" s="12">
        <f t="shared" si="156"/>
        <v>0</v>
      </c>
      <c r="Z336" s="11">
        <f t="shared" si="157"/>
        <v>0</v>
      </c>
      <c r="AA336" s="12">
        <f t="shared" si="158"/>
        <v>0</v>
      </c>
      <c r="AB336" s="11">
        <f t="shared" si="159"/>
        <v>0</v>
      </c>
      <c r="AC336" s="12">
        <f t="shared" si="160"/>
        <v>0</v>
      </c>
      <c r="AD336" s="11">
        <f t="shared" si="161"/>
        <v>0</v>
      </c>
      <c r="AE336" s="12">
        <f t="shared" si="162"/>
        <v>0</v>
      </c>
      <c r="AF336" s="11">
        <f t="shared" si="163"/>
        <v>0</v>
      </c>
      <c r="AG336" s="12">
        <f t="shared" si="164"/>
        <v>0</v>
      </c>
      <c r="AH336" s="11">
        <f t="shared" si="165"/>
        <v>0</v>
      </c>
      <c r="AI336" s="12">
        <f t="shared" si="166"/>
        <v>0</v>
      </c>
      <c r="AJ336" s="11">
        <f t="shared" si="167"/>
        <v>0</v>
      </c>
      <c r="AK336" s="12">
        <f t="shared" si="168"/>
        <v>0</v>
      </c>
    </row>
    <row r="337" spans="1:37" x14ac:dyDescent="0.3">
      <c r="C337" s="1"/>
      <c r="J337" s="11">
        <f t="shared" si="141"/>
        <v>0</v>
      </c>
      <c r="K337" s="12">
        <f t="shared" si="142"/>
        <v>0</v>
      </c>
      <c r="L337">
        <f t="shared" si="143"/>
        <v>0</v>
      </c>
      <c r="M337">
        <f t="shared" si="144"/>
        <v>0</v>
      </c>
      <c r="N337" s="11">
        <f t="shared" si="145"/>
        <v>0</v>
      </c>
      <c r="O337" s="12">
        <f t="shared" si="146"/>
        <v>0</v>
      </c>
      <c r="P337">
        <f t="shared" si="147"/>
        <v>0</v>
      </c>
      <c r="Q337">
        <f t="shared" si="148"/>
        <v>0</v>
      </c>
      <c r="R337" s="11">
        <f t="shared" si="149"/>
        <v>0</v>
      </c>
      <c r="S337" s="12">
        <f t="shared" si="150"/>
        <v>0</v>
      </c>
      <c r="T337" s="11">
        <f t="shared" si="151"/>
        <v>0</v>
      </c>
      <c r="U337" s="12">
        <f t="shared" si="152"/>
        <v>0</v>
      </c>
      <c r="V337" s="11">
        <f t="shared" si="153"/>
        <v>0</v>
      </c>
      <c r="W337" s="12">
        <f t="shared" si="154"/>
        <v>0</v>
      </c>
      <c r="X337" s="11">
        <f t="shared" si="155"/>
        <v>0</v>
      </c>
      <c r="Y337" s="12">
        <f t="shared" si="156"/>
        <v>0</v>
      </c>
      <c r="Z337" s="11">
        <f t="shared" si="157"/>
        <v>0</v>
      </c>
      <c r="AA337" s="12">
        <f t="shared" si="158"/>
        <v>0</v>
      </c>
      <c r="AB337" s="11">
        <f t="shared" si="159"/>
        <v>0</v>
      </c>
      <c r="AC337" s="12">
        <f t="shared" si="160"/>
        <v>0</v>
      </c>
      <c r="AD337" s="11">
        <f t="shared" si="161"/>
        <v>0</v>
      </c>
      <c r="AE337" s="12">
        <f t="shared" si="162"/>
        <v>0</v>
      </c>
      <c r="AF337" s="11">
        <f t="shared" si="163"/>
        <v>0</v>
      </c>
      <c r="AG337" s="12">
        <f t="shared" si="164"/>
        <v>0</v>
      </c>
      <c r="AH337" s="11">
        <f t="shared" si="165"/>
        <v>0</v>
      </c>
      <c r="AI337" s="12">
        <f t="shared" si="166"/>
        <v>0</v>
      </c>
      <c r="AJ337" s="11">
        <f t="shared" si="167"/>
        <v>0</v>
      </c>
      <c r="AK337" s="12">
        <f t="shared" si="168"/>
        <v>0</v>
      </c>
    </row>
    <row r="338" spans="1:37" x14ac:dyDescent="0.3">
      <c r="A338">
        <v>578958</v>
      </c>
      <c r="C338" s="1">
        <v>43538</v>
      </c>
      <c r="D338">
        <v>1</v>
      </c>
      <c r="E338" t="s">
        <v>245</v>
      </c>
      <c r="F338" t="s">
        <v>165</v>
      </c>
      <c r="G338" t="s">
        <v>88</v>
      </c>
      <c r="H338" s="23">
        <v>6820426</v>
      </c>
      <c r="J338" s="11">
        <f t="shared" si="141"/>
        <v>0</v>
      </c>
      <c r="K338" s="12">
        <f t="shared" si="142"/>
        <v>0</v>
      </c>
      <c r="L338">
        <f t="shared" si="143"/>
        <v>0</v>
      </c>
      <c r="M338">
        <f t="shared" si="144"/>
        <v>0</v>
      </c>
      <c r="N338" s="11">
        <f t="shared" si="145"/>
        <v>0</v>
      </c>
      <c r="O338" s="12">
        <f t="shared" si="146"/>
        <v>0</v>
      </c>
      <c r="P338">
        <f t="shared" si="147"/>
        <v>0</v>
      </c>
      <c r="Q338">
        <f t="shared" si="148"/>
        <v>0</v>
      </c>
      <c r="R338" s="11">
        <f t="shared" si="149"/>
        <v>0</v>
      </c>
      <c r="S338" s="12">
        <f t="shared" si="150"/>
        <v>0</v>
      </c>
      <c r="T338" s="11">
        <f t="shared" si="151"/>
        <v>0</v>
      </c>
      <c r="U338" s="12">
        <f t="shared" si="152"/>
        <v>0</v>
      </c>
      <c r="V338" s="11">
        <f t="shared" si="153"/>
        <v>0</v>
      </c>
      <c r="W338" s="12">
        <f t="shared" si="154"/>
        <v>0</v>
      </c>
      <c r="X338" s="11">
        <f t="shared" si="155"/>
        <v>0</v>
      </c>
      <c r="Y338" s="12">
        <f t="shared" si="156"/>
        <v>0</v>
      </c>
      <c r="Z338" s="11">
        <f t="shared" si="157"/>
        <v>0</v>
      </c>
      <c r="AA338" s="12">
        <f t="shared" si="158"/>
        <v>0</v>
      </c>
      <c r="AB338" s="11">
        <f t="shared" si="159"/>
        <v>0</v>
      </c>
      <c r="AC338" s="12">
        <f t="shared" si="160"/>
        <v>0</v>
      </c>
      <c r="AD338" s="11">
        <f t="shared" si="161"/>
        <v>0</v>
      </c>
      <c r="AE338" s="12">
        <f t="shared" si="162"/>
        <v>0</v>
      </c>
      <c r="AF338" s="11">
        <f t="shared" si="163"/>
        <v>0</v>
      </c>
      <c r="AG338" s="12">
        <f t="shared" si="164"/>
        <v>0</v>
      </c>
      <c r="AH338" s="11">
        <f t="shared" si="165"/>
        <v>0</v>
      </c>
      <c r="AI338" s="12">
        <f t="shared" si="166"/>
        <v>0</v>
      </c>
      <c r="AJ338" s="11">
        <f t="shared" si="167"/>
        <v>0</v>
      </c>
      <c r="AK338" s="12">
        <f t="shared" si="168"/>
        <v>0</v>
      </c>
    </row>
    <row r="339" spans="1:37" x14ac:dyDescent="0.3">
      <c r="A339">
        <v>578958</v>
      </c>
      <c r="C339" s="1">
        <v>43538</v>
      </c>
      <c r="D339">
        <v>2</v>
      </c>
      <c r="E339" t="s">
        <v>245</v>
      </c>
      <c r="F339" t="s">
        <v>165</v>
      </c>
      <c r="G339" t="s">
        <v>84</v>
      </c>
      <c r="H339" s="23">
        <v>7453314</v>
      </c>
      <c r="J339" s="11">
        <f t="shared" si="141"/>
        <v>0</v>
      </c>
      <c r="K339" s="12">
        <f t="shared" si="142"/>
        <v>0</v>
      </c>
      <c r="L339">
        <f t="shared" si="143"/>
        <v>0</v>
      </c>
      <c r="M339">
        <f t="shared" si="144"/>
        <v>0</v>
      </c>
      <c r="N339" s="11">
        <f t="shared" si="145"/>
        <v>0</v>
      </c>
      <c r="O339" s="12">
        <f t="shared" si="146"/>
        <v>0</v>
      </c>
      <c r="P339">
        <f t="shared" si="147"/>
        <v>0</v>
      </c>
      <c r="Q339">
        <f t="shared" si="148"/>
        <v>0</v>
      </c>
      <c r="R339" s="11">
        <f t="shared" si="149"/>
        <v>0</v>
      </c>
      <c r="S339" s="12">
        <f t="shared" si="150"/>
        <v>0</v>
      </c>
      <c r="T339" s="11">
        <f t="shared" si="151"/>
        <v>0</v>
      </c>
      <c r="U339" s="12">
        <f t="shared" si="152"/>
        <v>0</v>
      </c>
      <c r="V339" s="11">
        <f t="shared" si="153"/>
        <v>0</v>
      </c>
      <c r="W339" s="12">
        <f t="shared" si="154"/>
        <v>0</v>
      </c>
      <c r="X339" s="11">
        <f t="shared" si="155"/>
        <v>0</v>
      </c>
      <c r="Y339" s="12">
        <f t="shared" si="156"/>
        <v>0</v>
      </c>
      <c r="Z339" s="11">
        <f t="shared" si="157"/>
        <v>0</v>
      </c>
      <c r="AA339" s="12">
        <f t="shared" si="158"/>
        <v>0</v>
      </c>
      <c r="AB339" s="11">
        <f t="shared" si="159"/>
        <v>0</v>
      </c>
      <c r="AC339" s="12">
        <f t="shared" si="160"/>
        <v>0</v>
      </c>
      <c r="AD339" s="11">
        <f t="shared" si="161"/>
        <v>0</v>
      </c>
      <c r="AE339" s="12">
        <f t="shared" si="162"/>
        <v>0</v>
      </c>
      <c r="AF339" s="11">
        <f t="shared" si="163"/>
        <v>0</v>
      </c>
      <c r="AG339" s="12">
        <f t="shared" si="164"/>
        <v>0</v>
      </c>
      <c r="AH339" s="11">
        <f t="shared" si="165"/>
        <v>0</v>
      </c>
      <c r="AI339" s="12">
        <f t="shared" si="166"/>
        <v>0</v>
      </c>
      <c r="AJ339" s="11">
        <f t="shared" si="167"/>
        <v>0</v>
      </c>
      <c r="AK339" s="12">
        <f t="shared" si="168"/>
        <v>0</v>
      </c>
    </row>
    <row r="340" spans="1:37" x14ac:dyDescent="0.3">
      <c r="A340">
        <v>578958</v>
      </c>
      <c r="C340" s="1">
        <v>43538</v>
      </c>
      <c r="D340">
        <v>3</v>
      </c>
      <c r="E340" t="s">
        <v>245</v>
      </c>
      <c r="F340" t="s">
        <v>165</v>
      </c>
      <c r="G340" t="s">
        <v>13</v>
      </c>
      <c r="H340" s="23">
        <v>7875525</v>
      </c>
      <c r="J340" s="11">
        <f t="shared" si="141"/>
        <v>0</v>
      </c>
      <c r="K340" s="12">
        <f t="shared" si="142"/>
        <v>0</v>
      </c>
      <c r="L340">
        <f t="shared" si="143"/>
        <v>0</v>
      </c>
      <c r="M340">
        <f t="shared" si="144"/>
        <v>0</v>
      </c>
      <c r="N340" s="11">
        <f t="shared" si="145"/>
        <v>1</v>
      </c>
      <c r="O340" s="12">
        <f t="shared" si="146"/>
        <v>0</v>
      </c>
      <c r="P340">
        <f t="shared" si="147"/>
        <v>0</v>
      </c>
      <c r="Q340">
        <f t="shared" si="148"/>
        <v>0</v>
      </c>
      <c r="R340" s="11">
        <f t="shared" si="149"/>
        <v>0</v>
      </c>
      <c r="S340" s="12">
        <f t="shared" si="150"/>
        <v>0</v>
      </c>
      <c r="T340" s="11">
        <f t="shared" si="151"/>
        <v>0</v>
      </c>
      <c r="U340" s="12">
        <f t="shared" si="152"/>
        <v>0</v>
      </c>
      <c r="V340" s="11">
        <f t="shared" si="153"/>
        <v>0</v>
      </c>
      <c r="W340" s="12">
        <f t="shared" si="154"/>
        <v>0</v>
      </c>
      <c r="X340" s="11">
        <f t="shared" si="155"/>
        <v>0</v>
      </c>
      <c r="Y340" s="12">
        <f t="shared" si="156"/>
        <v>0</v>
      </c>
      <c r="Z340" s="11">
        <f t="shared" si="157"/>
        <v>0</v>
      </c>
      <c r="AA340" s="12">
        <f t="shared" si="158"/>
        <v>0</v>
      </c>
      <c r="AB340" s="11">
        <f t="shared" si="159"/>
        <v>0</v>
      </c>
      <c r="AC340" s="12">
        <f t="shared" si="160"/>
        <v>0</v>
      </c>
      <c r="AD340" s="11">
        <f t="shared" si="161"/>
        <v>0</v>
      </c>
      <c r="AE340" s="12">
        <f t="shared" si="162"/>
        <v>0</v>
      </c>
      <c r="AF340" s="11">
        <f t="shared" si="163"/>
        <v>0</v>
      </c>
      <c r="AG340" s="12">
        <f t="shared" si="164"/>
        <v>0</v>
      </c>
      <c r="AH340" s="11">
        <f t="shared" si="165"/>
        <v>0</v>
      </c>
      <c r="AI340" s="12">
        <f t="shared" si="166"/>
        <v>0</v>
      </c>
      <c r="AJ340" s="11">
        <f t="shared" si="167"/>
        <v>0</v>
      </c>
      <c r="AK340" s="12">
        <f t="shared" si="168"/>
        <v>0</v>
      </c>
    </row>
    <row r="341" spans="1:37" x14ac:dyDescent="0.3">
      <c r="A341">
        <v>578958</v>
      </c>
      <c r="C341" s="1">
        <v>43538</v>
      </c>
      <c r="D341">
        <v>4</v>
      </c>
      <c r="E341" t="s">
        <v>245</v>
      </c>
      <c r="F341" t="s">
        <v>165</v>
      </c>
      <c r="G341" t="s">
        <v>93</v>
      </c>
      <c r="H341" s="23">
        <v>8267000</v>
      </c>
      <c r="J341" s="11">
        <f t="shared" si="141"/>
        <v>0</v>
      </c>
      <c r="K341" s="12">
        <f t="shared" si="142"/>
        <v>0</v>
      </c>
      <c r="L341">
        <f t="shared" si="143"/>
        <v>0</v>
      </c>
      <c r="M341">
        <f t="shared" si="144"/>
        <v>0</v>
      </c>
      <c r="N341" s="11">
        <f t="shared" si="145"/>
        <v>0</v>
      </c>
      <c r="O341" s="12">
        <f t="shared" si="146"/>
        <v>0</v>
      </c>
      <c r="P341">
        <f t="shared" si="147"/>
        <v>0</v>
      </c>
      <c r="Q341">
        <f t="shared" si="148"/>
        <v>0</v>
      </c>
      <c r="R341" s="11">
        <f t="shared" si="149"/>
        <v>0</v>
      </c>
      <c r="S341" s="12">
        <f t="shared" si="150"/>
        <v>0</v>
      </c>
      <c r="T341" s="11">
        <f t="shared" si="151"/>
        <v>0</v>
      </c>
      <c r="U341" s="12">
        <f t="shared" si="152"/>
        <v>0</v>
      </c>
      <c r="V341" s="11">
        <f t="shared" si="153"/>
        <v>0</v>
      </c>
      <c r="W341" s="12">
        <f t="shared" si="154"/>
        <v>0</v>
      </c>
      <c r="X341" s="11">
        <f t="shared" si="155"/>
        <v>0</v>
      </c>
      <c r="Y341" s="12">
        <f t="shared" si="156"/>
        <v>0</v>
      </c>
      <c r="Z341" s="11">
        <f t="shared" si="157"/>
        <v>0</v>
      </c>
      <c r="AA341" s="12">
        <f t="shared" si="158"/>
        <v>0</v>
      </c>
      <c r="AB341" s="11">
        <f t="shared" si="159"/>
        <v>0</v>
      </c>
      <c r="AC341" s="12">
        <f t="shared" si="160"/>
        <v>0</v>
      </c>
      <c r="AD341" s="11">
        <f t="shared" si="161"/>
        <v>0</v>
      </c>
      <c r="AE341" s="12">
        <f t="shared" si="162"/>
        <v>0</v>
      </c>
      <c r="AF341" s="11">
        <f t="shared" si="163"/>
        <v>0</v>
      </c>
      <c r="AG341" s="12">
        <f t="shared" si="164"/>
        <v>0</v>
      </c>
      <c r="AH341" s="11">
        <f t="shared" si="165"/>
        <v>0</v>
      </c>
      <c r="AI341" s="12">
        <f t="shared" si="166"/>
        <v>0</v>
      </c>
      <c r="AJ341" s="11">
        <f t="shared" si="167"/>
        <v>0</v>
      </c>
      <c r="AK341" s="12">
        <f t="shared" si="168"/>
        <v>0</v>
      </c>
    </row>
    <row r="342" spans="1:37" x14ac:dyDescent="0.3">
      <c r="A342">
        <v>578958</v>
      </c>
      <c r="C342" s="1">
        <v>43538</v>
      </c>
      <c r="D342">
        <v>5</v>
      </c>
      <c r="E342" t="s">
        <v>245</v>
      </c>
      <c r="F342" t="s">
        <v>165</v>
      </c>
      <c r="G342" t="s">
        <v>25</v>
      </c>
      <c r="H342" s="23">
        <v>8289700</v>
      </c>
      <c r="J342" s="11">
        <f t="shared" si="141"/>
        <v>0</v>
      </c>
      <c r="K342" s="12">
        <f t="shared" si="142"/>
        <v>0</v>
      </c>
      <c r="L342">
        <f t="shared" si="143"/>
        <v>0</v>
      </c>
      <c r="M342">
        <f t="shared" si="144"/>
        <v>0</v>
      </c>
      <c r="N342" s="11">
        <f t="shared" si="145"/>
        <v>0</v>
      </c>
      <c r="O342" s="12">
        <f t="shared" si="146"/>
        <v>0</v>
      </c>
      <c r="P342">
        <f t="shared" si="147"/>
        <v>0</v>
      </c>
      <c r="Q342">
        <f t="shared" si="148"/>
        <v>0</v>
      </c>
      <c r="R342" s="11">
        <f t="shared" si="149"/>
        <v>0</v>
      </c>
      <c r="S342" s="12">
        <f t="shared" si="150"/>
        <v>0</v>
      </c>
      <c r="T342" s="11">
        <f t="shared" si="151"/>
        <v>0</v>
      </c>
      <c r="U342" s="12">
        <f t="shared" si="152"/>
        <v>0</v>
      </c>
      <c r="V342" s="11">
        <f t="shared" si="153"/>
        <v>0</v>
      </c>
      <c r="W342" s="12">
        <f t="shared" si="154"/>
        <v>0</v>
      </c>
      <c r="X342" s="11">
        <f t="shared" si="155"/>
        <v>0</v>
      </c>
      <c r="Y342" s="12">
        <f t="shared" si="156"/>
        <v>0</v>
      </c>
      <c r="Z342" s="11">
        <f t="shared" si="157"/>
        <v>0</v>
      </c>
      <c r="AA342" s="12">
        <f t="shared" si="158"/>
        <v>0</v>
      </c>
      <c r="AB342" s="11">
        <f t="shared" si="159"/>
        <v>0</v>
      </c>
      <c r="AC342" s="12">
        <f t="shared" si="160"/>
        <v>0</v>
      </c>
      <c r="AD342" s="11">
        <f t="shared" si="161"/>
        <v>0</v>
      </c>
      <c r="AE342" s="12">
        <f t="shared" si="162"/>
        <v>0</v>
      </c>
      <c r="AF342" s="11">
        <f t="shared" si="163"/>
        <v>0</v>
      </c>
      <c r="AG342" s="12">
        <f t="shared" si="164"/>
        <v>0</v>
      </c>
      <c r="AH342" s="11">
        <f t="shared" si="165"/>
        <v>0</v>
      </c>
      <c r="AI342" s="12">
        <f t="shared" si="166"/>
        <v>0</v>
      </c>
      <c r="AJ342" s="11">
        <f t="shared" si="167"/>
        <v>0</v>
      </c>
      <c r="AK342" s="12">
        <f t="shared" si="168"/>
        <v>0</v>
      </c>
    </row>
    <row r="343" spans="1:37" x14ac:dyDescent="0.3">
      <c r="A343">
        <v>578958</v>
      </c>
      <c r="C343" s="1">
        <v>43538</v>
      </c>
      <c r="D343">
        <v>6</v>
      </c>
      <c r="E343" t="s">
        <v>245</v>
      </c>
      <c r="F343" t="s">
        <v>165</v>
      </c>
      <c r="G343" t="s">
        <v>20</v>
      </c>
      <c r="H343" s="23">
        <v>10642143</v>
      </c>
      <c r="J343" s="11">
        <f t="shared" si="141"/>
        <v>0</v>
      </c>
      <c r="K343" s="12">
        <f t="shared" si="142"/>
        <v>0</v>
      </c>
      <c r="L343">
        <f t="shared" si="143"/>
        <v>0</v>
      </c>
      <c r="M343">
        <f t="shared" si="144"/>
        <v>0</v>
      </c>
      <c r="N343" s="11">
        <f t="shared" si="145"/>
        <v>0</v>
      </c>
      <c r="O343" s="12">
        <f t="shared" si="146"/>
        <v>0</v>
      </c>
      <c r="P343">
        <f t="shared" si="147"/>
        <v>0</v>
      </c>
      <c r="Q343">
        <f t="shared" si="148"/>
        <v>0</v>
      </c>
      <c r="R343" s="11">
        <f t="shared" si="149"/>
        <v>1</v>
      </c>
      <c r="S343" s="12">
        <f t="shared" si="150"/>
        <v>0</v>
      </c>
      <c r="T343" s="11">
        <f t="shared" si="151"/>
        <v>0</v>
      </c>
      <c r="U343" s="12">
        <f t="shared" si="152"/>
        <v>0</v>
      </c>
      <c r="V343" s="11">
        <f t="shared" si="153"/>
        <v>0</v>
      </c>
      <c r="W343" s="12">
        <f t="shared" si="154"/>
        <v>0</v>
      </c>
      <c r="X343" s="11">
        <f t="shared" si="155"/>
        <v>0</v>
      </c>
      <c r="Y343" s="12">
        <f t="shared" si="156"/>
        <v>0</v>
      </c>
      <c r="Z343" s="11">
        <f t="shared" si="157"/>
        <v>0</v>
      </c>
      <c r="AA343" s="12">
        <f t="shared" si="158"/>
        <v>0</v>
      </c>
      <c r="AB343" s="11">
        <f t="shared" si="159"/>
        <v>0</v>
      </c>
      <c r="AC343" s="12">
        <f t="shared" si="160"/>
        <v>0</v>
      </c>
      <c r="AD343" s="11">
        <f t="shared" si="161"/>
        <v>0</v>
      </c>
      <c r="AE343" s="12">
        <f t="shared" si="162"/>
        <v>0</v>
      </c>
      <c r="AF343" s="11">
        <f t="shared" si="163"/>
        <v>0</v>
      </c>
      <c r="AG343" s="12">
        <f t="shared" si="164"/>
        <v>0</v>
      </c>
      <c r="AH343" s="11">
        <f t="shared" si="165"/>
        <v>0</v>
      </c>
      <c r="AI343" s="12">
        <f t="shared" si="166"/>
        <v>0</v>
      </c>
      <c r="AJ343" s="11">
        <f t="shared" si="167"/>
        <v>0</v>
      </c>
      <c r="AK343" s="12">
        <f t="shared" si="168"/>
        <v>0</v>
      </c>
    </row>
    <row r="344" spans="1:37" x14ac:dyDescent="0.3">
      <c r="A344">
        <v>578958</v>
      </c>
      <c r="C344" s="1">
        <v>43538</v>
      </c>
      <c r="D344">
        <v>7</v>
      </c>
      <c r="E344" t="s">
        <v>245</v>
      </c>
      <c r="F344" t="s">
        <v>165</v>
      </c>
      <c r="G344" t="s">
        <v>156</v>
      </c>
      <c r="H344" s="23">
        <v>18325652</v>
      </c>
      <c r="J344" s="11">
        <f t="shared" si="141"/>
        <v>1</v>
      </c>
      <c r="K344" s="12">
        <f t="shared" si="142"/>
        <v>0</v>
      </c>
      <c r="L344">
        <f t="shared" si="143"/>
        <v>0</v>
      </c>
      <c r="M344">
        <f t="shared" si="144"/>
        <v>0</v>
      </c>
      <c r="N344" s="11">
        <f t="shared" si="145"/>
        <v>0</v>
      </c>
      <c r="O344" s="12">
        <f t="shared" si="146"/>
        <v>0</v>
      </c>
      <c r="P344">
        <f t="shared" si="147"/>
        <v>0</v>
      </c>
      <c r="Q344">
        <f t="shared" si="148"/>
        <v>0</v>
      </c>
      <c r="R344" s="11">
        <f t="shared" si="149"/>
        <v>0</v>
      </c>
      <c r="S344" s="12">
        <f t="shared" si="150"/>
        <v>0</v>
      </c>
      <c r="T344" s="11">
        <f t="shared" si="151"/>
        <v>0</v>
      </c>
      <c r="U344" s="12">
        <f t="shared" si="152"/>
        <v>0</v>
      </c>
      <c r="V344" s="11">
        <f t="shared" si="153"/>
        <v>0</v>
      </c>
      <c r="W344" s="12">
        <f t="shared" si="154"/>
        <v>0</v>
      </c>
      <c r="X344" s="11">
        <f t="shared" si="155"/>
        <v>0</v>
      </c>
      <c r="Y344" s="12">
        <f t="shared" si="156"/>
        <v>0</v>
      </c>
      <c r="Z344" s="11">
        <f t="shared" si="157"/>
        <v>0</v>
      </c>
      <c r="AA344" s="12">
        <f t="shared" si="158"/>
        <v>0</v>
      </c>
      <c r="AB344" s="11">
        <f t="shared" si="159"/>
        <v>0</v>
      </c>
      <c r="AC344" s="12">
        <f t="shared" si="160"/>
        <v>0</v>
      </c>
      <c r="AD344" s="11">
        <f t="shared" si="161"/>
        <v>0</v>
      </c>
      <c r="AE344" s="12">
        <f t="shared" si="162"/>
        <v>0</v>
      </c>
      <c r="AF344" s="11">
        <f t="shared" si="163"/>
        <v>0</v>
      </c>
      <c r="AG344" s="12">
        <f t="shared" si="164"/>
        <v>0</v>
      </c>
      <c r="AH344" s="11">
        <f t="shared" si="165"/>
        <v>0</v>
      </c>
      <c r="AI344" s="12">
        <f t="shared" si="166"/>
        <v>0</v>
      </c>
      <c r="AJ344" s="11">
        <f t="shared" si="167"/>
        <v>0</v>
      </c>
      <c r="AK344" s="12">
        <f t="shared" si="168"/>
        <v>0</v>
      </c>
    </row>
    <row r="345" spans="1:37" x14ac:dyDescent="0.3">
      <c r="C345" s="1"/>
      <c r="J345" s="11">
        <f t="shared" si="141"/>
        <v>0</v>
      </c>
      <c r="K345" s="12">
        <f t="shared" si="142"/>
        <v>0</v>
      </c>
      <c r="L345">
        <f t="shared" si="143"/>
        <v>0</v>
      </c>
      <c r="M345">
        <f t="shared" si="144"/>
        <v>0</v>
      </c>
      <c r="N345" s="11">
        <f t="shared" si="145"/>
        <v>0</v>
      </c>
      <c r="O345" s="12">
        <f t="shared" si="146"/>
        <v>0</v>
      </c>
      <c r="P345">
        <f t="shared" si="147"/>
        <v>0</v>
      </c>
      <c r="Q345">
        <f t="shared" si="148"/>
        <v>0</v>
      </c>
      <c r="R345" s="11">
        <f t="shared" si="149"/>
        <v>0</v>
      </c>
      <c r="S345" s="12">
        <f t="shared" si="150"/>
        <v>0</v>
      </c>
      <c r="T345" s="11">
        <f t="shared" si="151"/>
        <v>0</v>
      </c>
      <c r="U345" s="12">
        <f t="shared" si="152"/>
        <v>0</v>
      </c>
      <c r="V345" s="11">
        <f t="shared" si="153"/>
        <v>0</v>
      </c>
      <c r="W345" s="12">
        <f t="shared" si="154"/>
        <v>0</v>
      </c>
      <c r="X345" s="11">
        <f t="shared" si="155"/>
        <v>0</v>
      </c>
      <c r="Y345" s="12">
        <f t="shared" si="156"/>
        <v>0</v>
      </c>
      <c r="Z345" s="11">
        <f t="shared" si="157"/>
        <v>0</v>
      </c>
      <c r="AA345" s="12">
        <f t="shared" si="158"/>
        <v>0</v>
      </c>
      <c r="AB345" s="11">
        <f t="shared" si="159"/>
        <v>0</v>
      </c>
      <c r="AC345" s="12">
        <f t="shared" si="160"/>
        <v>0</v>
      </c>
      <c r="AD345" s="11">
        <f t="shared" si="161"/>
        <v>0</v>
      </c>
      <c r="AE345" s="12">
        <f t="shared" si="162"/>
        <v>0</v>
      </c>
      <c r="AF345" s="11">
        <f t="shared" si="163"/>
        <v>0</v>
      </c>
      <c r="AG345" s="12">
        <f t="shared" si="164"/>
        <v>0</v>
      </c>
      <c r="AH345" s="11">
        <f t="shared" si="165"/>
        <v>0</v>
      </c>
      <c r="AI345" s="12">
        <f t="shared" si="166"/>
        <v>0</v>
      </c>
      <c r="AJ345" s="11">
        <f t="shared" si="167"/>
        <v>0</v>
      </c>
      <c r="AK345" s="12">
        <f t="shared" si="168"/>
        <v>0</v>
      </c>
    </row>
    <row r="346" spans="1:37" x14ac:dyDescent="0.3">
      <c r="A346">
        <v>579316</v>
      </c>
      <c r="C346" s="1">
        <v>43537</v>
      </c>
      <c r="D346">
        <v>1</v>
      </c>
      <c r="E346" t="s">
        <v>221</v>
      </c>
      <c r="F346" t="s">
        <v>165</v>
      </c>
      <c r="G346" t="s">
        <v>156</v>
      </c>
      <c r="H346" s="23">
        <v>11229000</v>
      </c>
      <c r="J346" s="11">
        <f t="shared" si="141"/>
        <v>1</v>
      </c>
      <c r="K346" s="12">
        <f t="shared" si="142"/>
        <v>1</v>
      </c>
      <c r="L346">
        <f t="shared" si="143"/>
        <v>0</v>
      </c>
      <c r="M346">
        <f t="shared" si="144"/>
        <v>0</v>
      </c>
      <c r="N346" s="11">
        <f t="shared" si="145"/>
        <v>0</v>
      </c>
      <c r="O346" s="12">
        <f t="shared" si="146"/>
        <v>0</v>
      </c>
      <c r="P346">
        <f t="shared" si="147"/>
        <v>0</v>
      </c>
      <c r="Q346">
        <f t="shared" si="148"/>
        <v>0</v>
      </c>
      <c r="R346" s="11">
        <f t="shared" si="149"/>
        <v>0</v>
      </c>
      <c r="S346" s="12">
        <f t="shared" si="150"/>
        <v>0</v>
      </c>
      <c r="T346" s="11">
        <f t="shared" si="151"/>
        <v>0</v>
      </c>
      <c r="U346" s="12">
        <f t="shared" si="152"/>
        <v>0</v>
      </c>
      <c r="V346" s="11">
        <f t="shared" si="153"/>
        <v>0</v>
      </c>
      <c r="W346" s="12">
        <f t="shared" si="154"/>
        <v>0</v>
      </c>
      <c r="X346" s="11">
        <f t="shared" si="155"/>
        <v>0</v>
      </c>
      <c r="Y346" s="12">
        <f t="shared" si="156"/>
        <v>0</v>
      </c>
      <c r="Z346" s="11">
        <f t="shared" si="157"/>
        <v>0</v>
      </c>
      <c r="AA346" s="12">
        <f t="shared" si="158"/>
        <v>0</v>
      </c>
      <c r="AB346" s="11">
        <f t="shared" si="159"/>
        <v>0</v>
      </c>
      <c r="AC346" s="12">
        <f t="shared" si="160"/>
        <v>0</v>
      </c>
      <c r="AD346" s="11">
        <f t="shared" si="161"/>
        <v>0</v>
      </c>
      <c r="AE346" s="12">
        <f t="shared" si="162"/>
        <v>0</v>
      </c>
      <c r="AF346" s="11">
        <f t="shared" si="163"/>
        <v>0</v>
      </c>
      <c r="AG346" s="12">
        <f t="shared" si="164"/>
        <v>0</v>
      </c>
      <c r="AH346" s="11">
        <f t="shared" si="165"/>
        <v>0</v>
      </c>
      <c r="AI346" s="12">
        <f t="shared" si="166"/>
        <v>0</v>
      </c>
      <c r="AJ346" s="11">
        <f t="shared" si="167"/>
        <v>0</v>
      </c>
      <c r="AK346" s="12">
        <f t="shared" si="168"/>
        <v>0</v>
      </c>
    </row>
    <row r="347" spans="1:37" x14ac:dyDescent="0.3">
      <c r="A347">
        <v>579316</v>
      </c>
      <c r="C347" s="1">
        <v>43537</v>
      </c>
      <c r="D347">
        <v>2</v>
      </c>
      <c r="E347" t="s">
        <v>221</v>
      </c>
      <c r="F347" t="s">
        <v>165</v>
      </c>
      <c r="G347" t="s">
        <v>42</v>
      </c>
      <c r="H347" s="23">
        <v>11387000</v>
      </c>
      <c r="J347" s="11">
        <f t="shared" si="141"/>
        <v>0</v>
      </c>
      <c r="K347" s="12">
        <f t="shared" si="142"/>
        <v>0</v>
      </c>
      <c r="L347">
        <f t="shared" si="143"/>
        <v>0</v>
      </c>
      <c r="M347">
        <f t="shared" si="144"/>
        <v>0</v>
      </c>
      <c r="N347" s="11">
        <f t="shared" si="145"/>
        <v>0</v>
      </c>
      <c r="O347" s="12">
        <f t="shared" si="146"/>
        <v>0</v>
      </c>
      <c r="P347">
        <f t="shared" si="147"/>
        <v>0</v>
      </c>
      <c r="Q347">
        <f t="shared" si="148"/>
        <v>0</v>
      </c>
      <c r="R347" s="11">
        <f t="shared" si="149"/>
        <v>0</v>
      </c>
      <c r="S347" s="12">
        <f t="shared" si="150"/>
        <v>0</v>
      </c>
      <c r="T347" s="11">
        <f t="shared" si="151"/>
        <v>0</v>
      </c>
      <c r="U347" s="12">
        <f t="shared" si="152"/>
        <v>0</v>
      </c>
      <c r="V347" s="11">
        <f t="shared" si="153"/>
        <v>0</v>
      </c>
      <c r="W347" s="12">
        <f t="shared" si="154"/>
        <v>0</v>
      </c>
      <c r="X347" s="11">
        <f t="shared" si="155"/>
        <v>0</v>
      </c>
      <c r="Y347" s="12">
        <f t="shared" si="156"/>
        <v>0</v>
      </c>
      <c r="Z347" s="11">
        <f t="shared" si="157"/>
        <v>0</v>
      </c>
      <c r="AA347" s="12">
        <f t="shared" si="158"/>
        <v>0</v>
      </c>
      <c r="AB347" s="11">
        <f t="shared" si="159"/>
        <v>0</v>
      </c>
      <c r="AC347" s="12">
        <f t="shared" si="160"/>
        <v>0</v>
      </c>
      <c r="AD347" s="11">
        <f t="shared" si="161"/>
        <v>0</v>
      </c>
      <c r="AE347" s="12">
        <f t="shared" si="162"/>
        <v>0</v>
      </c>
      <c r="AF347" s="11">
        <f t="shared" si="163"/>
        <v>0</v>
      </c>
      <c r="AG347" s="12">
        <f t="shared" si="164"/>
        <v>0</v>
      </c>
      <c r="AH347" s="11">
        <f t="shared" si="165"/>
        <v>0</v>
      </c>
      <c r="AI347" s="12">
        <f t="shared" si="166"/>
        <v>0</v>
      </c>
      <c r="AJ347" s="11">
        <f t="shared" si="167"/>
        <v>0</v>
      </c>
      <c r="AK347" s="12">
        <f t="shared" si="168"/>
        <v>0</v>
      </c>
    </row>
    <row r="348" spans="1:37" x14ac:dyDescent="0.3">
      <c r="A348">
        <v>579316</v>
      </c>
      <c r="C348" s="1">
        <v>43537</v>
      </c>
      <c r="D348">
        <v>3</v>
      </c>
      <c r="E348" t="s">
        <v>221</v>
      </c>
      <c r="F348" t="s">
        <v>165</v>
      </c>
      <c r="G348" t="s">
        <v>12</v>
      </c>
      <c r="H348" s="23">
        <v>11895190</v>
      </c>
      <c r="J348" s="11">
        <f t="shared" si="141"/>
        <v>0</v>
      </c>
      <c r="K348" s="12">
        <f t="shared" si="142"/>
        <v>0</v>
      </c>
      <c r="L348">
        <f t="shared" si="143"/>
        <v>0</v>
      </c>
      <c r="M348">
        <f t="shared" si="144"/>
        <v>0</v>
      </c>
      <c r="N348" s="11">
        <f t="shared" si="145"/>
        <v>0</v>
      </c>
      <c r="O348" s="12">
        <f t="shared" si="146"/>
        <v>0</v>
      </c>
      <c r="P348">
        <f t="shared" si="147"/>
        <v>0</v>
      </c>
      <c r="Q348">
        <f t="shared" si="148"/>
        <v>0</v>
      </c>
      <c r="R348" s="11">
        <f t="shared" si="149"/>
        <v>0</v>
      </c>
      <c r="S348" s="12">
        <f t="shared" si="150"/>
        <v>0</v>
      </c>
      <c r="T348" s="11">
        <f t="shared" si="151"/>
        <v>0</v>
      </c>
      <c r="U348" s="12">
        <f t="shared" si="152"/>
        <v>0</v>
      </c>
      <c r="V348" s="11">
        <f t="shared" si="153"/>
        <v>1</v>
      </c>
      <c r="W348" s="12">
        <f t="shared" si="154"/>
        <v>0</v>
      </c>
      <c r="X348" s="11">
        <f t="shared" si="155"/>
        <v>0</v>
      </c>
      <c r="Y348" s="12">
        <f t="shared" si="156"/>
        <v>0</v>
      </c>
      <c r="Z348" s="11">
        <f t="shared" si="157"/>
        <v>0</v>
      </c>
      <c r="AA348" s="12">
        <f t="shared" si="158"/>
        <v>0</v>
      </c>
      <c r="AB348" s="11">
        <f t="shared" si="159"/>
        <v>0</v>
      </c>
      <c r="AC348" s="12">
        <f t="shared" si="160"/>
        <v>0</v>
      </c>
      <c r="AD348" s="11">
        <f t="shared" si="161"/>
        <v>0</v>
      </c>
      <c r="AE348" s="12">
        <f t="shared" si="162"/>
        <v>0</v>
      </c>
      <c r="AF348" s="11">
        <f t="shared" si="163"/>
        <v>0</v>
      </c>
      <c r="AG348" s="12">
        <f t="shared" si="164"/>
        <v>0</v>
      </c>
      <c r="AH348" s="11">
        <f t="shared" si="165"/>
        <v>0</v>
      </c>
      <c r="AI348" s="12">
        <f t="shared" si="166"/>
        <v>0</v>
      </c>
      <c r="AJ348" s="11">
        <f t="shared" si="167"/>
        <v>0</v>
      </c>
      <c r="AK348" s="12">
        <f t="shared" si="168"/>
        <v>0</v>
      </c>
    </row>
    <row r="349" spans="1:37" x14ac:dyDescent="0.3">
      <c r="A349">
        <v>579316</v>
      </c>
      <c r="C349" s="1">
        <v>43537</v>
      </c>
      <c r="D349">
        <v>4</v>
      </c>
      <c r="E349" t="s">
        <v>221</v>
      </c>
      <c r="F349" t="s">
        <v>165</v>
      </c>
      <c r="G349" t="s">
        <v>51</v>
      </c>
      <c r="H349" s="23">
        <v>12212212</v>
      </c>
      <c r="J349" s="11">
        <f t="shared" si="141"/>
        <v>0</v>
      </c>
      <c r="K349" s="12">
        <f t="shared" si="142"/>
        <v>0</v>
      </c>
      <c r="L349">
        <f t="shared" si="143"/>
        <v>0</v>
      </c>
      <c r="M349">
        <f t="shared" si="144"/>
        <v>0</v>
      </c>
      <c r="N349" s="11">
        <f t="shared" si="145"/>
        <v>0</v>
      </c>
      <c r="O349" s="12">
        <f t="shared" si="146"/>
        <v>0</v>
      </c>
      <c r="P349">
        <f t="shared" si="147"/>
        <v>0</v>
      </c>
      <c r="Q349">
        <f t="shared" si="148"/>
        <v>0</v>
      </c>
      <c r="R349" s="11">
        <f t="shared" si="149"/>
        <v>0</v>
      </c>
      <c r="S349" s="12">
        <f t="shared" si="150"/>
        <v>0</v>
      </c>
      <c r="T349" s="11">
        <f t="shared" si="151"/>
        <v>0</v>
      </c>
      <c r="U349" s="12">
        <f t="shared" si="152"/>
        <v>0</v>
      </c>
      <c r="V349" s="11">
        <f t="shared" si="153"/>
        <v>0</v>
      </c>
      <c r="W349" s="12">
        <f t="shared" si="154"/>
        <v>0</v>
      </c>
      <c r="X349" s="11">
        <f t="shared" si="155"/>
        <v>0</v>
      </c>
      <c r="Y349" s="12">
        <f t="shared" si="156"/>
        <v>0</v>
      </c>
      <c r="Z349" s="11">
        <f t="shared" si="157"/>
        <v>0</v>
      </c>
      <c r="AA349" s="12">
        <f t="shared" si="158"/>
        <v>0</v>
      </c>
      <c r="AB349" s="11">
        <f t="shared" si="159"/>
        <v>0</v>
      </c>
      <c r="AC349" s="12">
        <f t="shared" si="160"/>
        <v>0</v>
      </c>
      <c r="AD349" s="11">
        <f t="shared" si="161"/>
        <v>0</v>
      </c>
      <c r="AE349" s="12">
        <f t="shared" si="162"/>
        <v>0</v>
      </c>
      <c r="AF349" s="11">
        <f t="shared" si="163"/>
        <v>0</v>
      </c>
      <c r="AG349" s="12">
        <f t="shared" si="164"/>
        <v>0</v>
      </c>
      <c r="AH349" s="11">
        <f t="shared" si="165"/>
        <v>0</v>
      </c>
      <c r="AI349" s="12">
        <f t="shared" si="166"/>
        <v>0</v>
      </c>
      <c r="AJ349" s="11">
        <f t="shared" si="167"/>
        <v>0</v>
      </c>
      <c r="AK349" s="12">
        <f t="shared" si="168"/>
        <v>0</v>
      </c>
    </row>
    <row r="350" spans="1:37" x14ac:dyDescent="0.3">
      <c r="A350">
        <v>579316</v>
      </c>
      <c r="C350" s="1">
        <v>43537</v>
      </c>
      <c r="D350">
        <v>5</v>
      </c>
      <c r="E350" t="s">
        <v>221</v>
      </c>
      <c r="F350" t="s">
        <v>165</v>
      </c>
      <c r="G350" t="s">
        <v>16</v>
      </c>
      <c r="H350" s="23">
        <v>13101817</v>
      </c>
      <c r="J350" s="11">
        <f t="shared" si="141"/>
        <v>0</v>
      </c>
      <c r="K350" s="12">
        <f t="shared" si="142"/>
        <v>0</v>
      </c>
      <c r="L350">
        <f t="shared" si="143"/>
        <v>0</v>
      </c>
      <c r="M350">
        <f t="shared" si="144"/>
        <v>0</v>
      </c>
      <c r="N350" s="11">
        <f t="shared" si="145"/>
        <v>0</v>
      </c>
      <c r="O350" s="12">
        <f t="shared" si="146"/>
        <v>0</v>
      </c>
      <c r="P350">
        <f t="shared" si="147"/>
        <v>0</v>
      </c>
      <c r="Q350">
        <f t="shared" si="148"/>
        <v>0</v>
      </c>
      <c r="R350" s="11">
        <f t="shared" si="149"/>
        <v>0</v>
      </c>
      <c r="S350" s="12">
        <f t="shared" si="150"/>
        <v>0</v>
      </c>
      <c r="T350" s="11">
        <f t="shared" si="151"/>
        <v>1</v>
      </c>
      <c r="U350" s="12">
        <f t="shared" si="152"/>
        <v>0</v>
      </c>
      <c r="V350" s="11">
        <f t="shared" si="153"/>
        <v>0</v>
      </c>
      <c r="W350" s="12">
        <f t="shared" si="154"/>
        <v>0</v>
      </c>
      <c r="X350" s="11">
        <f t="shared" si="155"/>
        <v>0</v>
      </c>
      <c r="Y350" s="12">
        <f t="shared" si="156"/>
        <v>0</v>
      </c>
      <c r="Z350" s="11">
        <f t="shared" si="157"/>
        <v>0</v>
      </c>
      <c r="AA350" s="12">
        <f t="shared" si="158"/>
        <v>0</v>
      </c>
      <c r="AB350" s="11">
        <f t="shared" si="159"/>
        <v>0</v>
      </c>
      <c r="AC350" s="12">
        <f t="shared" si="160"/>
        <v>0</v>
      </c>
      <c r="AD350" s="11">
        <f t="shared" si="161"/>
        <v>0</v>
      </c>
      <c r="AE350" s="12">
        <f t="shared" si="162"/>
        <v>0</v>
      </c>
      <c r="AF350" s="11">
        <f t="shared" si="163"/>
        <v>0</v>
      </c>
      <c r="AG350" s="12">
        <f t="shared" si="164"/>
        <v>0</v>
      </c>
      <c r="AH350" s="11">
        <f t="shared" si="165"/>
        <v>0</v>
      </c>
      <c r="AI350" s="12">
        <f t="shared" si="166"/>
        <v>0</v>
      </c>
      <c r="AJ350" s="11">
        <f t="shared" si="167"/>
        <v>0</v>
      </c>
      <c r="AK350" s="12">
        <f t="shared" si="168"/>
        <v>0</v>
      </c>
    </row>
    <row r="351" spans="1:37" x14ac:dyDescent="0.3">
      <c r="A351">
        <v>579316</v>
      </c>
      <c r="C351" s="1">
        <v>43537</v>
      </c>
      <c r="D351">
        <v>6</v>
      </c>
      <c r="E351" t="s">
        <v>221</v>
      </c>
      <c r="F351" t="s">
        <v>165</v>
      </c>
      <c r="G351" t="s">
        <v>19</v>
      </c>
      <c r="H351" s="23">
        <v>13988000</v>
      </c>
      <c r="J351" s="11">
        <f t="shared" si="141"/>
        <v>0</v>
      </c>
      <c r="K351" s="12">
        <f t="shared" si="142"/>
        <v>0</v>
      </c>
      <c r="L351">
        <f t="shared" si="143"/>
        <v>0</v>
      </c>
      <c r="M351">
        <f t="shared" si="144"/>
        <v>0</v>
      </c>
      <c r="N351" s="11">
        <f t="shared" si="145"/>
        <v>0</v>
      </c>
      <c r="O351" s="12">
        <f t="shared" si="146"/>
        <v>0</v>
      </c>
      <c r="P351">
        <f t="shared" si="147"/>
        <v>0</v>
      </c>
      <c r="Q351">
        <f t="shared" si="148"/>
        <v>0</v>
      </c>
      <c r="R351" s="11">
        <f t="shared" si="149"/>
        <v>0</v>
      </c>
      <c r="S351" s="12">
        <f t="shared" si="150"/>
        <v>0</v>
      </c>
      <c r="T351" s="11">
        <f t="shared" si="151"/>
        <v>0</v>
      </c>
      <c r="U351" s="12">
        <f t="shared" si="152"/>
        <v>0</v>
      </c>
      <c r="V351" s="11">
        <f t="shared" si="153"/>
        <v>0</v>
      </c>
      <c r="W351" s="12">
        <f t="shared" si="154"/>
        <v>0</v>
      </c>
      <c r="X351" s="11">
        <f t="shared" si="155"/>
        <v>0</v>
      </c>
      <c r="Y351" s="12">
        <f t="shared" si="156"/>
        <v>0</v>
      </c>
      <c r="Z351" s="11">
        <f t="shared" si="157"/>
        <v>0</v>
      </c>
      <c r="AA351" s="12">
        <f t="shared" si="158"/>
        <v>0</v>
      </c>
      <c r="AB351" s="11">
        <f t="shared" si="159"/>
        <v>0</v>
      </c>
      <c r="AC351" s="12">
        <f t="shared" si="160"/>
        <v>0</v>
      </c>
      <c r="AD351" s="11">
        <f t="shared" si="161"/>
        <v>0</v>
      </c>
      <c r="AE351" s="12">
        <f t="shared" si="162"/>
        <v>0</v>
      </c>
      <c r="AF351" s="11">
        <f t="shared" si="163"/>
        <v>0</v>
      </c>
      <c r="AG351" s="12">
        <f t="shared" si="164"/>
        <v>0</v>
      </c>
      <c r="AH351" s="11">
        <f t="shared" si="165"/>
        <v>0</v>
      </c>
      <c r="AI351" s="12">
        <f t="shared" si="166"/>
        <v>0</v>
      </c>
      <c r="AJ351" s="11">
        <f t="shared" si="167"/>
        <v>0</v>
      </c>
      <c r="AK351" s="12">
        <f t="shared" si="168"/>
        <v>0</v>
      </c>
    </row>
    <row r="352" spans="1:37" x14ac:dyDescent="0.3">
      <c r="C352" s="1"/>
      <c r="J352" s="11">
        <f t="shared" si="141"/>
        <v>0</v>
      </c>
      <c r="K352" s="12">
        <f t="shared" si="142"/>
        <v>0</v>
      </c>
      <c r="L352">
        <f t="shared" si="143"/>
        <v>0</v>
      </c>
      <c r="M352">
        <f t="shared" si="144"/>
        <v>0</v>
      </c>
      <c r="N352" s="11">
        <f t="shared" si="145"/>
        <v>0</v>
      </c>
      <c r="O352" s="12">
        <f t="shared" si="146"/>
        <v>0</v>
      </c>
      <c r="P352">
        <f t="shared" si="147"/>
        <v>0</v>
      </c>
      <c r="Q352">
        <f t="shared" si="148"/>
        <v>0</v>
      </c>
      <c r="R352" s="11">
        <f t="shared" si="149"/>
        <v>0</v>
      </c>
      <c r="S352" s="12">
        <f t="shared" si="150"/>
        <v>0</v>
      </c>
      <c r="T352" s="11">
        <f t="shared" si="151"/>
        <v>0</v>
      </c>
      <c r="U352" s="12">
        <f t="shared" si="152"/>
        <v>0</v>
      </c>
      <c r="V352" s="11">
        <f t="shared" si="153"/>
        <v>0</v>
      </c>
      <c r="W352" s="12">
        <f t="shared" si="154"/>
        <v>0</v>
      </c>
      <c r="X352" s="11">
        <f t="shared" si="155"/>
        <v>0</v>
      </c>
      <c r="Y352" s="12">
        <f t="shared" si="156"/>
        <v>0</v>
      </c>
      <c r="Z352" s="11">
        <f t="shared" si="157"/>
        <v>0</v>
      </c>
      <c r="AA352" s="12">
        <f t="shared" si="158"/>
        <v>0</v>
      </c>
      <c r="AB352" s="11">
        <f t="shared" si="159"/>
        <v>0</v>
      </c>
      <c r="AC352" s="12">
        <f t="shared" si="160"/>
        <v>0</v>
      </c>
      <c r="AD352" s="11">
        <f t="shared" si="161"/>
        <v>0</v>
      </c>
      <c r="AE352" s="12">
        <f t="shared" si="162"/>
        <v>0</v>
      </c>
      <c r="AF352" s="11">
        <f t="shared" si="163"/>
        <v>0</v>
      </c>
      <c r="AG352" s="12">
        <f t="shared" si="164"/>
        <v>0</v>
      </c>
      <c r="AH352" s="11">
        <f t="shared" si="165"/>
        <v>0</v>
      </c>
      <c r="AI352" s="12">
        <f t="shared" si="166"/>
        <v>0</v>
      </c>
      <c r="AJ352" s="11">
        <f t="shared" si="167"/>
        <v>0</v>
      </c>
      <c r="AK352" s="12">
        <f t="shared" si="168"/>
        <v>0</v>
      </c>
    </row>
    <row r="353" spans="1:37" x14ac:dyDescent="0.3">
      <c r="A353">
        <v>577827</v>
      </c>
      <c r="C353" s="1">
        <v>43532</v>
      </c>
      <c r="D353">
        <v>1</v>
      </c>
      <c r="E353" t="s">
        <v>246</v>
      </c>
      <c r="F353" t="s">
        <v>167</v>
      </c>
      <c r="G353" t="s">
        <v>150</v>
      </c>
      <c r="H353" s="23">
        <v>6280000</v>
      </c>
      <c r="J353" s="11">
        <f t="shared" si="141"/>
        <v>0</v>
      </c>
      <c r="K353" s="12">
        <f t="shared" si="142"/>
        <v>0</v>
      </c>
      <c r="L353">
        <f t="shared" si="143"/>
        <v>0</v>
      </c>
      <c r="M353">
        <f t="shared" si="144"/>
        <v>0</v>
      </c>
      <c r="N353" s="11">
        <f t="shared" si="145"/>
        <v>0</v>
      </c>
      <c r="O353" s="12">
        <f t="shared" si="146"/>
        <v>0</v>
      </c>
      <c r="P353">
        <f t="shared" si="147"/>
        <v>0</v>
      </c>
      <c r="Q353">
        <f t="shared" si="148"/>
        <v>0</v>
      </c>
      <c r="R353" s="11">
        <f t="shared" si="149"/>
        <v>0</v>
      </c>
      <c r="S353" s="12">
        <f t="shared" si="150"/>
        <v>0</v>
      </c>
      <c r="T353" s="11">
        <f t="shared" si="151"/>
        <v>0</v>
      </c>
      <c r="U353" s="12">
        <f t="shared" si="152"/>
        <v>0</v>
      </c>
      <c r="V353" s="11">
        <f t="shared" si="153"/>
        <v>0</v>
      </c>
      <c r="W353" s="12">
        <f t="shared" si="154"/>
        <v>0</v>
      </c>
      <c r="X353" s="11">
        <f t="shared" si="155"/>
        <v>0</v>
      </c>
      <c r="Y353" s="12">
        <f t="shared" si="156"/>
        <v>0</v>
      </c>
      <c r="Z353" s="11">
        <f t="shared" si="157"/>
        <v>0</v>
      </c>
      <c r="AA353" s="12">
        <f t="shared" si="158"/>
        <v>0</v>
      </c>
      <c r="AB353" s="11">
        <f t="shared" si="159"/>
        <v>0</v>
      </c>
      <c r="AC353" s="12">
        <f t="shared" si="160"/>
        <v>0</v>
      </c>
      <c r="AD353" s="11">
        <f t="shared" si="161"/>
        <v>0</v>
      </c>
      <c r="AE353" s="12">
        <f t="shared" si="162"/>
        <v>0</v>
      </c>
      <c r="AF353" s="11">
        <f t="shared" si="163"/>
        <v>0</v>
      </c>
      <c r="AG353" s="12">
        <f t="shared" si="164"/>
        <v>0</v>
      </c>
      <c r="AH353" s="11">
        <f t="shared" si="165"/>
        <v>0</v>
      </c>
      <c r="AI353" s="12">
        <f t="shared" si="166"/>
        <v>0</v>
      </c>
      <c r="AJ353" s="11">
        <f t="shared" si="167"/>
        <v>0</v>
      </c>
      <c r="AK353" s="12">
        <f t="shared" si="168"/>
        <v>0</v>
      </c>
    </row>
    <row r="354" spans="1:37" x14ac:dyDescent="0.3">
      <c r="A354">
        <v>577827</v>
      </c>
      <c r="C354" s="1">
        <v>43532</v>
      </c>
      <c r="D354">
        <v>2</v>
      </c>
      <c r="E354" t="s">
        <v>246</v>
      </c>
      <c r="F354" t="s">
        <v>167</v>
      </c>
      <c r="G354" t="s">
        <v>22</v>
      </c>
      <c r="H354" s="23">
        <v>7392140</v>
      </c>
      <c r="J354" s="11">
        <f t="shared" si="141"/>
        <v>0</v>
      </c>
      <c r="K354" s="12">
        <f t="shared" si="142"/>
        <v>0</v>
      </c>
      <c r="L354">
        <f t="shared" si="143"/>
        <v>0</v>
      </c>
      <c r="M354">
        <f t="shared" si="144"/>
        <v>0</v>
      </c>
      <c r="N354" s="11">
        <f t="shared" si="145"/>
        <v>0</v>
      </c>
      <c r="O354" s="12">
        <f t="shared" si="146"/>
        <v>0</v>
      </c>
      <c r="P354">
        <f t="shared" si="147"/>
        <v>0</v>
      </c>
      <c r="Q354">
        <f t="shared" si="148"/>
        <v>0</v>
      </c>
      <c r="R354" s="11">
        <f t="shared" si="149"/>
        <v>0</v>
      </c>
      <c r="S354" s="12">
        <f t="shared" si="150"/>
        <v>0</v>
      </c>
      <c r="T354" s="11">
        <f t="shared" si="151"/>
        <v>0</v>
      </c>
      <c r="U354" s="12">
        <f t="shared" si="152"/>
        <v>0</v>
      </c>
      <c r="V354" s="11">
        <f t="shared" si="153"/>
        <v>0</v>
      </c>
      <c r="W354" s="12">
        <f t="shared" si="154"/>
        <v>0</v>
      </c>
      <c r="X354" s="11">
        <f t="shared" si="155"/>
        <v>0</v>
      </c>
      <c r="Y354" s="12">
        <f t="shared" si="156"/>
        <v>0</v>
      </c>
      <c r="Z354" s="11">
        <f t="shared" si="157"/>
        <v>0</v>
      </c>
      <c r="AA354" s="12">
        <f t="shared" si="158"/>
        <v>0</v>
      </c>
      <c r="AB354" s="11">
        <f t="shared" si="159"/>
        <v>0</v>
      </c>
      <c r="AC354" s="12">
        <f t="shared" si="160"/>
        <v>0</v>
      </c>
      <c r="AD354" s="11">
        <f t="shared" si="161"/>
        <v>0</v>
      </c>
      <c r="AE354" s="12">
        <f t="shared" si="162"/>
        <v>0</v>
      </c>
      <c r="AF354" s="11">
        <f t="shared" si="163"/>
        <v>0</v>
      </c>
      <c r="AG354" s="12">
        <f t="shared" si="164"/>
        <v>0</v>
      </c>
      <c r="AH354" s="11">
        <f t="shared" si="165"/>
        <v>0</v>
      </c>
      <c r="AI354" s="12">
        <f t="shared" si="166"/>
        <v>0</v>
      </c>
      <c r="AJ354" s="11">
        <f t="shared" si="167"/>
        <v>0</v>
      </c>
      <c r="AK354" s="12">
        <f t="shared" si="168"/>
        <v>0</v>
      </c>
    </row>
    <row r="355" spans="1:37" x14ac:dyDescent="0.3">
      <c r="A355">
        <v>577827</v>
      </c>
      <c r="C355" s="1">
        <v>43532</v>
      </c>
      <c r="D355">
        <v>3</v>
      </c>
      <c r="E355" t="s">
        <v>246</v>
      </c>
      <c r="F355" t="s">
        <v>167</v>
      </c>
      <c r="G355" t="s">
        <v>156</v>
      </c>
      <c r="H355" s="23">
        <v>7534246</v>
      </c>
      <c r="J355" s="11">
        <f t="shared" si="141"/>
        <v>1</v>
      </c>
      <c r="K355" s="12">
        <f t="shared" si="142"/>
        <v>0</v>
      </c>
      <c r="L355">
        <f t="shared" si="143"/>
        <v>0</v>
      </c>
      <c r="M355">
        <f t="shared" si="144"/>
        <v>0</v>
      </c>
      <c r="N355" s="11">
        <f t="shared" si="145"/>
        <v>0</v>
      </c>
      <c r="O355" s="12">
        <f t="shared" si="146"/>
        <v>0</v>
      </c>
      <c r="P355">
        <f t="shared" si="147"/>
        <v>0</v>
      </c>
      <c r="Q355">
        <f t="shared" si="148"/>
        <v>0</v>
      </c>
      <c r="R355" s="11">
        <f t="shared" si="149"/>
        <v>0</v>
      </c>
      <c r="S355" s="12">
        <f t="shared" si="150"/>
        <v>0</v>
      </c>
      <c r="T355" s="11">
        <f t="shared" si="151"/>
        <v>0</v>
      </c>
      <c r="U355" s="12">
        <f t="shared" si="152"/>
        <v>0</v>
      </c>
      <c r="V355" s="11">
        <f t="shared" si="153"/>
        <v>0</v>
      </c>
      <c r="W355" s="12">
        <f t="shared" si="154"/>
        <v>0</v>
      </c>
      <c r="X355" s="11">
        <f t="shared" si="155"/>
        <v>0</v>
      </c>
      <c r="Y355" s="12">
        <f t="shared" si="156"/>
        <v>0</v>
      </c>
      <c r="Z355" s="11">
        <f t="shared" si="157"/>
        <v>0</v>
      </c>
      <c r="AA355" s="12">
        <f t="shared" si="158"/>
        <v>0</v>
      </c>
      <c r="AB355" s="11">
        <f t="shared" si="159"/>
        <v>0</v>
      </c>
      <c r="AC355" s="12">
        <f t="shared" si="160"/>
        <v>0</v>
      </c>
      <c r="AD355" s="11">
        <f t="shared" si="161"/>
        <v>0</v>
      </c>
      <c r="AE355" s="12">
        <f t="shared" si="162"/>
        <v>0</v>
      </c>
      <c r="AF355" s="11">
        <f t="shared" si="163"/>
        <v>0</v>
      </c>
      <c r="AG355" s="12">
        <f t="shared" si="164"/>
        <v>0</v>
      </c>
      <c r="AH355" s="11">
        <f t="shared" si="165"/>
        <v>0</v>
      </c>
      <c r="AI355" s="12">
        <f t="shared" si="166"/>
        <v>0</v>
      </c>
      <c r="AJ355" s="11">
        <f t="shared" si="167"/>
        <v>0</v>
      </c>
      <c r="AK355" s="12">
        <f t="shared" si="168"/>
        <v>0</v>
      </c>
    </row>
    <row r="356" spans="1:37" x14ac:dyDescent="0.3">
      <c r="A356">
        <v>577827</v>
      </c>
      <c r="C356" s="1">
        <v>43532</v>
      </c>
      <c r="D356">
        <v>4</v>
      </c>
      <c r="E356" t="s">
        <v>246</v>
      </c>
      <c r="F356" t="s">
        <v>167</v>
      </c>
      <c r="G356" t="s">
        <v>39</v>
      </c>
      <c r="H356" s="23">
        <v>7847000</v>
      </c>
      <c r="J356" s="11">
        <f t="shared" si="141"/>
        <v>0</v>
      </c>
      <c r="K356" s="12">
        <f t="shared" si="142"/>
        <v>0</v>
      </c>
      <c r="L356">
        <f t="shared" si="143"/>
        <v>0</v>
      </c>
      <c r="M356">
        <f t="shared" si="144"/>
        <v>0</v>
      </c>
      <c r="N356" s="11">
        <f t="shared" si="145"/>
        <v>0</v>
      </c>
      <c r="O356" s="12">
        <f t="shared" si="146"/>
        <v>0</v>
      </c>
      <c r="P356">
        <f t="shared" si="147"/>
        <v>0</v>
      </c>
      <c r="Q356">
        <f t="shared" si="148"/>
        <v>0</v>
      </c>
      <c r="R356" s="11">
        <f t="shared" si="149"/>
        <v>0</v>
      </c>
      <c r="S356" s="12">
        <f t="shared" si="150"/>
        <v>0</v>
      </c>
      <c r="T356" s="11">
        <f t="shared" si="151"/>
        <v>0</v>
      </c>
      <c r="U356" s="12">
        <f t="shared" si="152"/>
        <v>0</v>
      </c>
      <c r="V356" s="11">
        <f t="shared" si="153"/>
        <v>0</v>
      </c>
      <c r="W356" s="12">
        <f t="shared" si="154"/>
        <v>0</v>
      </c>
      <c r="X356" s="11">
        <f t="shared" si="155"/>
        <v>0</v>
      </c>
      <c r="Y356" s="12">
        <f t="shared" si="156"/>
        <v>0</v>
      </c>
      <c r="Z356" s="11">
        <f t="shared" si="157"/>
        <v>0</v>
      </c>
      <c r="AA356" s="12">
        <f t="shared" si="158"/>
        <v>0</v>
      </c>
      <c r="AB356" s="11">
        <f t="shared" si="159"/>
        <v>0</v>
      </c>
      <c r="AC356" s="12">
        <f t="shared" si="160"/>
        <v>0</v>
      </c>
      <c r="AD356" s="11">
        <f t="shared" si="161"/>
        <v>0</v>
      </c>
      <c r="AE356" s="12">
        <f t="shared" si="162"/>
        <v>0</v>
      </c>
      <c r="AF356" s="11">
        <f t="shared" si="163"/>
        <v>0</v>
      </c>
      <c r="AG356" s="12">
        <f t="shared" si="164"/>
        <v>0</v>
      </c>
      <c r="AH356" s="11">
        <f t="shared" si="165"/>
        <v>1</v>
      </c>
      <c r="AI356" s="12">
        <f t="shared" si="166"/>
        <v>0</v>
      </c>
      <c r="AJ356" s="11">
        <f t="shared" si="167"/>
        <v>0</v>
      </c>
      <c r="AK356" s="12">
        <f t="shared" si="168"/>
        <v>0</v>
      </c>
    </row>
    <row r="357" spans="1:37" x14ac:dyDescent="0.3">
      <c r="A357">
        <v>577827</v>
      </c>
      <c r="C357" s="1">
        <v>43532</v>
      </c>
      <c r="D357">
        <v>5</v>
      </c>
      <c r="E357" t="s">
        <v>246</v>
      </c>
      <c r="F357" t="s">
        <v>167</v>
      </c>
      <c r="G357" t="s">
        <v>40</v>
      </c>
      <c r="H357" s="23">
        <v>7987512</v>
      </c>
      <c r="J357" s="11">
        <f t="shared" si="141"/>
        <v>0</v>
      </c>
      <c r="K357" s="12">
        <f t="shared" si="142"/>
        <v>0</v>
      </c>
      <c r="L357">
        <f t="shared" si="143"/>
        <v>0</v>
      </c>
      <c r="M357">
        <f t="shared" si="144"/>
        <v>0</v>
      </c>
      <c r="N357" s="11">
        <f t="shared" si="145"/>
        <v>0</v>
      </c>
      <c r="O357" s="12">
        <f t="shared" si="146"/>
        <v>0</v>
      </c>
      <c r="P357">
        <f t="shared" si="147"/>
        <v>0</v>
      </c>
      <c r="Q357">
        <f t="shared" si="148"/>
        <v>0</v>
      </c>
      <c r="R357" s="11">
        <f t="shared" si="149"/>
        <v>0</v>
      </c>
      <c r="S357" s="12">
        <f t="shared" si="150"/>
        <v>0</v>
      </c>
      <c r="T357" s="11">
        <f t="shared" si="151"/>
        <v>0</v>
      </c>
      <c r="U357" s="12">
        <f t="shared" si="152"/>
        <v>0</v>
      </c>
      <c r="V357" s="11">
        <f t="shared" si="153"/>
        <v>0</v>
      </c>
      <c r="W357" s="12">
        <f t="shared" si="154"/>
        <v>0</v>
      </c>
      <c r="X357" s="11">
        <f t="shared" si="155"/>
        <v>0</v>
      </c>
      <c r="Y357" s="12">
        <f t="shared" si="156"/>
        <v>0</v>
      </c>
      <c r="Z357" s="11">
        <f t="shared" si="157"/>
        <v>0</v>
      </c>
      <c r="AA357" s="12">
        <f t="shared" si="158"/>
        <v>0</v>
      </c>
      <c r="AB357" s="11">
        <f t="shared" si="159"/>
        <v>0</v>
      </c>
      <c r="AC357" s="12">
        <f t="shared" si="160"/>
        <v>0</v>
      </c>
      <c r="AD357" s="11">
        <f t="shared" si="161"/>
        <v>0</v>
      </c>
      <c r="AE357" s="12">
        <f t="shared" si="162"/>
        <v>0</v>
      </c>
      <c r="AF357" s="11">
        <f t="shared" si="163"/>
        <v>0</v>
      </c>
      <c r="AG357" s="12">
        <f t="shared" si="164"/>
        <v>0</v>
      </c>
      <c r="AH357" s="11">
        <f t="shared" si="165"/>
        <v>0</v>
      </c>
      <c r="AI357" s="12">
        <f t="shared" si="166"/>
        <v>0</v>
      </c>
      <c r="AJ357" s="11">
        <f t="shared" si="167"/>
        <v>0</v>
      </c>
      <c r="AK357" s="12">
        <f t="shared" si="168"/>
        <v>0</v>
      </c>
    </row>
    <row r="358" spans="1:37" x14ac:dyDescent="0.3">
      <c r="A358">
        <v>577827</v>
      </c>
      <c r="C358" s="1">
        <v>43532</v>
      </c>
      <c r="D358">
        <v>6</v>
      </c>
      <c r="E358" t="s">
        <v>246</v>
      </c>
      <c r="F358" t="s">
        <v>167</v>
      </c>
      <c r="G358" t="s">
        <v>23</v>
      </c>
      <c r="H358" s="23">
        <v>8178217</v>
      </c>
      <c r="J358" s="11">
        <f t="shared" si="141"/>
        <v>0</v>
      </c>
      <c r="K358" s="12">
        <f t="shared" si="142"/>
        <v>0</v>
      </c>
      <c r="L358">
        <f t="shared" si="143"/>
        <v>0</v>
      </c>
      <c r="M358">
        <f t="shared" si="144"/>
        <v>0</v>
      </c>
      <c r="N358" s="11">
        <f t="shared" si="145"/>
        <v>0</v>
      </c>
      <c r="O358" s="12">
        <f t="shared" si="146"/>
        <v>0</v>
      </c>
      <c r="P358">
        <f t="shared" si="147"/>
        <v>0</v>
      </c>
      <c r="Q358">
        <f t="shared" si="148"/>
        <v>0</v>
      </c>
      <c r="R358" s="11">
        <f t="shared" si="149"/>
        <v>0</v>
      </c>
      <c r="S358" s="12">
        <f t="shared" si="150"/>
        <v>0</v>
      </c>
      <c r="T358" s="11">
        <f t="shared" si="151"/>
        <v>0</v>
      </c>
      <c r="U358" s="12">
        <f t="shared" si="152"/>
        <v>0</v>
      </c>
      <c r="V358" s="11">
        <f t="shared" si="153"/>
        <v>0</v>
      </c>
      <c r="W358" s="12">
        <f t="shared" si="154"/>
        <v>0</v>
      </c>
      <c r="X358" s="11">
        <f t="shared" si="155"/>
        <v>0</v>
      </c>
      <c r="Y358" s="12">
        <f t="shared" si="156"/>
        <v>0</v>
      </c>
      <c r="Z358" s="11">
        <f t="shared" si="157"/>
        <v>0</v>
      </c>
      <c r="AA358" s="12">
        <f t="shared" si="158"/>
        <v>0</v>
      </c>
      <c r="AB358" s="11">
        <f t="shared" si="159"/>
        <v>0</v>
      </c>
      <c r="AC358" s="12">
        <f t="shared" si="160"/>
        <v>0</v>
      </c>
      <c r="AD358" s="11">
        <f t="shared" si="161"/>
        <v>0</v>
      </c>
      <c r="AE358" s="12">
        <f t="shared" si="162"/>
        <v>0</v>
      </c>
      <c r="AF358" s="11">
        <f t="shared" si="163"/>
        <v>0</v>
      </c>
      <c r="AG358" s="12">
        <f t="shared" si="164"/>
        <v>0</v>
      </c>
      <c r="AH358" s="11">
        <f t="shared" si="165"/>
        <v>0</v>
      </c>
      <c r="AI358" s="12">
        <f t="shared" si="166"/>
        <v>0</v>
      </c>
      <c r="AJ358" s="11">
        <f t="shared" si="167"/>
        <v>0</v>
      </c>
      <c r="AK358" s="12">
        <f t="shared" si="168"/>
        <v>0</v>
      </c>
    </row>
    <row r="359" spans="1:37" x14ac:dyDescent="0.3">
      <c r="A359">
        <v>577827</v>
      </c>
      <c r="C359" s="1">
        <v>43532</v>
      </c>
      <c r="D359">
        <v>7</v>
      </c>
      <c r="E359" t="s">
        <v>246</v>
      </c>
      <c r="F359" t="s">
        <v>167</v>
      </c>
      <c r="G359" t="s">
        <v>43</v>
      </c>
      <c r="H359" s="23">
        <v>8349000</v>
      </c>
      <c r="J359" s="11">
        <f t="shared" si="141"/>
        <v>0</v>
      </c>
      <c r="K359" s="12">
        <f t="shared" si="142"/>
        <v>0</v>
      </c>
      <c r="L359">
        <f t="shared" si="143"/>
        <v>0</v>
      </c>
      <c r="M359">
        <f t="shared" si="144"/>
        <v>0</v>
      </c>
      <c r="N359" s="11">
        <f t="shared" si="145"/>
        <v>0</v>
      </c>
      <c r="O359" s="12">
        <f t="shared" si="146"/>
        <v>0</v>
      </c>
      <c r="P359">
        <f t="shared" si="147"/>
        <v>0</v>
      </c>
      <c r="Q359">
        <f t="shared" si="148"/>
        <v>0</v>
      </c>
      <c r="R359" s="11">
        <f t="shared" si="149"/>
        <v>0</v>
      </c>
      <c r="S359" s="12">
        <f t="shared" si="150"/>
        <v>0</v>
      </c>
      <c r="T359" s="11">
        <f t="shared" si="151"/>
        <v>0</v>
      </c>
      <c r="U359" s="12">
        <f t="shared" si="152"/>
        <v>0</v>
      </c>
      <c r="V359" s="11">
        <f t="shared" si="153"/>
        <v>0</v>
      </c>
      <c r="W359" s="12">
        <f t="shared" si="154"/>
        <v>0</v>
      </c>
      <c r="X359" s="11">
        <f t="shared" si="155"/>
        <v>0</v>
      </c>
      <c r="Y359" s="12">
        <f t="shared" si="156"/>
        <v>0</v>
      </c>
      <c r="Z359" s="11">
        <f t="shared" si="157"/>
        <v>0</v>
      </c>
      <c r="AA359" s="12">
        <f t="shared" si="158"/>
        <v>0</v>
      </c>
      <c r="AB359" s="11">
        <f t="shared" si="159"/>
        <v>0</v>
      </c>
      <c r="AC359" s="12">
        <f t="shared" si="160"/>
        <v>0</v>
      </c>
      <c r="AD359" s="11">
        <f t="shared" si="161"/>
        <v>0</v>
      </c>
      <c r="AE359" s="12">
        <f t="shared" si="162"/>
        <v>0</v>
      </c>
      <c r="AF359" s="11">
        <f t="shared" si="163"/>
        <v>0</v>
      </c>
      <c r="AG359" s="12">
        <f t="shared" si="164"/>
        <v>0</v>
      </c>
      <c r="AH359" s="11">
        <f t="shared" si="165"/>
        <v>0</v>
      </c>
      <c r="AI359" s="12">
        <f t="shared" si="166"/>
        <v>0</v>
      </c>
      <c r="AJ359" s="11">
        <f t="shared" si="167"/>
        <v>0</v>
      </c>
      <c r="AK359" s="12">
        <f t="shared" si="168"/>
        <v>0</v>
      </c>
    </row>
    <row r="360" spans="1:37" x14ac:dyDescent="0.3">
      <c r="A360">
        <v>577827</v>
      </c>
      <c r="C360" s="1">
        <v>43532</v>
      </c>
      <c r="D360">
        <v>8</v>
      </c>
      <c r="E360" t="s">
        <v>246</v>
      </c>
      <c r="F360" t="s">
        <v>167</v>
      </c>
      <c r="G360" t="s">
        <v>28</v>
      </c>
      <c r="H360" s="23">
        <v>8413942</v>
      </c>
      <c r="J360" s="11">
        <f t="shared" si="141"/>
        <v>0</v>
      </c>
      <c r="K360" s="12">
        <f t="shared" si="142"/>
        <v>0</v>
      </c>
      <c r="L360">
        <f t="shared" si="143"/>
        <v>0</v>
      </c>
      <c r="M360">
        <f t="shared" si="144"/>
        <v>0</v>
      </c>
      <c r="N360" s="11">
        <f t="shared" si="145"/>
        <v>0</v>
      </c>
      <c r="O360" s="12">
        <f t="shared" si="146"/>
        <v>0</v>
      </c>
      <c r="P360">
        <f t="shared" si="147"/>
        <v>0</v>
      </c>
      <c r="Q360">
        <f t="shared" si="148"/>
        <v>0</v>
      </c>
      <c r="R360" s="11">
        <f t="shared" si="149"/>
        <v>0</v>
      </c>
      <c r="S360" s="12">
        <f t="shared" si="150"/>
        <v>0</v>
      </c>
      <c r="T360" s="11">
        <f t="shared" si="151"/>
        <v>0</v>
      </c>
      <c r="U360" s="12">
        <f t="shared" si="152"/>
        <v>0</v>
      </c>
      <c r="V360" s="11">
        <f t="shared" si="153"/>
        <v>0</v>
      </c>
      <c r="W360" s="12">
        <f t="shared" si="154"/>
        <v>0</v>
      </c>
      <c r="X360" s="11">
        <f t="shared" si="155"/>
        <v>0</v>
      </c>
      <c r="Y360" s="12">
        <f t="shared" si="156"/>
        <v>0</v>
      </c>
      <c r="Z360" s="11">
        <f t="shared" si="157"/>
        <v>0</v>
      </c>
      <c r="AA360" s="12">
        <f t="shared" si="158"/>
        <v>0</v>
      </c>
      <c r="AB360" s="11">
        <f t="shared" si="159"/>
        <v>0</v>
      </c>
      <c r="AC360" s="12">
        <f t="shared" si="160"/>
        <v>0</v>
      </c>
      <c r="AD360" s="11">
        <f t="shared" si="161"/>
        <v>0</v>
      </c>
      <c r="AE360" s="12">
        <f t="shared" si="162"/>
        <v>0</v>
      </c>
      <c r="AF360" s="11">
        <f t="shared" si="163"/>
        <v>0</v>
      </c>
      <c r="AG360" s="12">
        <f t="shared" si="164"/>
        <v>0</v>
      </c>
      <c r="AH360" s="11">
        <f t="shared" si="165"/>
        <v>0</v>
      </c>
      <c r="AI360" s="12">
        <f t="shared" si="166"/>
        <v>0</v>
      </c>
      <c r="AJ360" s="11">
        <f t="shared" si="167"/>
        <v>0</v>
      </c>
      <c r="AK360" s="12">
        <f t="shared" si="168"/>
        <v>0</v>
      </c>
    </row>
    <row r="361" spans="1:37" x14ac:dyDescent="0.3">
      <c r="A361">
        <v>577827</v>
      </c>
      <c r="C361" s="1">
        <v>43532</v>
      </c>
      <c r="D361">
        <v>9</v>
      </c>
      <c r="E361" t="s">
        <v>246</v>
      </c>
      <c r="F361" t="s">
        <v>167</v>
      </c>
      <c r="G361" t="s">
        <v>48</v>
      </c>
      <c r="H361" s="23">
        <v>8600000</v>
      </c>
      <c r="J361" s="11">
        <f t="shared" si="141"/>
        <v>0</v>
      </c>
      <c r="K361" s="12">
        <f t="shared" si="142"/>
        <v>0</v>
      </c>
      <c r="L361">
        <f t="shared" si="143"/>
        <v>0</v>
      </c>
      <c r="M361">
        <f t="shared" si="144"/>
        <v>0</v>
      </c>
      <c r="N361" s="11">
        <f t="shared" si="145"/>
        <v>0</v>
      </c>
      <c r="O361" s="12">
        <f t="shared" si="146"/>
        <v>0</v>
      </c>
      <c r="P361">
        <f t="shared" si="147"/>
        <v>0</v>
      </c>
      <c r="Q361">
        <f t="shared" si="148"/>
        <v>0</v>
      </c>
      <c r="R361" s="11">
        <f t="shared" si="149"/>
        <v>0</v>
      </c>
      <c r="S361" s="12">
        <f t="shared" si="150"/>
        <v>0</v>
      </c>
      <c r="T361" s="11">
        <f t="shared" si="151"/>
        <v>0</v>
      </c>
      <c r="U361" s="12">
        <f t="shared" si="152"/>
        <v>0</v>
      </c>
      <c r="V361" s="11">
        <f t="shared" si="153"/>
        <v>0</v>
      </c>
      <c r="W361" s="12">
        <f t="shared" si="154"/>
        <v>0</v>
      </c>
      <c r="X361" s="11">
        <f t="shared" si="155"/>
        <v>0</v>
      </c>
      <c r="Y361" s="12">
        <f t="shared" si="156"/>
        <v>0</v>
      </c>
      <c r="Z361" s="11">
        <f t="shared" si="157"/>
        <v>0</v>
      </c>
      <c r="AA361" s="12">
        <f t="shared" si="158"/>
        <v>0</v>
      </c>
      <c r="AB361" s="11">
        <f t="shared" si="159"/>
        <v>0</v>
      </c>
      <c r="AC361" s="12">
        <f t="shared" si="160"/>
        <v>0</v>
      </c>
      <c r="AD361" s="11">
        <f t="shared" si="161"/>
        <v>0</v>
      </c>
      <c r="AE361" s="12">
        <f t="shared" si="162"/>
        <v>0</v>
      </c>
      <c r="AF361" s="11">
        <f t="shared" si="163"/>
        <v>0</v>
      </c>
      <c r="AG361" s="12">
        <f t="shared" si="164"/>
        <v>0</v>
      </c>
      <c r="AH361" s="11">
        <f t="shared" si="165"/>
        <v>0</v>
      </c>
      <c r="AI361" s="12">
        <f t="shared" si="166"/>
        <v>0</v>
      </c>
      <c r="AJ361" s="11">
        <f t="shared" si="167"/>
        <v>0</v>
      </c>
      <c r="AK361" s="12">
        <f t="shared" si="168"/>
        <v>0</v>
      </c>
    </row>
    <row r="362" spans="1:37" x14ac:dyDescent="0.3">
      <c r="A362">
        <v>577827</v>
      </c>
      <c r="C362" s="1">
        <v>43532</v>
      </c>
      <c r="D362">
        <v>10</v>
      </c>
      <c r="E362" t="s">
        <v>246</v>
      </c>
      <c r="F362" t="s">
        <v>167</v>
      </c>
      <c r="G362" t="s">
        <v>151</v>
      </c>
      <c r="H362" s="23">
        <v>8979097</v>
      </c>
      <c r="J362" s="11">
        <f t="shared" si="141"/>
        <v>0</v>
      </c>
      <c r="K362" s="12">
        <f t="shared" si="142"/>
        <v>0</v>
      </c>
      <c r="L362">
        <f t="shared" si="143"/>
        <v>0</v>
      </c>
      <c r="M362">
        <f t="shared" si="144"/>
        <v>0</v>
      </c>
      <c r="N362" s="11">
        <f t="shared" si="145"/>
        <v>0</v>
      </c>
      <c r="O362" s="12">
        <f t="shared" si="146"/>
        <v>0</v>
      </c>
      <c r="P362">
        <f t="shared" si="147"/>
        <v>0</v>
      </c>
      <c r="Q362">
        <f t="shared" si="148"/>
        <v>0</v>
      </c>
      <c r="R362" s="11">
        <f t="shared" si="149"/>
        <v>0</v>
      </c>
      <c r="S362" s="12">
        <f t="shared" si="150"/>
        <v>0</v>
      </c>
      <c r="T362" s="11">
        <f t="shared" si="151"/>
        <v>0</v>
      </c>
      <c r="U362" s="12">
        <f t="shared" si="152"/>
        <v>0</v>
      </c>
      <c r="V362" s="11">
        <f t="shared" si="153"/>
        <v>0</v>
      </c>
      <c r="W362" s="12">
        <f t="shared" si="154"/>
        <v>0</v>
      </c>
      <c r="X362" s="11">
        <f t="shared" si="155"/>
        <v>0</v>
      </c>
      <c r="Y362" s="12">
        <f t="shared" si="156"/>
        <v>0</v>
      </c>
      <c r="Z362" s="11">
        <f t="shared" si="157"/>
        <v>0</v>
      </c>
      <c r="AA362" s="12">
        <f t="shared" si="158"/>
        <v>0</v>
      </c>
      <c r="AB362" s="11">
        <f t="shared" si="159"/>
        <v>0</v>
      </c>
      <c r="AC362" s="12">
        <f t="shared" si="160"/>
        <v>0</v>
      </c>
      <c r="AD362" s="11">
        <f t="shared" si="161"/>
        <v>0</v>
      </c>
      <c r="AE362" s="12">
        <f t="shared" si="162"/>
        <v>0</v>
      </c>
      <c r="AF362" s="11">
        <f t="shared" si="163"/>
        <v>0</v>
      </c>
      <c r="AG362" s="12">
        <f t="shared" si="164"/>
        <v>0</v>
      </c>
      <c r="AH362" s="11">
        <f t="shared" si="165"/>
        <v>0</v>
      </c>
      <c r="AI362" s="12">
        <f t="shared" si="166"/>
        <v>0</v>
      </c>
      <c r="AJ362" s="11">
        <f t="shared" si="167"/>
        <v>0</v>
      </c>
      <c r="AK362" s="12">
        <f t="shared" si="168"/>
        <v>0</v>
      </c>
    </row>
    <row r="363" spans="1:37" x14ac:dyDescent="0.3">
      <c r="A363">
        <v>577827</v>
      </c>
      <c r="C363" s="1">
        <v>43532</v>
      </c>
      <c r="D363">
        <v>11</v>
      </c>
      <c r="E363" t="s">
        <v>246</v>
      </c>
      <c r="F363" t="s">
        <v>167</v>
      </c>
      <c r="G363" t="s">
        <v>21</v>
      </c>
      <c r="H363" s="23">
        <v>10415101</v>
      </c>
      <c r="J363" s="11">
        <f t="shared" si="141"/>
        <v>0</v>
      </c>
      <c r="K363" s="12">
        <f t="shared" si="142"/>
        <v>0</v>
      </c>
      <c r="L363">
        <f t="shared" si="143"/>
        <v>0</v>
      </c>
      <c r="M363">
        <f t="shared" si="144"/>
        <v>0</v>
      </c>
      <c r="N363" s="11">
        <f t="shared" si="145"/>
        <v>0</v>
      </c>
      <c r="O363" s="12">
        <f t="shared" si="146"/>
        <v>0</v>
      </c>
      <c r="P363">
        <f t="shared" si="147"/>
        <v>0</v>
      </c>
      <c r="Q363">
        <f t="shared" si="148"/>
        <v>0</v>
      </c>
      <c r="R363" s="11">
        <f t="shared" si="149"/>
        <v>0</v>
      </c>
      <c r="S363" s="12">
        <f t="shared" si="150"/>
        <v>0</v>
      </c>
      <c r="T363" s="11">
        <f t="shared" si="151"/>
        <v>0</v>
      </c>
      <c r="U363" s="12">
        <f t="shared" si="152"/>
        <v>0</v>
      </c>
      <c r="V363" s="11">
        <f t="shared" si="153"/>
        <v>0</v>
      </c>
      <c r="W363" s="12">
        <f t="shared" si="154"/>
        <v>0</v>
      </c>
      <c r="X363" s="11">
        <f t="shared" si="155"/>
        <v>1</v>
      </c>
      <c r="Y363" s="12">
        <f t="shared" si="156"/>
        <v>0</v>
      </c>
      <c r="Z363" s="11">
        <f t="shared" si="157"/>
        <v>0</v>
      </c>
      <c r="AA363" s="12">
        <f t="shared" si="158"/>
        <v>0</v>
      </c>
      <c r="AB363" s="11">
        <f t="shared" si="159"/>
        <v>0</v>
      </c>
      <c r="AC363" s="12">
        <f t="shared" si="160"/>
        <v>0</v>
      </c>
      <c r="AD363" s="11">
        <f t="shared" si="161"/>
        <v>0</v>
      </c>
      <c r="AE363" s="12">
        <f t="shared" si="162"/>
        <v>0</v>
      </c>
      <c r="AF363" s="11">
        <f t="shared" si="163"/>
        <v>0</v>
      </c>
      <c r="AG363" s="12">
        <f t="shared" si="164"/>
        <v>0</v>
      </c>
      <c r="AH363" s="11">
        <f t="shared" si="165"/>
        <v>0</v>
      </c>
      <c r="AI363" s="12">
        <f t="shared" si="166"/>
        <v>0</v>
      </c>
      <c r="AJ363" s="11">
        <f t="shared" si="167"/>
        <v>0</v>
      </c>
      <c r="AK363" s="12">
        <f t="shared" si="168"/>
        <v>0</v>
      </c>
    </row>
    <row r="364" spans="1:37" x14ac:dyDescent="0.3">
      <c r="C364" s="1"/>
      <c r="J364" s="11">
        <f t="shared" si="141"/>
        <v>0</v>
      </c>
      <c r="K364" s="12">
        <f t="shared" si="142"/>
        <v>0</v>
      </c>
      <c r="L364">
        <f t="shared" si="143"/>
        <v>0</v>
      </c>
      <c r="M364">
        <f t="shared" si="144"/>
        <v>0</v>
      </c>
      <c r="N364" s="11">
        <f t="shared" si="145"/>
        <v>0</v>
      </c>
      <c r="O364" s="12">
        <f t="shared" si="146"/>
        <v>0</v>
      </c>
      <c r="P364">
        <f t="shared" si="147"/>
        <v>0</v>
      </c>
      <c r="Q364">
        <f t="shared" si="148"/>
        <v>0</v>
      </c>
      <c r="R364" s="11">
        <f t="shared" si="149"/>
        <v>0</v>
      </c>
      <c r="S364" s="12">
        <f t="shared" si="150"/>
        <v>0</v>
      </c>
      <c r="T364" s="11">
        <f t="shared" si="151"/>
        <v>0</v>
      </c>
      <c r="U364" s="12">
        <f t="shared" si="152"/>
        <v>0</v>
      </c>
      <c r="V364" s="11">
        <f t="shared" si="153"/>
        <v>0</v>
      </c>
      <c r="W364" s="12">
        <f t="shared" si="154"/>
        <v>0</v>
      </c>
      <c r="X364" s="11">
        <f t="shared" si="155"/>
        <v>0</v>
      </c>
      <c r="Y364" s="12">
        <f t="shared" si="156"/>
        <v>0</v>
      </c>
      <c r="Z364" s="11">
        <f t="shared" si="157"/>
        <v>0</v>
      </c>
      <c r="AA364" s="12">
        <f t="shared" si="158"/>
        <v>0</v>
      </c>
      <c r="AB364" s="11">
        <f t="shared" si="159"/>
        <v>0</v>
      </c>
      <c r="AC364" s="12">
        <f t="shared" si="160"/>
        <v>0</v>
      </c>
      <c r="AD364" s="11">
        <f t="shared" si="161"/>
        <v>0</v>
      </c>
      <c r="AE364" s="12">
        <f t="shared" si="162"/>
        <v>0</v>
      </c>
      <c r="AF364" s="11">
        <f t="shared" si="163"/>
        <v>0</v>
      </c>
      <c r="AG364" s="12">
        <f t="shared" si="164"/>
        <v>0</v>
      </c>
      <c r="AH364" s="11">
        <f t="shared" si="165"/>
        <v>0</v>
      </c>
      <c r="AI364" s="12">
        <f t="shared" si="166"/>
        <v>0</v>
      </c>
      <c r="AJ364" s="11">
        <f t="shared" si="167"/>
        <v>0</v>
      </c>
      <c r="AK364" s="12">
        <f t="shared" si="168"/>
        <v>0</v>
      </c>
    </row>
    <row r="365" spans="1:37" x14ac:dyDescent="0.3">
      <c r="A365">
        <v>579321</v>
      </c>
      <c r="C365" s="1">
        <v>43531</v>
      </c>
      <c r="D365">
        <v>1</v>
      </c>
      <c r="E365" t="s">
        <v>247</v>
      </c>
      <c r="F365" t="s">
        <v>165</v>
      </c>
      <c r="G365" t="s">
        <v>37</v>
      </c>
      <c r="H365" s="23">
        <v>3687521</v>
      </c>
      <c r="J365" s="11">
        <f t="shared" si="141"/>
        <v>0</v>
      </c>
      <c r="K365" s="12">
        <f t="shared" si="142"/>
        <v>0</v>
      </c>
      <c r="L365">
        <f t="shared" si="143"/>
        <v>0</v>
      </c>
      <c r="M365">
        <f t="shared" si="144"/>
        <v>0</v>
      </c>
      <c r="N365" s="11">
        <f t="shared" si="145"/>
        <v>0</v>
      </c>
      <c r="O365" s="12">
        <f t="shared" si="146"/>
        <v>0</v>
      </c>
      <c r="P365">
        <f t="shared" si="147"/>
        <v>0</v>
      </c>
      <c r="Q365">
        <f t="shared" si="148"/>
        <v>0</v>
      </c>
      <c r="R365" s="11">
        <f t="shared" si="149"/>
        <v>0</v>
      </c>
      <c r="S365" s="12">
        <f t="shared" si="150"/>
        <v>0</v>
      </c>
      <c r="T365" s="11">
        <f t="shared" si="151"/>
        <v>0</v>
      </c>
      <c r="U365" s="12">
        <f t="shared" si="152"/>
        <v>0</v>
      </c>
      <c r="V365" s="11">
        <f t="shared" si="153"/>
        <v>0</v>
      </c>
      <c r="W365" s="12">
        <f t="shared" si="154"/>
        <v>0</v>
      </c>
      <c r="X365" s="11">
        <f t="shared" si="155"/>
        <v>0</v>
      </c>
      <c r="Y365" s="12">
        <f t="shared" si="156"/>
        <v>0</v>
      </c>
      <c r="Z365" s="11">
        <f t="shared" si="157"/>
        <v>0</v>
      </c>
      <c r="AA365" s="12">
        <f t="shared" si="158"/>
        <v>0</v>
      </c>
      <c r="AB365" s="11">
        <f t="shared" si="159"/>
        <v>0</v>
      </c>
      <c r="AC365" s="12">
        <f t="shared" si="160"/>
        <v>0</v>
      </c>
      <c r="AD365" s="11">
        <f t="shared" si="161"/>
        <v>0</v>
      </c>
      <c r="AE365" s="12">
        <f t="shared" si="162"/>
        <v>0</v>
      </c>
      <c r="AF365" s="11">
        <f t="shared" si="163"/>
        <v>0</v>
      </c>
      <c r="AG365" s="12">
        <f t="shared" si="164"/>
        <v>0</v>
      </c>
      <c r="AH365" s="11">
        <f t="shared" si="165"/>
        <v>0</v>
      </c>
      <c r="AI365" s="12">
        <f t="shared" si="166"/>
        <v>0</v>
      </c>
      <c r="AJ365" s="11">
        <f t="shared" si="167"/>
        <v>0</v>
      </c>
      <c r="AK365" s="12">
        <f t="shared" si="168"/>
        <v>0</v>
      </c>
    </row>
    <row r="366" spans="1:37" x14ac:dyDescent="0.3">
      <c r="A366">
        <v>579321</v>
      </c>
      <c r="C366" s="1">
        <v>43531</v>
      </c>
      <c r="D366">
        <v>2</v>
      </c>
      <c r="E366" t="s">
        <v>247</v>
      </c>
      <c r="F366" t="s">
        <v>165</v>
      </c>
      <c r="G366" t="s">
        <v>15</v>
      </c>
      <c r="H366" s="23">
        <v>3917435</v>
      </c>
      <c r="J366" s="11">
        <f t="shared" si="141"/>
        <v>0</v>
      </c>
      <c r="K366" s="12">
        <f t="shared" si="142"/>
        <v>0</v>
      </c>
      <c r="L366">
        <f t="shared" si="143"/>
        <v>0</v>
      </c>
      <c r="M366">
        <f t="shared" si="144"/>
        <v>0</v>
      </c>
      <c r="N366" s="11">
        <f t="shared" si="145"/>
        <v>0</v>
      </c>
      <c r="O366" s="12">
        <f t="shared" si="146"/>
        <v>0</v>
      </c>
      <c r="P366">
        <f t="shared" si="147"/>
        <v>0</v>
      </c>
      <c r="Q366">
        <f t="shared" si="148"/>
        <v>0</v>
      </c>
      <c r="R366" s="11">
        <f t="shared" si="149"/>
        <v>0</v>
      </c>
      <c r="S366" s="12">
        <f t="shared" si="150"/>
        <v>0</v>
      </c>
      <c r="T366" s="11">
        <f t="shared" si="151"/>
        <v>0</v>
      </c>
      <c r="U366" s="12">
        <f t="shared" si="152"/>
        <v>0</v>
      </c>
      <c r="V366" s="11">
        <f t="shared" si="153"/>
        <v>0</v>
      </c>
      <c r="W366" s="12">
        <f t="shared" si="154"/>
        <v>0</v>
      </c>
      <c r="X366" s="11">
        <f t="shared" si="155"/>
        <v>0</v>
      </c>
      <c r="Y366" s="12">
        <f t="shared" si="156"/>
        <v>0</v>
      </c>
      <c r="Z366" s="11">
        <f t="shared" si="157"/>
        <v>0</v>
      </c>
      <c r="AA366" s="12">
        <f t="shared" si="158"/>
        <v>0</v>
      </c>
      <c r="AB366" s="11">
        <f t="shared" si="159"/>
        <v>0</v>
      </c>
      <c r="AC366" s="12">
        <f t="shared" si="160"/>
        <v>0</v>
      </c>
      <c r="AD366" s="11">
        <f t="shared" si="161"/>
        <v>0</v>
      </c>
      <c r="AE366" s="12">
        <f t="shared" si="162"/>
        <v>0</v>
      </c>
      <c r="AF366" s="11">
        <f t="shared" si="163"/>
        <v>1</v>
      </c>
      <c r="AG366" s="12">
        <f t="shared" si="164"/>
        <v>0</v>
      </c>
      <c r="AH366" s="11">
        <f t="shared" si="165"/>
        <v>0</v>
      </c>
      <c r="AI366" s="12">
        <f t="shared" si="166"/>
        <v>0</v>
      </c>
      <c r="AJ366" s="11">
        <f t="shared" si="167"/>
        <v>0</v>
      </c>
      <c r="AK366" s="12">
        <f t="shared" si="168"/>
        <v>0</v>
      </c>
    </row>
    <row r="367" spans="1:37" x14ac:dyDescent="0.3">
      <c r="A367">
        <v>579321</v>
      </c>
      <c r="C367" s="1">
        <v>43531</v>
      </c>
      <c r="D367">
        <v>3</v>
      </c>
      <c r="E367" t="s">
        <v>247</v>
      </c>
      <c r="F367" t="s">
        <v>165</v>
      </c>
      <c r="G367" t="s">
        <v>13</v>
      </c>
      <c r="H367" s="23">
        <v>4293218</v>
      </c>
      <c r="J367" s="11">
        <f t="shared" si="141"/>
        <v>0</v>
      </c>
      <c r="K367" s="12">
        <f t="shared" si="142"/>
        <v>0</v>
      </c>
      <c r="L367">
        <f t="shared" si="143"/>
        <v>0</v>
      </c>
      <c r="M367">
        <f t="shared" si="144"/>
        <v>0</v>
      </c>
      <c r="N367" s="11">
        <f t="shared" si="145"/>
        <v>1</v>
      </c>
      <c r="O367" s="12">
        <f t="shared" si="146"/>
        <v>0</v>
      </c>
      <c r="P367">
        <f t="shared" si="147"/>
        <v>0</v>
      </c>
      <c r="Q367">
        <f t="shared" si="148"/>
        <v>0</v>
      </c>
      <c r="R367" s="11">
        <f t="shared" si="149"/>
        <v>0</v>
      </c>
      <c r="S367" s="12">
        <f t="shared" si="150"/>
        <v>0</v>
      </c>
      <c r="T367" s="11">
        <f t="shared" si="151"/>
        <v>0</v>
      </c>
      <c r="U367" s="12">
        <f t="shared" si="152"/>
        <v>0</v>
      </c>
      <c r="V367" s="11">
        <f t="shared" si="153"/>
        <v>0</v>
      </c>
      <c r="W367" s="12">
        <f t="shared" si="154"/>
        <v>0</v>
      </c>
      <c r="X367" s="11">
        <f t="shared" si="155"/>
        <v>0</v>
      </c>
      <c r="Y367" s="12">
        <f t="shared" si="156"/>
        <v>0</v>
      </c>
      <c r="Z367" s="11">
        <f t="shared" si="157"/>
        <v>0</v>
      </c>
      <c r="AA367" s="12">
        <f t="shared" si="158"/>
        <v>0</v>
      </c>
      <c r="AB367" s="11">
        <f t="shared" si="159"/>
        <v>0</v>
      </c>
      <c r="AC367" s="12">
        <f t="shared" si="160"/>
        <v>0</v>
      </c>
      <c r="AD367" s="11">
        <f t="shared" si="161"/>
        <v>0</v>
      </c>
      <c r="AE367" s="12">
        <f t="shared" si="162"/>
        <v>0</v>
      </c>
      <c r="AF367" s="11">
        <f t="shared" si="163"/>
        <v>0</v>
      </c>
      <c r="AG367" s="12">
        <f t="shared" si="164"/>
        <v>0</v>
      </c>
      <c r="AH367" s="11">
        <f t="shared" si="165"/>
        <v>0</v>
      </c>
      <c r="AI367" s="12">
        <f t="shared" si="166"/>
        <v>0</v>
      </c>
      <c r="AJ367" s="11">
        <f t="shared" si="167"/>
        <v>0</v>
      </c>
      <c r="AK367" s="12">
        <f t="shared" si="168"/>
        <v>0</v>
      </c>
    </row>
    <row r="368" spans="1:37" x14ac:dyDescent="0.3">
      <c r="A368">
        <v>579321</v>
      </c>
      <c r="C368" s="1">
        <v>43531</v>
      </c>
      <c r="D368">
        <v>4</v>
      </c>
      <c r="E368" t="s">
        <v>247</v>
      </c>
      <c r="F368" t="s">
        <v>165</v>
      </c>
      <c r="G368" t="s">
        <v>12</v>
      </c>
      <c r="H368" s="23">
        <v>4844511</v>
      </c>
      <c r="J368" s="11">
        <f t="shared" si="141"/>
        <v>0</v>
      </c>
      <c r="K368" s="12">
        <f t="shared" si="142"/>
        <v>0</v>
      </c>
      <c r="L368">
        <f t="shared" si="143"/>
        <v>0</v>
      </c>
      <c r="M368">
        <f t="shared" si="144"/>
        <v>0</v>
      </c>
      <c r="N368" s="11">
        <f t="shared" si="145"/>
        <v>0</v>
      </c>
      <c r="O368" s="12">
        <f t="shared" si="146"/>
        <v>0</v>
      </c>
      <c r="P368">
        <f t="shared" si="147"/>
        <v>0</v>
      </c>
      <c r="Q368">
        <f t="shared" si="148"/>
        <v>0</v>
      </c>
      <c r="R368" s="11">
        <f t="shared" si="149"/>
        <v>0</v>
      </c>
      <c r="S368" s="12">
        <f t="shared" si="150"/>
        <v>0</v>
      </c>
      <c r="T368" s="11">
        <f t="shared" si="151"/>
        <v>0</v>
      </c>
      <c r="U368" s="12">
        <f t="shared" si="152"/>
        <v>0</v>
      </c>
      <c r="V368" s="11">
        <f t="shared" si="153"/>
        <v>1</v>
      </c>
      <c r="W368" s="12">
        <f t="shared" si="154"/>
        <v>0</v>
      </c>
      <c r="X368" s="11">
        <f t="shared" si="155"/>
        <v>0</v>
      </c>
      <c r="Y368" s="12">
        <f t="shared" si="156"/>
        <v>0</v>
      </c>
      <c r="Z368" s="11">
        <f t="shared" si="157"/>
        <v>0</v>
      </c>
      <c r="AA368" s="12">
        <f t="shared" si="158"/>
        <v>0</v>
      </c>
      <c r="AB368" s="11">
        <f t="shared" si="159"/>
        <v>0</v>
      </c>
      <c r="AC368" s="12">
        <f t="shared" si="160"/>
        <v>0</v>
      </c>
      <c r="AD368" s="11">
        <f t="shared" si="161"/>
        <v>0</v>
      </c>
      <c r="AE368" s="12">
        <f t="shared" si="162"/>
        <v>0</v>
      </c>
      <c r="AF368" s="11">
        <f t="shared" si="163"/>
        <v>0</v>
      </c>
      <c r="AG368" s="12">
        <f t="shared" si="164"/>
        <v>0</v>
      </c>
      <c r="AH368" s="11">
        <f t="shared" si="165"/>
        <v>0</v>
      </c>
      <c r="AI368" s="12">
        <f t="shared" si="166"/>
        <v>0</v>
      </c>
      <c r="AJ368" s="11">
        <f t="shared" si="167"/>
        <v>0</v>
      </c>
      <c r="AK368" s="12">
        <f t="shared" si="168"/>
        <v>0</v>
      </c>
    </row>
    <row r="369" spans="1:37" x14ac:dyDescent="0.3">
      <c r="A369">
        <v>579321</v>
      </c>
      <c r="C369" s="1">
        <v>43531</v>
      </c>
      <c r="D369">
        <v>5</v>
      </c>
      <c r="E369" t="s">
        <v>247</v>
      </c>
      <c r="F369" t="s">
        <v>165</v>
      </c>
      <c r="G369" t="s">
        <v>156</v>
      </c>
      <c r="H369" s="23">
        <v>4963972</v>
      </c>
      <c r="J369" s="11">
        <f t="shared" si="141"/>
        <v>1</v>
      </c>
      <c r="K369" s="12">
        <f t="shared" si="142"/>
        <v>0</v>
      </c>
      <c r="L369">
        <f t="shared" si="143"/>
        <v>0</v>
      </c>
      <c r="M369">
        <f t="shared" si="144"/>
        <v>0</v>
      </c>
      <c r="N369" s="11">
        <f t="shared" si="145"/>
        <v>0</v>
      </c>
      <c r="O369" s="12">
        <f t="shared" si="146"/>
        <v>0</v>
      </c>
      <c r="P369">
        <f t="shared" si="147"/>
        <v>0</v>
      </c>
      <c r="Q369">
        <f t="shared" si="148"/>
        <v>0</v>
      </c>
      <c r="R369" s="11">
        <f t="shared" si="149"/>
        <v>0</v>
      </c>
      <c r="S369" s="12">
        <f t="shared" si="150"/>
        <v>0</v>
      </c>
      <c r="T369" s="11">
        <f t="shared" si="151"/>
        <v>0</v>
      </c>
      <c r="U369" s="12">
        <f t="shared" si="152"/>
        <v>0</v>
      </c>
      <c r="V369" s="11">
        <f t="shared" si="153"/>
        <v>0</v>
      </c>
      <c r="W369" s="12">
        <f t="shared" si="154"/>
        <v>0</v>
      </c>
      <c r="X369" s="11">
        <f t="shared" si="155"/>
        <v>0</v>
      </c>
      <c r="Y369" s="12">
        <f t="shared" si="156"/>
        <v>0</v>
      </c>
      <c r="Z369" s="11">
        <f t="shared" si="157"/>
        <v>0</v>
      </c>
      <c r="AA369" s="12">
        <f t="shared" si="158"/>
        <v>0</v>
      </c>
      <c r="AB369" s="11">
        <f t="shared" si="159"/>
        <v>0</v>
      </c>
      <c r="AC369" s="12">
        <f t="shared" si="160"/>
        <v>0</v>
      </c>
      <c r="AD369" s="11">
        <f t="shared" si="161"/>
        <v>0</v>
      </c>
      <c r="AE369" s="12">
        <f t="shared" si="162"/>
        <v>0</v>
      </c>
      <c r="AF369" s="11">
        <f t="shared" si="163"/>
        <v>0</v>
      </c>
      <c r="AG369" s="12">
        <f t="shared" si="164"/>
        <v>0</v>
      </c>
      <c r="AH369" s="11">
        <f t="shared" si="165"/>
        <v>0</v>
      </c>
      <c r="AI369" s="12">
        <f t="shared" si="166"/>
        <v>0</v>
      </c>
      <c r="AJ369" s="11">
        <f t="shared" si="167"/>
        <v>0</v>
      </c>
      <c r="AK369" s="12">
        <f t="shared" si="168"/>
        <v>0</v>
      </c>
    </row>
    <row r="370" spans="1:37" x14ac:dyDescent="0.3">
      <c r="C370" s="1"/>
      <c r="J370" s="11">
        <f t="shared" si="141"/>
        <v>0</v>
      </c>
      <c r="K370" s="12">
        <f t="shared" si="142"/>
        <v>0</v>
      </c>
      <c r="L370">
        <f t="shared" si="143"/>
        <v>0</v>
      </c>
      <c r="M370">
        <f t="shared" si="144"/>
        <v>0</v>
      </c>
      <c r="N370" s="11">
        <f t="shared" si="145"/>
        <v>0</v>
      </c>
      <c r="O370" s="12">
        <f t="shared" si="146"/>
        <v>0</v>
      </c>
      <c r="P370">
        <f t="shared" si="147"/>
        <v>0</v>
      </c>
      <c r="Q370">
        <f t="shared" si="148"/>
        <v>0</v>
      </c>
      <c r="R370" s="11">
        <f t="shared" si="149"/>
        <v>0</v>
      </c>
      <c r="S370" s="12">
        <f t="shared" si="150"/>
        <v>0</v>
      </c>
      <c r="T370" s="11">
        <f t="shared" si="151"/>
        <v>0</v>
      </c>
      <c r="U370" s="12">
        <f t="shared" si="152"/>
        <v>0</v>
      </c>
      <c r="V370" s="11">
        <f t="shared" si="153"/>
        <v>0</v>
      </c>
      <c r="W370" s="12">
        <f t="shared" si="154"/>
        <v>0</v>
      </c>
      <c r="X370" s="11">
        <f t="shared" si="155"/>
        <v>0</v>
      </c>
      <c r="Y370" s="12">
        <f t="shared" si="156"/>
        <v>0</v>
      </c>
      <c r="Z370" s="11">
        <f t="shared" si="157"/>
        <v>0</v>
      </c>
      <c r="AA370" s="12">
        <f t="shared" si="158"/>
        <v>0</v>
      </c>
      <c r="AB370" s="11">
        <f t="shared" si="159"/>
        <v>0</v>
      </c>
      <c r="AC370" s="12">
        <f t="shared" si="160"/>
        <v>0</v>
      </c>
      <c r="AD370" s="11">
        <f t="shared" si="161"/>
        <v>0</v>
      </c>
      <c r="AE370" s="12">
        <f t="shared" si="162"/>
        <v>0</v>
      </c>
      <c r="AF370" s="11">
        <f t="shared" si="163"/>
        <v>0</v>
      </c>
      <c r="AG370" s="12">
        <f t="shared" si="164"/>
        <v>0</v>
      </c>
      <c r="AH370" s="11">
        <f t="shared" si="165"/>
        <v>0</v>
      </c>
      <c r="AI370" s="12">
        <f t="shared" si="166"/>
        <v>0</v>
      </c>
      <c r="AJ370" s="11">
        <f t="shared" si="167"/>
        <v>0</v>
      </c>
      <c r="AK370" s="12">
        <f t="shared" si="168"/>
        <v>0</v>
      </c>
    </row>
    <row r="371" spans="1:37" x14ac:dyDescent="0.3">
      <c r="A371">
        <v>578539</v>
      </c>
      <c r="C371" s="1">
        <v>43524</v>
      </c>
      <c r="D371">
        <v>1</v>
      </c>
      <c r="E371" t="s">
        <v>248</v>
      </c>
      <c r="F371" t="s">
        <v>165</v>
      </c>
      <c r="G371" t="s">
        <v>17</v>
      </c>
      <c r="H371" s="23">
        <v>3826800</v>
      </c>
      <c r="J371" s="11">
        <f t="shared" si="141"/>
        <v>0</v>
      </c>
      <c r="K371" s="12">
        <f t="shared" si="142"/>
        <v>0</v>
      </c>
      <c r="L371">
        <f t="shared" si="143"/>
        <v>0</v>
      </c>
      <c r="M371">
        <f t="shared" si="144"/>
        <v>0</v>
      </c>
      <c r="N371" s="11">
        <f t="shared" si="145"/>
        <v>0</v>
      </c>
      <c r="O371" s="12">
        <f t="shared" si="146"/>
        <v>0</v>
      </c>
      <c r="P371">
        <f t="shared" si="147"/>
        <v>0</v>
      </c>
      <c r="Q371">
        <f t="shared" si="148"/>
        <v>0</v>
      </c>
      <c r="R371" s="11">
        <f t="shared" si="149"/>
        <v>0</v>
      </c>
      <c r="S371" s="12">
        <f t="shared" si="150"/>
        <v>0</v>
      </c>
      <c r="T371" s="11">
        <f t="shared" si="151"/>
        <v>0</v>
      </c>
      <c r="U371" s="12">
        <f t="shared" si="152"/>
        <v>0</v>
      </c>
      <c r="V371" s="11">
        <f t="shared" si="153"/>
        <v>0</v>
      </c>
      <c r="W371" s="12">
        <f t="shared" si="154"/>
        <v>0</v>
      </c>
      <c r="X371" s="11">
        <f t="shared" si="155"/>
        <v>0</v>
      </c>
      <c r="Y371" s="12">
        <f t="shared" si="156"/>
        <v>0</v>
      </c>
      <c r="Z371" s="11">
        <f t="shared" si="157"/>
        <v>0</v>
      </c>
      <c r="AA371" s="12">
        <f t="shared" si="158"/>
        <v>0</v>
      </c>
      <c r="AB371" s="11">
        <f t="shared" si="159"/>
        <v>0</v>
      </c>
      <c r="AC371" s="12">
        <f t="shared" si="160"/>
        <v>0</v>
      </c>
      <c r="AD371" s="11">
        <f t="shared" si="161"/>
        <v>0</v>
      </c>
      <c r="AE371" s="12">
        <f t="shared" si="162"/>
        <v>0</v>
      </c>
      <c r="AF371" s="11">
        <f t="shared" si="163"/>
        <v>0</v>
      </c>
      <c r="AG371" s="12">
        <f t="shared" si="164"/>
        <v>0</v>
      </c>
      <c r="AH371" s="11">
        <f t="shared" si="165"/>
        <v>0</v>
      </c>
      <c r="AI371" s="12">
        <f t="shared" si="166"/>
        <v>0</v>
      </c>
      <c r="AJ371" s="11">
        <f t="shared" si="167"/>
        <v>0</v>
      </c>
      <c r="AK371" s="12">
        <f t="shared" si="168"/>
        <v>0</v>
      </c>
    </row>
    <row r="372" spans="1:37" x14ac:dyDescent="0.3">
      <c r="A372">
        <v>578539</v>
      </c>
      <c r="C372" s="1">
        <v>43524</v>
      </c>
      <c r="D372">
        <v>2</v>
      </c>
      <c r="E372" t="s">
        <v>248</v>
      </c>
      <c r="F372" t="s">
        <v>165</v>
      </c>
      <c r="G372" t="s">
        <v>36</v>
      </c>
      <c r="H372" s="23">
        <v>4016280</v>
      </c>
      <c r="J372" s="11">
        <f t="shared" si="141"/>
        <v>0</v>
      </c>
      <c r="K372" s="12">
        <f t="shared" si="142"/>
        <v>0</v>
      </c>
      <c r="L372">
        <f t="shared" si="143"/>
        <v>0</v>
      </c>
      <c r="M372">
        <f t="shared" si="144"/>
        <v>0</v>
      </c>
      <c r="N372" s="11">
        <f t="shared" si="145"/>
        <v>0</v>
      </c>
      <c r="O372" s="12">
        <f t="shared" si="146"/>
        <v>0</v>
      </c>
      <c r="P372">
        <f t="shared" si="147"/>
        <v>0</v>
      </c>
      <c r="Q372">
        <f t="shared" si="148"/>
        <v>0</v>
      </c>
      <c r="R372" s="11">
        <f t="shared" si="149"/>
        <v>0</v>
      </c>
      <c r="S372" s="12">
        <f t="shared" si="150"/>
        <v>0</v>
      </c>
      <c r="T372" s="11">
        <f t="shared" si="151"/>
        <v>0</v>
      </c>
      <c r="U372" s="12">
        <f t="shared" si="152"/>
        <v>0</v>
      </c>
      <c r="V372" s="11">
        <f t="shared" si="153"/>
        <v>0</v>
      </c>
      <c r="W372" s="12">
        <f t="shared" si="154"/>
        <v>0</v>
      </c>
      <c r="X372" s="11">
        <f t="shared" si="155"/>
        <v>0</v>
      </c>
      <c r="Y372" s="12">
        <f t="shared" si="156"/>
        <v>0</v>
      </c>
      <c r="Z372" s="11">
        <f t="shared" si="157"/>
        <v>0</v>
      </c>
      <c r="AA372" s="12">
        <f t="shared" si="158"/>
        <v>0</v>
      </c>
      <c r="AB372" s="11">
        <f t="shared" si="159"/>
        <v>0</v>
      </c>
      <c r="AC372" s="12">
        <f t="shared" si="160"/>
        <v>0</v>
      </c>
      <c r="AD372" s="11">
        <f t="shared" si="161"/>
        <v>0</v>
      </c>
      <c r="AE372" s="12">
        <f t="shared" si="162"/>
        <v>0</v>
      </c>
      <c r="AF372" s="11">
        <f t="shared" si="163"/>
        <v>0</v>
      </c>
      <c r="AG372" s="12">
        <f t="shared" si="164"/>
        <v>0</v>
      </c>
      <c r="AH372" s="11">
        <f t="shared" si="165"/>
        <v>0</v>
      </c>
      <c r="AI372" s="12">
        <f t="shared" si="166"/>
        <v>0</v>
      </c>
      <c r="AJ372" s="11">
        <f t="shared" si="167"/>
        <v>0</v>
      </c>
      <c r="AK372" s="12">
        <f t="shared" si="168"/>
        <v>0</v>
      </c>
    </row>
    <row r="373" spans="1:37" x14ac:dyDescent="0.3">
      <c r="A373">
        <v>578539</v>
      </c>
      <c r="C373" s="1">
        <v>43524</v>
      </c>
      <c r="D373">
        <v>3</v>
      </c>
      <c r="E373" t="s">
        <v>248</v>
      </c>
      <c r="F373" t="s">
        <v>165</v>
      </c>
      <c r="G373" t="s">
        <v>37</v>
      </c>
      <c r="H373" s="23">
        <v>4351425</v>
      </c>
      <c r="J373" s="11">
        <f t="shared" si="141"/>
        <v>0</v>
      </c>
      <c r="K373" s="12">
        <f t="shared" si="142"/>
        <v>0</v>
      </c>
      <c r="L373">
        <f t="shared" si="143"/>
        <v>0</v>
      </c>
      <c r="M373">
        <f t="shared" si="144"/>
        <v>0</v>
      </c>
      <c r="N373" s="11">
        <f t="shared" si="145"/>
        <v>0</v>
      </c>
      <c r="O373" s="12">
        <f t="shared" si="146"/>
        <v>0</v>
      </c>
      <c r="P373">
        <f t="shared" si="147"/>
        <v>0</v>
      </c>
      <c r="Q373">
        <f t="shared" si="148"/>
        <v>0</v>
      </c>
      <c r="R373" s="11">
        <f t="shared" si="149"/>
        <v>0</v>
      </c>
      <c r="S373" s="12">
        <f t="shared" si="150"/>
        <v>0</v>
      </c>
      <c r="T373" s="11">
        <f t="shared" si="151"/>
        <v>0</v>
      </c>
      <c r="U373" s="12">
        <f t="shared" si="152"/>
        <v>0</v>
      </c>
      <c r="V373" s="11">
        <f t="shared" si="153"/>
        <v>0</v>
      </c>
      <c r="W373" s="12">
        <f t="shared" si="154"/>
        <v>0</v>
      </c>
      <c r="X373" s="11">
        <f t="shared" si="155"/>
        <v>0</v>
      </c>
      <c r="Y373" s="12">
        <f t="shared" si="156"/>
        <v>0</v>
      </c>
      <c r="Z373" s="11">
        <f t="shared" si="157"/>
        <v>0</v>
      </c>
      <c r="AA373" s="12">
        <f t="shared" si="158"/>
        <v>0</v>
      </c>
      <c r="AB373" s="11">
        <f t="shared" si="159"/>
        <v>0</v>
      </c>
      <c r="AC373" s="12">
        <f t="shared" si="160"/>
        <v>0</v>
      </c>
      <c r="AD373" s="11">
        <f t="shared" si="161"/>
        <v>0</v>
      </c>
      <c r="AE373" s="12">
        <f t="shared" si="162"/>
        <v>0</v>
      </c>
      <c r="AF373" s="11">
        <f t="shared" si="163"/>
        <v>0</v>
      </c>
      <c r="AG373" s="12">
        <f t="shared" si="164"/>
        <v>0</v>
      </c>
      <c r="AH373" s="11">
        <f t="shared" si="165"/>
        <v>0</v>
      </c>
      <c r="AI373" s="12">
        <f t="shared" si="166"/>
        <v>0</v>
      </c>
      <c r="AJ373" s="11">
        <f t="shared" si="167"/>
        <v>0</v>
      </c>
      <c r="AK373" s="12">
        <f t="shared" si="168"/>
        <v>0</v>
      </c>
    </row>
    <row r="374" spans="1:37" x14ac:dyDescent="0.3">
      <c r="A374">
        <v>578539</v>
      </c>
      <c r="C374" s="1">
        <v>43524</v>
      </c>
      <c r="D374">
        <v>4</v>
      </c>
      <c r="E374" t="s">
        <v>248</v>
      </c>
      <c r="F374" t="s">
        <v>165</v>
      </c>
      <c r="G374" t="s">
        <v>152</v>
      </c>
      <c r="H374" s="23">
        <v>4426721</v>
      </c>
      <c r="J374" s="11">
        <f t="shared" si="141"/>
        <v>0</v>
      </c>
      <c r="K374" s="12">
        <f t="shared" si="142"/>
        <v>0</v>
      </c>
      <c r="L374">
        <f t="shared" si="143"/>
        <v>0</v>
      </c>
      <c r="M374">
        <f t="shared" si="144"/>
        <v>0</v>
      </c>
      <c r="N374" s="11">
        <f t="shared" si="145"/>
        <v>0</v>
      </c>
      <c r="O374" s="12">
        <f t="shared" si="146"/>
        <v>0</v>
      </c>
      <c r="P374">
        <f t="shared" si="147"/>
        <v>0</v>
      </c>
      <c r="Q374">
        <f t="shared" si="148"/>
        <v>0</v>
      </c>
      <c r="R374" s="11">
        <f t="shared" si="149"/>
        <v>0</v>
      </c>
      <c r="S374" s="12">
        <f t="shared" si="150"/>
        <v>0</v>
      </c>
      <c r="T374" s="11">
        <f t="shared" si="151"/>
        <v>0</v>
      </c>
      <c r="U374" s="12">
        <f t="shared" si="152"/>
        <v>0</v>
      </c>
      <c r="V374" s="11">
        <f t="shared" si="153"/>
        <v>0</v>
      </c>
      <c r="W374" s="12">
        <f t="shared" si="154"/>
        <v>0</v>
      </c>
      <c r="X374" s="11">
        <f t="shared" si="155"/>
        <v>0</v>
      </c>
      <c r="Y374" s="12">
        <f t="shared" si="156"/>
        <v>0</v>
      </c>
      <c r="Z374" s="11">
        <f t="shared" si="157"/>
        <v>0</v>
      </c>
      <c r="AA374" s="12">
        <f t="shared" si="158"/>
        <v>0</v>
      </c>
      <c r="AB374" s="11">
        <f t="shared" si="159"/>
        <v>0</v>
      </c>
      <c r="AC374" s="12">
        <f t="shared" si="160"/>
        <v>0</v>
      </c>
      <c r="AD374" s="11">
        <f t="shared" si="161"/>
        <v>0</v>
      </c>
      <c r="AE374" s="12">
        <f t="shared" si="162"/>
        <v>0</v>
      </c>
      <c r="AF374" s="11">
        <f t="shared" si="163"/>
        <v>0</v>
      </c>
      <c r="AG374" s="12">
        <f t="shared" si="164"/>
        <v>0</v>
      </c>
      <c r="AH374" s="11">
        <f t="shared" si="165"/>
        <v>0</v>
      </c>
      <c r="AI374" s="12">
        <f t="shared" si="166"/>
        <v>0</v>
      </c>
      <c r="AJ374" s="11">
        <f t="shared" si="167"/>
        <v>0</v>
      </c>
      <c r="AK374" s="12">
        <f t="shared" si="168"/>
        <v>0</v>
      </c>
    </row>
    <row r="375" spans="1:37" x14ac:dyDescent="0.3">
      <c r="A375">
        <v>578539</v>
      </c>
      <c r="C375" s="1">
        <v>43524</v>
      </c>
      <c r="D375">
        <v>5</v>
      </c>
      <c r="E375" t="s">
        <v>248</v>
      </c>
      <c r="F375" t="s">
        <v>165</v>
      </c>
      <c r="G375" t="s">
        <v>13</v>
      </c>
      <c r="H375" s="23">
        <v>4677914</v>
      </c>
      <c r="J375" s="11">
        <f t="shared" si="141"/>
        <v>0</v>
      </c>
      <c r="K375" s="12">
        <f t="shared" si="142"/>
        <v>0</v>
      </c>
      <c r="L375">
        <f t="shared" si="143"/>
        <v>0</v>
      </c>
      <c r="M375">
        <f t="shared" si="144"/>
        <v>0</v>
      </c>
      <c r="N375" s="11">
        <f t="shared" si="145"/>
        <v>1</v>
      </c>
      <c r="O375" s="12">
        <f t="shared" si="146"/>
        <v>0</v>
      </c>
      <c r="P375">
        <f t="shared" si="147"/>
        <v>0</v>
      </c>
      <c r="Q375">
        <f t="shared" si="148"/>
        <v>0</v>
      </c>
      <c r="R375" s="11">
        <f t="shared" si="149"/>
        <v>0</v>
      </c>
      <c r="S375" s="12">
        <f t="shared" si="150"/>
        <v>0</v>
      </c>
      <c r="T375" s="11">
        <f t="shared" si="151"/>
        <v>0</v>
      </c>
      <c r="U375" s="12">
        <f t="shared" si="152"/>
        <v>0</v>
      </c>
      <c r="V375" s="11">
        <f t="shared" si="153"/>
        <v>0</v>
      </c>
      <c r="W375" s="12">
        <f t="shared" si="154"/>
        <v>0</v>
      </c>
      <c r="X375" s="11">
        <f t="shared" si="155"/>
        <v>0</v>
      </c>
      <c r="Y375" s="12">
        <f t="shared" si="156"/>
        <v>0</v>
      </c>
      <c r="Z375" s="11">
        <f t="shared" si="157"/>
        <v>0</v>
      </c>
      <c r="AA375" s="12">
        <f t="shared" si="158"/>
        <v>0</v>
      </c>
      <c r="AB375" s="11">
        <f t="shared" si="159"/>
        <v>0</v>
      </c>
      <c r="AC375" s="12">
        <f t="shared" si="160"/>
        <v>0</v>
      </c>
      <c r="AD375" s="11">
        <f t="shared" si="161"/>
        <v>0</v>
      </c>
      <c r="AE375" s="12">
        <f t="shared" si="162"/>
        <v>0</v>
      </c>
      <c r="AF375" s="11">
        <f t="shared" si="163"/>
        <v>0</v>
      </c>
      <c r="AG375" s="12">
        <f t="shared" si="164"/>
        <v>0</v>
      </c>
      <c r="AH375" s="11">
        <f t="shared" si="165"/>
        <v>0</v>
      </c>
      <c r="AI375" s="12">
        <f t="shared" si="166"/>
        <v>0</v>
      </c>
      <c r="AJ375" s="11">
        <f t="shared" si="167"/>
        <v>0</v>
      </c>
      <c r="AK375" s="12">
        <f t="shared" si="168"/>
        <v>0</v>
      </c>
    </row>
    <row r="376" spans="1:37" x14ac:dyDescent="0.3">
      <c r="A376">
        <v>578539</v>
      </c>
      <c r="C376" s="1">
        <v>43524</v>
      </c>
      <c r="D376">
        <v>6</v>
      </c>
      <c r="E376" t="s">
        <v>248</v>
      </c>
      <c r="F376" t="s">
        <v>165</v>
      </c>
      <c r="G376" t="s">
        <v>49</v>
      </c>
      <c r="H376" s="23">
        <v>4800823</v>
      </c>
      <c r="J376" s="11">
        <f t="shared" si="141"/>
        <v>0</v>
      </c>
      <c r="K376" s="12">
        <f t="shared" si="142"/>
        <v>0</v>
      </c>
      <c r="L376">
        <f t="shared" si="143"/>
        <v>0</v>
      </c>
      <c r="M376">
        <f t="shared" si="144"/>
        <v>0</v>
      </c>
      <c r="N376" s="11">
        <f t="shared" si="145"/>
        <v>0</v>
      </c>
      <c r="O376" s="12">
        <f t="shared" si="146"/>
        <v>0</v>
      </c>
      <c r="P376">
        <f t="shared" si="147"/>
        <v>0</v>
      </c>
      <c r="Q376">
        <f t="shared" si="148"/>
        <v>0</v>
      </c>
      <c r="R376" s="11">
        <f t="shared" si="149"/>
        <v>0</v>
      </c>
      <c r="S376" s="12">
        <f t="shared" si="150"/>
        <v>0</v>
      </c>
      <c r="T376" s="11">
        <f t="shared" si="151"/>
        <v>0</v>
      </c>
      <c r="U376" s="12">
        <f t="shared" si="152"/>
        <v>0</v>
      </c>
      <c r="V376" s="11">
        <f t="shared" si="153"/>
        <v>0</v>
      </c>
      <c r="W376" s="12">
        <f t="shared" si="154"/>
        <v>0</v>
      </c>
      <c r="X376" s="11">
        <f t="shared" si="155"/>
        <v>0</v>
      </c>
      <c r="Y376" s="12">
        <f t="shared" si="156"/>
        <v>0</v>
      </c>
      <c r="Z376" s="11">
        <f t="shared" si="157"/>
        <v>0</v>
      </c>
      <c r="AA376" s="12">
        <f t="shared" si="158"/>
        <v>0</v>
      </c>
      <c r="AB376" s="11">
        <f t="shared" si="159"/>
        <v>0</v>
      </c>
      <c r="AC376" s="12">
        <f t="shared" si="160"/>
        <v>0</v>
      </c>
      <c r="AD376" s="11">
        <f t="shared" si="161"/>
        <v>0</v>
      </c>
      <c r="AE376" s="12">
        <f t="shared" si="162"/>
        <v>0</v>
      </c>
      <c r="AF376" s="11">
        <f t="shared" si="163"/>
        <v>0</v>
      </c>
      <c r="AG376" s="12">
        <f t="shared" si="164"/>
        <v>0</v>
      </c>
      <c r="AH376" s="11">
        <f t="shared" si="165"/>
        <v>0</v>
      </c>
      <c r="AI376" s="12">
        <f t="shared" si="166"/>
        <v>0</v>
      </c>
      <c r="AJ376" s="11">
        <f t="shared" si="167"/>
        <v>0</v>
      </c>
      <c r="AK376" s="12">
        <f t="shared" si="168"/>
        <v>0</v>
      </c>
    </row>
    <row r="377" spans="1:37" x14ac:dyDescent="0.3">
      <c r="A377">
        <v>578539</v>
      </c>
      <c r="C377" s="1">
        <v>43524</v>
      </c>
      <c r="D377">
        <v>7</v>
      </c>
      <c r="E377" t="s">
        <v>248</v>
      </c>
      <c r="F377" t="s">
        <v>165</v>
      </c>
      <c r="G377" t="s">
        <v>156</v>
      </c>
      <c r="H377" s="23">
        <v>4809501</v>
      </c>
      <c r="J377" s="11">
        <f t="shared" si="141"/>
        <v>1</v>
      </c>
      <c r="K377" s="12">
        <f t="shared" si="142"/>
        <v>0</v>
      </c>
      <c r="L377">
        <f t="shared" si="143"/>
        <v>0</v>
      </c>
      <c r="M377">
        <f t="shared" si="144"/>
        <v>0</v>
      </c>
      <c r="N377" s="11">
        <f t="shared" si="145"/>
        <v>0</v>
      </c>
      <c r="O377" s="12">
        <f t="shared" si="146"/>
        <v>0</v>
      </c>
      <c r="P377">
        <f t="shared" si="147"/>
        <v>0</v>
      </c>
      <c r="Q377">
        <f t="shared" si="148"/>
        <v>0</v>
      </c>
      <c r="R377" s="11">
        <f t="shared" si="149"/>
        <v>0</v>
      </c>
      <c r="S377" s="12">
        <f t="shared" si="150"/>
        <v>0</v>
      </c>
      <c r="T377" s="11">
        <f t="shared" si="151"/>
        <v>0</v>
      </c>
      <c r="U377" s="12">
        <f t="shared" si="152"/>
        <v>0</v>
      </c>
      <c r="V377" s="11">
        <f t="shared" si="153"/>
        <v>0</v>
      </c>
      <c r="W377" s="12">
        <f t="shared" si="154"/>
        <v>0</v>
      </c>
      <c r="X377" s="11">
        <f t="shared" si="155"/>
        <v>0</v>
      </c>
      <c r="Y377" s="12">
        <f t="shared" si="156"/>
        <v>0</v>
      </c>
      <c r="Z377" s="11">
        <f t="shared" si="157"/>
        <v>0</v>
      </c>
      <c r="AA377" s="12">
        <f t="shared" si="158"/>
        <v>0</v>
      </c>
      <c r="AB377" s="11">
        <f t="shared" si="159"/>
        <v>0</v>
      </c>
      <c r="AC377" s="12">
        <f t="shared" si="160"/>
        <v>0</v>
      </c>
      <c r="AD377" s="11">
        <f t="shared" si="161"/>
        <v>0</v>
      </c>
      <c r="AE377" s="12">
        <f t="shared" si="162"/>
        <v>0</v>
      </c>
      <c r="AF377" s="11">
        <f t="shared" si="163"/>
        <v>0</v>
      </c>
      <c r="AG377" s="12">
        <f t="shared" si="164"/>
        <v>0</v>
      </c>
      <c r="AH377" s="11">
        <f t="shared" si="165"/>
        <v>0</v>
      </c>
      <c r="AI377" s="12">
        <f t="shared" si="166"/>
        <v>0</v>
      </c>
      <c r="AJ377" s="11">
        <f t="shared" si="167"/>
        <v>0</v>
      </c>
      <c r="AK377" s="12">
        <f t="shared" si="168"/>
        <v>0</v>
      </c>
    </row>
    <row r="378" spans="1:37" x14ac:dyDescent="0.3">
      <c r="A378">
        <v>578539</v>
      </c>
      <c r="C378" s="1">
        <v>43524</v>
      </c>
      <c r="D378">
        <v>8</v>
      </c>
      <c r="E378" t="s">
        <v>248</v>
      </c>
      <c r="F378" t="s">
        <v>165</v>
      </c>
      <c r="G378" t="s">
        <v>19</v>
      </c>
      <c r="H378" s="23">
        <v>4865076</v>
      </c>
      <c r="J378" s="11">
        <f t="shared" si="141"/>
        <v>0</v>
      </c>
      <c r="K378" s="12">
        <f t="shared" si="142"/>
        <v>0</v>
      </c>
      <c r="L378">
        <f t="shared" si="143"/>
        <v>0</v>
      </c>
      <c r="M378">
        <f t="shared" si="144"/>
        <v>0</v>
      </c>
      <c r="N378" s="11">
        <f t="shared" si="145"/>
        <v>0</v>
      </c>
      <c r="O378" s="12">
        <f t="shared" si="146"/>
        <v>0</v>
      </c>
      <c r="P378">
        <f t="shared" si="147"/>
        <v>0</v>
      </c>
      <c r="Q378">
        <f t="shared" si="148"/>
        <v>0</v>
      </c>
      <c r="R378" s="11">
        <f t="shared" si="149"/>
        <v>0</v>
      </c>
      <c r="S378" s="12">
        <f t="shared" si="150"/>
        <v>0</v>
      </c>
      <c r="T378" s="11">
        <f t="shared" si="151"/>
        <v>0</v>
      </c>
      <c r="U378" s="12">
        <f t="shared" si="152"/>
        <v>0</v>
      </c>
      <c r="V378" s="11">
        <f t="shared" si="153"/>
        <v>0</v>
      </c>
      <c r="W378" s="12">
        <f t="shared" si="154"/>
        <v>0</v>
      </c>
      <c r="X378" s="11">
        <f t="shared" si="155"/>
        <v>0</v>
      </c>
      <c r="Y378" s="12">
        <f t="shared" si="156"/>
        <v>0</v>
      </c>
      <c r="Z378" s="11">
        <f t="shared" si="157"/>
        <v>0</v>
      </c>
      <c r="AA378" s="12">
        <f t="shared" si="158"/>
        <v>0</v>
      </c>
      <c r="AB378" s="11">
        <f t="shared" si="159"/>
        <v>0</v>
      </c>
      <c r="AC378" s="12">
        <f t="shared" si="160"/>
        <v>0</v>
      </c>
      <c r="AD378" s="11">
        <f t="shared" si="161"/>
        <v>0</v>
      </c>
      <c r="AE378" s="12">
        <f t="shared" si="162"/>
        <v>0</v>
      </c>
      <c r="AF378" s="11">
        <f t="shared" si="163"/>
        <v>0</v>
      </c>
      <c r="AG378" s="12">
        <f t="shared" si="164"/>
        <v>0</v>
      </c>
      <c r="AH378" s="11">
        <f t="shared" si="165"/>
        <v>0</v>
      </c>
      <c r="AI378" s="12">
        <f t="shared" si="166"/>
        <v>0</v>
      </c>
      <c r="AJ378" s="11">
        <f t="shared" si="167"/>
        <v>0</v>
      </c>
      <c r="AK378" s="12">
        <f t="shared" si="168"/>
        <v>0</v>
      </c>
    </row>
    <row r="379" spans="1:37" x14ac:dyDescent="0.3">
      <c r="A379">
        <v>578539</v>
      </c>
      <c r="C379" s="1">
        <v>43524</v>
      </c>
      <c r="D379">
        <v>9</v>
      </c>
      <c r="E379" t="s">
        <v>248</v>
      </c>
      <c r="F379" t="s">
        <v>165</v>
      </c>
      <c r="G379" t="s">
        <v>12</v>
      </c>
      <c r="H379" s="23">
        <v>4978520</v>
      </c>
      <c r="J379" s="11">
        <f t="shared" si="141"/>
        <v>0</v>
      </c>
      <c r="K379" s="12">
        <f t="shared" si="142"/>
        <v>0</v>
      </c>
      <c r="L379">
        <f t="shared" si="143"/>
        <v>0</v>
      </c>
      <c r="M379">
        <f t="shared" si="144"/>
        <v>0</v>
      </c>
      <c r="N379" s="11">
        <f t="shared" si="145"/>
        <v>0</v>
      </c>
      <c r="O379" s="12">
        <f t="shared" si="146"/>
        <v>0</v>
      </c>
      <c r="P379">
        <f t="shared" si="147"/>
        <v>0</v>
      </c>
      <c r="Q379">
        <f t="shared" si="148"/>
        <v>0</v>
      </c>
      <c r="R379" s="11">
        <f t="shared" si="149"/>
        <v>0</v>
      </c>
      <c r="S379" s="12">
        <f t="shared" si="150"/>
        <v>0</v>
      </c>
      <c r="T379" s="11">
        <f t="shared" si="151"/>
        <v>0</v>
      </c>
      <c r="U379" s="12">
        <f t="shared" si="152"/>
        <v>0</v>
      </c>
      <c r="V379" s="11">
        <f t="shared" si="153"/>
        <v>1</v>
      </c>
      <c r="W379" s="12">
        <f t="shared" si="154"/>
        <v>0</v>
      </c>
      <c r="X379" s="11">
        <f t="shared" si="155"/>
        <v>0</v>
      </c>
      <c r="Y379" s="12">
        <f t="shared" si="156"/>
        <v>0</v>
      </c>
      <c r="Z379" s="11">
        <f t="shared" si="157"/>
        <v>0</v>
      </c>
      <c r="AA379" s="12">
        <f t="shared" si="158"/>
        <v>0</v>
      </c>
      <c r="AB379" s="11">
        <f t="shared" si="159"/>
        <v>0</v>
      </c>
      <c r="AC379" s="12">
        <f t="shared" si="160"/>
        <v>0</v>
      </c>
      <c r="AD379" s="11">
        <f t="shared" si="161"/>
        <v>0</v>
      </c>
      <c r="AE379" s="12">
        <f t="shared" si="162"/>
        <v>0</v>
      </c>
      <c r="AF379" s="11">
        <f t="shared" si="163"/>
        <v>0</v>
      </c>
      <c r="AG379" s="12">
        <f t="shared" si="164"/>
        <v>0</v>
      </c>
      <c r="AH379" s="11">
        <f t="shared" si="165"/>
        <v>0</v>
      </c>
      <c r="AI379" s="12">
        <f t="shared" si="166"/>
        <v>0</v>
      </c>
      <c r="AJ379" s="11">
        <f t="shared" si="167"/>
        <v>0</v>
      </c>
      <c r="AK379" s="12">
        <f t="shared" si="168"/>
        <v>0</v>
      </c>
    </row>
    <row r="380" spans="1:37" x14ac:dyDescent="0.3">
      <c r="A380">
        <v>578539</v>
      </c>
      <c r="C380" s="1">
        <v>43524</v>
      </c>
      <c r="D380">
        <v>10</v>
      </c>
      <c r="E380" t="s">
        <v>248</v>
      </c>
      <c r="F380" t="s">
        <v>165</v>
      </c>
      <c r="G380" t="s">
        <v>153</v>
      </c>
      <c r="H380" s="23">
        <v>5291686</v>
      </c>
      <c r="J380" s="11">
        <f t="shared" si="141"/>
        <v>0</v>
      </c>
      <c r="K380" s="12">
        <f t="shared" si="142"/>
        <v>0</v>
      </c>
      <c r="L380">
        <f t="shared" si="143"/>
        <v>0</v>
      </c>
      <c r="M380">
        <f t="shared" si="144"/>
        <v>0</v>
      </c>
      <c r="N380" s="11">
        <f t="shared" si="145"/>
        <v>0</v>
      </c>
      <c r="O380" s="12">
        <f t="shared" si="146"/>
        <v>0</v>
      </c>
      <c r="P380">
        <f t="shared" si="147"/>
        <v>0</v>
      </c>
      <c r="Q380">
        <f t="shared" si="148"/>
        <v>0</v>
      </c>
      <c r="R380" s="11">
        <f t="shared" si="149"/>
        <v>0</v>
      </c>
      <c r="S380" s="12">
        <f t="shared" si="150"/>
        <v>0</v>
      </c>
      <c r="T380" s="11">
        <f t="shared" si="151"/>
        <v>0</v>
      </c>
      <c r="U380" s="12">
        <f t="shared" si="152"/>
        <v>0</v>
      </c>
      <c r="V380" s="11">
        <f t="shared" si="153"/>
        <v>0</v>
      </c>
      <c r="W380" s="12">
        <f t="shared" si="154"/>
        <v>0</v>
      </c>
      <c r="X380" s="11">
        <f t="shared" si="155"/>
        <v>0</v>
      </c>
      <c r="Y380" s="12">
        <f t="shared" si="156"/>
        <v>0</v>
      </c>
      <c r="Z380" s="11">
        <f t="shared" si="157"/>
        <v>0</v>
      </c>
      <c r="AA380" s="12">
        <f t="shared" si="158"/>
        <v>0</v>
      </c>
      <c r="AB380" s="11">
        <f t="shared" si="159"/>
        <v>0</v>
      </c>
      <c r="AC380" s="12">
        <f t="shared" si="160"/>
        <v>0</v>
      </c>
      <c r="AD380" s="11">
        <f t="shared" si="161"/>
        <v>0</v>
      </c>
      <c r="AE380" s="12">
        <f t="shared" si="162"/>
        <v>0</v>
      </c>
      <c r="AF380" s="11">
        <f t="shared" si="163"/>
        <v>0</v>
      </c>
      <c r="AG380" s="12">
        <f t="shared" si="164"/>
        <v>0</v>
      </c>
      <c r="AH380" s="11">
        <f t="shared" si="165"/>
        <v>0</v>
      </c>
      <c r="AI380" s="12">
        <f t="shared" si="166"/>
        <v>0</v>
      </c>
      <c r="AJ380" s="11">
        <f t="shared" si="167"/>
        <v>0</v>
      </c>
      <c r="AK380" s="12">
        <f t="shared" si="168"/>
        <v>0</v>
      </c>
    </row>
    <row r="381" spans="1:37" x14ac:dyDescent="0.3">
      <c r="C381" s="1"/>
      <c r="J381" s="11">
        <f t="shared" si="141"/>
        <v>0</v>
      </c>
      <c r="K381" s="12">
        <f t="shared" si="142"/>
        <v>0</v>
      </c>
      <c r="L381">
        <f t="shared" si="143"/>
        <v>0</v>
      </c>
      <c r="M381">
        <f t="shared" si="144"/>
        <v>0</v>
      </c>
      <c r="N381" s="11">
        <f t="shared" si="145"/>
        <v>0</v>
      </c>
      <c r="O381" s="12">
        <f t="shared" si="146"/>
        <v>0</v>
      </c>
      <c r="P381">
        <f t="shared" si="147"/>
        <v>0</v>
      </c>
      <c r="Q381">
        <f t="shared" si="148"/>
        <v>0</v>
      </c>
      <c r="R381" s="11">
        <f t="shared" si="149"/>
        <v>0</v>
      </c>
      <c r="S381" s="12">
        <f t="shared" si="150"/>
        <v>0</v>
      </c>
      <c r="T381" s="11">
        <f t="shared" si="151"/>
        <v>0</v>
      </c>
      <c r="U381" s="12">
        <f t="shared" si="152"/>
        <v>0</v>
      </c>
      <c r="V381" s="11">
        <f t="shared" si="153"/>
        <v>0</v>
      </c>
      <c r="W381" s="12">
        <f t="shared" si="154"/>
        <v>0</v>
      </c>
      <c r="X381" s="11">
        <f t="shared" si="155"/>
        <v>0</v>
      </c>
      <c r="Y381" s="12">
        <f t="shared" si="156"/>
        <v>0</v>
      </c>
      <c r="Z381" s="11">
        <f t="shared" si="157"/>
        <v>0</v>
      </c>
      <c r="AA381" s="12">
        <f t="shared" si="158"/>
        <v>0</v>
      </c>
      <c r="AB381" s="11">
        <f t="shared" si="159"/>
        <v>0</v>
      </c>
      <c r="AC381" s="12">
        <f t="shared" si="160"/>
        <v>0</v>
      </c>
      <c r="AD381" s="11">
        <f t="shared" si="161"/>
        <v>0</v>
      </c>
      <c r="AE381" s="12">
        <f t="shared" si="162"/>
        <v>0</v>
      </c>
      <c r="AF381" s="11">
        <f t="shared" si="163"/>
        <v>0</v>
      </c>
      <c r="AG381" s="12">
        <f t="shared" si="164"/>
        <v>0</v>
      </c>
      <c r="AH381" s="11">
        <f t="shared" si="165"/>
        <v>0</v>
      </c>
      <c r="AI381" s="12">
        <f t="shared" si="166"/>
        <v>0</v>
      </c>
      <c r="AJ381" s="11">
        <f t="shared" si="167"/>
        <v>0</v>
      </c>
      <c r="AK381" s="12">
        <f t="shared" si="168"/>
        <v>0</v>
      </c>
    </row>
    <row r="382" spans="1:37" x14ac:dyDescent="0.3">
      <c r="A382">
        <v>578541</v>
      </c>
      <c r="C382" s="1">
        <v>43523</v>
      </c>
      <c r="D382">
        <v>1</v>
      </c>
      <c r="E382" t="s">
        <v>248</v>
      </c>
      <c r="F382" t="s">
        <v>165</v>
      </c>
      <c r="G382" t="s">
        <v>38</v>
      </c>
      <c r="H382" s="23">
        <v>2285737</v>
      </c>
      <c r="J382" s="11">
        <f t="shared" si="141"/>
        <v>0</v>
      </c>
      <c r="K382" s="12">
        <f t="shared" si="142"/>
        <v>0</v>
      </c>
      <c r="L382">
        <f t="shared" si="143"/>
        <v>0</v>
      </c>
      <c r="M382">
        <f t="shared" si="144"/>
        <v>0</v>
      </c>
      <c r="N382" s="11">
        <f t="shared" si="145"/>
        <v>0</v>
      </c>
      <c r="O382" s="12">
        <f t="shared" si="146"/>
        <v>0</v>
      </c>
      <c r="P382">
        <f t="shared" si="147"/>
        <v>0</v>
      </c>
      <c r="Q382">
        <f t="shared" si="148"/>
        <v>0</v>
      </c>
      <c r="R382" s="11">
        <f t="shared" si="149"/>
        <v>0</v>
      </c>
      <c r="S382" s="12">
        <f t="shared" si="150"/>
        <v>0</v>
      </c>
      <c r="T382" s="11">
        <f t="shared" si="151"/>
        <v>0</v>
      </c>
      <c r="U382" s="12">
        <f t="shared" si="152"/>
        <v>0</v>
      </c>
      <c r="V382" s="11">
        <f t="shared" si="153"/>
        <v>0</v>
      </c>
      <c r="W382" s="12">
        <f t="shared" si="154"/>
        <v>0</v>
      </c>
      <c r="X382" s="11">
        <f t="shared" si="155"/>
        <v>0</v>
      </c>
      <c r="Y382" s="12">
        <f t="shared" si="156"/>
        <v>0</v>
      </c>
      <c r="Z382" s="11">
        <f t="shared" si="157"/>
        <v>0</v>
      </c>
      <c r="AA382" s="12">
        <f t="shared" si="158"/>
        <v>0</v>
      </c>
      <c r="AB382" s="11">
        <f t="shared" si="159"/>
        <v>0</v>
      </c>
      <c r="AC382" s="12">
        <f t="shared" si="160"/>
        <v>0</v>
      </c>
      <c r="AD382" s="11">
        <f t="shared" si="161"/>
        <v>0</v>
      </c>
      <c r="AE382" s="12">
        <f t="shared" si="162"/>
        <v>0</v>
      </c>
      <c r="AF382" s="11">
        <f t="shared" si="163"/>
        <v>0</v>
      </c>
      <c r="AG382" s="12">
        <f t="shared" si="164"/>
        <v>0</v>
      </c>
      <c r="AH382" s="11">
        <f t="shared" si="165"/>
        <v>0</v>
      </c>
      <c r="AI382" s="12">
        <f t="shared" si="166"/>
        <v>0</v>
      </c>
      <c r="AJ382" s="11">
        <f t="shared" si="167"/>
        <v>0</v>
      </c>
      <c r="AK382" s="12">
        <f t="shared" si="168"/>
        <v>0</v>
      </c>
    </row>
    <row r="383" spans="1:37" x14ac:dyDescent="0.3">
      <c r="A383">
        <v>578541</v>
      </c>
      <c r="C383" s="1">
        <v>43523</v>
      </c>
      <c r="D383">
        <v>2</v>
      </c>
      <c r="E383" t="s">
        <v>248</v>
      </c>
      <c r="F383" t="s">
        <v>165</v>
      </c>
      <c r="G383" t="s">
        <v>13</v>
      </c>
      <c r="H383" s="23">
        <v>3563392</v>
      </c>
      <c r="J383" s="11">
        <f t="shared" si="141"/>
        <v>0</v>
      </c>
      <c r="K383" s="12">
        <f t="shared" si="142"/>
        <v>0</v>
      </c>
      <c r="L383">
        <f t="shared" si="143"/>
        <v>0</v>
      </c>
      <c r="M383">
        <f t="shared" si="144"/>
        <v>0</v>
      </c>
      <c r="N383" s="11">
        <f t="shared" si="145"/>
        <v>1</v>
      </c>
      <c r="O383" s="12">
        <f t="shared" si="146"/>
        <v>0</v>
      </c>
      <c r="P383">
        <f t="shared" si="147"/>
        <v>0</v>
      </c>
      <c r="Q383">
        <f t="shared" si="148"/>
        <v>0</v>
      </c>
      <c r="R383" s="11">
        <f t="shared" si="149"/>
        <v>0</v>
      </c>
      <c r="S383" s="12">
        <f t="shared" si="150"/>
        <v>0</v>
      </c>
      <c r="T383" s="11">
        <f t="shared" si="151"/>
        <v>0</v>
      </c>
      <c r="U383" s="12">
        <f t="shared" si="152"/>
        <v>0</v>
      </c>
      <c r="V383" s="11">
        <f t="shared" si="153"/>
        <v>0</v>
      </c>
      <c r="W383" s="12">
        <f t="shared" si="154"/>
        <v>0</v>
      </c>
      <c r="X383" s="11">
        <f t="shared" si="155"/>
        <v>0</v>
      </c>
      <c r="Y383" s="12">
        <f t="shared" si="156"/>
        <v>0</v>
      </c>
      <c r="Z383" s="11">
        <f t="shared" si="157"/>
        <v>0</v>
      </c>
      <c r="AA383" s="12">
        <f t="shared" si="158"/>
        <v>0</v>
      </c>
      <c r="AB383" s="11">
        <f t="shared" si="159"/>
        <v>0</v>
      </c>
      <c r="AC383" s="12">
        <f t="shared" si="160"/>
        <v>0</v>
      </c>
      <c r="AD383" s="11">
        <f t="shared" si="161"/>
        <v>0</v>
      </c>
      <c r="AE383" s="12">
        <f t="shared" si="162"/>
        <v>0</v>
      </c>
      <c r="AF383" s="11">
        <f t="shared" si="163"/>
        <v>0</v>
      </c>
      <c r="AG383" s="12">
        <f t="shared" si="164"/>
        <v>0</v>
      </c>
      <c r="AH383" s="11">
        <f t="shared" si="165"/>
        <v>0</v>
      </c>
      <c r="AI383" s="12">
        <f t="shared" si="166"/>
        <v>0</v>
      </c>
      <c r="AJ383" s="11">
        <f t="shared" si="167"/>
        <v>0</v>
      </c>
      <c r="AK383" s="12">
        <f t="shared" si="168"/>
        <v>0</v>
      </c>
    </row>
    <row r="384" spans="1:37" x14ac:dyDescent="0.3">
      <c r="A384">
        <v>578541</v>
      </c>
      <c r="C384" s="1">
        <v>43523</v>
      </c>
      <c r="D384">
        <v>3</v>
      </c>
      <c r="E384" t="s">
        <v>248</v>
      </c>
      <c r="F384" t="s">
        <v>165</v>
      </c>
      <c r="G384" t="s">
        <v>39</v>
      </c>
      <c r="H384" s="23">
        <v>3875000</v>
      </c>
      <c r="J384" s="11">
        <f t="shared" si="141"/>
        <v>0</v>
      </c>
      <c r="K384" s="12">
        <f t="shared" si="142"/>
        <v>0</v>
      </c>
      <c r="L384">
        <f t="shared" si="143"/>
        <v>0</v>
      </c>
      <c r="M384">
        <f t="shared" si="144"/>
        <v>0</v>
      </c>
      <c r="N384" s="11">
        <f t="shared" si="145"/>
        <v>0</v>
      </c>
      <c r="O384" s="12">
        <f t="shared" si="146"/>
        <v>0</v>
      </c>
      <c r="P384">
        <f t="shared" si="147"/>
        <v>0</v>
      </c>
      <c r="Q384">
        <f t="shared" si="148"/>
        <v>0</v>
      </c>
      <c r="R384" s="11">
        <f t="shared" si="149"/>
        <v>0</v>
      </c>
      <c r="S384" s="12">
        <f t="shared" si="150"/>
        <v>0</v>
      </c>
      <c r="T384" s="11">
        <f t="shared" si="151"/>
        <v>0</v>
      </c>
      <c r="U384" s="12">
        <f t="shared" si="152"/>
        <v>0</v>
      </c>
      <c r="V384" s="11">
        <f t="shared" si="153"/>
        <v>0</v>
      </c>
      <c r="W384" s="12">
        <f t="shared" si="154"/>
        <v>0</v>
      </c>
      <c r="X384" s="11">
        <f t="shared" si="155"/>
        <v>0</v>
      </c>
      <c r="Y384" s="12">
        <f t="shared" si="156"/>
        <v>0</v>
      </c>
      <c r="Z384" s="11">
        <f t="shared" si="157"/>
        <v>0</v>
      </c>
      <c r="AA384" s="12">
        <f t="shared" si="158"/>
        <v>0</v>
      </c>
      <c r="AB384" s="11">
        <f t="shared" si="159"/>
        <v>0</v>
      </c>
      <c r="AC384" s="12">
        <f t="shared" si="160"/>
        <v>0</v>
      </c>
      <c r="AD384" s="11">
        <f t="shared" si="161"/>
        <v>0</v>
      </c>
      <c r="AE384" s="12">
        <f t="shared" si="162"/>
        <v>0</v>
      </c>
      <c r="AF384" s="11">
        <f t="shared" si="163"/>
        <v>0</v>
      </c>
      <c r="AG384" s="12">
        <f t="shared" si="164"/>
        <v>0</v>
      </c>
      <c r="AH384" s="11">
        <f t="shared" si="165"/>
        <v>1</v>
      </c>
      <c r="AI384" s="12">
        <f t="shared" si="166"/>
        <v>0</v>
      </c>
      <c r="AJ384" s="11">
        <f t="shared" si="167"/>
        <v>0</v>
      </c>
      <c r="AK384" s="12">
        <f t="shared" si="168"/>
        <v>0</v>
      </c>
    </row>
    <row r="385" spans="1:37" x14ac:dyDescent="0.3">
      <c r="A385">
        <v>578541</v>
      </c>
      <c r="C385" s="1">
        <v>43523</v>
      </c>
      <c r="D385">
        <v>4</v>
      </c>
      <c r="E385" t="s">
        <v>248</v>
      </c>
      <c r="F385" t="s">
        <v>165</v>
      </c>
      <c r="G385" t="s">
        <v>12</v>
      </c>
      <c r="H385" s="23">
        <v>3993740</v>
      </c>
      <c r="J385" s="11">
        <f t="shared" si="141"/>
        <v>0</v>
      </c>
      <c r="K385" s="12">
        <f t="shared" si="142"/>
        <v>0</v>
      </c>
      <c r="L385">
        <f t="shared" si="143"/>
        <v>0</v>
      </c>
      <c r="M385">
        <f t="shared" si="144"/>
        <v>0</v>
      </c>
      <c r="N385" s="11">
        <f t="shared" si="145"/>
        <v>0</v>
      </c>
      <c r="O385" s="12">
        <f t="shared" si="146"/>
        <v>0</v>
      </c>
      <c r="P385">
        <f t="shared" si="147"/>
        <v>0</v>
      </c>
      <c r="Q385">
        <f t="shared" si="148"/>
        <v>0</v>
      </c>
      <c r="R385" s="11">
        <f t="shared" si="149"/>
        <v>0</v>
      </c>
      <c r="S385" s="12">
        <f t="shared" si="150"/>
        <v>0</v>
      </c>
      <c r="T385" s="11">
        <f t="shared" si="151"/>
        <v>0</v>
      </c>
      <c r="U385" s="12">
        <f t="shared" si="152"/>
        <v>0</v>
      </c>
      <c r="V385" s="11">
        <f t="shared" si="153"/>
        <v>1</v>
      </c>
      <c r="W385" s="12">
        <f t="shared" si="154"/>
        <v>0</v>
      </c>
      <c r="X385" s="11">
        <f t="shared" si="155"/>
        <v>0</v>
      </c>
      <c r="Y385" s="12">
        <f t="shared" si="156"/>
        <v>0</v>
      </c>
      <c r="Z385" s="11">
        <f t="shared" si="157"/>
        <v>0</v>
      </c>
      <c r="AA385" s="12">
        <f t="shared" si="158"/>
        <v>0</v>
      </c>
      <c r="AB385" s="11">
        <f t="shared" si="159"/>
        <v>0</v>
      </c>
      <c r="AC385" s="12">
        <f t="shared" si="160"/>
        <v>0</v>
      </c>
      <c r="AD385" s="11">
        <f t="shared" si="161"/>
        <v>0</v>
      </c>
      <c r="AE385" s="12">
        <f t="shared" si="162"/>
        <v>0</v>
      </c>
      <c r="AF385" s="11">
        <f t="shared" si="163"/>
        <v>0</v>
      </c>
      <c r="AG385" s="12">
        <f t="shared" si="164"/>
        <v>0</v>
      </c>
      <c r="AH385" s="11">
        <f t="shared" si="165"/>
        <v>0</v>
      </c>
      <c r="AI385" s="12">
        <f t="shared" si="166"/>
        <v>0</v>
      </c>
      <c r="AJ385" s="11">
        <f t="shared" si="167"/>
        <v>0</v>
      </c>
      <c r="AK385" s="12">
        <f t="shared" si="168"/>
        <v>0</v>
      </c>
    </row>
    <row r="386" spans="1:37" x14ac:dyDescent="0.3">
      <c r="A386">
        <v>578541</v>
      </c>
      <c r="C386" s="1">
        <v>43523</v>
      </c>
      <c r="D386">
        <v>5</v>
      </c>
      <c r="E386" t="s">
        <v>248</v>
      </c>
      <c r="F386" t="s">
        <v>165</v>
      </c>
      <c r="G386" t="s">
        <v>17</v>
      </c>
      <c r="H386" s="23">
        <v>4143856</v>
      </c>
      <c r="J386" s="11">
        <f t="shared" si="141"/>
        <v>0</v>
      </c>
      <c r="K386" s="12">
        <f t="shared" si="142"/>
        <v>0</v>
      </c>
      <c r="L386">
        <f t="shared" si="143"/>
        <v>0</v>
      </c>
      <c r="M386">
        <f t="shared" si="144"/>
        <v>0</v>
      </c>
      <c r="N386" s="11">
        <f t="shared" si="145"/>
        <v>0</v>
      </c>
      <c r="O386" s="12">
        <f t="shared" si="146"/>
        <v>0</v>
      </c>
      <c r="P386">
        <f t="shared" si="147"/>
        <v>0</v>
      </c>
      <c r="Q386">
        <f t="shared" si="148"/>
        <v>0</v>
      </c>
      <c r="R386" s="11">
        <f t="shared" si="149"/>
        <v>0</v>
      </c>
      <c r="S386" s="12">
        <f t="shared" si="150"/>
        <v>0</v>
      </c>
      <c r="T386" s="11">
        <f t="shared" si="151"/>
        <v>0</v>
      </c>
      <c r="U386" s="12">
        <f t="shared" si="152"/>
        <v>0</v>
      </c>
      <c r="V386" s="11">
        <f t="shared" si="153"/>
        <v>0</v>
      </c>
      <c r="W386" s="12">
        <f t="shared" si="154"/>
        <v>0</v>
      </c>
      <c r="X386" s="11">
        <f t="shared" si="155"/>
        <v>0</v>
      </c>
      <c r="Y386" s="12">
        <f t="shared" si="156"/>
        <v>0</v>
      </c>
      <c r="Z386" s="11">
        <f t="shared" si="157"/>
        <v>0</v>
      </c>
      <c r="AA386" s="12">
        <f t="shared" si="158"/>
        <v>0</v>
      </c>
      <c r="AB386" s="11">
        <f t="shared" si="159"/>
        <v>0</v>
      </c>
      <c r="AC386" s="12">
        <f t="shared" si="160"/>
        <v>0</v>
      </c>
      <c r="AD386" s="11">
        <f t="shared" si="161"/>
        <v>0</v>
      </c>
      <c r="AE386" s="12">
        <f t="shared" si="162"/>
        <v>0</v>
      </c>
      <c r="AF386" s="11">
        <f t="shared" si="163"/>
        <v>0</v>
      </c>
      <c r="AG386" s="12">
        <f t="shared" si="164"/>
        <v>0</v>
      </c>
      <c r="AH386" s="11">
        <f t="shared" si="165"/>
        <v>0</v>
      </c>
      <c r="AI386" s="12">
        <f t="shared" si="166"/>
        <v>0</v>
      </c>
      <c r="AJ386" s="11">
        <f t="shared" si="167"/>
        <v>0</v>
      </c>
      <c r="AK386" s="12">
        <f t="shared" si="168"/>
        <v>0</v>
      </c>
    </row>
    <row r="387" spans="1:37" x14ac:dyDescent="0.3">
      <c r="A387">
        <v>578541</v>
      </c>
      <c r="C387" s="1">
        <v>43523</v>
      </c>
      <c r="D387">
        <v>6</v>
      </c>
      <c r="E387" t="s">
        <v>248</v>
      </c>
      <c r="F387" t="s">
        <v>165</v>
      </c>
      <c r="G387" t="s">
        <v>37</v>
      </c>
      <c r="H387" s="23">
        <v>4411712</v>
      </c>
      <c r="J387" s="11">
        <f t="shared" si="141"/>
        <v>0</v>
      </c>
      <c r="K387" s="12">
        <f t="shared" si="142"/>
        <v>0</v>
      </c>
      <c r="L387">
        <f t="shared" si="143"/>
        <v>0</v>
      </c>
      <c r="M387">
        <f t="shared" si="144"/>
        <v>0</v>
      </c>
      <c r="N387" s="11">
        <f t="shared" si="145"/>
        <v>0</v>
      </c>
      <c r="O387" s="12">
        <f t="shared" si="146"/>
        <v>0</v>
      </c>
      <c r="P387">
        <f t="shared" si="147"/>
        <v>0</v>
      </c>
      <c r="Q387">
        <f t="shared" si="148"/>
        <v>0</v>
      </c>
      <c r="R387" s="11">
        <f t="shared" si="149"/>
        <v>0</v>
      </c>
      <c r="S387" s="12">
        <f t="shared" si="150"/>
        <v>0</v>
      </c>
      <c r="T387" s="11">
        <f t="shared" si="151"/>
        <v>0</v>
      </c>
      <c r="U387" s="12">
        <f t="shared" si="152"/>
        <v>0</v>
      </c>
      <c r="V387" s="11">
        <f t="shared" si="153"/>
        <v>0</v>
      </c>
      <c r="W387" s="12">
        <f t="shared" si="154"/>
        <v>0</v>
      </c>
      <c r="X387" s="11">
        <f t="shared" si="155"/>
        <v>0</v>
      </c>
      <c r="Y387" s="12">
        <f t="shared" si="156"/>
        <v>0</v>
      </c>
      <c r="Z387" s="11">
        <f t="shared" si="157"/>
        <v>0</v>
      </c>
      <c r="AA387" s="12">
        <f t="shared" si="158"/>
        <v>0</v>
      </c>
      <c r="AB387" s="11">
        <f t="shared" si="159"/>
        <v>0</v>
      </c>
      <c r="AC387" s="12">
        <f t="shared" si="160"/>
        <v>0</v>
      </c>
      <c r="AD387" s="11">
        <f t="shared" si="161"/>
        <v>0</v>
      </c>
      <c r="AE387" s="12">
        <f t="shared" si="162"/>
        <v>0</v>
      </c>
      <c r="AF387" s="11">
        <f t="shared" si="163"/>
        <v>0</v>
      </c>
      <c r="AG387" s="12">
        <f t="shared" si="164"/>
        <v>0</v>
      </c>
      <c r="AH387" s="11">
        <f t="shared" si="165"/>
        <v>0</v>
      </c>
      <c r="AI387" s="12">
        <f t="shared" si="166"/>
        <v>0</v>
      </c>
      <c r="AJ387" s="11">
        <f t="shared" si="167"/>
        <v>0</v>
      </c>
      <c r="AK387" s="12">
        <f t="shared" si="168"/>
        <v>0</v>
      </c>
    </row>
    <row r="388" spans="1:37" x14ac:dyDescent="0.3">
      <c r="A388">
        <v>578541</v>
      </c>
      <c r="C388" s="1">
        <v>43523</v>
      </c>
      <c r="D388">
        <v>7</v>
      </c>
      <c r="E388" t="s">
        <v>248</v>
      </c>
      <c r="F388" t="s">
        <v>165</v>
      </c>
      <c r="G388" t="s">
        <v>58</v>
      </c>
      <c r="H388" s="23">
        <v>4457820</v>
      </c>
      <c r="J388" s="11">
        <f t="shared" si="141"/>
        <v>0</v>
      </c>
      <c r="K388" s="12">
        <f t="shared" si="142"/>
        <v>0</v>
      </c>
      <c r="L388">
        <f t="shared" si="143"/>
        <v>0</v>
      </c>
      <c r="M388">
        <f t="shared" si="144"/>
        <v>0</v>
      </c>
      <c r="N388" s="11">
        <f t="shared" si="145"/>
        <v>0</v>
      </c>
      <c r="O388" s="12">
        <f t="shared" si="146"/>
        <v>0</v>
      </c>
      <c r="P388">
        <f t="shared" si="147"/>
        <v>0</v>
      </c>
      <c r="Q388">
        <f t="shared" si="148"/>
        <v>0</v>
      </c>
      <c r="R388" s="11">
        <f t="shared" si="149"/>
        <v>0</v>
      </c>
      <c r="S388" s="12">
        <f t="shared" si="150"/>
        <v>0</v>
      </c>
      <c r="T388" s="11">
        <f t="shared" si="151"/>
        <v>0</v>
      </c>
      <c r="U388" s="12">
        <f t="shared" si="152"/>
        <v>0</v>
      </c>
      <c r="V388" s="11">
        <f t="shared" si="153"/>
        <v>0</v>
      </c>
      <c r="W388" s="12">
        <f t="shared" si="154"/>
        <v>0</v>
      </c>
      <c r="X388" s="11">
        <f t="shared" si="155"/>
        <v>0</v>
      </c>
      <c r="Y388" s="12">
        <f t="shared" si="156"/>
        <v>0</v>
      </c>
      <c r="Z388" s="11">
        <f t="shared" si="157"/>
        <v>0</v>
      </c>
      <c r="AA388" s="12">
        <f t="shared" si="158"/>
        <v>0</v>
      </c>
      <c r="AB388" s="11">
        <f t="shared" si="159"/>
        <v>0</v>
      </c>
      <c r="AC388" s="12">
        <f t="shared" si="160"/>
        <v>0</v>
      </c>
      <c r="AD388" s="11">
        <f t="shared" si="161"/>
        <v>0</v>
      </c>
      <c r="AE388" s="12">
        <f t="shared" si="162"/>
        <v>0</v>
      </c>
      <c r="AF388" s="11">
        <f t="shared" si="163"/>
        <v>0</v>
      </c>
      <c r="AG388" s="12">
        <f t="shared" si="164"/>
        <v>0</v>
      </c>
      <c r="AH388" s="11">
        <f t="shared" si="165"/>
        <v>0</v>
      </c>
      <c r="AI388" s="12">
        <f t="shared" si="166"/>
        <v>0</v>
      </c>
      <c r="AJ388" s="11">
        <f t="shared" si="167"/>
        <v>0</v>
      </c>
      <c r="AK388" s="12">
        <f t="shared" si="168"/>
        <v>0</v>
      </c>
    </row>
    <row r="389" spans="1:37" x14ac:dyDescent="0.3">
      <c r="A389">
        <v>578541</v>
      </c>
      <c r="C389" s="1">
        <v>43523</v>
      </c>
      <c r="D389">
        <v>8</v>
      </c>
      <c r="E389" t="s">
        <v>248</v>
      </c>
      <c r="F389" t="s">
        <v>165</v>
      </c>
      <c r="G389" t="s">
        <v>49</v>
      </c>
      <c r="H389" s="23">
        <v>5124099</v>
      </c>
      <c r="J389" s="11">
        <f t="shared" si="141"/>
        <v>0</v>
      </c>
      <c r="K389" s="12">
        <f t="shared" si="142"/>
        <v>0</v>
      </c>
      <c r="L389">
        <f t="shared" si="143"/>
        <v>0</v>
      </c>
      <c r="M389">
        <f t="shared" si="144"/>
        <v>0</v>
      </c>
      <c r="N389" s="11">
        <f t="shared" si="145"/>
        <v>0</v>
      </c>
      <c r="O389" s="12">
        <f t="shared" si="146"/>
        <v>0</v>
      </c>
      <c r="P389">
        <f t="shared" si="147"/>
        <v>0</v>
      </c>
      <c r="Q389">
        <f t="shared" si="148"/>
        <v>0</v>
      </c>
      <c r="R389" s="11">
        <f t="shared" si="149"/>
        <v>0</v>
      </c>
      <c r="S389" s="12">
        <f t="shared" si="150"/>
        <v>0</v>
      </c>
      <c r="T389" s="11">
        <f t="shared" si="151"/>
        <v>0</v>
      </c>
      <c r="U389" s="12">
        <f t="shared" si="152"/>
        <v>0</v>
      </c>
      <c r="V389" s="11">
        <f t="shared" si="153"/>
        <v>0</v>
      </c>
      <c r="W389" s="12">
        <f t="shared" si="154"/>
        <v>0</v>
      </c>
      <c r="X389" s="11">
        <f t="shared" si="155"/>
        <v>0</v>
      </c>
      <c r="Y389" s="12">
        <f t="shared" si="156"/>
        <v>0</v>
      </c>
      <c r="Z389" s="11">
        <f t="shared" si="157"/>
        <v>0</v>
      </c>
      <c r="AA389" s="12">
        <f t="shared" si="158"/>
        <v>0</v>
      </c>
      <c r="AB389" s="11">
        <f t="shared" si="159"/>
        <v>0</v>
      </c>
      <c r="AC389" s="12">
        <f t="shared" si="160"/>
        <v>0</v>
      </c>
      <c r="AD389" s="11">
        <f t="shared" si="161"/>
        <v>0</v>
      </c>
      <c r="AE389" s="12">
        <f t="shared" si="162"/>
        <v>0</v>
      </c>
      <c r="AF389" s="11">
        <f t="shared" si="163"/>
        <v>0</v>
      </c>
      <c r="AG389" s="12">
        <f t="shared" si="164"/>
        <v>0</v>
      </c>
      <c r="AH389" s="11">
        <f t="shared" si="165"/>
        <v>0</v>
      </c>
      <c r="AI389" s="12">
        <f t="shared" si="166"/>
        <v>0</v>
      </c>
      <c r="AJ389" s="11">
        <f t="shared" si="167"/>
        <v>0</v>
      </c>
      <c r="AK389" s="12">
        <f t="shared" si="168"/>
        <v>0</v>
      </c>
    </row>
    <row r="390" spans="1:37" x14ac:dyDescent="0.3">
      <c r="A390">
        <v>578541</v>
      </c>
      <c r="C390" s="1">
        <v>43523</v>
      </c>
      <c r="D390">
        <v>9</v>
      </c>
      <c r="E390" t="s">
        <v>248</v>
      </c>
      <c r="F390" t="s">
        <v>165</v>
      </c>
      <c r="G390" t="s">
        <v>19</v>
      </c>
      <c r="H390" s="23">
        <v>5539000</v>
      </c>
      <c r="J390" s="11">
        <f t="shared" si="141"/>
        <v>0</v>
      </c>
      <c r="K390" s="12">
        <f t="shared" si="142"/>
        <v>0</v>
      </c>
      <c r="L390">
        <f t="shared" si="143"/>
        <v>0</v>
      </c>
      <c r="M390">
        <f t="shared" si="144"/>
        <v>0</v>
      </c>
      <c r="N390" s="11">
        <f t="shared" si="145"/>
        <v>0</v>
      </c>
      <c r="O390" s="12">
        <f t="shared" si="146"/>
        <v>0</v>
      </c>
      <c r="P390">
        <f t="shared" si="147"/>
        <v>0</v>
      </c>
      <c r="Q390">
        <f t="shared" si="148"/>
        <v>0</v>
      </c>
      <c r="R390" s="11">
        <f t="shared" si="149"/>
        <v>0</v>
      </c>
      <c r="S390" s="12">
        <f t="shared" si="150"/>
        <v>0</v>
      </c>
      <c r="T390" s="11">
        <f t="shared" si="151"/>
        <v>0</v>
      </c>
      <c r="U390" s="12">
        <f t="shared" si="152"/>
        <v>0</v>
      </c>
      <c r="V390" s="11">
        <f t="shared" si="153"/>
        <v>0</v>
      </c>
      <c r="W390" s="12">
        <f t="shared" si="154"/>
        <v>0</v>
      </c>
      <c r="X390" s="11">
        <f t="shared" si="155"/>
        <v>0</v>
      </c>
      <c r="Y390" s="12">
        <f t="shared" si="156"/>
        <v>0</v>
      </c>
      <c r="Z390" s="11">
        <f t="shared" si="157"/>
        <v>0</v>
      </c>
      <c r="AA390" s="12">
        <f t="shared" si="158"/>
        <v>0</v>
      </c>
      <c r="AB390" s="11">
        <f t="shared" si="159"/>
        <v>0</v>
      </c>
      <c r="AC390" s="12">
        <f t="shared" si="160"/>
        <v>0</v>
      </c>
      <c r="AD390" s="11">
        <f t="shared" si="161"/>
        <v>0</v>
      </c>
      <c r="AE390" s="12">
        <f t="shared" si="162"/>
        <v>0</v>
      </c>
      <c r="AF390" s="11">
        <f t="shared" si="163"/>
        <v>0</v>
      </c>
      <c r="AG390" s="12">
        <f t="shared" si="164"/>
        <v>0</v>
      </c>
      <c r="AH390" s="11">
        <f t="shared" si="165"/>
        <v>0</v>
      </c>
      <c r="AI390" s="12">
        <f t="shared" si="166"/>
        <v>0</v>
      </c>
      <c r="AJ390" s="11">
        <f t="shared" si="167"/>
        <v>0</v>
      </c>
      <c r="AK390" s="12">
        <f t="shared" si="168"/>
        <v>0</v>
      </c>
    </row>
    <row r="391" spans="1:37" x14ac:dyDescent="0.3">
      <c r="A391">
        <v>578541</v>
      </c>
      <c r="C391" s="1">
        <v>43523</v>
      </c>
      <c r="D391">
        <v>10</v>
      </c>
      <c r="E391" t="s">
        <v>248</v>
      </c>
      <c r="F391" t="s">
        <v>165</v>
      </c>
      <c r="G391" t="s">
        <v>36</v>
      </c>
      <c r="H391" s="23">
        <v>5749711</v>
      </c>
      <c r="J391" s="11">
        <f t="shared" ref="J391:J422" si="169">IF(G391="Perfetto Contracting Co., Inc. ",1,)</f>
        <v>0</v>
      </c>
      <c r="K391" s="12">
        <f t="shared" ref="K391:K422" si="170">IF(AND(D391=1,G391="Perfetto Contracting Co., Inc. "),1,)</f>
        <v>0</v>
      </c>
      <c r="L391">
        <f t="shared" ref="L391:L422" si="171">IF(G391="Oliveira Contracting Inc",1,)</f>
        <v>0</v>
      </c>
      <c r="M391">
        <f t="shared" ref="M391:M422" si="172">IF(AND(D391=1,G391="Oliveira Contracting Inc"),1,)</f>
        <v>0</v>
      </c>
      <c r="N391" s="11">
        <f t="shared" ref="N391:N422" si="173">IF(G391="Triumph Construction Co.",1,)</f>
        <v>0</v>
      </c>
      <c r="O391" s="12">
        <f t="shared" ref="O391:O422" si="174">IF(AND(D391=1,G391="Triumph Construction Co."),1,)</f>
        <v>0</v>
      </c>
      <c r="P391">
        <f t="shared" ref="P391:P422" si="175">IF(G391="John Civetta &amp; Sons, Inc.",1,)</f>
        <v>0</v>
      </c>
      <c r="Q391">
        <f t="shared" ref="Q391:Q422" si="176">IF(AND(D391=1,G391="John Civetta &amp; Sons, Inc."),1,)</f>
        <v>0</v>
      </c>
      <c r="R391" s="11">
        <f t="shared" ref="R391:R422" si="177">IF(G391="Grace Industries LLC",1,)</f>
        <v>0</v>
      </c>
      <c r="S391" s="12">
        <f t="shared" ref="S391:S422" si="178">IF(AND(D391=1,G391="Grace Industries LLC"),1,)</f>
        <v>0</v>
      </c>
      <c r="T391" s="11">
        <f t="shared" ref="T391:T422" si="179">IF($G391="Perfetto Enterprises Co., Inc.",1,)</f>
        <v>0</v>
      </c>
      <c r="U391" s="12">
        <f t="shared" ref="U391:U422" si="180">IF(AND($D391=1,$G391="Perfetto Enterprises Co., Inc."),1,)</f>
        <v>0</v>
      </c>
      <c r="V391" s="11">
        <f t="shared" ref="V391:V422" si="181">IF($G391="JRCRUZ Corp",1,)</f>
        <v>0</v>
      </c>
      <c r="W391" s="12">
        <f t="shared" ref="W391:W422" si="182">IF(AND($D391=1,$G391="JRCRUZ Corp"),1,)</f>
        <v>0</v>
      </c>
      <c r="X391" s="11">
        <f t="shared" ref="X391:X422" si="183">IF($G391="Tully Construction Co.",1,)</f>
        <v>0</v>
      </c>
      <c r="Y391" s="12">
        <f t="shared" ref="Y391:Y422" si="184">IF(AND($D391=1,$G391="Tully Construction Co."),1,)</f>
        <v>0</v>
      </c>
      <c r="Z391" s="11">
        <f t="shared" ref="Z391:Z422" si="185">IF($G391="Restani Construction Corp.",1,)</f>
        <v>0</v>
      </c>
      <c r="AA391" s="12">
        <f t="shared" ref="AA391:AA422" si="186">IF(AND($D391=1,$G391="Restani Construction Corp."),1,)</f>
        <v>0</v>
      </c>
      <c r="AB391" s="11">
        <f t="shared" ref="AB391:AB422" si="187">IF($G391="DiFazio Industries",1,)</f>
        <v>0</v>
      </c>
      <c r="AC391" s="12">
        <f t="shared" ref="AC391:AC422" si="188">IF(AND($D391=1,$G391="DiFazio Industries"),1,)</f>
        <v>0</v>
      </c>
      <c r="AD391" s="11">
        <f t="shared" ref="AD391:AD422" si="189">IF($G391="PJS Group/Paul J. Scariano, Inc.",1,)</f>
        <v>0</v>
      </c>
      <c r="AE391" s="12">
        <f t="shared" ref="AE391:AE422" si="190">IF(AND($D391=1,$G391="PJS Group/Paul J. Scariano, Inc."),1,)</f>
        <v>0</v>
      </c>
      <c r="AF391" s="11">
        <f t="shared" ref="AF391:AF422" si="191">IF($G391="C.A.C. Industries, Inc.",1,)</f>
        <v>0</v>
      </c>
      <c r="AG391" s="12">
        <f t="shared" ref="AG391:AG422" si="192">IF(AND($D391=1,$G391="C.A.C. Industries, Inc."),1,)</f>
        <v>0</v>
      </c>
      <c r="AH391" s="11">
        <f t="shared" ref="AH391:AH422" si="193">IF($G391="MLJ Contracting LLC",1,)</f>
        <v>0</v>
      </c>
      <c r="AI391" s="12">
        <f t="shared" ref="AI391:AI422" si="194">IF(AND($D391=1,$G391="MLJ Contracting LLC"),1,)</f>
        <v>0</v>
      </c>
      <c r="AJ391" s="11">
        <f t="shared" ref="AJ391:AJ422" si="195">IF($G391="El Sol Contracting/ES II Enterprises JV",1,)</f>
        <v>0</v>
      </c>
      <c r="AK391" s="12">
        <f t="shared" ref="AK391:AK422" si="196">IF(AND($D391=1,$G391="El Sol Contracting/ES II Enterprises JV"),1,)</f>
        <v>0</v>
      </c>
    </row>
    <row r="392" spans="1:37" x14ac:dyDescent="0.3">
      <c r="A392">
        <v>578541</v>
      </c>
      <c r="C392" s="1">
        <v>43523</v>
      </c>
      <c r="D392">
        <v>11</v>
      </c>
      <c r="E392" t="s">
        <v>248</v>
      </c>
      <c r="F392" t="s">
        <v>165</v>
      </c>
      <c r="G392" t="s">
        <v>156</v>
      </c>
      <c r="H392" s="23">
        <v>5893835</v>
      </c>
      <c r="J392" s="11">
        <f t="shared" si="169"/>
        <v>1</v>
      </c>
      <c r="K392" s="12">
        <f t="shared" si="170"/>
        <v>0</v>
      </c>
      <c r="L392">
        <f t="shared" si="171"/>
        <v>0</v>
      </c>
      <c r="M392">
        <f t="shared" si="172"/>
        <v>0</v>
      </c>
      <c r="N392" s="11">
        <f t="shared" si="173"/>
        <v>0</v>
      </c>
      <c r="O392" s="12">
        <f t="shared" si="174"/>
        <v>0</v>
      </c>
      <c r="P392">
        <f t="shared" si="175"/>
        <v>0</v>
      </c>
      <c r="Q392">
        <f t="shared" si="176"/>
        <v>0</v>
      </c>
      <c r="R392" s="11">
        <f t="shared" si="177"/>
        <v>0</v>
      </c>
      <c r="S392" s="12">
        <f t="shared" si="178"/>
        <v>0</v>
      </c>
      <c r="T392" s="11">
        <f t="shared" si="179"/>
        <v>0</v>
      </c>
      <c r="U392" s="12">
        <f t="shared" si="180"/>
        <v>0</v>
      </c>
      <c r="V392" s="11">
        <f t="shared" si="181"/>
        <v>0</v>
      </c>
      <c r="W392" s="12">
        <f t="shared" si="182"/>
        <v>0</v>
      </c>
      <c r="X392" s="11">
        <f t="shared" si="183"/>
        <v>0</v>
      </c>
      <c r="Y392" s="12">
        <f t="shared" si="184"/>
        <v>0</v>
      </c>
      <c r="Z392" s="11">
        <f t="shared" si="185"/>
        <v>0</v>
      </c>
      <c r="AA392" s="12">
        <f t="shared" si="186"/>
        <v>0</v>
      </c>
      <c r="AB392" s="11">
        <f t="shared" si="187"/>
        <v>0</v>
      </c>
      <c r="AC392" s="12">
        <f t="shared" si="188"/>
        <v>0</v>
      </c>
      <c r="AD392" s="11">
        <f t="shared" si="189"/>
        <v>0</v>
      </c>
      <c r="AE392" s="12">
        <f t="shared" si="190"/>
        <v>0</v>
      </c>
      <c r="AF392" s="11">
        <f t="shared" si="191"/>
        <v>0</v>
      </c>
      <c r="AG392" s="12">
        <f t="shared" si="192"/>
        <v>0</v>
      </c>
      <c r="AH392" s="11">
        <f t="shared" si="193"/>
        <v>0</v>
      </c>
      <c r="AI392" s="12">
        <f t="shared" si="194"/>
        <v>0</v>
      </c>
      <c r="AJ392" s="11">
        <f t="shared" si="195"/>
        <v>0</v>
      </c>
      <c r="AK392" s="12">
        <f t="shared" si="196"/>
        <v>0</v>
      </c>
    </row>
    <row r="393" spans="1:37" x14ac:dyDescent="0.3">
      <c r="A393">
        <v>578541</v>
      </c>
      <c r="C393" s="1">
        <v>43523</v>
      </c>
      <c r="D393">
        <v>12</v>
      </c>
      <c r="E393" t="s">
        <v>248</v>
      </c>
      <c r="F393" t="s">
        <v>165</v>
      </c>
      <c r="G393" t="s">
        <v>15</v>
      </c>
      <c r="H393" s="23">
        <v>5941980</v>
      </c>
      <c r="J393" s="11">
        <f t="shared" si="169"/>
        <v>0</v>
      </c>
      <c r="K393" s="12">
        <f t="shared" si="170"/>
        <v>0</v>
      </c>
      <c r="L393">
        <f t="shared" si="171"/>
        <v>0</v>
      </c>
      <c r="M393">
        <f t="shared" si="172"/>
        <v>0</v>
      </c>
      <c r="N393" s="11">
        <f t="shared" si="173"/>
        <v>0</v>
      </c>
      <c r="O393" s="12">
        <f t="shared" si="174"/>
        <v>0</v>
      </c>
      <c r="P393">
        <f t="shared" si="175"/>
        <v>0</v>
      </c>
      <c r="Q393">
        <f t="shared" si="176"/>
        <v>0</v>
      </c>
      <c r="R393" s="11">
        <f t="shared" si="177"/>
        <v>0</v>
      </c>
      <c r="S393" s="12">
        <f t="shared" si="178"/>
        <v>0</v>
      </c>
      <c r="T393" s="11">
        <f t="shared" si="179"/>
        <v>0</v>
      </c>
      <c r="U393" s="12">
        <f t="shared" si="180"/>
        <v>0</v>
      </c>
      <c r="V393" s="11">
        <f t="shared" si="181"/>
        <v>0</v>
      </c>
      <c r="W393" s="12">
        <f t="shared" si="182"/>
        <v>0</v>
      </c>
      <c r="X393" s="11">
        <f t="shared" si="183"/>
        <v>0</v>
      </c>
      <c r="Y393" s="12">
        <f t="shared" si="184"/>
        <v>0</v>
      </c>
      <c r="Z393" s="11">
        <f t="shared" si="185"/>
        <v>0</v>
      </c>
      <c r="AA393" s="12">
        <f t="shared" si="186"/>
        <v>0</v>
      </c>
      <c r="AB393" s="11">
        <f t="shared" si="187"/>
        <v>0</v>
      </c>
      <c r="AC393" s="12">
        <f t="shared" si="188"/>
        <v>0</v>
      </c>
      <c r="AD393" s="11">
        <f t="shared" si="189"/>
        <v>0</v>
      </c>
      <c r="AE393" s="12">
        <f t="shared" si="190"/>
        <v>0</v>
      </c>
      <c r="AF393" s="11">
        <f t="shared" si="191"/>
        <v>1</v>
      </c>
      <c r="AG393" s="12">
        <f t="shared" si="192"/>
        <v>0</v>
      </c>
      <c r="AH393" s="11">
        <f t="shared" si="193"/>
        <v>0</v>
      </c>
      <c r="AI393" s="12">
        <f t="shared" si="194"/>
        <v>0</v>
      </c>
      <c r="AJ393" s="11">
        <f t="shared" si="195"/>
        <v>0</v>
      </c>
      <c r="AK393" s="12">
        <f t="shared" si="196"/>
        <v>0</v>
      </c>
    </row>
    <row r="394" spans="1:37" x14ac:dyDescent="0.3">
      <c r="C394" s="1"/>
      <c r="J394" s="11">
        <f t="shared" si="169"/>
        <v>0</v>
      </c>
      <c r="K394" s="12">
        <f t="shared" si="170"/>
        <v>0</v>
      </c>
      <c r="L394">
        <f t="shared" si="171"/>
        <v>0</v>
      </c>
      <c r="M394">
        <f t="shared" si="172"/>
        <v>0</v>
      </c>
      <c r="N394" s="11">
        <f t="shared" si="173"/>
        <v>0</v>
      </c>
      <c r="O394" s="12">
        <f t="shared" si="174"/>
        <v>0</v>
      </c>
      <c r="P394">
        <f t="shared" si="175"/>
        <v>0</v>
      </c>
      <c r="Q394">
        <f t="shared" si="176"/>
        <v>0</v>
      </c>
      <c r="R394" s="11">
        <f t="shared" si="177"/>
        <v>0</v>
      </c>
      <c r="S394" s="12">
        <f t="shared" si="178"/>
        <v>0</v>
      </c>
      <c r="T394" s="11">
        <f t="shared" si="179"/>
        <v>0</v>
      </c>
      <c r="U394" s="12">
        <f t="shared" si="180"/>
        <v>0</v>
      </c>
      <c r="V394" s="11">
        <f t="shared" si="181"/>
        <v>0</v>
      </c>
      <c r="W394" s="12">
        <f t="shared" si="182"/>
        <v>0</v>
      </c>
      <c r="X394" s="11">
        <f t="shared" si="183"/>
        <v>0</v>
      </c>
      <c r="Y394" s="12">
        <f t="shared" si="184"/>
        <v>0</v>
      </c>
      <c r="Z394" s="11">
        <f t="shared" si="185"/>
        <v>0</v>
      </c>
      <c r="AA394" s="12">
        <f t="shared" si="186"/>
        <v>0</v>
      </c>
      <c r="AB394" s="11">
        <f t="shared" si="187"/>
        <v>0</v>
      </c>
      <c r="AC394" s="12">
        <f t="shared" si="188"/>
        <v>0</v>
      </c>
      <c r="AD394" s="11">
        <f t="shared" si="189"/>
        <v>0</v>
      </c>
      <c r="AE394" s="12">
        <f t="shared" si="190"/>
        <v>0</v>
      </c>
      <c r="AF394" s="11">
        <f t="shared" si="191"/>
        <v>0</v>
      </c>
      <c r="AG394" s="12">
        <f t="shared" si="192"/>
        <v>0</v>
      </c>
      <c r="AH394" s="11">
        <f t="shared" si="193"/>
        <v>0</v>
      </c>
      <c r="AI394" s="12">
        <f t="shared" si="194"/>
        <v>0</v>
      </c>
      <c r="AJ394" s="11">
        <f t="shared" si="195"/>
        <v>0</v>
      </c>
      <c r="AK394" s="12">
        <f t="shared" si="196"/>
        <v>0</v>
      </c>
    </row>
    <row r="395" spans="1:37" x14ac:dyDescent="0.3">
      <c r="A395">
        <v>577327</v>
      </c>
      <c r="C395" s="1">
        <v>43510</v>
      </c>
      <c r="D395">
        <v>1</v>
      </c>
      <c r="E395" t="s">
        <v>249</v>
      </c>
      <c r="F395" t="s">
        <v>165</v>
      </c>
      <c r="G395" t="s">
        <v>18</v>
      </c>
      <c r="H395" s="23">
        <v>24734250</v>
      </c>
      <c r="J395" s="11">
        <f t="shared" si="169"/>
        <v>0</v>
      </c>
      <c r="K395" s="12">
        <f t="shared" si="170"/>
        <v>0</v>
      </c>
      <c r="L395">
        <f t="shared" si="171"/>
        <v>0</v>
      </c>
      <c r="M395">
        <f t="shared" si="172"/>
        <v>0</v>
      </c>
      <c r="N395" s="11">
        <f t="shared" si="173"/>
        <v>0</v>
      </c>
      <c r="O395" s="12">
        <f t="shared" si="174"/>
        <v>0</v>
      </c>
      <c r="P395">
        <f t="shared" si="175"/>
        <v>0</v>
      </c>
      <c r="Q395">
        <f t="shared" si="176"/>
        <v>0</v>
      </c>
      <c r="R395" s="11">
        <f t="shared" si="177"/>
        <v>0</v>
      </c>
      <c r="S395" s="12">
        <f t="shared" si="178"/>
        <v>0</v>
      </c>
      <c r="T395" s="11">
        <f t="shared" si="179"/>
        <v>0</v>
      </c>
      <c r="U395" s="12">
        <f t="shared" si="180"/>
        <v>0</v>
      </c>
      <c r="V395" s="11">
        <f t="shared" si="181"/>
        <v>0</v>
      </c>
      <c r="W395" s="12">
        <f t="shared" si="182"/>
        <v>0</v>
      </c>
      <c r="X395" s="11">
        <f t="shared" si="183"/>
        <v>0</v>
      </c>
      <c r="Y395" s="12">
        <f t="shared" si="184"/>
        <v>0</v>
      </c>
      <c r="Z395" s="11">
        <f t="shared" si="185"/>
        <v>0</v>
      </c>
      <c r="AA395" s="12">
        <f t="shared" si="186"/>
        <v>0</v>
      </c>
      <c r="AB395" s="11">
        <f t="shared" si="187"/>
        <v>0</v>
      </c>
      <c r="AC395" s="12">
        <f t="shared" si="188"/>
        <v>0</v>
      </c>
      <c r="AD395" s="11">
        <f t="shared" si="189"/>
        <v>1</v>
      </c>
      <c r="AE395" s="12">
        <f t="shared" si="190"/>
        <v>1</v>
      </c>
      <c r="AF395" s="11">
        <f t="shared" si="191"/>
        <v>0</v>
      </c>
      <c r="AG395" s="12">
        <f t="shared" si="192"/>
        <v>0</v>
      </c>
      <c r="AH395" s="11">
        <f t="shared" si="193"/>
        <v>0</v>
      </c>
      <c r="AI395" s="12">
        <f t="shared" si="194"/>
        <v>0</v>
      </c>
      <c r="AJ395" s="11">
        <f t="shared" si="195"/>
        <v>0</v>
      </c>
      <c r="AK395" s="12">
        <f t="shared" si="196"/>
        <v>0</v>
      </c>
    </row>
    <row r="396" spans="1:37" x14ac:dyDescent="0.3">
      <c r="A396">
        <v>577327</v>
      </c>
      <c r="C396" s="1">
        <v>43510</v>
      </c>
      <c r="D396">
        <v>2</v>
      </c>
      <c r="E396" t="s">
        <v>249</v>
      </c>
      <c r="F396" t="s">
        <v>165</v>
      </c>
      <c r="G396" t="s">
        <v>22</v>
      </c>
      <c r="H396" s="23">
        <v>28222177</v>
      </c>
      <c r="J396" s="11">
        <f t="shared" si="169"/>
        <v>0</v>
      </c>
      <c r="K396" s="12">
        <f t="shared" si="170"/>
        <v>0</v>
      </c>
      <c r="L396">
        <f t="shared" si="171"/>
        <v>0</v>
      </c>
      <c r="M396">
        <f t="shared" si="172"/>
        <v>0</v>
      </c>
      <c r="N396" s="11">
        <f t="shared" si="173"/>
        <v>0</v>
      </c>
      <c r="O396" s="12">
        <f t="shared" si="174"/>
        <v>0</v>
      </c>
      <c r="P396">
        <f t="shared" si="175"/>
        <v>0</v>
      </c>
      <c r="Q396">
        <f t="shared" si="176"/>
        <v>0</v>
      </c>
      <c r="R396" s="11">
        <f t="shared" si="177"/>
        <v>0</v>
      </c>
      <c r="S396" s="12">
        <f t="shared" si="178"/>
        <v>0</v>
      </c>
      <c r="T396" s="11">
        <f t="shared" si="179"/>
        <v>0</v>
      </c>
      <c r="U396" s="12">
        <f t="shared" si="180"/>
        <v>0</v>
      </c>
      <c r="V396" s="11">
        <f t="shared" si="181"/>
        <v>0</v>
      </c>
      <c r="W396" s="12">
        <f t="shared" si="182"/>
        <v>0</v>
      </c>
      <c r="X396" s="11">
        <f t="shared" si="183"/>
        <v>0</v>
      </c>
      <c r="Y396" s="12">
        <f t="shared" si="184"/>
        <v>0</v>
      </c>
      <c r="Z396" s="11">
        <f t="shared" si="185"/>
        <v>0</v>
      </c>
      <c r="AA396" s="12">
        <f t="shared" si="186"/>
        <v>0</v>
      </c>
      <c r="AB396" s="11">
        <f t="shared" si="187"/>
        <v>0</v>
      </c>
      <c r="AC396" s="12">
        <f t="shared" si="188"/>
        <v>0</v>
      </c>
      <c r="AD396" s="11">
        <f t="shared" si="189"/>
        <v>0</v>
      </c>
      <c r="AE396" s="12">
        <f t="shared" si="190"/>
        <v>0</v>
      </c>
      <c r="AF396" s="11">
        <f t="shared" si="191"/>
        <v>0</v>
      </c>
      <c r="AG396" s="12">
        <f t="shared" si="192"/>
        <v>0</v>
      </c>
      <c r="AH396" s="11">
        <f t="shared" si="193"/>
        <v>0</v>
      </c>
      <c r="AI396" s="12">
        <f t="shared" si="194"/>
        <v>0</v>
      </c>
      <c r="AJ396" s="11">
        <f t="shared" si="195"/>
        <v>0</v>
      </c>
      <c r="AK396" s="12">
        <f t="shared" si="196"/>
        <v>0</v>
      </c>
    </row>
    <row r="397" spans="1:37" x14ac:dyDescent="0.3">
      <c r="A397">
        <v>577327</v>
      </c>
      <c r="C397" s="1">
        <v>43510</v>
      </c>
      <c r="D397">
        <v>3</v>
      </c>
      <c r="E397" t="s">
        <v>249</v>
      </c>
      <c r="F397" t="s">
        <v>165</v>
      </c>
      <c r="G397" t="s">
        <v>21</v>
      </c>
      <c r="H397" s="23">
        <v>28305089</v>
      </c>
      <c r="J397" s="11">
        <f t="shared" si="169"/>
        <v>0</v>
      </c>
      <c r="K397" s="12">
        <f t="shared" si="170"/>
        <v>0</v>
      </c>
      <c r="L397">
        <f t="shared" si="171"/>
        <v>0</v>
      </c>
      <c r="M397">
        <f t="shared" si="172"/>
        <v>0</v>
      </c>
      <c r="N397" s="11">
        <f t="shared" si="173"/>
        <v>0</v>
      </c>
      <c r="O397" s="12">
        <f t="shared" si="174"/>
        <v>0</v>
      </c>
      <c r="P397">
        <f t="shared" si="175"/>
        <v>0</v>
      </c>
      <c r="Q397">
        <f t="shared" si="176"/>
        <v>0</v>
      </c>
      <c r="R397" s="11">
        <f t="shared" si="177"/>
        <v>0</v>
      </c>
      <c r="S397" s="12">
        <f t="shared" si="178"/>
        <v>0</v>
      </c>
      <c r="T397" s="11">
        <f t="shared" si="179"/>
        <v>0</v>
      </c>
      <c r="U397" s="12">
        <f t="shared" si="180"/>
        <v>0</v>
      </c>
      <c r="V397" s="11">
        <f t="shared" si="181"/>
        <v>0</v>
      </c>
      <c r="W397" s="12">
        <f t="shared" si="182"/>
        <v>0</v>
      </c>
      <c r="X397" s="11">
        <f t="shared" si="183"/>
        <v>1</v>
      </c>
      <c r="Y397" s="12">
        <f t="shared" si="184"/>
        <v>0</v>
      </c>
      <c r="Z397" s="11">
        <f t="shared" si="185"/>
        <v>0</v>
      </c>
      <c r="AA397" s="12">
        <f t="shared" si="186"/>
        <v>0</v>
      </c>
      <c r="AB397" s="11">
        <f t="shared" si="187"/>
        <v>0</v>
      </c>
      <c r="AC397" s="12">
        <f t="shared" si="188"/>
        <v>0</v>
      </c>
      <c r="AD397" s="11">
        <f t="shared" si="189"/>
        <v>0</v>
      </c>
      <c r="AE397" s="12">
        <f t="shared" si="190"/>
        <v>0</v>
      </c>
      <c r="AF397" s="11">
        <f t="shared" si="191"/>
        <v>0</v>
      </c>
      <c r="AG397" s="12">
        <f t="shared" si="192"/>
        <v>0</v>
      </c>
      <c r="AH397" s="11">
        <f t="shared" si="193"/>
        <v>0</v>
      </c>
      <c r="AI397" s="12">
        <f t="shared" si="194"/>
        <v>0</v>
      </c>
      <c r="AJ397" s="11">
        <f t="shared" si="195"/>
        <v>0</v>
      </c>
      <c r="AK397" s="12">
        <f t="shared" si="196"/>
        <v>0</v>
      </c>
    </row>
    <row r="398" spans="1:37" x14ac:dyDescent="0.3">
      <c r="A398">
        <v>577327</v>
      </c>
      <c r="C398" s="1">
        <v>43510</v>
      </c>
      <c r="D398">
        <v>4</v>
      </c>
      <c r="E398" t="s">
        <v>249</v>
      </c>
      <c r="F398" t="s">
        <v>165</v>
      </c>
      <c r="G398" t="s">
        <v>29</v>
      </c>
      <c r="H398" s="23">
        <v>30863500</v>
      </c>
      <c r="J398" s="11">
        <f t="shared" si="169"/>
        <v>0</v>
      </c>
      <c r="K398" s="12">
        <f t="shared" si="170"/>
        <v>0</v>
      </c>
      <c r="L398">
        <f t="shared" si="171"/>
        <v>0</v>
      </c>
      <c r="M398">
        <f t="shared" si="172"/>
        <v>0</v>
      </c>
      <c r="N398" s="11">
        <f t="shared" si="173"/>
        <v>0</v>
      </c>
      <c r="O398" s="12">
        <f t="shared" si="174"/>
        <v>0</v>
      </c>
      <c r="P398">
        <f t="shared" si="175"/>
        <v>0</v>
      </c>
      <c r="Q398">
        <f t="shared" si="176"/>
        <v>0</v>
      </c>
      <c r="R398" s="11">
        <f t="shared" si="177"/>
        <v>0</v>
      </c>
      <c r="S398" s="12">
        <f t="shared" si="178"/>
        <v>0</v>
      </c>
      <c r="T398" s="11">
        <f t="shared" si="179"/>
        <v>0</v>
      </c>
      <c r="U398" s="12">
        <f t="shared" si="180"/>
        <v>0</v>
      </c>
      <c r="V398" s="11">
        <f t="shared" si="181"/>
        <v>0</v>
      </c>
      <c r="W398" s="12">
        <f t="shared" si="182"/>
        <v>0</v>
      </c>
      <c r="X398" s="11">
        <f t="shared" si="183"/>
        <v>0</v>
      </c>
      <c r="Y398" s="12">
        <f t="shared" si="184"/>
        <v>0</v>
      </c>
      <c r="Z398" s="11">
        <f t="shared" si="185"/>
        <v>0</v>
      </c>
      <c r="AA398" s="12">
        <f t="shared" si="186"/>
        <v>0</v>
      </c>
      <c r="AB398" s="11">
        <f t="shared" si="187"/>
        <v>0</v>
      </c>
      <c r="AC398" s="12">
        <f t="shared" si="188"/>
        <v>0</v>
      </c>
      <c r="AD398" s="11">
        <f t="shared" si="189"/>
        <v>0</v>
      </c>
      <c r="AE398" s="12">
        <f t="shared" si="190"/>
        <v>0</v>
      </c>
      <c r="AF398" s="11">
        <f t="shared" si="191"/>
        <v>0</v>
      </c>
      <c r="AG398" s="12">
        <f t="shared" si="192"/>
        <v>0</v>
      </c>
      <c r="AH398" s="11">
        <f t="shared" si="193"/>
        <v>0</v>
      </c>
      <c r="AI398" s="12">
        <f t="shared" si="194"/>
        <v>0</v>
      </c>
      <c r="AJ398" s="11">
        <f t="shared" si="195"/>
        <v>1</v>
      </c>
      <c r="AK398" s="12">
        <f t="shared" si="196"/>
        <v>0</v>
      </c>
    </row>
    <row r="399" spans="1:37" x14ac:dyDescent="0.3">
      <c r="A399">
        <v>577327</v>
      </c>
      <c r="C399" s="1">
        <v>43510</v>
      </c>
      <c r="D399">
        <v>5</v>
      </c>
      <c r="E399" t="s">
        <v>249</v>
      </c>
      <c r="F399" t="s">
        <v>165</v>
      </c>
      <c r="G399" t="s">
        <v>156</v>
      </c>
      <c r="H399" s="23">
        <v>31640000</v>
      </c>
      <c r="J399" s="11">
        <f t="shared" si="169"/>
        <v>1</v>
      </c>
      <c r="K399" s="12">
        <f t="shared" si="170"/>
        <v>0</v>
      </c>
      <c r="L399">
        <f t="shared" si="171"/>
        <v>0</v>
      </c>
      <c r="M399">
        <f t="shared" si="172"/>
        <v>0</v>
      </c>
      <c r="N399" s="11">
        <f t="shared" si="173"/>
        <v>0</v>
      </c>
      <c r="O399" s="12">
        <f t="shared" si="174"/>
        <v>0</v>
      </c>
      <c r="P399">
        <f t="shared" si="175"/>
        <v>0</v>
      </c>
      <c r="Q399">
        <f t="shared" si="176"/>
        <v>0</v>
      </c>
      <c r="R399" s="11">
        <f t="shared" si="177"/>
        <v>0</v>
      </c>
      <c r="S399" s="12">
        <f t="shared" si="178"/>
        <v>0</v>
      </c>
      <c r="T399" s="11">
        <f t="shared" si="179"/>
        <v>0</v>
      </c>
      <c r="U399" s="12">
        <f t="shared" si="180"/>
        <v>0</v>
      </c>
      <c r="V399" s="11">
        <f t="shared" si="181"/>
        <v>0</v>
      </c>
      <c r="W399" s="12">
        <f t="shared" si="182"/>
        <v>0</v>
      </c>
      <c r="X399" s="11">
        <f t="shared" si="183"/>
        <v>0</v>
      </c>
      <c r="Y399" s="12">
        <f t="shared" si="184"/>
        <v>0</v>
      </c>
      <c r="Z399" s="11">
        <f t="shared" si="185"/>
        <v>0</v>
      </c>
      <c r="AA399" s="12">
        <f t="shared" si="186"/>
        <v>0</v>
      </c>
      <c r="AB399" s="11">
        <f t="shared" si="187"/>
        <v>0</v>
      </c>
      <c r="AC399" s="12">
        <f t="shared" si="188"/>
        <v>0</v>
      </c>
      <c r="AD399" s="11">
        <f t="shared" si="189"/>
        <v>0</v>
      </c>
      <c r="AE399" s="12">
        <f t="shared" si="190"/>
        <v>0</v>
      </c>
      <c r="AF399" s="11">
        <f t="shared" si="191"/>
        <v>0</v>
      </c>
      <c r="AG399" s="12">
        <f t="shared" si="192"/>
        <v>0</v>
      </c>
      <c r="AH399" s="11">
        <f t="shared" si="193"/>
        <v>0</v>
      </c>
      <c r="AI399" s="12">
        <f t="shared" si="194"/>
        <v>0</v>
      </c>
      <c r="AJ399" s="11">
        <f t="shared" si="195"/>
        <v>0</v>
      </c>
      <c r="AK399" s="12">
        <f t="shared" si="196"/>
        <v>0</v>
      </c>
    </row>
    <row r="400" spans="1:37" x14ac:dyDescent="0.3">
      <c r="A400">
        <v>577327</v>
      </c>
      <c r="C400" s="1">
        <v>43510</v>
      </c>
      <c r="D400">
        <v>6</v>
      </c>
      <c r="E400" t="s">
        <v>249</v>
      </c>
      <c r="F400" t="s">
        <v>165</v>
      </c>
      <c r="G400" t="s">
        <v>28</v>
      </c>
      <c r="H400" s="23">
        <v>35808065</v>
      </c>
      <c r="J400" s="11">
        <f t="shared" si="169"/>
        <v>0</v>
      </c>
      <c r="K400" s="12">
        <f t="shared" si="170"/>
        <v>0</v>
      </c>
      <c r="L400">
        <f t="shared" si="171"/>
        <v>0</v>
      </c>
      <c r="M400">
        <f t="shared" si="172"/>
        <v>0</v>
      </c>
      <c r="N400" s="11">
        <f t="shared" si="173"/>
        <v>0</v>
      </c>
      <c r="O400" s="12">
        <f t="shared" si="174"/>
        <v>0</v>
      </c>
      <c r="P400">
        <f t="shared" si="175"/>
        <v>0</v>
      </c>
      <c r="Q400">
        <f t="shared" si="176"/>
        <v>0</v>
      </c>
      <c r="R400" s="11">
        <f t="shared" si="177"/>
        <v>0</v>
      </c>
      <c r="S400" s="12">
        <f t="shared" si="178"/>
        <v>0</v>
      </c>
      <c r="T400" s="11">
        <f t="shared" si="179"/>
        <v>0</v>
      </c>
      <c r="U400" s="12">
        <f t="shared" si="180"/>
        <v>0</v>
      </c>
      <c r="V400" s="11">
        <f t="shared" si="181"/>
        <v>0</v>
      </c>
      <c r="W400" s="12">
        <f t="shared" si="182"/>
        <v>0</v>
      </c>
      <c r="X400" s="11">
        <f t="shared" si="183"/>
        <v>0</v>
      </c>
      <c r="Y400" s="12">
        <f t="shared" si="184"/>
        <v>0</v>
      </c>
      <c r="Z400" s="11">
        <f t="shared" si="185"/>
        <v>0</v>
      </c>
      <c r="AA400" s="12">
        <f t="shared" si="186"/>
        <v>0</v>
      </c>
      <c r="AB400" s="11">
        <f t="shared" si="187"/>
        <v>0</v>
      </c>
      <c r="AC400" s="12">
        <f t="shared" si="188"/>
        <v>0</v>
      </c>
      <c r="AD400" s="11">
        <f t="shared" si="189"/>
        <v>0</v>
      </c>
      <c r="AE400" s="12">
        <f t="shared" si="190"/>
        <v>0</v>
      </c>
      <c r="AF400" s="11">
        <f t="shared" si="191"/>
        <v>0</v>
      </c>
      <c r="AG400" s="12">
        <f t="shared" si="192"/>
        <v>0</v>
      </c>
      <c r="AH400" s="11">
        <f t="shared" si="193"/>
        <v>0</v>
      </c>
      <c r="AI400" s="12">
        <f t="shared" si="194"/>
        <v>0</v>
      </c>
      <c r="AJ400" s="11">
        <f t="shared" si="195"/>
        <v>0</v>
      </c>
      <c r="AK400" s="12">
        <f t="shared" si="196"/>
        <v>0</v>
      </c>
    </row>
    <row r="401" spans="1:37" x14ac:dyDescent="0.3">
      <c r="A401">
        <v>577327</v>
      </c>
      <c r="C401" s="1">
        <v>43510</v>
      </c>
      <c r="D401">
        <v>7</v>
      </c>
      <c r="E401" t="s">
        <v>249</v>
      </c>
      <c r="F401" t="s">
        <v>165</v>
      </c>
      <c r="G401" t="s">
        <v>43</v>
      </c>
      <c r="H401" s="23">
        <v>36563000</v>
      </c>
      <c r="J401" s="11">
        <f t="shared" si="169"/>
        <v>0</v>
      </c>
      <c r="K401" s="12">
        <f t="shared" si="170"/>
        <v>0</v>
      </c>
      <c r="L401">
        <f t="shared" si="171"/>
        <v>0</v>
      </c>
      <c r="M401">
        <f t="shared" si="172"/>
        <v>0</v>
      </c>
      <c r="N401" s="11">
        <f t="shared" si="173"/>
        <v>0</v>
      </c>
      <c r="O401" s="12">
        <f t="shared" si="174"/>
        <v>0</v>
      </c>
      <c r="P401">
        <f t="shared" si="175"/>
        <v>0</v>
      </c>
      <c r="Q401">
        <f t="shared" si="176"/>
        <v>0</v>
      </c>
      <c r="R401" s="11">
        <f t="shared" si="177"/>
        <v>0</v>
      </c>
      <c r="S401" s="12">
        <f t="shared" si="178"/>
        <v>0</v>
      </c>
      <c r="T401" s="11">
        <f t="shared" si="179"/>
        <v>0</v>
      </c>
      <c r="U401" s="12">
        <f t="shared" si="180"/>
        <v>0</v>
      </c>
      <c r="V401" s="11">
        <f t="shared" si="181"/>
        <v>0</v>
      </c>
      <c r="W401" s="12">
        <f t="shared" si="182"/>
        <v>0</v>
      </c>
      <c r="X401" s="11">
        <f t="shared" si="183"/>
        <v>0</v>
      </c>
      <c r="Y401" s="12">
        <f t="shared" si="184"/>
        <v>0</v>
      </c>
      <c r="Z401" s="11">
        <f t="shared" si="185"/>
        <v>0</v>
      </c>
      <c r="AA401" s="12">
        <f t="shared" si="186"/>
        <v>0</v>
      </c>
      <c r="AB401" s="11">
        <f t="shared" si="187"/>
        <v>0</v>
      </c>
      <c r="AC401" s="12">
        <f t="shared" si="188"/>
        <v>0</v>
      </c>
      <c r="AD401" s="11">
        <f t="shared" si="189"/>
        <v>0</v>
      </c>
      <c r="AE401" s="12">
        <f t="shared" si="190"/>
        <v>0</v>
      </c>
      <c r="AF401" s="11">
        <f t="shared" si="191"/>
        <v>0</v>
      </c>
      <c r="AG401" s="12">
        <f t="shared" si="192"/>
        <v>0</v>
      </c>
      <c r="AH401" s="11">
        <f t="shared" si="193"/>
        <v>0</v>
      </c>
      <c r="AI401" s="12">
        <f t="shared" si="194"/>
        <v>0</v>
      </c>
      <c r="AJ401" s="11">
        <f t="shared" si="195"/>
        <v>0</v>
      </c>
      <c r="AK401" s="12">
        <f t="shared" si="196"/>
        <v>0</v>
      </c>
    </row>
    <row r="402" spans="1:37" x14ac:dyDescent="0.3">
      <c r="C402" s="1"/>
      <c r="J402" s="11">
        <f t="shared" si="169"/>
        <v>0</v>
      </c>
      <c r="K402" s="12">
        <f t="shared" si="170"/>
        <v>0</v>
      </c>
      <c r="L402">
        <f t="shared" si="171"/>
        <v>0</v>
      </c>
      <c r="M402">
        <f t="shared" si="172"/>
        <v>0</v>
      </c>
      <c r="N402" s="11">
        <f t="shared" si="173"/>
        <v>0</v>
      </c>
      <c r="O402" s="12">
        <f t="shared" si="174"/>
        <v>0</v>
      </c>
      <c r="P402">
        <f t="shared" si="175"/>
        <v>0</v>
      </c>
      <c r="Q402">
        <f t="shared" si="176"/>
        <v>0</v>
      </c>
      <c r="R402" s="11">
        <f t="shared" si="177"/>
        <v>0</v>
      </c>
      <c r="S402" s="12">
        <f t="shared" si="178"/>
        <v>0</v>
      </c>
      <c r="T402" s="11">
        <f t="shared" si="179"/>
        <v>0</v>
      </c>
      <c r="U402" s="12">
        <f t="shared" si="180"/>
        <v>0</v>
      </c>
      <c r="V402" s="11">
        <f t="shared" si="181"/>
        <v>0</v>
      </c>
      <c r="W402" s="12">
        <f t="shared" si="182"/>
        <v>0</v>
      </c>
      <c r="X402" s="11">
        <f t="shared" si="183"/>
        <v>0</v>
      </c>
      <c r="Y402" s="12">
        <f t="shared" si="184"/>
        <v>0</v>
      </c>
      <c r="Z402" s="11">
        <f t="shared" si="185"/>
        <v>0</v>
      </c>
      <c r="AA402" s="12">
        <f t="shared" si="186"/>
        <v>0</v>
      </c>
      <c r="AB402" s="11">
        <f t="shared" si="187"/>
        <v>0</v>
      </c>
      <c r="AC402" s="12">
        <f t="shared" si="188"/>
        <v>0</v>
      </c>
      <c r="AD402" s="11">
        <f t="shared" si="189"/>
        <v>0</v>
      </c>
      <c r="AE402" s="12">
        <f t="shared" si="190"/>
        <v>0</v>
      </c>
      <c r="AF402" s="11">
        <f t="shared" si="191"/>
        <v>0</v>
      </c>
      <c r="AG402" s="12">
        <f t="shared" si="192"/>
        <v>0</v>
      </c>
      <c r="AH402" s="11">
        <f t="shared" si="193"/>
        <v>0</v>
      </c>
      <c r="AI402" s="12">
        <f t="shared" si="194"/>
        <v>0</v>
      </c>
      <c r="AJ402" s="11">
        <f t="shared" si="195"/>
        <v>0</v>
      </c>
      <c r="AK402" s="12">
        <f t="shared" si="196"/>
        <v>0</v>
      </c>
    </row>
    <row r="403" spans="1:37" x14ac:dyDescent="0.3">
      <c r="A403">
        <v>575886</v>
      </c>
      <c r="C403" s="1">
        <v>43482</v>
      </c>
      <c r="D403">
        <v>1</v>
      </c>
      <c r="E403" t="s">
        <v>250</v>
      </c>
      <c r="F403" t="s">
        <v>165</v>
      </c>
      <c r="G403" t="s">
        <v>16</v>
      </c>
      <c r="H403" s="23">
        <v>15990026</v>
      </c>
      <c r="J403" s="11">
        <f t="shared" si="169"/>
        <v>0</v>
      </c>
      <c r="K403" s="12">
        <f t="shared" si="170"/>
        <v>0</v>
      </c>
      <c r="L403">
        <f t="shared" si="171"/>
        <v>0</v>
      </c>
      <c r="M403">
        <f t="shared" si="172"/>
        <v>0</v>
      </c>
      <c r="N403" s="11">
        <f t="shared" si="173"/>
        <v>0</v>
      </c>
      <c r="O403" s="12">
        <f t="shared" si="174"/>
        <v>0</v>
      </c>
      <c r="P403">
        <f t="shared" si="175"/>
        <v>0</v>
      </c>
      <c r="Q403">
        <f t="shared" si="176"/>
        <v>0</v>
      </c>
      <c r="R403" s="11">
        <f t="shared" si="177"/>
        <v>0</v>
      </c>
      <c r="S403" s="12">
        <f t="shared" si="178"/>
        <v>0</v>
      </c>
      <c r="T403" s="11">
        <f t="shared" si="179"/>
        <v>1</v>
      </c>
      <c r="U403" s="12">
        <f t="shared" si="180"/>
        <v>1</v>
      </c>
      <c r="V403" s="11">
        <f t="shared" si="181"/>
        <v>0</v>
      </c>
      <c r="W403" s="12">
        <f t="shared" si="182"/>
        <v>0</v>
      </c>
      <c r="X403" s="11">
        <f t="shared" si="183"/>
        <v>0</v>
      </c>
      <c r="Y403" s="12">
        <f t="shared" si="184"/>
        <v>0</v>
      </c>
      <c r="Z403" s="11">
        <f t="shared" si="185"/>
        <v>0</v>
      </c>
      <c r="AA403" s="12">
        <f t="shared" si="186"/>
        <v>0</v>
      </c>
      <c r="AB403" s="11">
        <f t="shared" si="187"/>
        <v>0</v>
      </c>
      <c r="AC403" s="12">
        <f t="shared" si="188"/>
        <v>0</v>
      </c>
      <c r="AD403" s="11">
        <f t="shared" si="189"/>
        <v>0</v>
      </c>
      <c r="AE403" s="12">
        <f t="shared" si="190"/>
        <v>0</v>
      </c>
      <c r="AF403" s="11">
        <f t="shared" si="191"/>
        <v>0</v>
      </c>
      <c r="AG403" s="12">
        <f t="shared" si="192"/>
        <v>0</v>
      </c>
      <c r="AH403" s="11">
        <f t="shared" si="193"/>
        <v>0</v>
      </c>
      <c r="AI403" s="12">
        <f t="shared" si="194"/>
        <v>0</v>
      </c>
      <c r="AJ403" s="11">
        <f t="shared" si="195"/>
        <v>0</v>
      </c>
      <c r="AK403" s="12">
        <f t="shared" si="196"/>
        <v>0</v>
      </c>
    </row>
    <row r="404" spans="1:37" x14ac:dyDescent="0.3">
      <c r="A404">
        <v>575886</v>
      </c>
      <c r="C404" s="1">
        <v>43482</v>
      </c>
      <c r="D404">
        <v>2</v>
      </c>
      <c r="E404" t="s">
        <v>250</v>
      </c>
      <c r="F404" t="s">
        <v>165</v>
      </c>
      <c r="G404" t="s">
        <v>17</v>
      </c>
      <c r="H404" s="23">
        <v>16382900</v>
      </c>
      <c r="J404" s="11">
        <f t="shared" si="169"/>
        <v>0</v>
      </c>
      <c r="K404" s="12">
        <f t="shared" si="170"/>
        <v>0</v>
      </c>
      <c r="L404">
        <f t="shared" si="171"/>
        <v>0</v>
      </c>
      <c r="M404">
        <f t="shared" si="172"/>
        <v>0</v>
      </c>
      <c r="N404" s="11">
        <f t="shared" si="173"/>
        <v>0</v>
      </c>
      <c r="O404" s="12">
        <f t="shared" si="174"/>
        <v>0</v>
      </c>
      <c r="P404">
        <f t="shared" si="175"/>
        <v>0</v>
      </c>
      <c r="Q404">
        <f t="shared" si="176"/>
        <v>0</v>
      </c>
      <c r="R404" s="11">
        <f t="shared" si="177"/>
        <v>0</v>
      </c>
      <c r="S404" s="12">
        <f t="shared" si="178"/>
        <v>0</v>
      </c>
      <c r="T404" s="11">
        <f t="shared" si="179"/>
        <v>0</v>
      </c>
      <c r="U404" s="12">
        <f t="shared" si="180"/>
        <v>0</v>
      </c>
      <c r="V404" s="11">
        <f t="shared" si="181"/>
        <v>0</v>
      </c>
      <c r="W404" s="12">
        <f t="shared" si="182"/>
        <v>0</v>
      </c>
      <c r="X404" s="11">
        <f t="shared" si="183"/>
        <v>0</v>
      </c>
      <c r="Y404" s="12">
        <f t="shared" si="184"/>
        <v>0</v>
      </c>
      <c r="Z404" s="11">
        <f t="shared" si="185"/>
        <v>0</v>
      </c>
      <c r="AA404" s="12">
        <f t="shared" si="186"/>
        <v>0</v>
      </c>
      <c r="AB404" s="11">
        <f t="shared" si="187"/>
        <v>0</v>
      </c>
      <c r="AC404" s="12">
        <f t="shared" si="188"/>
        <v>0</v>
      </c>
      <c r="AD404" s="11">
        <f t="shared" si="189"/>
        <v>0</v>
      </c>
      <c r="AE404" s="12">
        <f t="shared" si="190"/>
        <v>0</v>
      </c>
      <c r="AF404" s="11">
        <f t="shared" si="191"/>
        <v>0</v>
      </c>
      <c r="AG404" s="12">
        <f t="shared" si="192"/>
        <v>0</v>
      </c>
      <c r="AH404" s="11">
        <f t="shared" si="193"/>
        <v>0</v>
      </c>
      <c r="AI404" s="12">
        <f t="shared" si="194"/>
        <v>0</v>
      </c>
      <c r="AJ404" s="11">
        <f t="shared" si="195"/>
        <v>0</v>
      </c>
      <c r="AK404" s="12">
        <f t="shared" si="196"/>
        <v>0</v>
      </c>
    </row>
    <row r="405" spans="1:37" x14ac:dyDescent="0.3">
      <c r="A405">
        <v>575886</v>
      </c>
      <c r="C405" s="1">
        <v>43482</v>
      </c>
      <c r="D405">
        <v>3</v>
      </c>
      <c r="E405" t="s">
        <v>250</v>
      </c>
      <c r="F405" t="s">
        <v>165</v>
      </c>
      <c r="G405" t="s">
        <v>26</v>
      </c>
      <c r="H405" s="23">
        <v>18291286</v>
      </c>
      <c r="J405" s="11">
        <f t="shared" si="169"/>
        <v>0</v>
      </c>
      <c r="K405" s="12">
        <f t="shared" si="170"/>
        <v>0</v>
      </c>
      <c r="L405">
        <f t="shared" si="171"/>
        <v>0</v>
      </c>
      <c r="M405">
        <f t="shared" si="172"/>
        <v>0</v>
      </c>
      <c r="N405" s="11">
        <f t="shared" si="173"/>
        <v>0</v>
      </c>
      <c r="O405" s="12">
        <f t="shared" si="174"/>
        <v>0</v>
      </c>
      <c r="P405">
        <f t="shared" si="175"/>
        <v>0</v>
      </c>
      <c r="Q405">
        <f t="shared" si="176"/>
        <v>0</v>
      </c>
      <c r="R405" s="11">
        <f t="shared" si="177"/>
        <v>0</v>
      </c>
      <c r="S405" s="12">
        <f t="shared" si="178"/>
        <v>0</v>
      </c>
      <c r="T405" s="11">
        <f t="shared" si="179"/>
        <v>0</v>
      </c>
      <c r="U405" s="12">
        <f t="shared" si="180"/>
        <v>0</v>
      </c>
      <c r="V405" s="11">
        <f t="shared" si="181"/>
        <v>0</v>
      </c>
      <c r="W405" s="12">
        <f t="shared" si="182"/>
        <v>0</v>
      </c>
      <c r="X405" s="11">
        <f t="shared" si="183"/>
        <v>0</v>
      </c>
      <c r="Y405" s="12">
        <f t="shared" si="184"/>
        <v>0</v>
      </c>
      <c r="Z405" s="11">
        <f t="shared" si="185"/>
        <v>0</v>
      </c>
      <c r="AA405" s="12">
        <f t="shared" si="186"/>
        <v>0</v>
      </c>
      <c r="AB405" s="11">
        <f t="shared" si="187"/>
        <v>0</v>
      </c>
      <c r="AC405" s="12">
        <f t="shared" si="188"/>
        <v>0</v>
      </c>
      <c r="AD405" s="11">
        <f t="shared" si="189"/>
        <v>0</v>
      </c>
      <c r="AE405" s="12">
        <f t="shared" si="190"/>
        <v>0</v>
      </c>
      <c r="AF405" s="11">
        <f t="shared" si="191"/>
        <v>0</v>
      </c>
      <c r="AG405" s="12">
        <f t="shared" si="192"/>
        <v>0</v>
      </c>
      <c r="AH405" s="11">
        <f t="shared" si="193"/>
        <v>0</v>
      </c>
      <c r="AI405" s="12">
        <f t="shared" si="194"/>
        <v>0</v>
      </c>
      <c r="AJ405" s="11">
        <f t="shared" si="195"/>
        <v>0</v>
      </c>
      <c r="AK405" s="12">
        <f t="shared" si="196"/>
        <v>0</v>
      </c>
    </row>
    <row r="406" spans="1:37" x14ac:dyDescent="0.3">
      <c r="A406">
        <v>575886</v>
      </c>
      <c r="C406" s="1">
        <v>43482</v>
      </c>
      <c r="D406">
        <v>4</v>
      </c>
      <c r="E406" t="s">
        <v>250</v>
      </c>
      <c r="F406" t="s">
        <v>165</v>
      </c>
      <c r="G406" t="s">
        <v>38</v>
      </c>
      <c r="H406" s="23">
        <v>18886279</v>
      </c>
      <c r="J406" s="11">
        <f t="shared" si="169"/>
        <v>0</v>
      </c>
      <c r="K406" s="12">
        <f t="shared" si="170"/>
        <v>0</v>
      </c>
      <c r="L406">
        <f t="shared" si="171"/>
        <v>0</v>
      </c>
      <c r="M406">
        <f t="shared" si="172"/>
        <v>0</v>
      </c>
      <c r="N406" s="11">
        <f t="shared" si="173"/>
        <v>0</v>
      </c>
      <c r="O406" s="12">
        <f t="shared" si="174"/>
        <v>0</v>
      </c>
      <c r="P406">
        <f t="shared" si="175"/>
        <v>0</v>
      </c>
      <c r="Q406">
        <f t="shared" si="176"/>
        <v>0</v>
      </c>
      <c r="R406" s="11">
        <f t="shared" si="177"/>
        <v>0</v>
      </c>
      <c r="S406" s="12">
        <f t="shared" si="178"/>
        <v>0</v>
      </c>
      <c r="T406" s="11">
        <f t="shared" si="179"/>
        <v>0</v>
      </c>
      <c r="U406" s="12">
        <f t="shared" si="180"/>
        <v>0</v>
      </c>
      <c r="V406" s="11">
        <f t="shared" si="181"/>
        <v>0</v>
      </c>
      <c r="W406" s="12">
        <f t="shared" si="182"/>
        <v>0</v>
      </c>
      <c r="X406" s="11">
        <f t="shared" si="183"/>
        <v>0</v>
      </c>
      <c r="Y406" s="12">
        <f t="shared" si="184"/>
        <v>0</v>
      </c>
      <c r="Z406" s="11">
        <f t="shared" si="185"/>
        <v>0</v>
      </c>
      <c r="AA406" s="12">
        <f t="shared" si="186"/>
        <v>0</v>
      </c>
      <c r="AB406" s="11">
        <f t="shared" si="187"/>
        <v>0</v>
      </c>
      <c r="AC406" s="12">
        <f t="shared" si="188"/>
        <v>0</v>
      </c>
      <c r="AD406" s="11">
        <f t="shared" si="189"/>
        <v>0</v>
      </c>
      <c r="AE406" s="12">
        <f t="shared" si="190"/>
        <v>0</v>
      </c>
      <c r="AF406" s="11">
        <f t="shared" si="191"/>
        <v>0</v>
      </c>
      <c r="AG406" s="12">
        <f t="shared" si="192"/>
        <v>0</v>
      </c>
      <c r="AH406" s="11">
        <f t="shared" si="193"/>
        <v>0</v>
      </c>
      <c r="AI406" s="12">
        <f t="shared" si="194"/>
        <v>0</v>
      </c>
      <c r="AJ406" s="11">
        <f t="shared" si="195"/>
        <v>0</v>
      </c>
      <c r="AK406" s="12">
        <f t="shared" si="196"/>
        <v>0</v>
      </c>
    </row>
    <row r="407" spans="1:37" x14ac:dyDescent="0.3">
      <c r="A407">
        <v>575886</v>
      </c>
      <c r="C407" s="1">
        <v>43482</v>
      </c>
      <c r="D407">
        <v>5</v>
      </c>
      <c r="E407" t="s">
        <v>250</v>
      </c>
      <c r="F407" t="s">
        <v>165</v>
      </c>
      <c r="G407" t="s">
        <v>12</v>
      </c>
      <c r="H407" s="23">
        <v>19683833</v>
      </c>
      <c r="J407" s="11">
        <f t="shared" si="169"/>
        <v>0</v>
      </c>
      <c r="K407" s="12">
        <f t="shared" si="170"/>
        <v>0</v>
      </c>
      <c r="L407">
        <f t="shared" si="171"/>
        <v>0</v>
      </c>
      <c r="M407">
        <f t="shared" si="172"/>
        <v>0</v>
      </c>
      <c r="N407" s="11">
        <f t="shared" si="173"/>
        <v>0</v>
      </c>
      <c r="O407" s="12">
        <f t="shared" si="174"/>
        <v>0</v>
      </c>
      <c r="P407">
        <f t="shared" si="175"/>
        <v>0</v>
      </c>
      <c r="Q407">
        <f t="shared" si="176"/>
        <v>0</v>
      </c>
      <c r="R407" s="11">
        <f t="shared" si="177"/>
        <v>0</v>
      </c>
      <c r="S407" s="12">
        <f t="shared" si="178"/>
        <v>0</v>
      </c>
      <c r="T407" s="11">
        <f t="shared" si="179"/>
        <v>0</v>
      </c>
      <c r="U407" s="12">
        <f t="shared" si="180"/>
        <v>0</v>
      </c>
      <c r="V407" s="11">
        <f t="shared" si="181"/>
        <v>1</v>
      </c>
      <c r="W407" s="12">
        <f t="shared" si="182"/>
        <v>0</v>
      </c>
      <c r="X407" s="11">
        <f t="shared" si="183"/>
        <v>0</v>
      </c>
      <c r="Y407" s="12">
        <f t="shared" si="184"/>
        <v>0</v>
      </c>
      <c r="Z407" s="11">
        <f t="shared" si="185"/>
        <v>0</v>
      </c>
      <c r="AA407" s="12">
        <f t="shared" si="186"/>
        <v>0</v>
      </c>
      <c r="AB407" s="11">
        <f t="shared" si="187"/>
        <v>0</v>
      </c>
      <c r="AC407" s="12">
        <f t="shared" si="188"/>
        <v>0</v>
      </c>
      <c r="AD407" s="11">
        <f t="shared" si="189"/>
        <v>0</v>
      </c>
      <c r="AE407" s="12">
        <f t="shared" si="190"/>
        <v>0</v>
      </c>
      <c r="AF407" s="11">
        <f t="shared" si="191"/>
        <v>0</v>
      </c>
      <c r="AG407" s="12">
        <f t="shared" si="192"/>
        <v>0</v>
      </c>
      <c r="AH407" s="11">
        <f t="shared" si="193"/>
        <v>0</v>
      </c>
      <c r="AI407" s="12">
        <f t="shared" si="194"/>
        <v>0</v>
      </c>
      <c r="AJ407" s="11">
        <f t="shared" si="195"/>
        <v>0</v>
      </c>
      <c r="AK407" s="12">
        <f t="shared" si="196"/>
        <v>0</v>
      </c>
    </row>
    <row r="408" spans="1:37" x14ac:dyDescent="0.3">
      <c r="A408">
        <v>575886</v>
      </c>
      <c r="C408" s="1">
        <v>43482</v>
      </c>
      <c r="D408">
        <v>6</v>
      </c>
      <c r="E408" t="s">
        <v>250</v>
      </c>
      <c r="F408" t="s">
        <v>165</v>
      </c>
      <c r="G408" t="s">
        <v>56</v>
      </c>
      <c r="H408" s="23">
        <v>20285000</v>
      </c>
      <c r="J408" s="11">
        <f t="shared" si="169"/>
        <v>0</v>
      </c>
      <c r="K408" s="12">
        <f t="shared" si="170"/>
        <v>0</v>
      </c>
      <c r="L408">
        <f t="shared" si="171"/>
        <v>0</v>
      </c>
      <c r="M408">
        <f t="shared" si="172"/>
        <v>0</v>
      </c>
      <c r="N408" s="11">
        <f t="shared" si="173"/>
        <v>0</v>
      </c>
      <c r="O408" s="12">
        <f t="shared" si="174"/>
        <v>0</v>
      </c>
      <c r="P408">
        <f t="shared" si="175"/>
        <v>0</v>
      </c>
      <c r="Q408">
        <f t="shared" si="176"/>
        <v>0</v>
      </c>
      <c r="R408" s="11">
        <f t="shared" si="177"/>
        <v>0</v>
      </c>
      <c r="S408" s="12">
        <f t="shared" si="178"/>
        <v>0</v>
      </c>
      <c r="T408" s="11">
        <f t="shared" si="179"/>
        <v>0</v>
      </c>
      <c r="U408" s="12">
        <f t="shared" si="180"/>
        <v>0</v>
      </c>
      <c r="V408" s="11">
        <f t="shared" si="181"/>
        <v>0</v>
      </c>
      <c r="W408" s="12">
        <f t="shared" si="182"/>
        <v>0</v>
      </c>
      <c r="X408" s="11">
        <f t="shared" si="183"/>
        <v>0</v>
      </c>
      <c r="Y408" s="12">
        <f t="shared" si="184"/>
        <v>0</v>
      </c>
      <c r="Z408" s="11">
        <f t="shared" si="185"/>
        <v>0</v>
      </c>
      <c r="AA408" s="12">
        <f t="shared" si="186"/>
        <v>0</v>
      </c>
      <c r="AB408" s="11">
        <f t="shared" si="187"/>
        <v>0</v>
      </c>
      <c r="AC408" s="12">
        <f t="shared" si="188"/>
        <v>0</v>
      </c>
      <c r="AD408" s="11">
        <f t="shared" si="189"/>
        <v>0</v>
      </c>
      <c r="AE408" s="12">
        <f t="shared" si="190"/>
        <v>0</v>
      </c>
      <c r="AF408" s="11">
        <f t="shared" si="191"/>
        <v>0</v>
      </c>
      <c r="AG408" s="12">
        <f t="shared" si="192"/>
        <v>0</v>
      </c>
      <c r="AH408" s="11">
        <f t="shared" si="193"/>
        <v>0</v>
      </c>
      <c r="AI408" s="12">
        <f t="shared" si="194"/>
        <v>0</v>
      </c>
      <c r="AJ408" s="11">
        <f t="shared" si="195"/>
        <v>0</v>
      </c>
      <c r="AK408" s="12">
        <f t="shared" si="196"/>
        <v>0</v>
      </c>
    </row>
    <row r="409" spans="1:37" x14ac:dyDescent="0.3">
      <c r="A409">
        <v>575886</v>
      </c>
      <c r="C409" s="1">
        <v>43482</v>
      </c>
      <c r="D409">
        <v>7</v>
      </c>
      <c r="E409" t="s">
        <v>250</v>
      </c>
      <c r="F409" t="s">
        <v>165</v>
      </c>
      <c r="G409" t="s">
        <v>37</v>
      </c>
      <c r="H409" s="23">
        <v>20416844</v>
      </c>
      <c r="J409" s="11">
        <f t="shared" si="169"/>
        <v>0</v>
      </c>
      <c r="K409" s="12">
        <f t="shared" si="170"/>
        <v>0</v>
      </c>
      <c r="L409">
        <f t="shared" si="171"/>
        <v>0</v>
      </c>
      <c r="M409">
        <f t="shared" si="172"/>
        <v>0</v>
      </c>
      <c r="N409" s="11">
        <f t="shared" si="173"/>
        <v>0</v>
      </c>
      <c r="O409" s="12">
        <f t="shared" si="174"/>
        <v>0</v>
      </c>
      <c r="P409">
        <f t="shared" si="175"/>
        <v>0</v>
      </c>
      <c r="Q409">
        <f t="shared" si="176"/>
        <v>0</v>
      </c>
      <c r="R409" s="11">
        <f t="shared" si="177"/>
        <v>0</v>
      </c>
      <c r="S409" s="12">
        <f t="shared" si="178"/>
        <v>0</v>
      </c>
      <c r="T409" s="11">
        <f t="shared" si="179"/>
        <v>0</v>
      </c>
      <c r="U409" s="12">
        <f t="shared" si="180"/>
        <v>0</v>
      </c>
      <c r="V409" s="11">
        <f t="shared" si="181"/>
        <v>0</v>
      </c>
      <c r="W409" s="12">
        <f t="shared" si="182"/>
        <v>0</v>
      </c>
      <c r="X409" s="11">
        <f t="shared" si="183"/>
        <v>0</v>
      </c>
      <c r="Y409" s="12">
        <f t="shared" si="184"/>
        <v>0</v>
      </c>
      <c r="Z409" s="11">
        <f t="shared" si="185"/>
        <v>0</v>
      </c>
      <c r="AA409" s="12">
        <f t="shared" si="186"/>
        <v>0</v>
      </c>
      <c r="AB409" s="11">
        <f t="shared" si="187"/>
        <v>0</v>
      </c>
      <c r="AC409" s="12">
        <f t="shared" si="188"/>
        <v>0</v>
      </c>
      <c r="AD409" s="11">
        <f t="shared" si="189"/>
        <v>0</v>
      </c>
      <c r="AE409" s="12">
        <f t="shared" si="190"/>
        <v>0</v>
      </c>
      <c r="AF409" s="11">
        <f t="shared" si="191"/>
        <v>0</v>
      </c>
      <c r="AG409" s="12">
        <f t="shared" si="192"/>
        <v>0</v>
      </c>
      <c r="AH409" s="11">
        <f t="shared" si="193"/>
        <v>0</v>
      </c>
      <c r="AI409" s="12">
        <f t="shared" si="194"/>
        <v>0</v>
      </c>
      <c r="AJ409" s="11">
        <f t="shared" si="195"/>
        <v>0</v>
      </c>
      <c r="AK409" s="12">
        <f t="shared" si="196"/>
        <v>0</v>
      </c>
    </row>
    <row r="410" spans="1:37" x14ac:dyDescent="0.3">
      <c r="A410">
        <v>575886</v>
      </c>
      <c r="C410" s="1">
        <v>43482</v>
      </c>
      <c r="D410">
        <v>8</v>
      </c>
      <c r="E410" t="s">
        <v>250</v>
      </c>
      <c r="F410" t="s">
        <v>165</v>
      </c>
      <c r="G410" t="s">
        <v>59</v>
      </c>
      <c r="H410" s="23">
        <v>20560000</v>
      </c>
      <c r="J410" s="11">
        <f t="shared" si="169"/>
        <v>0</v>
      </c>
      <c r="K410" s="12">
        <f t="shared" si="170"/>
        <v>0</v>
      </c>
      <c r="L410">
        <f t="shared" si="171"/>
        <v>0</v>
      </c>
      <c r="M410">
        <f t="shared" si="172"/>
        <v>0</v>
      </c>
      <c r="N410" s="11">
        <f t="shared" si="173"/>
        <v>0</v>
      </c>
      <c r="O410" s="12">
        <f t="shared" si="174"/>
        <v>0</v>
      </c>
      <c r="P410">
        <f t="shared" si="175"/>
        <v>0</v>
      </c>
      <c r="Q410">
        <f t="shared" si="176"/>
        <v>0</v>
      </c>
      <c r="R410" s="11">
        <f t="shared" si="177"/>
        <v>0</v>
      </c>
      <c r="S410" s="12">
        <f t="shared" si="178"/>
        <v>0</v>
      </c>
      <c r="T410" s="11">
        <f t="shared" si="179"/>
        <v>0</v>
      </c>
      <c r="U410" s="12">
        <f t="shared" si="180"/>
        <v>0</v>
      </c>
      <c r="V410" s="11">
        <f t="shared" si="181"/>
        <v>0</v>
      </c>
      <c r="W410" s="12">
        <f t="shared" si="182"/>
        <v>0</v>
      </c>
      <c r="X410" s="11">
        <f t="shared" si="183"/>
        <v>0</v>
      </c>
      <c r="Y410" s="12">
        <f t="shared" si="184"/>
        <v>0</v>
      </c>
      <c r="Z410" s="11">
        <f t="shared" si="185"/>
        <v>0</v>
      </c>
      <c r="AA410" s="12">
        <f t="shared" si="186"/>
        <v>0</v>
      </c>
      <c r="AB410" s="11">
        <f t="shared" si="187"/>
        <v>0</v>
      </c>
      <c r="AC410" s="12">
        <f t="shared" si="188"/>
        <v>0</v>
      </c>
      <c r="AD410" s="11">
        <f t="shared" si="189"/>
        <v>0</v>
      </c>
      <c r="AE410" s="12">
        <f t="shared" si="190"/>
        <v>0</v>
      </c>
      <c r="AF410" s="11">
        <f t="shared" si="191"/>
        <v>0</v>
      </c>
      <c r="AG410" s="12">
        <f t="shared" si="192"/>
        <v>0</v>
      </c>
      <c r="AH410" s="11">
        <f t="shared" si="193"/>
        <v>0</v>
      </c>
      <c r="AI410" s="12">
        <f t="shared" si="194"/>
        <v>0</v>
      </c>
      <c r="AJ410" s="11">
        <f t="shared" si="195"/>
        <v>0</v>
      </c>
      <c r="AK410" s="12">
        <f t="shared" si="196"/>
        <v>0</v>
      </c>
    </row>
    <row r="411" spans="1:37" x14ac:dyDescent="0.3">
      <c r="A411">
        <v>575886</v>
      </c>
      <c r="C411" s="1">
        <v>43482</v>
      </c>
      <c r="D411">
        <v>9</v>
      </c>
      <c r="E411" t="s">
        <v>250</v>
      </c>
      <c r="F411" t="s">
        <v>165</v>
      </c>
      <c r="G411" t="s">
        <v>13</v>
      </c>
      <c r="H411" s="23">
        <v>20743675</v>
      </c>
      <c r="J411" s="11">
        <f t="shared" si="169"/>
        <v>0</v>
      </c>
      <c r="K411" s="12">
        <f t="shared" si="170"/>
        <v>0</v>
      </c>
      <c r="L411">
        <f t="shared" si="171"/>
        <v>0</v>
      </c>
      <c r="M411">
        <f t="shared" si="172"/>
        <v>0</v>
      </c>
      <c r="N411" s="11">
        <f t="shared" si="173"/>
        <v>1</v>
      </c>
      <c r="O411" s="12">
        <f t="shared" si="174"/>
        <v>0</v>
      </c>
      <c r="P411">
        <f t="shared" si="175"/>
        <v>0</v>
      </c>
      <c r="Q411">
        <f t="shared" si="176"/>
        <v>0</v>
      </c>
      <c r="R411" s="11">
        <f t="shared" si="177"/>
        <v>0</v>
      </c>
      <c r="S411" s="12">
        <f t="shared" si="178"/>
        <v>0</v>
      </c>
      <c r="T411" s="11">
        <f t="shared" si="179"/>
        <v>0</v>
      </c>
      <c r="U411" s="12">
        <f t="shared" si="180"/>
        <v>0</v>
      </c>
      <c r="V411" s="11">
        <f t="shared" si="181"/>
        <v>0</v>
      </c>
      <c r="W411" s="12">
        <f t="shared" si="182"/>
        <v>0</v>
      </c>
      <c r="X411" s="11">
        <f t="shared" si="183"/>
        <v>0</v>
      </c>
      <c r="Y411" s="12">
        <f t="shared" si="184"/>
        <v>0</v>
      </c>
      <c r="Z411" s="11">
        <f t="shared" si="185"/>
        <v>0</v>
      </c>
      <c r="AA411" s="12">
        <f t="shared" si="186"/>
        <v>0</v>
      </c>
      <c r="AB411" s="11">
        <f t="shared" si="187"/>
        <v>0</v>
      </c>
      <c r="AC411" s="12">
        <f t="shared" si="188"/>
        <v>0</v>
      </c>
      <c r="AD411" s="11">
        <f t="shared" si="189"/>
        <v>0</v>
      </c>
      <c r="AE411" s="12">
        <f t="shared" si="190"/>
        <v>0</v>
      </c>
      <c r="AF411" s="11">
        <f t="shared" si="191"/>
        <v>0</v>
      </c>
      <c r="AG411" s="12">
        <f t="shared" si="192"/>
        <v>0</v>
      </c>
      <c r="AH411" s="11">
        <f t="shared" si="193"/>
        <v>0</v>
      </c>
      <c r="AI411" s="12">
        <f t="shared" si="194"/>
        <v>0</v>
      </c>
      <c r="AJ411" s="11">
        <f t="shared" si="195"/>
        <v>0</v>
      </c>
      <c r="AK411" s="12">
        <f t="shared" si="196"/>
        <v>0</v>
      </c>
    </row>
    <row r="412" spans="1:37" x14ac:dyDescent="0.3">
      <c r="A412">
        <v>575886</v>
      </c>
      <c r="C412" s="1">
        <v>43482</v>
      </c>
      <c r="D412">
        <v>10</v>
      </c>
      <c r="E412" t="s">
        <v>250</v>
      </c>
      <c r="F412" t="s">
        <v>165</v>
      </c>
      <c r="G412" t="s">
        <v>18</v>
      </c>
      <c r="H412" s="23">
        <v>20947421</v>
      </c>
      <c r="J412" s="11">
        <f t="shared" si="169"/>
        <v>0</v>
      </c>
      <c r="K412" s="12">
        <f t="shared" si="170"/>
        <v>0</v>
      </c>
      <c r="L412">
        <f t="shared" si="171"/>
        <v>0</v>
      </c>
      <c r="M412">
        <f t="shared" si="172"/>
        <v>0</v>
      </c>
      <c r="N412" s="11">
        <f t="shared" si="173"/>
        <v>0</v>
      </c>
      <c r="O412" s="12">
        <f t="shared" si="174"/>
        <v>0</v>
      </c>
      <c r="P412">
        <f t="shared" si="175"/>
        <v>0</v>
      </c>
      <c r="Q412">
        <f t="shared" si="176"/>
        <v>0</v>
      </c>
      <c r="R412" s="11">
        <f t="shared" si="177"/>
        <v>0</v>
      </c>
      <c r="S412" s="12">
        <f t="shared" si="178"/>
        <v>0</v>
      </c>
      <c r="T412" s="11">
        <f t="shared" si="179"/>
        <v>0</v>
      </c>
      <c r="U412" s="12">
        <f t="shared" si="180"/>
        <v>0</v>
      </c>
      <c r="V412" s="11">
        <f t="shared" si="181"/>
        <v>0</v>
      </c>
      <c r="W412" s="12">
        <f t="shared" si="182"/>
        <v>0</v>
      </c>
      <c r="X412" s="11">
        <f t="shared" si="183"/>
        <v>0</v>
      </c>
      <c r="Y412" s="12">
        <f t="shared" si="184"/>
        <v>0</v>
      </c>
      <c r="Z412" s="11">
        <f t="shared" si="185"/>
        <v>0</v>
      </c>
      <c r="AA412" s="12">
        <f t="shared" si="186"/>
        <v>0</v>
      </c>
      <c r="AB412" s="11">
        <f t="shared" si="187"/>
        <v>0</v>
      </c>
      <c r="AC412" s="12">
        <f t="shared" si="188"/>
        <v>0</v>
      </c>
      <c r="AD412" s="11">
        <f t="shared" si="189"/>
        <v>1</v>
      </c>
      <c r="AE412" s="12">
        <f t="shared" si="190"/>
        <v>0</v>
      </c>
      <c r="AF412" s="11">
        <f t="shared" si="191"/>
        <v>0</v>
      </c>
      <c r="AG412" s="12">
        <f t="shared" si="192"/>
        <v>0</v>
      </c>
      <c r="AH412" s="11">
        <f t="shared" si="193"/>
        <v>0</v>
      </c>
      <c r="AI412" s="12">
        <f t="shared" si="194"/>
        <v>0</v>
      </c>
      <c r="AJ412" s="11">
        <f t="shared" si="195"/>
        <v>0</v>
      </c>
      <c r="AK412" s="12">
        <f t="shared" si="196"/>
        <v>0</v>
      </c>
    </row>
    <row r="413" spans="1:37" x14ac:dyDescent="0.3">
      <c r="A413">
        <v>575886</v>
      </c>
      <c r="C413" s="1">
        <v>43482</v>
      </c>
      <c r="D413">
        <v>11</v>
      </c>
      <c r="E413" t="s">
        <v>250</v>
      </c>
      <c r="F413" t="s">
        <v>165</v>
      </c>
      <c r="G413" t="s">
        <v>156</v>
      </c>
      <c r="H413" s="23">
        <v>21250000</v>
      </c>
      <c r="J413" s="11">
        <f t="shared" si="169"/>
        <v>1</v>
      </c>
      <c r="K413" s="12">
        <f t="shared" si="170"/>
        <v>0</v>
      </c>
      <c r="L413">
        <f t="shared" si="171"/>
        <v>0</v>
      </c>
      <c r="M413">
        <f t="shared" si="172"/>
        <v>0</v>
      </c>
      <c r="N413" s="11">
        <f t="shared" si="173"/>
        <v>0</v>
      </c>
      <c r="O413" s="12">
        <f t="shared" si="174"/>
        <v>0</v>
      </c>
      <c r="P413">
        <f t="shared" si="175"/>
        <v>0</v>
      </c>
      <c r="Q413">
        <f t="shared" si="176"/>
        <v>0</v>
      </c>
      <c r="R413" s="11">
        <f t="shared" si="177"/>
        <v>0</v>
      </c>
      <c r="S413" s="12">
        <f t="shared" si="178"/>
        <v>0</v>
      </c>
      <c r="T413" s="11">
        <f t="shared" si="179"/>
        <v>0</v>
      </c>
      <c r="U413" s="12">
        <f t="shared" si="180"/>
        <v>0</v>
      </c>
      <c r="V413" s="11">
        <f t="shared" si="181"/>
        <v>0</v>
      </c>
      <c r="W413" s="12">
        <f t="shared" si="182"/>
        <v>0</v>
      </c>
      <c r="X413" s="11">
        <f t="shared" si="183"/>
        <v>0</v>
      </c>
      <c r="Y413" s="12">
        <f t="shared" si="184"/>
        <v>0</v>
      </c>
      <c r="Z413" s="11">
        <f t="shared" si="185"/>
        <v>0</v>
      </c>
      <c r="AA413" s="12">
        <f t="shared" si="186"/>
        <v>0</v>
      </c>
      <c r="AB413" s="11">
        <f t="shared" si="187"/>
        <v>0</v>
      </c>
      <c r="AC413" s="12">
        <f t="shared" si="188"/>
        <v>0</v>
      </c>
      <c r="AD413" s="11">
        <f t="shared" si="189"/>
        <v>0</v>
      </c>
      <c r="AE413" s="12">
        <f t="shared" si="190"/>
        <v>0</v>
      </c>
      <c r="AF413" s="11">
        <f t="shared" si="191"/>
        <v>0</v>
      </c>
      <c r="AG413" s="12">
        <f t="shared" si="192"/>
        <v>0</v>
      </c>
      <c r="AH413" s="11">
        <f t="shared" si="193"/>
        <v>0</v>
      </c>
      <c r="AI413" s="12">
        <f t="shared" si="194"/>
        <v>0</v>
      </c>
      <c r="AJ413" s="11">
        <f t="shared" si="195"/>
        <v>0</v>
      </c>
      <c r="AK413" s="12">
        <f t="shared" si="196"/>
        <v>0</v>
      </c>
    </row>
    <row r="414" spans="1:37" x14ac:dyDescent="0.3">
      <c r="A414">
        <v>575886</v>
      </c>
      <c r="C414" s="1">
        <v>43482</v>
      </c>
      <c r="D414">
        <v>12</v>
      </c>
      <c r="E414" t="s">
        <v>250</v>
      </c>
      <c r="F414" t="s">
        <v>165</v>
      </c>
      <c r="G414" t="s">
        <v>15</v>
      </c>
      <c r="H414" s="23">
        <v>21723586</v>
      </c>
      <c r="J414" s="11">
        <f t="shared" si="169"/>
        <v>0</v>
      </c>
      <c r="K414" s="12">
        <f t="shared" si="170"/>
        <v>0</v>
      </c>
      <c r="L414">
        <f t="shared" si="171"/>
        <v>0</v>
      </c>
      <c r="M414">
        <f t="shared" si="172"/>
        <v>0</v>
      </c>
      <c r="N414" s="11">
        <f t="shared" si="173"/>
        <v>0</v>
      </c>
      <c r="O414" s="12">
        <f t="shared" si="174"/>
        <v>0</v>
      </c>
      <c r="P414">
        <f t="shared" si="175"/>
        <v>0</v>
      </c>
      <c r="Q414">
        <f t="shared" si="176"/>
        <v>0</v>
      </c>
      <c r="R414" s="11">
        <f t="shared" si="177"/>
        <v>0</v>
      </c>
      <c r="S414" s="12">
        <f t="shared" si="178"/>
        <v>0</v>
      </c>
      <c r="T414" s="11">
        <f t="shared" si="179"/>
        <v>0</v>
      </c>
      <c r="U414" s="12">
        <f t="shared" si="180"/>
        <v>0</v>
      </c>
      <c r="V414" s="11">
        <f t="shared" si="181"/>
        <v>0</v>
      </c>
      <c r="W414" s="12">
        <f t="shared" si="182"/>
        <v>0</v>
      </c>
      <c r="X414" s="11">
        <f t="shared" si="183"/>
        <v>0</v>
      </c>
      <c r="Y414" s="12">
        <f t="shared" si="184"/>
        <v>0</v>
      </c>
      <c r="Z414" s="11">
        <f t="shared" si="185"/>
        <v>0</v>
      </c>
      <c r="AA414" s="12">
        <f t="shared" si="186"/>
        <v>0</v>
      </c>
      <c r="AB414" s="11">
        <f t="shared" si="187"/>
        <v>0</v>
      </c>
      <c r="AC414" s="12">
        <f t="shared" si="188"/>
        <v>0</v>
      </c>
      <c r="AD414" s="11">
        <f t="shared" si="189"/>
        <v>0</v>
      </c>
      <c r="AE414" s="12">
        <f t="shared" si="190"/>
        <v>0</v>
      </c>
      <c r="AF414" s="11">
        <f t="shared" si="191"/>
        <v>1</v>
      </c>
      <c r="AG414" s="12">
        <f t="shared" si="192"/>
        <v>0</v>
      </c>
      <c r="AH414" s="11">
        <f t="shared" si="193"/>
        <v>0</v>
      </c>
      <c r="AI414" s="12">
        <f t="shared" si="194"/>
        <v>0</v>
      </c>
      <c r="AJ414" s="11">
        <f t="shared" si="195"/>
        <v>0</v>
      </c>
      <c r="AK414" s="12">
        <f t="shared" si="196"/>
        <v>0</v>
      </c>
    </row>
    <row r="415" spans="1:37" x14ac:dyDescent="0.3">
      <c r="A415">
        <v>575886</v>
      </c>
      <c r="C415" s="1">
        <v>43482</v>
      </c>
      <c r="D415">
        <v>13</v>
      </c>
      <c r="E415" t="s">
        <v>250</v>
      </c>
      <c r="F415" t="s">
        <v>165</v>
      </c>
      <c r="G415" t="s">
        <v>19</v>
      </c>
      <c r="H415" s="23">
        <v>23738870</v>
      </c>
      <c r="J415" s="11">
        <f t="shared" si="169"/>
        <v>0</v>
      </c>
      <c r="K415" s="12">
        <f t="shared" si="170"/>
        <v>0</v>
      </c>
      <c r="L415">
        <f t="shared" si="171"/>
        <v>0</v>
      </c>
      <c r="M415">
        <f t="shared" si="172"/>
        <v>0</v>
      </c>
      <c r="N415" s="11">
        <f t="shared" si="173"/>
        <v>0</v>
      </c>
      <c r="O415" s="12">
        <f t="shared" si="174"/>
        <v>0</v>
      </c>
      <c r="P415">
        <f t="shared" si="175"/>
        <v>0</v>
      </c>
      <c r="Q415">
        <f t="shared" si="176"/>
        <v>0</v>
      </c>
      <c r="R415" s="11">
        <f t="shared" si="177"/>
        <v>0</v>
      </c>
      <c r="S415" s="12">
        <f t="shared" si="178"/>
        <v>0</v>
      </c>
      <c r="T415" s="11">
        <f t="shared" si="179"/>
        <v>0</v>
      </c>
      <c r="U415" s="12">
        <f t="shared" si="180"/>
        <v>0</v>
      </c>
      <c r="V415" s="11">
        <f t="shared" si="181"/>
        <v>0</v>
      </c>
      <c r="W415" s="12">
        <f t="shared" si="182"/>
        <v>0</v>
      </c>
      <c r="X415" s="11">
        <f t="shared" si="183"/>
        <v>0</v>
      </c>
      <c r="Y415" s="12">
        <f t="shared" si="184"/>
        <v>0</v>
      </c>
      <c r="Z415" s="11">
        <f t="shared" si="185"/>
        <v>0</v>
      </c>
      <c r="AA415" s="12">
        <f t="shared" si="186"/>
        <v>0</v>
      </c>
      <c r="AB415" s="11">
        <f t="shared" si="187"/>
        <v>0</v>
      </c>
      <c r="AC415" s="12">
        <f t="shared" si="188"/>
        <v>0</v>
      </c>
      <c r="AD415" s="11">
        <f t="shared" si="189"/>
        <v>0</v>
      </c>
      <c r="AE415" s="12">
        <f t="shared" si="190"/>
        <v>0</v>
      </c>
      <c r="AF415" s="11">
        <f t="shared" si="191"/>
        <v>0</v>
      </c>
      <c r="AG415" s="12">
        <f t="shared" si="192"/>
        <v>0</v>
      </c>
      <c r="AH415" s="11">
        <f t="shared" si="193"/>
        <v>0</v>
      </c>
      <c r="AI415" s="12">
        <f t="shared" si="194"/>
        <v>0</v>
      </c>
      <c r="AJ415" s="11">
        <f t="shared" si="195"/>
        <v>0</v>
      </c>
      <c r="AK415" s="12">
        <f t="shared" si="196"/>
        <v>0</v>
      </c>
    </row>
    <row r="416" spans="1:37" x14ac:dyDescent="0.3">
      <c r="C416" s="1"/>
      <c r="J416" s="11">
        <f t="shared" si="169"/>
        <v>0</v>
      </c>
      <c r="K416" s="12">
        <f t="shared" si="170"/>
        <v>0</v>
      </c>
      <c r="L416">
        <f t="shared" si="171"/>
        <v>0</v>
      </c>
      <c r="M416">
        <f t="shared" si="172"/>
        <v>0</v>
      </c>
      <c r="N416" s="11">
        <f t="shared" si="173"/>
        <v>0</v>
      </c>
      <c r="O416" s="12">
        <f t="shared" si="174"/>
        <v>0</v>
      </c>
      <c r="P416">
        <f t="shared" si="175"/>
        <v>0</v>
      </c>
      <c r="Q416">
        <f t="shared" si="176"/>
        <v>0</v>
      </c>
      <c r="R416" s="11">
        <f t="shared" si="177"/>
        <v>0</v>
      </c>
      <c r="S416" s="12">
        <f t="shared" si="178"/>
        <v>0</v>
      </c>
      <c r="T416" s="11">
        <f t="shared" si="179"/>
        <v>0</v>
      </c>
      <c r="U416" s="12">
        <f t="shared" si="180"/>
        <v>0</v>
      </c>
      <c r="V416" s="11">
        <f t="shared" si="181"/>
        <v>0</v>
      </c>
      <c r="W416" s="12">
        <f t="shared" si="182"/>
        <v>0</v>
      </c>
      <c r="X416" s="11">
        <f t="shared" si="183"/>
        <v>0</v>
      </c>
      <c r="Y416" s="12">
        <f t="shared" si="184"/>
        <v>0</v>
      </c>
      <c r="Z416" s="11">
        <f t="shared" si="185"/>
        <v>0</v>
      </c>
      <c r="AA416" s="12">
        <f t="shared" si="186"/>
        <v>0</v>
      </c>
      <c r="AB416" s="11">
        <f t="shared" si="187"/>
        <v>0</v>
      </c>
      <c r="AC416" s="12">
        <f t="shared" si="188"/>
        <v>0</v>
      </c>
      <c r="AD416" s="11">
        <f t="shared" si="189"/>
        <v>0</v>
      </c>
      <c r="AE416" s="12">
        <f t="shared" si="190"/>
        <v>0</v>
      </c>
      <c r="AF416" s="11">
        <f t="shared" si="191"/>
        <v>0</v>
      </c>
      <c r="AG416" s="12">
        <f t="shared" si="192"/>
        <v>0</v>
      </c>
      <c r="AH416" s="11">
        <f t="shared" si="193"/>
        <v>0</v>
      </c>
      <c r="AI416" s="12">
        <f t="shared" si="194"/>
        <v>0</v>
      </c>
      <c r="AJ416" s="11">
        <f t="shared" si="195"/>
        <v>0</v>
      </c>
      <c r="AK416" s="12">
        <f t="shared" si="196"/>
        <v>0</v>
      </c>
    </row>
    <row r="417" spans="1:37" x14ac:dyDescent="0.3">
      <c r="A417">
        <v>574775</v>
      </c>
      <c r="C417" s="1">
        <v>43475</v>
      </c>
      <c r="D417">
        <v>1</v>
      </c>
      <c r="E417" t="s">
        <v>251</v>
      </c>
      <c r="F417" t="s">
        <v>165</v>
      </c>
      <c r="G417" t="s">
        <v>154</v>
      </c>
      <c r="H417" s="23">
        <v>20679545</v>
      </c>
      <c r="J417" s="11">
        <f t="shared" si="169"/>
        <v>0</v>
      </c>
      <c r="K417" s="12">
        <f t="shared" si="170"/>
        <v>0</v>
      </c>
      <c r="L417">
        <f t="shared" si="171"/>
        <v>0</v>
      </c>
      <c r="M417">
        <f t="shared" si="172"/>
        <v>0</v>
      </c>
      <c r="N417" s="11">
        <f t="shared" si="173"/>
        <v>0</v>
      </c>
      <c r="O417" s="12">
        <f t="shared" si="174"/>
        <v>0</v>
      </c>
      <c r="P417">
        <f t="shared" si="175"/>
        <v>0</v>
      </c>
      <c r="Q417">
        <f t="shared" si="176"/>
        <v>0</v>
      </c>
      <c r="R417" s="11">
        <f t="shared" si="177"/>
        <v>0</v>
      </c>
      <c r="S417" s="12">
        <f t="shared" si="178"/>
        <v>0</v>
      </c>
      <c r="T417" s="11">
        <f t="shared" si="179"/>
        <v>0</v>
      </c>
      <c r="U417" s="12">
        <f t="shared" si="180"/>
        <v>0</v>
      </c>
      <c r="V417" s="11">
        <f t="shared" si="181"/>
        <v>0</v>
      </c>
      <c r="W417" s="12">
        <f t="shared" si="182"/>
        <v>0</v>
      </c>
      <c r="X417" s="11">
        <f t="shared" si="183"/>
        <v>0</v>
      </c>
      <c r="Y417" s="12">
        <f t="shared" si="184"/>
        <v>0</v>
      </c>
      <c r="Z417" s="11">
        <f t="shared" si="185"/>
        <v>0</v>
      </c>
      <c r="AA417" s="12">
        <f t="shared" si="186"/>
        <v>0</v>
      </c>
      <c r="AB417" s="11">
        <f t="shared" si="187"/>
        <v>0</v>
      </c>
      <c r="AC417" s="12">
        <f t="shared" si="188"/>
        <v>0</v>
      </c>
      <c r="AD417" s="11">
        <f t="shared" si="189"/>
        <v>0</v>
      </c>
      <c r="AE417" s="12">
        <f t="shared" si="190"/>
        <v>0</v>
      </c>
      <c r="AF417" s="11">
        <f t="shared" si="191"/>
        <v>0</v>
      </c>
      <c r="AG417" s="12">
        <f t="shared" si="192"/>
        <v>0</v>
      </c>
      <c r="AH417" s="11">
        <f t="shared" si="193"/>
        <v>0</v>
      </c>
      <c r="AI417" s="12">
        <f t="shared" si="194"/>
        <v>0</v>
      </c>
      <c r="AJ417" s="11">
        <f t="shared" si="195"/>
        <v>0</v>
      </c>
      <c r="AK417" s="12">
        <f t="shared" si="196"/>
        <v>0</v>
      </c>
    </row>
    <row r="418" spans="1:37" x14ac:dyDescent="0.3">
      <c r="A418">
        <v>574775</v>
      </c>
      <c r="C418" s="1">
        <v>43475</v>
      </c>
      <c r="D418">
        <v>2</v>
      </c>
      <c r="E418" t="s">
        <v>251</v>
      </c>
      <c r="F418" t="s">
        <v>165</v>
      </c>
      <c r="G418" t="s">
        <v>50</v>
      </c>
      <c r="H418" s="23">
        <v>27934625</v>
      </c>
      <c r="J418" s="11">
        <f t="shared" si="169"/>
        <v>0</v>
      </c>
      <c r="K418" s="12">
        <f t="shared" si="170"/>
        <v>0</v>
      </c>
      <c r="L418">
        <f t="shared" si="171"/>
        <v>0</v>
      </c>
      <c r="M418">
        <f t="shared" si="172"/>
        <v>0</v>
      </c>
      <c r="N418" s="11">
        <f t="shared" si="173"/>
        <v>0</v>
      </c>
      <c r="O418" s="12">
        <f t="shared" si="174"/>
        <v>0</v>
      </c>
      <c r="P418">
        <f t="shared" si="175"/>
        <v>0</v>
      </c>
      <c r="Q418">
        <f t="shared" si="176"/>
        <v>0</v>
      </c>
      <c r="R418" s="11">
        <f t="shared" si="177"/>
        <v>0</v>
      </c>
      <c r="S418" s="12">
        <f t="shared" si="178"/>
        <v>0</v>
      </c>
      <c r="T418" s="11">
        <f t="shared" si="179"/>
        <v>0</v>
      </c>
      <c r="U418" s="12">
        <f t="shared" si="180"/>
        <v>0</v>
      </c>
      <c r="V418" s="11">
        <f t="shared" si="181"/>
        <v>0</v>
      </c>
      <c r="W418" s="12">
        <f t="shared" si="182"/>
        <v>0</v>
      </c>
      <c r="X418" s="11">
        <f t="shared" si="183"/>
        <v>0</v>
      </c>
      <c r="Y418" s="12">
        <f t="shared" si="184"/>
        <v>0</v>
      </c>
      <c r="Z418" s="11">
        <f t="shared" si="185"/>
        <v>0</v>
      </c>
      <c r="AA418" s="12">
        <f t="shared" si="186"/>
        <v>0</v>
      </c>
      <c r="AB418" s="11">
        <f t="shared" si="187"/>
        <v>0</v>
      </c>
      <c r="AC418" s="12">
        <f t="shared" si="188"/>
        <v>0</v>
      </c>
      <c r="AD418" s="11">
        <f t="shared" si="189"/>
        <v>0</v>
      </c>
      <c r="AE418" s="12">
        <f t="shared" si="190"/>
        <v>0</v>
      </c>
      <c r="AF418" s="11">
        <f t="shared" si="191"/>
        <v>0</v>
      </c>
      <c r="AG418" s="12">
        <f t="shared" si="192"/>
        <v>0</v>
      </c>
      <c r="AH418" s="11">
        <f t="shared" si="193"/>
        <v>0</v>
      </c>
      <c r="AI418" s="12">
        <f t="shared" si="194"/>
        <v>0</v>
      </c>
      <c r="AJ418" s="11">
        <f t="shared" si="195"/>
        <v>0</v>
      </c>
      <c r="AK418" s="12">
        <f t="shared" si="196"/>
        <v>0</v>
      </c>
    </row>
    <row r="419" spans="1:37" x14ac:dyDescent="0.3">
      <c r="A419">
        <v>574775</v>
      </c>
      <c r="C419" s="1">
        <v>43475</v>
      </c>
      <c r="D419">
        <v>3</v>
      </c>
      <c r="E419" t="s">
        <v>251</v>
      </c>
      <c r="F419" t="s">
        <v>165</v>
      </c>
      <c r="G419" t="s">
        <v>13</v>
      </c>
      <c r="H419" s="23">
        <v>28117750</v>
      </c>
      <c r="J419" s="11">
        <f t="shared" si="169"/>
        <v>0</v>
      </c>
      <c r="K419" s="12">
        <f t="shared" si="170"/>
        <v>0</v>
      </c>
      <c r="L419">
        <f t="shared" si="171"/>
        <v>0</v>
      </c>
      <c r="M419">
        <f t="shared" si="172"/>
        <v>0</v>
      </c>
      <c r="N419" s="11">
        <f t="shared" si="173"/>
        <v>1</v>
      </c>
      <c r="O419" s="12">
        <f t="shared" si="174"/>
        <v>0</v>
      </c>
      <c r="P419">
        <f t="shared" si="175"/>
        <v>0</v>
      </c>
      <c r="Q419">
        <f t="shared" si="176"/>
        <v>0</v>
      </c>
      <c r="R419" s="11">
        <f t="shared" si="177"/>
        <v>0</v>
      </c>
      <c r="S419" s="12">
        <f t="shared" si="178"/>
        <v>0</v>
      </c>
      <c r="T419" s="11">
        <f t="shared" si="179"/>
        <v>0</v>
      </c>
      <c r="U419" s="12">
        <f t="shared" si="180"/>
        <v>0</v>
      </c>
      <c r="V419" s="11">
        <f t="shared" si="181"/>
        <v>0</v>
      </c>
      <c r="W419" s="12">
        <f t="shared" si="182"/>
        <v>0</v>
      </c>
      <c r="X419" s="11">
        <f t="shared" si="183"/>
        <v>0</v>
      </c>
      <c r="Y419" s="12">
        <f t="shared" si="184"/>
        <v>0</v>
      </c>
      <c r="Z419" s="11">
        <f t="shared" si="185"/>
        <v>0</v>
      </c>
      <c r="AA419" s="12">
        <f t="shared" si="186"/>
        <v>0</v>
      </c>
      <c r="AB419" s="11">
        <f t="shared" si="187"/>
        <v>0</v>
      </c>
      <c r="AC419" s="12">
        <f t="shared" si="188"/>
        <v>0</v>
      </c>
      <c r="AD419" s="11">
        <f t="shared" si="189"/>
        <v>0</v>
      </c>
      <c r="AE419" s="12">
        <f t="shared" si="190"/>
        <v>0</v>
      </c>
      <c r="AF419" s="11">
        <f t="shared" si="191"/>
        <v>0</v>
      </c>
      <c r="AG419" s="12">
        <f t="shared" si="192"/>
        <v>0</v>
      </c>
      <c r="AH419" s="11">
        <f t="shared" si="193"/>
        <v>0</v>
      </c>
      <c r="AI419" s="12">
        <f t="shared" si="194"/>
        <v>0</v>
      </c>
      <c r="AJ419" s="11">
        <f t="shared" si="195"/>
        <v>0</v>
      </c>
      <c r="AK419" s="12">
        <f t="shared" si="196"/>
        <v>0</v>
      </c>
    </row>
    <row r="420" spans="1:37" x14ac:dyDescent="0.3">
      <c r="A420">
        <v>574775</v>
      </c>
      <c r="C420" s="1">
        <v>43475</v>
      </c>
      <c r="D420">
        <v>4</v>
      </c>
      <c r="E420" t="s">
        <v>251</v>
      </c>
      <c r="F420" t="s">
        <v>165</v>
      </c>
      <c r="G420" t="s">
        <v>15</v>
      </c>
      <c r="H420" s="23">
        <v>32721975</v>
      </c>
      <c r="J420" s="11">
        <f t="shared" si="169"/>
        <v>0</v>
      </c>
      <c r="K420" s="12">
        <f t="shared" si="170"/>
        <v>0</v>
      </c>
      <c r="L420">
        <f t="shared" si="171"/>
        <v>0</v>
      </c>
      <c r="M420">
        <f t="shared" si="172"/>
        <v>0</v>
      </c>
      <c r="N420" s="11">
        <f t="shared" si="173"/>
        <v>0</v>
      </c>
      <c r="O420" s="12">
        <f t="shared" si="174"/>
        <v>0</v>
      </c>
      <c r="P420">
        <f t="shared" si="175"/>
        <v>0</v>
      </c>
      <c r="Q420">
        <f t="shared" si="176"/>
        <v>0</v>
      </c>
      <c r="R420" s="11">
        <f t="shared" si="177"/>
        <v>0</v>
      </c>
      <c r="S420" s="12">
        <f t="shared" si="178"/>
        <v>0</v>
      </c>
      <c r="T420" s="11">
        <f t="shared" si="179"/>
        <v>0</v>
      </c>
      <c r="U420" s="12">
        <f t="shared" si="180"/>
        <v>0</v>
      </c>
      <c r="V420" s="11">
        <f t="shared" si="181"/>
        <v>0</v>
      </c>
      <c r="W420" s="12">
        <f t="shared" si="182"/>
        <v>0</v>
      </c>
      <c r="X420" s="11">
        <f t="shared" si="183"/>
        <v>0</v>
      </c>
      <c r="Y420" s="12">
        <f t="shared" si="184"/>
        <v>0</v>
      </c>
      <c r="Z420" s="11">
        <f t="shared" si="185"/>
        <v>0</v>
      </c>
      <c r="AA420" s="12">
        <f t="shared" si="186"/>
        <v>0</v>
      </c>
      <c r="AB420" s="11">
        <f t="shared" si="187"/>
        <v>0</v>
      </c>
      <c r="AC420" s="12">
        <f t="shared" si="188"/>
        <v>0</v>
      </c>
      <c r="AD420" s="11">
        <f t="shared" si="189"/>
        <v>0</v>
      </c>
      <c r="AE420" s="12">
        <f t="shared" si="190"/>
        <v>0</v>
      </c>
      <c r="AF420" s="11">
        <f t="shared" si="191"/>
        <v>1</v>
      </c>
      <c r="AG420" s="12">
        <f t="shared" si="192"/>
        <v>0</v>
      </c>
      <c r="AH420" s="11">
        <f t="shared" si="193"/>
        <v>0</v>
      </c>
      <c r="AI420" s="12">
        <f t="shared" si="194"/>
        <v>0</v>
      </c>
      <c r="AJ420" s="11">
        <f t="shared" si="195"/>
        <v>0</v>
      </c>
      <c r="AK420" s="12">
        <f t="shared" si="196"/>
        <v>0</v>
      </c>
    </row>
    <row r="421" spans="1:37" x14ac:dyDescent="0.3">
      <c r="A421">
        <v>574775</v>
      </c>
      <c r="C421" s="1">
        <v>43475</v>
      </c>
      <c r="D421">
        <v>5</v>
      </c>
      <c r="E421" t="s">
        <v>251</v>
      </c>
      <c r="F421" t="s">
        <v>165</v>
      </c>
      <c r="G421" t="s">
        <v>156</v>
      </c>
      <c r="H421" s="23">
        <v>38825000</v>
      </c>
      <c r="J421" s="11">
        <f t="shared" si="169"/>
        <v>1</v>
      </c>
      <c r="K421" s="12">
        <f t="shared" si="170"/>
        <v>0</v>
      </c>
      <c r="L421">
        <f t="shared" si="171"/>
        <v>0</v>
      </c>
      <c r="M421">
        <f t="shared" si="172"/>
        <v>0</v>
      </c>
      <c r="N421" s="11">
        <f t="shared" si="173"/>
        <v>0</v>
      </c>
      <c r="O421" s="12">
        <f t="shared" si="174"/>
        <v>0</v>
      </c>
      <c r="P421">
        <f t="shared" si="175"/>
        <v>0</v>
      </c>
      <c r="Q421">
        <f t="shared" si="176"/>
        <v>0</v>
      </c>
      <c r="R421" s="11">
        <f t="shared" si="177"/>
        <v>0</v>
      </c>
      <c r="S421" s="12">
        <f t="shared" si="178"/>
        <v>0</v>
      </c>
      <c r="T421" s="11">
        <f t="shared" si="179"/>
        <v>0</v>
      </c>
      <c r="U421" s="12">
        <f t="shared" si="180"/>
        <v>0</v>
      </c>
      <c r="V421" s="11">
        <f t="shared" si="181"/>
        <v>0</v>
      </c>
      <c r="W421" s="12">
        <f t="shared" si="182"/>
        <v>0</v>
      </c>
      <c r="X421" s="11">
        <f t="shared" si="183"/>
        <v>0</v>
      </c>
      <c r="Y421" s="12">
        <f t="shared" si="184"/>
        <v>0</v>
      </c>
      <c r="Z421" s="11">
        <f t="shared" si="185"/>
        <v>0</v>
      </c>
      <c r="AA421" s="12">
        <f t="shared" si="186"/>
        <v>0</v>
      </c>
      <c r="AB421" s="11">
        <f t="shared" si="187"/>
        <v>0</v>
      </c>
      <c r="AC421" s="12">
        <f t="shared" si="188"/>
        <v>0</v>
      </c>
      <c r="AD421" s="11">
        <f t="shared" si="189"/>
        <v>0</v>
      </c>
      <c r="AE421" s="12">
        <f t="shared" si="190"/>
        <v>0</v>
      </c>
      <c r="AF421" s="11">
        <f t="shared" si="191"/>
        <v>0</v>
      </c>
      <c r="AG421" s="12">
        <f t="shared" si="192"/>
        <v>0</v>
      </c>
      <c r="AH421" s="11">
        <f t="shared" si="193"/>
        <v>0</v>
      </c>
      <c r="AI421" s="12">
        <f t="shared" si="194"/>
        <v>0</v>
      </c>
      <c r="AJ421" s="11">
        <f t="shared" si="195"/>
        <v>0</v>
      </c>
      <c r="AK421" s="12">
        <f t="shared" si="196"/>
        <v>0</v>
      </c>
    </row>
    <row r="422" spans="1:37" ht="15.75" customHeight="1" thickBot="1" x14ac:dyDescent="0.35">
      <c r="A422">
        <v>574775</v>
      </c>
      <c r="C422" s="1">
        <v>43475</v>
      </c>
      <c r="D422">
        <v>6</v>
      </c>
      <c r="E422" t="s">
        <v>251</v>
      </c>
      <c r="F422" t="s">
        <v>165</v>
      </c>
      <c r="G422" t="s">
        <v>93</v>
      </c>
      <c r="H422" s="23">
        <v>52927000</v>
      </c>
      <c r="J422" s="13">
        <f t="shared" si="169"/>
        <v>0</v>
      </c>
      <c r="K422" s="14">
        <f t="shared" si="170"/>
        <v>0</v>
      </c>
      <c r="L422">
        <f t="shared" si="171"/>
        <v>0</v>
      </c>
      <c r="M422">
        <f t="shared" si="172"/>
        <v>0</v>
      </c>
      <c r="N422" s="13">
        <f t="shared" si="173"/>
        <v>0</v>
      </c>
      <c r="O422" s="14">
        <f t="shared" si="174"/>
        <v>0</v>
      </c>
      <c r="P422">
        <f t="shared" si="175"/>
        <v>0</v>
      </c>
      <c r="Q422">
        <f t="shared" si="176"/>
        <v>0</v>
      </c>
      <c r="R422" s="11">
        <f t="shared" si="177"/>
        <v>0</v>
      </c>
      <c r="S422" s="12">
        <f t="shared" si="178"/>
        <v>0</v>
      </c>
      <c r="T422" s="11">
        <f t="shared" si="179"/>
        <v>0</v>
      </c>
      <c r="U422" s="12">
        <f t="shared" si="180"/>
        <v>0</v>
      </c>
      <c r="V422" s="11">
        <f t="shared" si="181"/>
        <v>0</v>
      </c>
      <c r="W422" s="12">
        <f t="shared" si="182"/>
        <v>0</v>
      </c>
      <c r="X422" s="11">
        <f t="shared" si="183"/>
        <v>0</v>
      </c>
      <c r="Y422" s="12">
        <f t="shared" si="184"/>
        <v>0</v>
      </c>
      <c r="Z422" s="11">
        <f t="shared" si="185"/>
        <v>0</v>
      </c>
      <c r="AA422" s="12">
        <f t="shared" si="186"/>
        <v>0</v>
      </c>
      <c r="AB422" s="11">
        <f t="shared" si="187"/>
        <v>0</v>
      </c>
      <c r="AC422" s="12">
        <f t="shared" si="188"/>
        <v>0</v>
      </c>
      <c r="AD422" s="11">
        <f t="shared" si="189"/>
        <v>0</v>
      </c>
      <c r="AE422" s="12">
        <f t="shared" si="190"/>
        <v>0</v>
      </c>
      <c r="AF422" s="11">
        <f t="shared" si="191"/>
        <v>0</v>
      </c>
      <c r="AG422" s="12">
        <f t="shared" si="192"/>
        <v>0</v>
      </c>
      <c r="AH422" s="11">
        <f t="shared" si="193"/>
        <v>0</v>
      </c>
      <c r="AI422" s="12">
        <f t="shared" si="194"/>
        <v>0</v>
      </c>
      <c r="AJ422" s="11">
        <f t="shared" si="195"/>
        <v>0</v>
      </c>
      <c r="AK422" s="12">
        <f t="shared" si="196"/>
        <v>0</v>
      </c>
    </row>
    <row r="425" spans="1:37" x14ac:dyDescent="0.3">
      <c r="L425" s="3"/>
      <c r="M425" s="3"/>
    </row>
  </sheetData>
  <mergeCells count="14">
    <mergeCell ref="T1:U1"/>
    <mergeCell ref="AJ1:AK1"/>
    <mergeCell ref="AH1:AI1"/>
    <mergeCell ref="L1:M1"/>
    <mergeCell ref="J1:K1"/>
    <mergeCell ref="P1:Q1"/>
    <mergeCell ref="Z1:AA1"/>
    <mergeCell ref="N1:O1"/>
    <mergeCell ref="R1:S1"/>
    <mergeCell ref="AB1:AC1"/>
    <mergeCell ref="AF1:AG1"/>
    <mergeCell ref="AD1:AE1"/>
    <mergeCell ref="X1:Y1"/>
    <mergeCell ref="V1:W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46"/>
  <sheetViews>
    <sheetView topLeftCell="C1" workbookViewId="0">
      <selection activeCell="P5" sqref="P5"/>
    </sheetView>
  </sheetViews>
  <sheetFormatPr defaultRowHeight="14.4" x14ac:dyDescent="0.3"/>
  <cols>
    <col min="2" max="2" width="2.6640625" customWidth="1"/>
    <col min="3" max="3" width="10.5546875" bestFit="1" customWidth="1"/>
    <col min="4" max="4" width="4.44140625" customWidth="1"/>
    <col min="5" max="5" width="65.6640625" customWidth="1"/>
    <col min="6" max="6" width="17.6640625" bestFit="1" customWidth="1"/>
    <col min="7" max="7" width="30.6640625" customWidth="1"/>
    <col min="8" max="8" width="10.88671875" bestFit="1" customWidth="1"/>
    <col min="9" max="9" width="4.88671875" customWidth="1"/>
  </cols>
  <sheetData>
    <row r="1" spans="1:37" s="4" customFormat="1" ht="44.25" customHeight="1" thickBot="1" x14ac:dyDescent="0.55000000000000004">
      <c r="E1" s="20">
        <v>2018</v>
      </c>
      <c r="J1" s="33" t="s">
        <v>156</v>
      </c>
      <c r="K1" s="34"/>
      <c r="L1" s="33" t="s">
        <v>35</v>
      </c>
      <c r="M1" s="34"/>
      <c r="N1" s="33" t="s">
        <v>13</v>
      </c>
      <c r="O1" s="34"/>
      <c r="P1" s="33" t="s">
        <v>44</v>
      </c>
      <c r="Q1" s="34"/>
      <c r="R1" s="33" t="s">
        <v>20</v>
      </c>
      <c r="S1" s="34"/>
      <c r="T1" s="33" t="s">
        <v>16</v>
      </c>
      <c r="U1" s="34"/>
      <c r="V1" s="33" t="s">
        <v>12</v>
      </c>
      <c r="W1" s="34"/>
      <c r="X1" s="33" t="s">
        <v>21</v>
      </c>
      <c r="Y1" s="34"/>
      <c r="Z1" s="33" t="s">
        <v>14</v>
      </c>
      <c r="AA1" s="34"/>
      <c r="AB1" s="33" t="s">
        <v>31</v>
      </c>
      <c r="AC1" s="34"/>
      <c r="AD1" s="33" t="s">
        <v>18</v>
      </c>
      <c r="AE1" s="34"/>
      <c r="AF1" s="33" t="s">
        <v>15</v>
      </c>
      <c r="AG1" s="34"/>
      <c r="AH1" s="33" t="s">
        <v>39</v>
      </c>
      <c r="AI1" s="34"/>
      <c r="AJ1" s="33" t="s">
        <v>29</v>
      </c>
      <c r="AK1" s="34"/>
    </row>
    <row r="2" spans="1:37" x14ac:dyDescent="0.3">
      <c r="A2" s="3" t="s">
        <v>157</v>
      </c>
      <c r="C2" s="3" t="s">
        <v>158</v>
      </c>
      <c r="E2" s="3" t="s">
        <v>159</v>
      </c>
      <c r="F2" s="3" t="s">
        <v>160</v>
      </c>
      <c r="G2" s="3" t="s">
        <v>0</v>
      </c>
      <c r="H2" s="3" t="s">
        <v>161</v>
      </c>
      <c r="J2" s="3" t="s">
        <v>162</v>
      </c>
      <c r="K2" s="3" t="s">
        <v>163</v>
      </c>
      <c r="L2" s="3" t="s">
        <v>162</v>
      </c>
      <c r="M2" s="3" t="s">
        <v>163</v>
      </c>
      <c r="N2" s="3" t="s">
        <v>162</v>
      </c>
      <c r="O2" s="3" t="s">
        <v>163</v>
      </c>
      <c r="P2" s="3" t="s">
        <v>162</v>
      </c>
      <c r="Q2" s="3" t="s">
        <v>163</v>
      </c>
      <c r="R2" s="15" t="s">
        <v>162</v>
      </c>
      <c r="S2" s="16" t="s">
        <v>163</v>
      </c>
      <c r="T2" s="15" t="s">
        <v>162</v>
      </c>
      <c r="U2" s="16" t="s">
        <v>163</v>
      </c>
      <c r="V2" s="15" t="s">
        <v>162</v>
      </c>
      <c r="W2" s="16" t="s">
        <v>163</v>
      </c>
      <c r="X2" s="15" t="s">
        <v>162</v>
      </c>
      <c r="Y2" s="16" t="s">
        <v>163</v>
      </c>
      <c r="Z2" s="15" t="s">
        <v>162</v>
      </c>
      <c r="AA2" s="16" t="s">
        <v>163</v>
      </c>
      <c r="AB2" s="15" t="s">
        <v>162</v>
      </c>
      <c r="AC2" s="16" t="s">
        <v>163</v>
      </c>
      <c r="AD2" s="15" t="s">
        <v>162</v>
      </c>
      <c r="AE2" s="16" t="s">
        <v>163</v>
      </c>
      <c r="AF2" s="15" t="s">
        <v>162</v>
      </c>
      <c r="AG2" s="16" t="s">
        <v>163</v>
      </c>
      <c r="AH2" s="15" t="s">
        <v>162</v>
      </c>
      <c r="AI2" s="16" t="s">
        <v>163</v>
      </c>
      <c r="AJ2" s="15" t="s">
        <v>162</v>
      </c>
      <c r="AK2" s="16" t="s">
        <v>163</v>
      </c>
    </row>
    <row r="3" spans="1:37" x14ac:dyDescent="0.3">
      <c r="A3" s="3"/>
      <c r="C3" s="3"/>
      <c r="E3" s="3"/>
      <c r="F3" s="3"/>
      <c r="G3" s="3"/>
      <c r="H3" s="3"/>
      <c r="J3" s="3">
        <f t="shared" ref="J3:AK3" si="0">SUM(J7:J43)</f>
        <v>4</v>
      </c>
      <c r="K3" s="3">
        <f t="shared" si="0"/>
        <v>2</v>
      </c>
      <c r="L3" s="3">
        <f t="shared" si="0"/>
        <v>0</v>
      </c>
      <c r="M3" s="3">
        <f t="shared" si="0"/>
        <v>0</v>
      </c>
      <c r="N3" s="3">
        <f t="shared" si="0"/>
        <v>2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11">
        <f t="shared" si="0"/>
        <v>0</v>
      </c>
      <c r="S3" s="12">
        <f t="shared" si="0"/>
        <v>0</v>
      </c>
      <c r="T3" s="11">
        <f t="shared" si="0"/>
        <v>0</v>
      </c>
      <c r="U3" s="12">
        <f t="shared" si="0"/>
        <v>0</v>
      </c>
      <c r="V3" s="11">
        <f t="shared" si="0"/>
        <v>2</v>
      </c>
      <c r="W3" s="12">
        <f t="shared" si="0"/>
        <v>0</v>
      </c>
      <c r="X3" s="11">
        <f t="shared" si="0"/>
        <v>1</v>
      </c>
      <c r="Y3" s="12">
        <f t="shared" si="0"/>
        <v>0</v>
      </c>
      <c r="Z3" s="11">
        <f t="shared" si="0"/>
        <v>2</v>
      </c>
      <c r="AA3" s="12">
        <f t="shared" si="0"/>
        <v>1</v>
      </c>
      <c r="AB3" s="11">
        <f t="shared" si="0"/>
        <v>0</v>
      </c>
      <c r="AC3" s="12">
        <f t="shared" si="0"/>
        <v>0</v>
      </c>
      <c r="AD3" s="11">
        <f t="shared" si="0"/>
        <v>1</v>
      </c>
      <c r="AE3" s="12">
        <f t="shared" si="0"/>
        <v>0</v>
      </c>
      <c r="AF3" s="11">
        <f t="shared" si="0"/>
        <v>2</v>
      </c>
      <c r="AG3" s="12">
        <f t="shared" si="0"/>
        <v>0</v>
      </c>
      <c r="AH3" s="11">
        <f t="shared" si="0"/>
        <v>1</v>
      </c>
      <c r="AI3" s="12">
        <f t="shared" si="0"/>
        <v>0</v>
      </c>
      <c r="AJ3" s="11">
        <f t="shared" si="0"/>
        <v>0</v>
      </c>
      <c r="AK3" s="12">
        <f t="shared" si="0"/>
        <v>0</v>
      </c>
    </row>
    <row r="4" spans="1:37" x14ac:dyDescent="0.3">
      <c r="A4" s="3"/>
      <c r="C4" s="3"/>
      <c r="E4" s="3"/>
      <c r="F4" s="3"/>
      <c r="G4" s="3"/>
      <c r="H4" s="3"/>
      <c r="J4" s="3"/>
      <c r="K4" s="5">
        <f>K3/J3</f>
        <v>0.5</v>
      </c>
      <c r="L4" s="3"/>
      <c r="M4" s="5" t="e">
        <f>M3/L3</f>
        <v>#DIV/0!</v>
      </c>
      <c r="N4" s="3"/>
      <c r="O4" s="5">
        <f>O3/N3</f>
        <v>0</v>
      </c>
      <c r="P4" s="3"/>
      <c r="Q4" s="5" t="e">
        <f>Q3/P3</f>
        <v>#DIV/0!</v>
      </c>
      <c r="R4" s="11"/>
      <c r="S4" s="17" t="e">
        <f>S3/R3</f>
        <v>#DIV/0!</v>
      </c>
      <c r="T4" s="11"/>
      <c r="U4" s="17" t="e">
        <f>U3/T3</f>
        <v>#DIV/0!</v>
      </c>
      <c r="V4" s="11"/>
      <c r="W4" s="17">
        <f>W3/V3</f>
        <v>0</v>
      </c>
      <c r="X4" s="11"/>
      <c r="Y4" s="17">
        <f>Y3/X3</f>
        <v>0</v>
      </c>
      <c r="Z4" s="11"/>
      <c r="AA4" s="17">
        <f>AA3/Z3</f>
        <v>0.5</v>
      </c>
      <c r="AB4" s="11"/>
      <c r="AC4" s="17" t="e">
        <f>AC3/AB3</f>
        <v>#DIV/0!</v>
      </c>
      <c r="AD4" s="11"/>
      <c r="AE4" s="17">
        <f>AE3/AD3</f>
        <v>0</v>
      </c>
      <c r="AF4" s="11"/>
      <c r="AG4" s="17">
        <f>AG3/AF3</f>
        <v>0</v>
      </c>
      <c r="AH4" s="11"/>
      <c r="AI4" s="17">
        <f>AI3/AH3</f>
        <v>0</v>
      </c>
      <c r="AJ4" s="11"/>
      <c r="AK4" s="17" t="e">
        <f>AK3/AJ3</f>
        <v>#DIV/0!</v>
      </c>
    </row>
    <row r="5" spans="1:37" x14ac:dyDescent="0.3">
      <c r="A5" s="3"/>
      <c r="C5" s="3"/>
      <c r="E5" s="3"/>
      <c r="F5" s="3"/>
      <c r="G5" s="3"/>
      <c r="H5" s="3"/>
      <c r="L5" s="3"/>
      <c r="M5" s="3"/>
      <c r="P5" s="3"/>
      <c r="Q5" s="3"/>
      <c r="R5" s="11"/>
      <c r="S5" s="12"/>
      <c r="T5" s="11"/>
      <c r="U5" s="12"/>
      <c r="V5" s="11"/>
      <c r="W5" s="12"/>
      <c r="X5" s="11"/>
      <c r="Y5" s="12"/>
      <c r="Z5" s="11"/>
      <c r="AA5" s="12"/>
      <c r="AB5" s="11"/>
      <c r="AC5" s="12"/>
      <c r="AD5" s="11"/>
      <c r="AE5" s="12"/>
      <c r="AF5" s="11"/>
      <c r="AG5" s="12"/>
      <c r="AH5" s="11"/>
      <c r="AI5" s="12"/>
      <c r="AJ5" s="11"/>
      <c r="AK5" s="12"/>
    </row>
    <row r="6" spans="1:37" x14ac:dyDescent="0.3">
      <c r="R6" s="11"/>
      <c r="S6" s="12"/>
      <c r="T6" s="11"/>
      <c r="U6" s="12"/>
      <c r="V6" s="11"/>
      <c r="W6" s="12"/>
      <c r="X6" s="11"/>
      <c r="Y6" s="12"/>
      <c r="Z6" s="11"/>
      <c r="AA6" s="12"/>
      <c r="AB6" s="11"/>
      <c r="AC6" s="12"/>
      <c r="AD6" s="11"/>
      <c r="AE6" s="12"/>
      <c r="AF6" s="11"/>
      <c r="AG6" s="12"/>
      <c r="AH6" s="11"/>
      <c r="AI6" s="12"/>
      <c r="AJ6" s="11"/>
      <c r="AK6" s="12"/>
    </row>
    <row r="7" spans="1:37" x14ac:dyDescent="0.3">
      <c r="C7" s="1"/>
      <c r="H7" s="2"/>
      <c r="J7">
        <f t="shared" ref="J7:J43" si="1">IF(G7="Perfetto Contracting Co., Inc. ",1,)</f>
        <v>0</v>
      </c>
      <c r="K7">
        <f t="shared" ref="K7:K43" si="2">IF(AND(D7=1,G7="Perfetto Contracting Co., Inc. "),1,)</f>
        <v>0</v>
      </c>
      <c r="L7">
        <f t="shared" ref="L7:L43" si="3">IF(G7="Oliveira Contracting Inc",1,)</f>
        <v>0</v>
      </c>
      <c r="M7">
        <f t="shared" ref="M7:M43" si="4">IF(AND(D7=1,G7="Oliveira Contracting Inc"),1,)</f>
        <v>0</v>
      </c>
      <c r="N7">
        <f t="shared" ref="N7:N43" si="5">IF(G7="Triumph Construction Co.",1,)</f>
        <v>0</v>
      </c>
      <c r="O7">
        <f t="shared" ref="O7:O43" si="6">IF(AND(D7=1,G7="Triumph Construction Co."),1,)</f>
        <v>0</v>
      </c>
      <c r="P7">
        <f t="shared" ref="P7:P43" si="7">IF(G7="John Civetta &amp; Sons, Inc.",1,)</f>
        <v>0</v>
      </c>
      <c r="Q7">
        <f t="shared" ref="Q7:Q43" si="8">IF(AND(D7=1,G7="John Civetta &amp; Sons, Inc."),1,)</f>
        <v>0</v>
      </c>
      <c r="R7" s="11">
        <f t="shared" ref="R7:R43" si="9">IF(G7="Grace Industries LLC",1,)</f>
        <v>0</v>
      </c>
      <c r="S7" s="12">
        <f t="shared" ref="S7:S43" si="10">IF(AND(D7=1,G7="Grace Industries LLC"),1,)</f>
        <v>0</v>
      </c>
      <c r="T7" s="11">
        <f t="shared" ref="T7:T43" si="11">IF($G7="Grace Industries LLC",1,)</f>
        <v>0</v>
      </c>
      <c r="U7" s="12">
        <f t="shared" ref="U7:U43" si="12">IF(AND($D7=1,$G7="Perfetto Enterprises Co., Inc."),1,)</f>
        <v>0</v>
      </c>
      <c r="V7" s="11">
        <f t="shared" ref="V7:V43" si="13">IF($G7="JRCRUZ Corp",1,)</f>
        <v>0</v>
      </c>
      <c r="W7" s="12">
        <f t="shared" ref="W7:W43" si="14">IF(AND($D7=1,$G7="JRCRUZ Corp"),1,)</f>
        <v>0</v>
      </c>
      <c r="X7" s="11">
        <f t="shared" ref="X7:X43" si="15">IF($G7="Tully Construction Co.",1,)</f>
        <v>0</v>
      </c>
      <c r="Y7" s="12">
        <f t="shared" ref="Y7:Y43" si="16">IF(AND($D7=1,$G7="Tully Construction Co."),1,)</f>
        <v>0</v>
      </c>
      <c r="Z7" s="11">
        <f t="shared" ref="Z7:Z43" si="17">IF($G7="Restani Construction Corp.",1,)</f>
        <v>0</v>
      </c>
      <c r="AA7" s="12">
        <f t="shared" ref="AA7:AA43" si="18">IF(AND($D7=1,$G7="Restani Construction Corp."),1,)</f>
        <v>0</v>
      </c>
      <c r="AB7" s="11">
        <f t="shared" ref="AB7:AB43" si="19">IF($G7="DiFazio Industries",1,)</f>
        <v>0</v>
      </c>
      <c r="AC7" s="12">
        <f t="shared" ref="AC7:AC43" si="20">IF(AND($D7=1,$G7="DiFazio Industries"),1,)</f>
        <v>0</v>
      </c>
      <c r="AD7" s="11">
        <f t="shared" ref="AD7:AD43" si="21">IF($G7="PJS Group/Paul J. Scariano, Inc.",1,)</f>
        <v>0</v>
      </c>
      <c r="AE7" s="12">
        <f t="shared" ref="AE7:AE43" si="22">IF(AND($D7=1,$G7="PJS Group/Paul J. Scariano, Inc."),1,)</f>
        <v>0</v>
      </c>
      <c r="AF7" s="11">
        <f t="shared" ref="AF7:AF43" si="23">IF($G7="C.A.C. Industries, Inc.",1,)</f>
        <v>0</v>
      </c>
      <c r="AG7" s="12">
        <f t="shared" ref="AG7:AG43" si="24">IF(AND($D7=1,$G7="C.A.C. Industries, Inc."),1,)</f>
        <v>0</v>
      </c>
      <c r="AH7" s="11">
        <f t="shared" ref="AH7:AH43" si="25">IF($G7="MLJ Contracting LLC",1,)</f>
        <v>0</v>
      </c>
      <c r="AI7" s="12">
        <f t="shared" ref="AI7:AI43" si="26">IF(AND($D7=1,$G7="MLJ Contracting LLC"),1,)</f>
        <v>0</v>
      </c>
      <c r="AJ7" s="11">
        <f t="shared" ref="AJ7:AJ43" si="27">IF($G7="El Sol Contracting/ES II Enterprises JV",1,)</f>
        <v>0</v>
      </c>
      <c r="AK7" s="12">
        <f t="shared" ref="AK7:AK43" si="28">IF(AND($D7=1,$G7="El Sol Contracting/ES II Enterprises JV"),1,)</f>
        <v>0</v>
      </c>
    </row>
    <row r="8" spans="1:37" x14ac:dyDescent="0.3">
      <c r="A8">
        <v>572977</v>
      </c>
      <c r="C8" s="1">
        <v>43447</v>
      </c>
      <c r="D8">
        <v>1</v>
      </c>
      <c r="E8" t="s">
        <v>253</v>
      </c>
      <c r="F8" t="s">
        <v>165</v>
      </c>
      <c r="G8" t="s">
        <v>156</v>
      </c>
      <c r="H8" s="2">
        <v>13020000</v>
      </c>
      <c r="J8">
        <f t="shared" si="1"/>
        <v>1</v>
      </c>
      <c r="K8">
        <f t="shared" si="2"/>
        <v>1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0</v>
      </c>
      <c r="R8" s="11">
        <f t="shared" si="9"/>
        <v>0</v>
      </c>
      <c r="S8" s="12">
        <f t="shared" si="10"/>
        <v>0</v>
      </c>
      <c r="T8" s="11">
        <f t="shared" si="11"/>
        <v>0</v>
      </c>
      <c r="U8" s="12">
        <f t="shared" si="12"/>
        <v>0</v>
      </c>
      <c r="V8" s="11">
        <f t="shared" si="13"/>
        <v>0</v>
      </c>
      <c r="W8" s="12">
        <f t="shared" si="14"/>
        <v>0</v>
      </c>
      <c r="X8" s="11">
        <f t="shared" si="15"/>
        <v>0</v>
      </c>
      <c r="Y8" s="12">
        <f t="shared" si="16"/>
        <v>0</v>
      </c>
      <c r="Z8" s="11">
        <f t="shared" si="17"/>
        <v>0</v>
      </c>
      <c r="AA8" s="12">
        <f t="shared" si="18"/>
        <v>0</v>
      </c>
      <c r="AB8" s="11">
        <f t="shared" si="19"/>
        <v>0</v>
      </c>
      <c r="AC8" s="12">
        <f t="shared" si="20"/>
        <v>0</v>
      </c>
      <c r="AD8" s="11">
        <f t="shared" si="21"/>
        <v>0</v>
      </c>
      <c r="AE8" s="12">
        <f t="shared" si="22"/>
        <v>0</v>
      </c>
      <c r="AF8" s="11">
        <f t="shared" si="23"/>
        <v>0</v>
      </c>
      <c r="AG8" s="12">
        <f t="shared" si="24"/>
        <v>0</v>
      </c>
      <c r="AH8" s="11">
        <f t="shared" si="25"/>
        <v>0</v>
      </c>
      <c r="AI8" s="12">
        <f t="shared" si="26"/>
        <v>0</v>
      </c>
      <c r="AJ8" s="11">
        <f t="shared" si="27"/>
        <v>0</v>
      </c>
      <c r="AK8" s="12">
        <f t="shared" si="28"/>
        <v>0</v>
      </c>
    </row>
    <row r="9" spans="1:37" x14ac:dyDescent="0.3">
      <c r="A9">
        <v>572977</v>
      </c>
      <c r="C9" s="1">
        <v>43447</v>
      </c>
      <c r="D9">
        <v>2</v>
      </c>
      <c r="E9" t="s">
        <v>253</v>
      </c>
      <c r="F9" t="s">
        <v>165</v>
      </c>
      <c r="G9" t="s">
        <v>40</v>
      </c>
      <c r="H9" s="2">
        <v>13131313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0</v>
      </c>
      <c r="R9" s="11">
        <f t="shared" si="9"/>
        <v>0</v>
      </c>
      <c r="S9" s="12">
        <f t="shared" si="10"/>
        <v>0</v>
      </c>
      <c r="T9" s="11">
        <f t="shared" si="11"/>
        <v>0</v>
      </c>
      <c r="U9" s="12">
        <f t="shared" si="12"/>
        <v>0</v>
      </c>
      <c r="V9" s="11">
        <f t="shared" si="13"/>
        <v>0</v>
      </c>
      <c r="W9" s="12">
        <f t="shared" si="14"/>
        <v>0</v>
      </c>
      <c r="X9" s="11">
        <f t="shared" si="15"/>
        <v>0</v>
      </c>
      <c r="Y9" s="12">
        <f t="shared" si="16"/>
        <v>0</v>
      </c>
      <c r="Z9" s="11">
        <f t="shared" si="17"/>
        <v>0</v>
      </c>
      <c r="AA9" s="12">
        <f t="shared" si="18"/>
        <v>0</v>
      </c>
      <c r="AB9" s="11">
        <f t="shared" si="19"/>
        <v>0</v>
      </c>
      <c r="AC9" s="12">
        <f t="shared" si="20"/>
        <v>0</v>
      </c>
      <c r="AD9" s="11">
        <f t="shared" si="21"/>
        <v>0</v>
      </c>
      <c r="AE9" s="12">
        <f t="shared" si="22"/>
        <v>0</v>
      </c>
      <c r="AF9" s="11">
        <f t="shared" si="23"/>
        <v>0</v>
      </c>
      <c r="AG9" s="12">
        <f t="shared" si="24"/>
        <v>0</v>
      </c>
      <c r="AH9" s="11">
        <f t="shared" si="25"/>
        <v>0</v>
      </c>
      <c r="AI9" s="12">
        <f t="shared" si="26"/>
        <v>0</v>
      </c>
      <c r="AJ9" s="11">
        <f t="shared" si="27"/>
        <v>0</v>
      </c>
      <c r="AK9" s="12">
        <f t="shared" si="28"/>
        <v>0</v>
      </c>
    </row>
    <row r="10" spans="1:37" x14ac:dyDescent="0.3">
      <c r="A10">
        <v>572977</v>
      </c>
      <c r="C10" s="1">
        <v>43447</v>
      </c>
      <c r="D10">
        <v>3</v>
      </c>
      <c r="E10" t="s">
        <v>253</v>
      </c>
      <c r="F10" t="s">
        <v>165</v>
      </c>
      <c r="G10" t="s">
        <v>28</v>
      </c>
      <c r="H10" s="2">
        <v>14129684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0</v>
      </c>
      <c r="R10" s="11">
        <f t="shared" si="9"/>
        <v>0</v>
      </c>
      <c r="S10" s="12">
        <f t="shared" si="10"/>
        <v>0</v>
      </c>
      <c r="T10" s="11">
        <f t="shared" si="11"/>
        <v>0</v>
      </c>
      <c r="U10" s="12">
        <f t="shared" si="12"/>
        <v>0</v>
      </c>
      <c r="V10" s="11">
        <f t="shared" si="13"/>
        <v>0</v>
      </c>
      <c r="W10" s="12">
        <f t="shared" si="14"/>
        <v>0</v>
      </c>
      <c r="X10" s="11">
        <f t="shared" si="15"/>
        <v>0</v>
      </c>
      <c r="Y10" s="12">
        <f t="shared" si="16"/>
        <v>0</v>
      </c>
      <c r="Z10" s="11">
        <f t="shared" si="17"/>
        <v>0</v>
      </c>
      <c r="AA10" s="12">
        <f t="shared" si="18"/>
        <v>0</v>
      </c>
      <c r="AB10" s="11">
        <f t="shared" si="19"/>
        <v>0</v>
      </c>
      <c r="AC10" s="12">
        <f t="shared" si="20"/>
        <v>0</v>
      </c>
      <c r="AD10" s="11">
        <f t="shared" si="21"/>
        <v>0</v>
      </c>
      <c r="AE10" s="12">
        <f t="shared" si="22"/>
        <v>0</v>
      </c>
      <c r="AF10" s="11">
        <f t="shared" si="23"/>
        <v>0</v>
      </c>
      <c r="AG10" s="12">
        <f t="shared" si="24"/>
        <v>0</v>
      </c>
      <c r="AH10" s="11">
        <f t="shared" si="25"/>
        <v>0</v>
      </c>
      <c r="AI10" s="12">
        <f t="shared" si="26"/>
        <v>0</v>
      </c>
      <c r="AJ10" s="11">
        <f t="shared" si="27"/>
        <v>0</v>
      </c>
      <c r="AK10" s="12">
        <f t="shared" si="28"/>
        <v>0</v>
      </c>
    </row>
    <row r="11" spans="1:37" x14ac:dyDescent="0.3">
      <c r="A11">
        <v>572977</v>
      </c>
      <c r="C11" s="1">
        <v>43447</v>
      </c>
      <c r="D11">
        <v>4</v>
      </c>
      <c r="E11" t="s">
        <v>253</v>
      </c>
      <c r="F11" t="s">
        <v>165</v>
      </c>
      <c r="G11" t="s">
        <v>43</v>
      </c>
      <c r="H11" s="2">
        <v>14300000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R11" s="11">
        <f t="shared" si="9"/>
        <v>0</v>
      </c>
      <c r="S11" s="12">
        <f t="shared" si="10"/>
        <v>0</v>
      </c>
      <c r="T11" s="11">
        <f t="shared" si="11"/>
        <v>0</v>
      </c>
      <c r="U11" s="12">
        <f t="shared" si="12"/>
        <v>0</v>
      </c>
      <c r="V11" s="11">
        <f t="shared" si="13"/>
        <v>0</v>
      </c>
      <c r="W11" s="12">
        <f t="shared" si="14"/>
        <v>0</v>
      </c>
      <c r="X11" s="11">
        <f t="shared" si="15"/>
        <v>0</v>
      </c>
      <c r="Y11" s="12">
        <f t="shared" si="16"/>
        <v>0</v>
      </c>
      <c r="Z11" s="11">
        <f t="shared" si="17"/>
        <v>0</v>
      </c>
      <c r="AA11" s="12">
        <f t="shared" si="18"/>
        <v>0</v>
      </c>
      <c r="AB11" s="11">
        <f t="shared" si="19"/>
        <v>0</v>
      </c>
      <c r="AC11" s="12">
        <f t="shared" si="20"/>
        <v>0</v>
      </c>
      <c r="AD11" s="11">
        <f t="shared" si="21"/>
        <v>0</v>
      </c>
      <c r="AE11" s="12">
        <f t="shared" si="22"/>
        <v>0</v>
      </c>
      <c r="AF11" s="11">
        <f t="shared" si="23"/>
        <v>0</v>
      </c>
      <c r="AG11" s="12">
        <f t="shared" si="24"/>
        <v>0</v>
      </c>
      <c r="AH11" s="11">
        <f t="shared" si="25"/>
        <v>0</v>
      </c>
      <c r="AI11" s="12">
        <f t="shared" si="26"/>
        <v>0</v>
      </c>
      <c r="AJ11" s="11">
        <f t="shared" si="27"/>
        <v>0</v>
      </c>
      <c r="AK11" s="12">
        <f t="shared" si="28"/>
        <v>0</v>
      </c>
    </row>
    <row r="12" spans="1:37" x14ac:dyDescent="0.3">
      <c r="A12">
        <v>572977</v>
      </c>
      <c r="C12" s="1">
        <v>43447</v>
      </c>
      <c r="D12">
        <v>5</v>
      </c>
      <c r="E12" t="s">
        <v>253</v>
      </c>
      <c r="F12" t="s">
        <v>165</v>
      </c>
      <c r="G12" t="s">
        <v>15</v>
      </c>
      <c r="H12" s="2">
        <v>15525000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 s="11">
        <f t="shared" si="9"/>
        <v>0</v>
      </c>
      <c r="S12" s="12">
        <f t="shared" si="10"/>
        <v>0</v>
      </c>
      <c r="T12" s="11">
        <f t="shared" si="11"/>
        <v>0</v>
      </c>
      <c r="U12" s="12">
        <f t="shared" si="12"/>
        <v>0</v>
      </c>
      <c r="V12" s="11">
        <f t="shared" si="13"/>
        <v>0</v>
      </c>
      <c r="W12" s="12">
        <f t="shared" si="14"/>
        <v>0</v>
      </c>
      <c r="X12" s="11">
        <f t="shared" si="15"/>
        <v>0</v>
      </c>
      <c r="Y12" s="12">
        <f t="shared" si="16"/>
        <v>0</v>
      </c>
      <c r="Z12" s="11">
        <f t="shared" si="17"/>
        <v>0</v>
      </c>
      <c r="AA12" s="12">
        <f t="shared" si="18"/>
        <v>0</v>
      </c>
      <c r="AB12" s="11">
        <f t="shared" si="19"/>
        <v>0</v>
      </c>
      <c r="AC12" s="12">
        <f t="shared" si="20"/>
        <v>0</v>
      </c>
      <c r="AD12" s="11">
        <f t="shared" si="21"/>
        <v>0</v>
      </c>
      <c r="AE12" s="12">
        <f t="shared" si="22"/>
        <v>0</v>
      </c>
      <c r="AF12" s="11">
        <f t="shared" si="23"/>
        <v>1</v>
      </c>
      <c r="AG12" s="12">
        <f t="shared" si="24"/>
        <v>0</v>
      </c>
      <c r="AH12" s="11">
        <f t="shared" si="25"/>
        <v>0</v>
      </c>
      <c r="AI12" s="12">
        <f t="shared" si="26"/>
        <v>0</v>
      </c>
      <c r="AJ12" s="11">
        <f t="shared" si="27"/>
        <v>0</v>
      </c>
      <c r="AK12" s="12">
        <f t="shared" si="28"/>
        <v>0</v>
      </c>
    </row>
    <row r="13" spans="1:37" x14ac:dyDescent="0.3">
      <c r="A13">
        <v>572977</v>
      </c>
      <c r="C13" s="1">
        <v>43447</v>
      </c>
      <c r="D13">
        <v>6</v>
      </c>
      <c r="E13" t="s">
        <v>253</v>
      </c>
      <c r="F13" t="s">
        <v>165</v>
      </c>
      <c r="G13" t="s">
        <v>33</v>
      </c>
      <c r="H13" s="2">
        <v>17248929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  <c r="Q13">
        <f t="shared" si="8"/>
        <v>0</v>
      </c>
      <c r="R13" s="11">
        <f t="shared" si="9"/>
        <v>0</v>
      </c>
      <c r="S13" s="12">
        <f t="shared" si="10"/>
        <v>0</v>
      </c>
      <c r="T13" s="11">
        <f t="shared" si="11"/>
        <v>0</v>
      </c>
      <c r="U13" s="12">
        <f t="shared" si="12"/>
        <v>0</v>
      </c>
      <c r="V13" s="11">
        <f t="shared" si="13"/>
        <v>0</v>
      </c>
      <c r="W13" s="12">
        <f t="shared" si="14"/>
        <v>0</v>
      </c>
      <c r="X13" s="11">
        <f t="shared" si="15"/>
        <v>0</v>
      </c>
      <c r="Y13" s="12">
        <f t="shared" si="16"/>
        <v>0</v>
      </c>
      <c r="Z13" s="11">
        <f t="shared" si="17"/>
        <v>0</v>
      </c>
      <c r="AA13" s="12">
        <f t="shared" si="18"/>
        <v>0</v>
      </c>
      <c r="AB13" s="11">
        <f t="shared" si="19"/>
        <v>0</v>
      </c>
      <c r="AC13" s="12">
        <f t="shared" si="20"/>
        <v>0</v>
      </c>
      <c r="AD13" s="11">
        <f t="shared" si="21"/>
        <v>0</v>
      </c>
      <c r="AE13" s="12">
        <f t="shared" si="22"/>
        <v>0</v>
      </c>
      <c r="AF13" s="11">
        <f t="shared" si="23"/>
        <v>0</v>
      </c>
      <c r="AG13" s="12">
        <f t="shared" si="24"/>
        <v>0</v>
      </c>
      <c r="AH13" s="11">
        <f t="shared" si="25"/>
        <v>0</v>
      </c>
      <c r="AI13" s="12">
        <f t="shared" si="26"/>
        <v>0</v>
      </c>
      <c r="AJ13" s="11">
        <f t="shared" si="27"/>
        <v>0</v>
      </c>
      <c r="AK13" s="12">
        <f t="shared" si="28"/>
        <v>0</v>
      </c>
    </row>
    <row r="14" spans="1:37" x14ac:dyDescent="0.3">
      <c r="C14" s="1"/>
      <c r="H14" s="2"/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  <c r="Q14">
        <f t="shared" si="8"/>
        <v>0</v>
      </c>
      <c r="R14" s="11">
        <f t="shared" si="9"/>
        <v>0</v>
      </c>
      <c r="S14" s="12">
        <f t="shared" si="10"/>
        <v>0</v>
      </c>
      <c r="T14" s="11">
        <f t="shared" si="11"/>
        <v>0</v>
      </c>
      <c r="U14" s="12">
        <f t="shared" si="12"/>
        <v>0</v>
      </c>
      <c r="V14" s="11">
        <f t="shared" si="13"/>
        <v>0</v>
      </c>
      <c r="W14" s="12">
        <f t="shared" si="14"/>
        <v>0</v>
      </c>
      <c r="X14" s="11">
        <f t="shared" si="15"/>
        <v>0</v>
      </c>
      <c r="Y14" s="12">
        <f t="shared" si="16"/>
        <v>0</v>
      </c>
      <c r="Z14" s="11">
        <f t="shared" si="17"/>
        <v>0</v>
      </c>
      <c r="AA14" s="12">
        <f t="shared" si="18"/>
        <v>0</v>
      </c>
      <c r="AB14" s="11">
        <f t="shared" si="19"/>
        <v>0</v>
      </c>
      <c r="AC14" s="12">
        <f t="shared" si="20"/>
        <v>0</v>
      </c>
      <c r="AD14" s="11">
        <f t="shared" si="21"/>
        <v>0</v>
      </c>
      <c r="AE14" s="12">
        <f t="shared" si="22"/>
        <v>0</v>
      </c>
      <c r="AF14" s="11">
        <f t="shared" si="23"/>
        <v>0</v>
      </c>
      <c r="AG14" s="12">
        <f t="shared" si="24"/>
        <v>0</v>
      </c>
      <c r="AH14" s="11">
        <f t="shared" si="25"/>
        <v>0</v>
      </c>
      <c r="AI14" s="12">
        <f t="shared" si="26"/>
        <v>0</v>
      </c>
      <c r="AJ14" s="11">
        <f t="shared" si="27"/>
        <v>0</v>
      </c>
      <c r="AK14" s="12">
        <f t="shared" si="28"/>
        <v>0</v>
      </c>
    </row>
    <row r="15" spans="1:37" x14ac:dyDescent="0.3">
      <c r="A15">
        <v>573750</v>
      </c>
      <c r="C15" s="1">
        <v>43446</v>
      </c>
      <c r="D15">
        <v>1</v>
      </c>
      <c r="E15" t="s">
        <v>254</v>
      </c>
      <c r="F15" t="s">
        <v>165</v>
      </c>
      <c r="G15" t="s">
        <v>14</v>
      </c>
      <c r="H15" s="2">
        <v>113826856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0</v>
      </c>
      <c r="R15" s="11">
        <f t="shared" si="9"/>
        <v>0</v>
      </c>
      <c r="S15" s="12">
        <f t="shared" si="10"/>
        <v>0</v>
      </c>
      <c r="T15" s="11">
        <f t="shared" si="11"/>
        <v>0</v>
      </c>
      <c r="U15" s="12">
        <f t="shared" si="12"/>
        <v>0</v>
      </c>
      <c r="V15" s="11">
        <f t="shared" si="13"/>
        <v>0</v>
      </c>
      <c r="W15" s="12">
        <f t="shared" si="14"/>
        <v>0</v>
      </c>
      <c r="X15" s="11">
        <f t="shared" si="15"/>
        <v>0</v>
      </c>
      <c r="Y15" s="12">
        <f t="shared" si="16"/>
        <v>0</v>
      </c>
      <c r="Z15" s="11">
        <f t="shared" si="17"/>
        <v>1</v>
      </c>
      <c r="AA15" s="12">
        <f t="shared" si="18"/>
        <v>1</v>
      </c>
      <c r="AB15" s="11">
        <f t="shared" si="19"/>
        <v>0</v>
      </c>
      <c r="AC15" s="12">
        <f t="shared" si="20"/>
        <v>0</v>
      </c>
      <c r="AD15" s="11">
        <f t="shared" si="21"/>
        <v>0</v>
      </c>
      <c r="AE15" s="12">
        <f t="shared" si="22"/>
        <v>0</v>
      </c>
      <c r="AF15" s="11">
        <f t="shared" si="23"/>
        <v>0</v>
      </c>
      <c r="AG15" s="12">
        <f t="shared" si="24"/>
        <v>0</v>
      </c>
      <c r="AH15" s="11">
        <f t="shared" si="25"/>
        <v>0</v>
      </c>
      <c r="AI15" s="12">
        <f t="shared" si="26"/>
        <v>0</v>
      </c>
      <c r="AJ15" s="11">
        <f t="shared" si="27"/>
        <v>0</v>
      </c>
      <c r="AK15" s="12">
        <f t="shared" si="28"/>
        <v>0</v>
      </c>
    </row>
    <row r="16" spans="1:37" x14ac:dyDescent="0.3">
      <c r="A16">
        <v>573750</v>
      </c>
      <c r="C16" s="1">
        <v>43446</v>
      </c>
      <c r="D16">
        <v>2</v>
      </c>
      <c r="E16" t="s">
        <v>254</v>
      </c>
      <c r="F16" t="s">
        <v>165</v>
      </c>
      <c r="G16" t="s">
        <v>15</v>
      </c>
      <c r="H16" s="2">
        <v>117221899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0</v>
      </c>
      <c r="Q16">
        <f t="shared" si="8"/>
        <v>0</v>
      </c>
      <c r="R16" s="11">
        <f t="shared" si="9"/>
        <v>0</v>
      </c>
      <c r="S16" s="12">
        <f t="shared" si="10"/>
        <v>0</v>
      </c>
      <c r="T16" s="11">
        <f t="shared" si="11"/>
        <v>0</v>
      </c>
      <c r="U16" s="12">
        <f t="shared" si="12"/>
        <v>0</v>
      </c>
      <c r="V16" s="11">
        <f t="shared" si="13"/>
        <v>0</v>
      </c>
      <c r="W16" s="12">
        <f t="shared" si="14"/>
        <v>0</v>
      </c>
      <c r="X16" s="11">
        <f t="shared" si="15"/>
        <v>0</v>
      </c>
      <c r="Y16" s="12">
        <f t="shared" si="16"/>
        <v>0</v>
      </c>
      <c r="Z16" s="11">
        <f t="shared" si="17"/>
        <v>0</v>
      </c>
      <c r="AA16" s="12">
        <f t="shared" si="18"/>
        <v>0</v>
      </c>
      <c r="AB16" s="11">
        <f t="shared" si="19"/>
        <v>0</v>
      </c>
      <c r="AC16" s="12">
        <f t="shared" si="20"/>
        <v>0</v>
      </c>
      <c r="AD16" s="11">
        <f t="shared" si="21"/>
        <v>0</v>
      </c>
      <c r="AE16" s="12">
        <f t="shared" si="22"/>
        <v>0</v>
      </c>
      <c r="AF16" s="11">
        <f t="shared" si="23"/>
        <v>1</v>
      </c>
      <c r="AG16" s="12">
        <f t="shared" si="24"/>
        <v>0</v>
      </c>
      <c r="AH16" s="11">
        <f t="shared" si="25"/>
        <v>0</v>
      </c>
      <c r="AI16" s="12">
        <f t="shared" si="26"/>
        <v>0</v>
      </c>
      <c r="AJ16" s="11">
        <f t="shared" si="27"/>
        <v>0</v>
      </c>
      <c r="AK16" s="12">
        <f t="shared" si="28"/>
        <v>0</v>
      </c>
    </row>
    <row r="17" spans="1:37" x14ac:dyDescent="0.3">
      <c r="A17">
        <v>573750</v>
      </c>
      <c r="C17" s="1">
        <v>43446</v>
      </c>
      <c r="D17">
        <v>3</v>
      </c>
      <c r="E17" t="s">
        <v>254</v>
      </c>
      <c r="F17" t="s">
        <v>165</v>
      </c>
      <c r="G17" t="s">
        <v>30</v>
      </c>
      <c r="H17" s="2">
        <v>117694726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0</v>
      </c>
      <c r="R17" s="11">
        <f t="shared" si="9"/>
        <v>0</v>
      </c>
      <c r="S17" s="12">
        <f t="shared" si="10"/>
        <v>0</v>
      </c>
      <c r="T17" s="11">
        <f t="shared" si="11"/>
        <v>0</v>
      </c>
      <c r="U17" s="12">
        <f t="shared" si="12"/>
        <v>0</v>
      </c>
      <c r="V17" s="11">
        <f t="shared" si="13"/>
        <v>0</v>
      </c>
      <c r="W17" s="12">
        <f t="shared" si="14"/>
        <v>0</v>
      </c>
      <c r="X17" s="11">
        <f t="shared" si="15"/>
        <v>0</v>
      </c>
      <c r="Y17" s="12">
        <f t="shared" si="16"/>
        <v>0</v>
      </c>
      <c r="Z17" s="11">
        <f t="shared" si="17"/>
        <v>0</v>
      </c>
      <c r="AA17" s="12">
        <f t="shared" si="18"/>
        <v>0</v>
      </c>
      <c r="AB17" s="11">
        <f t="shared" si="19"/>
        <v>0</v>
      </c>
      <c r="AC17" s="12">
        <f t="shared" si="20"/>
        <v>0</v>
      </c>
      <c r="AD17" s="11">
        <f t="shared" si="21"/>
        <v>0</v>
      </c>
      <c r="AE17" s="12">
        <f t="shared" si="22"/>
        <v>0</v>
      </c>
      <c r="AF17" s="11">
        <f t="shared" si="23"/>
        <v>0</v>
      </c>
      <c r="AG17" s="12">
        <f t="shared" si="24"/>
        <v>0</v>
      </c>
      <c r="AH17" s="11">
        <f t="shared" si="25"/>
        <v>0</v>
      </c>
      <c r="AI17" s="12">
        <f t="shared" si="26"/>
        <v>0</v>
      </c>
      <c r="AJ17" s="11">
        <f t="shared" si="27"/>
        <v>0</v>
      </c>
      <c r="AK17" s="12">
        <f t="shared" si="28"/>
        <v>0</v>
      </c>
    </row>
    <row r="18" spans="1:37" x14ac:dyDescent="0.3">
      <c r="A18">
        <v>573750</v>
      </c>
      <c r="C18" s="1">
        <v>43446</v>
      </c>
      <c r="D18">
        <v>4</v>
      </c>
      <c r="E18" t="s">
        <v>254</v>
      </c>
      <c r="F18" t="s">
        <v>165</v>
      </c>
      <c r="G18" t="s">
        <v>13</v>
      </c>
      <c r="H18" s="2">
        <v>123967408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1</v>
      </c>
      <c r="O18">
        <f t="shared" si="6"/>
        <v>0</v>
      </c>
      <c r="P18">
        <f t="shared" si="7"/>
        <v>0</v>
      </c>
      <c r="Q18">
        <f t="shared" si="8"/>
        <v>0</v>
      </c>
      <c r="R18" s="11">
        <f t="shared" si="9"/>
        <v>0</v>
      </c>
      <c r="S18" s="12">
        <f t="shared" si="10"/>
        <v>0</v>
      </c>
      <c r="T18" s="11">
        <f t="shared" si="11"/>
        <v>0</v>
      </c>
      <c r="U18" s="12">
        <f t="shared" si="12"/>
        <v>0</v>
      </c>
      <c r="V18" s="11">
        <f t="shared" si="13"/>
        <v>0</v>
      </c>
      <c r="W18" s="12">
        <f t="shared" si="14"/>
        <v>0</v>
      </c>
      <c r="X18" s="11">
        <f t="shared" si="15"/>
        <v>0</v>
      </c>
      <c r="Y18" s="12">
        <f t="shared" si="16"/>
        <v>0</v>
      </c>
      <c r="Z18" s="11">
        <f t="shared" si="17"/>
        <v>0</v>
      </c>
      <c r="AA18" s="12">
        <f t="shared" si="18"/>
        <v>0</v>
      </c>
      <c r="AB18" s="11">
        <f t="shared" si="19"/>
        <v>0</v>
      </c>
      <c r="AC18" s="12">
        <f t="shared" si="20"/>
        <v>0</v>
      </c>
      <c r="AD18" s="11">
        <f t="shared" si="21"/>
        <v>0</v>
      </c>
      <c r="AE18" s="12">
        <f t="shared" si="22"/>
        <v>0</v>
      </c>
      <c r="AF18" s="11">
        <f t="shared" si="23"/>
        <v>0</v>
      </c>
      <c r="AG18" s="12">
        <f t="shared" si="24"/>
        <v>0</v>
      </c>
      <c r="AH18" s="11">
        <f t="shared" si="25"/>
        <v>0</v>
      </c>
      <c r="AI18" s="12">
        <f t="shared" si="26"/>
        <v>0</v>
      </c>
      <c r="AJ18" s="11">
        <f t="shared" si="27"/>
        <v>0</v>
      </c>
      <c r="AK18" s="12">
        <f t="shared" si="28"/>
        <v>0</v>
      </c>
    </row>
    <row r="19" spans="1:37" x14ac:dyDescent="0.3">
      <c r="A19">
        <v>573750</v>
      </c>
      <c r="C19" s="1">
        <v>43446</v>
      </c>
      <c r="D19">
        <v>5</v>
      </c>
      <c r="E19" t="s">
        <v>254</v>
      </c>
      <c r="F19" t="s">
        <v>165</v>
      </c>
      <c r="G19" t="s">
        <v>12</v>
      </c>
      <c r="H19" s="2">
        <v>126452783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7"/>
        <v>0</v>
      </c>
      <c r="Q19">
        <f t="shared" si="8"/>
        <v>0</v>
      </c>
      <c r="R19" s="11">
        <f t="shared" si="9"/>
        <v>0</v>
      </c>
      <c r="S19" s="12">
        <f t="shared" si="10"/>
        <v>0</v>
      </c>
      <c r="T19" s="11">
        <f t="shared" si="11"/>
        <v>0</v>
      </c>
      <c r="U19" s="12">
        <f t="shared" si="12"/>
        <v>0</v>
      </c>
      <c r="V19" s="11">
        <f t="shared" si="13"/>
        <v>1</v>
      </c>
      <c r="W19" s="12">
        <f t="shared" si="14"/>
        <v>0</v>
      </c>
      <c r="X19" s="11">
        <f t="shared" si="15"/>
        <v>0</v>
      </c>
      <c r="Y19" s="12">
        <f t="shared" si="16"/>
        <v>0</v>
      </c>
      <c r="Z19" s="11">
        <f t="shared" si="17"/>
        <v>0</v>
      </c>
      <c r="AA19" s="12">
        <f t="shared" si="18"/>
        <v>0</v>
      </c>
      <c r="AB19" s="11">
        <f t="shared" si="19"/>
        <v>0</v>
      </c>
      <c r="AC19" s="12">
        <f t="shared" si="20"/>
        <v>0</v>
      </c>
      <c r="AD19" s="11">
        <f t="shared" si="21"/>
        <v>0</v>
      </c>
      <c r="AE19" s="12">
        <f t="shared" si="22"/>
        <v>0</v>
      </c>
      <c r="AF19" s="11">
        <f t="shared" si="23"/>
        <v>0</v>
      </c>
      <c r="AG19" s="12">
        <f t="shared" si="24"/>
        <v>0</v>
      </c>
      <c r="AH19" s="11">
        <f t="shared" si="25"/>
        <v>0</v>
      </c>
      <c r="AI19" s="12">
        <f t="shared" si="26"/>
        <v>0</v>
      </c>
      <c r="AJ19" s="11">
        <f t="shared" si="27"/>
        <v>0</v>
      </c>
      <c r="AK19" s="12">
        <f t="shared" si="28"/>
        <v>0</v>
      </c>
    </row>
    <row r="20" spans="1:37" x14ac:dyDescent="0.3">
      <c r="A20">
        <v>573750</v>
      </c>
      <c r="C20" s="1">
        <v>43446</v>
      </c>
      <c r="D20">
        <v>6</v>
      </c>
      <c r="E20" t="s">
        <v>254</v>
      </c>
      <c r="F20" t="s">
        <v>165</v>
      </c>
      <c r="G20" t="s">
        <v>156</v>
      </c>
      <c r="H20" s="2">
        <v>138341000</v>
      </c>
      <c r="J20">
        <f t="shared" si="1"/>
        <v>1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</v>
      </c>
      <c r="O20">
        <f t="shared" si="6"/>
        <v>0</v>
      </c>
      <c r="P20">
        <f t="shared" si="7"/>
        <v>0</v>
      </c>
      <c r="Q20">
        <f t="shared" si="8"/>
        <v>0</v>
      </c>
      <c r="R20" s="11">
        <f t="shared" si="9"/>
        <v>0</v>
      </c>
      <c r="S20" s="12">
        <f t="shared" si="10"/>
        <v>0</v>
      </c>
      <c r="T20" s="11">
        <f t="shared" si="11"/>
        <v>0</v>
      </c>
      <c r="U20" s="12">
        <f t="shared" si="12"/>
        <v>0</v>
      </c>
      <c r="V20" s="11">
        <f t="shared" si="13"/>
        <v>0</v>
      </c>
      <c r="W20" s="12">
        <f t="shared" si="14"/>
        <v>0</v>
      </c>
      <c r="X20" s="11">
        <f t="shared" si="15"/>
        <v>0</v>
      </c>
      <c r="Y20" s="12">
        <f t="shared" si="16"/>
        <v>0</v>
      </c>
      <c r="Z20" s="11">
        <f t="shared" si="17"/>
        <v>0</v>
      </c>
      <c r="AA20" s="12">
        <f t="shared" si="18"/>
        <v>0</v>
      </c>
      <c r="AB20" s="11">
        <f t="shared" si="19"/>
        <v>0</v>
      </c>
      <c r="AC20" s="12">
        <f t="shared" si="20"/>
        <v>0</v>
      </c>
      <c r="AD20" s="11">
        <f t="shared" si="21"/>
        <v>0</v>
      </c>
      <c r="AE20" s="12">
        <f t="shared" si="22"/>
        <v>0</v>
      </c>
      <c r="AF20" s="11">
        <f t="shared" si="23"/>
        <v>0</v>
      </c>
      <c r="AG20" s="12">
        <f t="shared" si="24"/>
        <v>0</v>
      </c>
      <c r="AH20" s="11">
        <f t="shared" si="25"/>
        <v>0</v>
      </c>
      <c r="AI20" s="12">
        <f t="shared" si="26"/>
        <v>0</v>
      </c>
      <c r="AJ20" s="11">
        <f t="shared" si="27"/>
        <v>0</v>
      </c>
      <c r="AK20" s="12">
        <f t="shared" si="28"/>
        <v>0</v>
      </c>
    </row>
    <row r="21" spans="1:37" x14ac:dyDescent="0.3">
      <c r="C21" s="1"/>
      <c r="H21" s="2"/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0</v>
      </c>
      <c r="O21">
        <f t="shared" si="6"/>
        <v>0</v>
      </c>
      <c r="P21">
        <f t="shared" si="7"/>
        <v>0</v>
      </c>
      <c r="Q21">
        <f t="shared" si="8"/>
        <v>0</v>
      </c>
      <c r="R21" s="11">
        <f t="shared" si="9"/>
        <v>0</v>
      </c>
      <c r="S21" s="12">
        <f t="shared" si="10"/>
        <v>0</v>
      </c>
      <c r="T21" s="11">
        <f t="shared" si="11"/>
        <v>0</v>
      </c>
      <c r="U21" s="12">
        <f t="shared" si="12"/>
        <v>0</v>
      </c>
      <c r="V21" s="11">
        <f t="shared" si="13"/>
        <v>0</v>
      </c>
      <c r="W21" s="12">
        <f t="shared" si="14"/>
        <v>0</v>
      </c>
      <c r="X21" s="11">
        <f t="shared" si="15"/>
        <v>0</v>
      </c>
      <c r="Y21" s="12">
        <f t="shared" si="16"/>
        <v>0</v>
      </c>
      <c r="Z21" s="11">
        <f t="shared" si="17"/>
        <v>0</v>
      </c>
      <c r="AA21" s="12">
        <f t="shared" si="18"/>
        <v>0</v>
      </c>
      <c r="AB21" s="11">
        <f t="shared" si="19"/>
        <v>0</v>
      </c>
      <c r="AC21" s="12">
        <f t="shared" si="20"/>
        <v>0</v>
      </c>
      <c r="AD21" s="11">
        <f t="shared" si="21"/>
        <v>0</v>
      </c>
      <c r="AE21" s="12">
        <f t="shared" si="22"/>
        <v>0</v>
      </c>
      <c r="AF21" s="11">
        <f t="shared" si="23"/>
        <v>0</v>
      </c>
      <c r="AG21" s="12">
        <f t="shared" si="24"/>
        <v>0</v>
      </c>
      <c r="AH21" s="11">
        <f t="shared" si="25"/>
        <v>0</v>
      </c>
      <c r="AI21" s="12">
        <f t="shared" si="26"/>
        <v>0</v>
      </c>
      <c r="AJ21" s="11">
        <f t="shared" si="27"/>
        <v>0</v>
      </c>
      <c r="AK21" s="12">
        <f t="shared" si="28"/>
        <v>0</v>
      </c>
    </row>
    <row r="22" spans="1:37" x14ac:dyDescent="0.3">
      <c r="A22">
        <v>571897</v>
      </c>
      <c r="C22" s="1">
        <v>43440</v>
      </c>
      <c r="D22">
        <v>1</v>
      </c>
      <c r="E22" t="s">
        <v>255</v>
      </c>
      <c r="F22" t="s">
        <v>178</v>
      </c>
      <c r="G22" t="s">
        <v>48</v>
      </c>
      <c r="H22" s="2">
        <v>32100000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0</v>
      </c>
      <c r="O22">
        <f t="shared" si="6"/>
        <v>0</v>
      </c>
      <c r="P22">
        <f t="shared" si="7"/>
        <v>0</v>
      </c>
      <c r="Q22">
        <f t="shared" si="8"/>
        <v>0</v>
      </c>
      <c r="R22" s="11">
        <f t="shared" si="9"/>
        <v>0</v>
      </c>
      <c r="S22" s="12">
        <f t="shared" si="10"/>
        <v>0</v>
      </c>
      <c r="T22" s="11">
        <f t="shared" si="11"/>
        <v>0</v>
      </c>
      <c r="U22" s="12">
        <f t="shared" si="12"/>
        <v>0</v>
      </c>
      <c r="V22" s="11">
        <f t="shared" si="13"/>
        <v>0</v>
      </c>
      <c r="W22" s="12">
        <f t="shared" si="14"/>
        <v>0</v>
      </c>
      <c r="X22" s="11">
        <f t="shared" si="15"/>
        <v>0</v>
      </c>
      <c r="Y22" s="12">
        <f t="shared" si="16"/>
        <v>0</v>
      </c>
      <c r="Z22" s="11">
        <f t="shared" si="17"/>
        <v>0</v>
      </c>
      <c r="AA22" s="12">
        <f t="shared" si="18"/>
        <v>0</v>
      </c>
      <c r="AB22" s="11">
        <f t="shared" si="19"/>
        <v>0</v>
      </c>
      <c r="AC22" s="12">
        <f t="shared" si="20"/>
        <v>0</v>
      </c>
      <c r="AD22" s="11">
        <f t="shared" si="21"/>
        <v>0</v>
      </c>
      <c r="AE22" s="12">
        <f t="shared" si="22"/>
        <v>0</v>
      </c>
      <c r="AF22" s="11">
        <f t="shared" si="23"/>
        <v>0</v>
      </c>
      <c r="AG22" s="12">
        <f t="shared" si="24"/>
        <v>0</v>
      </c>
      <c r="AH22" s="11">
        <f t="shared" si="25"/>
        <v>0</v>
      </c>
      <c r="AI22" s="12">
        <f t="shared" si="26"/>
        <v>0</v>
      </c>
      <c r="AJ22" s="11">
        <f t="shared" si="27"/>
        <v>0</v>
      </c>
      <c r="AK22" s="12">
        <f t="shared" si="28"/>
        <v>0</v>
      </c>
    </row>
    <row r="23" spans="1:37" x14ac:dyDescent="0.3">
      <c r="A23">
        <v>571897</v>
      </c>
      <c r="C23" s="1">
        <v>43440</v>
      </c>
      <c r="D23">
        <v>2</v>
      </c>
      <c r="E23" t="s">
        <v>255</v>
      </c>
      <c r="F23" t="s">
        <v>178</v>
      </c>
      <c r="G23" t="s">
        <v>63</v>
      </c>
      <c r="H23" s="2">
        <v>33100000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</v>
      </c>
      <c r="O23">
        <f t="shared" si="6"/>
        <v>0</v>
      </c>
      <c r="P23">
        <f t="shared" si="7"/>
        <v>0</v>
      </c>
      <c r="Q23">
        <f t="shared" si="8"/>
        <v>0</v>
      </c>
      <c r="R23" s="11">
        <f t="shared" si="9"/>
        <v>0</v>
      </c>
      <c r="S23" s="12">
        <f t="shared" si="10"/>
        <v>0</v>
      </c>
      <c r="T23" s="11">
        <f t="shared" si="11"/>
        <v>0</v>
      </c>
      <c r="U23" s="12">
        <f t="shared" si="12"/>
        <v>0</v>
      </c>
      <c r="V23" s="11">
        <f t="shared" si="13"/>
        <v>0</v>
      </c>
      <c r="W23" s="12">
        <f t="shared" si="14"/>
        <v>0</v>
      </c>
      <c r="X23" s="11">
        <f t="shared" si="15"/>
        <v>0</v>
      </c>
      <c r="Y23" s="12">
        <f t="shared" si="16"/>
        <v>0</v>
      </c>
      <c r="Z23" s="11">
        <f t="shared" si="17"/>
        <v>0</v>
      </c>
      <c r="AA23" s="12">
        <f t="shared" si="18"/>
        <v>0</v>
      </c>
      <c r="AB23" s="11">
        <f t="shared" si="19"/>
        <v>0</v>
      </c>
      <c r="AC23" s="12">
        <f t="shared" si="20"/>
        <v>0</v>
      </c>
      <c r="AD23" s="11">
        <f t="shared" si="21"/>
        <v>0</v>
      </c>
      <c r="AE23" s="12">
        <f t="shared" si="22"/>
        <v>0</v>
      </c>
      <c r="AF23" s="11">
        <f t="shared" si="23"/>
        <v>0</v>
      </c>
      <c r="AG23" s="12">
        <f t="shared" si="24"/>
        <v>0</v>
      </c>
      <c r="AH23" s="11">
        <f t="shared" si="25"/>
        <v>0</v>
      </c>
      <c r="AI23" s="12">
        <f t="shared" si="26"/>
        <v>0</v>
      </c>
      <c r="AJ23" s="11">
        <f t="shared" si="27"/>
        <v>0</v>
      </c>
      <c r="AK23" s="12">
        <f t="shared" si="28"/>
        <v>0</v>
      </c>
    </row>
    <row r="24" spans="1:37" x14ac:dyDescent="0.3">
      <c r="A24">
        <v>571897</v>
      </c>
      <c r="C24" s="1">
        <v>43440</v>
      </c>
      <c r="D24">
        <v>3</v>
      </c>
      <c r="E24" t="s">
        <v>255</v>
      </c>
      <c r="F24" t="s">
        <v>178</v>
      </c>
      <c r="G24" t="s">
        <v>54</v>
      </c>
      <c r="H24" s="2">
        <v>33940000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0</v>
      </c>
      <c r="R24" s="11">
        <f t="shared" si="9"/>
        <v>0</v>
      </c>
      <c r="S24" s="12">
        <f t="shared" si="10"/>
        <v>0</v>
      </c>
      <c r="T24" s="11">
        <f t="shared" si="11"/>
        <v>0</v>
      </c>
      <c r="U24" s="12">
        <f t="shared" si="12"/>
        <v>0</v>
      </c>
      <c r="V24" s="11">
        <f t="shared" si="13"/>
        <v>0</v>
      </c>
      <c r="W24" s="12">
        <f t="shared" si="14"/>
        <v>0</v>
      </c>
      <c r="X24" s="11">
        <f t="shared" si="15"/>
        <v>0</v>
      </c>
      <c r="Y24" s="12">
        <f t="shared" si="16"/>
        <v>0</v>
      </c>
      <c r="Z24" s="11">
        <f t="shared" si="17"/>
        <v>0</v>
      </c>
      <c r="AA24" s="12">
        <f t="shared" si="18"/>
        <v>0</v>
      </c>
      <c r="AB24" s="11">
        <f t="shared" si="19"/>
        <v>0</v>
      </c>
      <c r="AC24" s="12">
        <f t="shared" si="20"/>
        <v>0</v>
      </c>
      <c r="AD24" s="11">
        <f t="shared" si="21"/>
        <v>0</v>
      </c>
      <c r="AE24" s="12">
        <f t="shared" si="22"/>
        <v>0</v>
      </c>
      <c r="AF24" s="11">
        <f t="shared" si="23"/>
        <v>0</v>
      </c>
      <c r="AG24" s="12">
        <f t="shared" si="24"/>
        <v>0</v>
      </c>
      <c r="AH24" s="11">
        <f t="shared" si="25"/>
        <v>0</v>
      </c>
      <c r="AI24" s="12">
        <f t="shared" si="26"/>
        <v>0</v>
      </c>
      <c r="AJ24" s="11">
        <f t="shared" si="27"/>
        <v>0</v>
      </c>
      <c r="AK24" s="12">
        <f t="shared" si="28"/>
        <v>0</v>
      </c>
    </row>
    <row r="25" spans="1:37" x14ac:dyDescent="0.3">
      <c r="A25">
        <v>571897</v>
      </c>
      <c r="C25" s="1">
        <v>43440</v>
      </c>
      <c r="D25">
        <v>4</v>
      </c>
      <c r="E25" t="s">
        <v>255</v>
      </c>
      <c r="F25" t="s">
        <v>178</v>
      </c>
      <c r="G25" t="s">
        <v>156</v>
      </c>
      <c r="H25" s="2">
        <v>34486000</v>
      </c>
      <c r="J25">
        <f t="shared" si="1"/>
        <v>1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0</v>
      </c>
      <c r="R25" s="11">
        <f t="shared" si="9"/>
        <v>0</v>
      </c>
      <c r="S25" s="12">
        <f t="shared" si="10"/>
        <v>0</v>
      </c>
      <c r="T25" s="11">
        <f t="shared" si="11"/>
        <v>0</v>
      </c>
      <c r="U25" s="12">
        <f t="shared" si="12"/>
        <v>0</v>
      </c>
      <c r="V25" s="11">
        <f t="shared" si="13"/>
        <v>0</v>
      </c>
      <c r="W25" s="12">
        <f t="shared" si="14"/>
        <v>0</v>
      </c>
      <c r="X25" s="11">
        <f t="shared" si="15"/>
        <v>0</v>
      </c>
      <c r="Y25" s="12">
        <f t="shared" si="16"/>
        <v>0</v>
      </c>
      <c r="Z25" s="11">
        <f t="shared" si="17"/>
        <v>0</v>
      </c>
      <c r="AA25" s="12">
        <f t="shared" si="18"/>
        <v>0</v>
      </c>
      <c r="AB25" s="11">
        <f t="shared" si="19"/>
        <v>0</v>
      </c>
      <c r="AC25" s="12">
        <f t="shared" si="20"/>
        <v>0</v>
      </c>
      <c r="AD25" s="11">
        <f t="shared" si="21"/>
        <v>0</v>
      </c>
      <c r="AE25" s="12">
        <f t="shared" si="22"/>
        <v>0</v>
      </c>
      <c r="AF25" s="11">
        <f t="shared" si="23"/>
        <v>0</v>
      </c>
      <c r="AG25" s="12">
        <f t="shared" si="24"/>
        <v>0</v>
      </c>
      <c r="AH25" s="11">
        <f t="shared" si="25"/>
        <v>0</v>
      </c>
      <c r="AI25" s="12">
        <f t="shared" si="26"/>
        <v>0</v>
      </c>
      <c r="AJ25" s="11">
        <f t="shared" si="27"/>
        <v>0</v>
      </c>
      <c r="AK25" s="12">
        <f t="shared" si="28"/>
        <v>0</v>
      </c>
    </row>
    <row r="26" spans="1:37" x14ac:dyDescent="0.3">
      <c r="A26">
        <v>571897</v>
      </c>
      <c r="C26" s="1">
        <v>43440</v>
      </c>
      <c r="D26">
        <v>5</v>
      </c>
      <c r="E26" t="s">
        <v>255</v>
      </c>
      <c r="F26" t="s">
        <v>178</v>
      </c>
      <c r="G26" t="s">
        <v>62</v>
      </c>
      <c r="H26" s="2">
        <v>36200000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0</v>
      </c>
      <c r="R26" s="11">
        <f t="shared" si="9"/>
        <v>0</v>
      </c>
      <c r="S26" s="12">
        <f t="shared" si="10"/>
        <v>0</v>
      </c>
      <c r="T26" s="11">
        <f t="shared" si="11"/>
        <v>0</v>
      </c>
      <c r="U26" s="12">
        <f t="shared" si="12"/>
        <v>0</v>
      </c>
      <c r="V26" s="11">
        <f t="shared" si="13"/>
        <v>0</v>
      </c>
      <c r="W26" s="12">
        <f t="shared" si="14"/>
        <v>0</v>
      </c>
      <c r="X26" s="11">
        <f t="shared" si="15"/>
        <v>0</v>
      </c>
      <c r="Y26" s="12">
        <f t="shared" si="16"/>
        <v>0</v>
      </c>
      <c r="Z26" s="11">
        <f t="shared" si="17"/>
        <v>0</v>
      </c>
      <c r="AA26" s="12">
        <f t="shared" si="18"/>
        <v>0</v>
      </c>
      <c r="AB26" s="11">
        <f t="shared" si="19"/>
        <v>0</v>
      </c>
      <c r="AC26" s="12">
        <f t="shared" si="20"/>
        <v>0</v>
      </c>
      <c r="AD26" s="11">
        <f t="shared" si="21"/>
        <v>0</v>
      </c>
      <c r="AE26" s="12">
        <f t="shared" si="22"/>
        <v>0</v>
      </c>
      <c r="AF26" s="11">
        <f t="shared" si="23"/>
        <v>0</v>
      </c>
      <c r="AG26" s="12">
        <f t="shared" si="24"/>
        <v>0</v>
      </c>
      <c r="AH26" s="11">
        <f t="shared" si="25"/>
        <v>0</v>
      </c>
      <c r="AI26" s="12">
        <f t="shared" si="26"/>
        <v>0</v>
      </c>
      <c r="AJ26" s="11">
        <f t="shared" si="27"/>
        <v>0</v>
      </c>
      <c r="AK26" s="12">
        <f t="shared" si="28"/>
        <v>0</v>
      </c>
    </row>
    <row r="27" spans="1:37" x14ac:dyDescent="0.3">
      <c r="A27">
        <v>571897</v>
      </c>
      <c r="C27" s="1">
        <v>43440</v>
      </c>
      <c r="D27">
        <v>6</v>
      </c>
      <c r="E27" t="s">
        <v>255</v>
      </c>
      <c r="F27" t="s">
        <v>178</v>
      </c>
      <c r="G27" t="s">
        <v>33</v>
      </c>
      <c r="H27" s="2">
        <v>36534000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</v>
      </c>
      <c r="O27">
        <f t="shared" si="6"/>
        <v>0</v>
      </c>
      <c r="P27">
        <f t="shared" si="7"/>
        <v>0</v>
      </c>
      <c r="Q27">
        <f t="shared" si="8"/>
        <v>0</v>
      </c>
      <c r="R27" s="11">
        <f t="shared" si="9"/>
        <v>0</v>
      </c>
      <c r="S27" s="12">
        <f t="shared" si="10"/>
        <v>0</v>
      </c>
      <c r="T27" s="11">
        <f t="shared" si="11"/>
        <v>0</v>
      </c>
      <c r="U27" s="12">
        <f t="shared" si="12"/>
        <v>0</v>
      </c>
      <c r="V27" s="11">
        <f t="shared" si="13"/>
        <v>0</v>
      </c>
      <c r="W27" s="12">
        <f t="shared" si="14"/>
        <v>0</v>
      </c>
      <c r="X27" s="11">
        <f t="shared" si="15"/>
        <v>0</v>
      </c>
      <c r="Y27" s="12">
        <f t="shared" si="16"/>
        <v>0</v>
      </c>
      <c r="Z27" s="11">
        <f t="shared" si="17"/>
        <v>0</v>
      </c>
      <c r="AA27" s="12">
        <f t="shared" si="18"/>
        <v>0</v>
      </c>
      <c r="AB27" s="11">
        <f t="shared" si="19"/>
        <v>0</v>
      </c>
      <c r="AC27" s="12">
        <f t="shared" si="20"/>
        <v>0</v>
      </c>
      <c r="AD27" s="11">
        <f t="shared" si="21"/>
        <v>0</v>
      </c>
      <c r="AE27" s="12">
        <f t="shared" si="22"/>
        <v>0</v>
      </c>
      <c r="AF27" s="11">
        <f t="shared" si="23"/>
        <v>0</v>
      </c>
      <c r="AG27" s="12">
        <f t="shared" si="24"/>
        <v>0</v>
      </c>
      <c r="AH27" s="11">
        <f t="shared" si="25"/>
        <v>0</v>
      </c>
      <c r="AI27" s="12">
        <f t="shared" si="26"/>
        <v>0</v>
      </c>
      <c r="AJ27" s="11">
        <f t="shared" si="27"/>
        <v>0</v>
      </c>
      <c r="AK27" s="12">
        <f t="shared" si="28"/>
        <v>0</v>
      </c>
    </row>
    <row r="28" spans="1:37" x14ac:dyDescent="0.3">
      <c r="A28">
        <v>571897</v>
      </c>
      <c r="C28" s="1">
        <v>43440</v>
      </c>
      <c r="D28">
        <v>7</v>
      </c>
      <c r="E28" t="s">
        <v>255</v>
      </c>
      <c r="F28" t="s">
        <v>178</v>
      </c>
      <c r="G28" t="s">
        <v>67</v>
      </c>
      <c r="H28" s="2">
        <v>36667000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</v>
      </c>
      <c r="O28">
        <f t="shared" si="6"/>
        <v>0</v>
      </c>
      <c r="P28">
        <f t="shared" si="7"/>
        <v>0</v>
      </c>
      <c r="Q28">
        <f t="shared" si="8"/>
        <v>0</v>
      </c>
      <c r="R28" s="11">
        <f t="shared" si="9"/>
        <v>0</v>
      </c>
      <c r="S28" s="12">
        <f t="shared" si="10"/>
        <v>0</v>
      </c>
      <c r="T28" s="11">
        <f t="shared" si="11"/>
        <v>0</v>
      </c>
      <c r="U28" s="12">
        <f t="shared" si="12"/>
        <v>0</v>
      </c>
      <c r="V28" s="11">
        <f t="shared" si="13"/>
        <v>0</v>
      </c>
      <c r="W28" s="12">
        <f t="shared" si="14"/>
        <v>0</v>
      </c>
      <c r="X28" s="11">
        <f t="shared" si="15"/>
        <v>0</v>
      </c>
      <c r="Y28" s="12">
        <f t="shared" si="16"/>
        <v>0</v>
      </c>
      <c r="Z28" s="11">
        <f t="shared" si="17"/>
        <v>0</v>
      </c>
      <c r="AA28" s="12">
        <f t="shared" si="18"/>
        <v>0</v>
      </c>
      <c r="AB28" s="11">
        <f t="shared" si="19"/>
        <v>0</v>
      </c>
      <c r="AC28" s="12">
        <f t="shared" si="20"/>
        <v>0</v>
      </c>
      <c r="AD28" s="11">
        <f t="shared" si="21"/>
        <v>0</v>
      </c>
      <c r="AE28" s="12">
        <f t="shared" si="22"/>
        <v>0</v>
      </c>
      <c r="AF28" s="11">
        <f t="shared" si="23"/>
        <v>0</v>
      </c>
      <c r="AG28" s="12">
        <f t="shared" si="24"/>
        <v>0</v>
      </c>
      <c r="AH28" s="11">
        <f t="shared" si="25"/>
        <v>0</v>
      </c>
      <c r="AI28" s="12">
        <f t="shared" si="26"/>
        <v>0</v>
      </c>
      <c r="AJ28" s="11">
        <f t="shared" si="27"/>
        <v>0</v>
      </c>
      <c r="AK28" s="12">
        <f t="shared" si="28"/>
        <v>0</v>
      </c>
    </row>
    <row r="29" spans="1:37" x14ac:dyDescent="0.3">
      <c r="A29">
        <v>571897</v>
      </c>
      <c r="C29" s="1">
        <v>43440</v>
      </c>
      <c r="D29">
        <v>8</v>
      </c>
      <c r="E29" t="s">
        <v>255</v>
      </c>
      <c r="F29" t="s">
        <v>178</v>
      </c>
      <c r="G29" t="s">
        <v>53</v>
      </c>
      <c r="H29" s="2">
        <v>37625000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</v>
      </c>
      <c r="O29">
        <f t="shared" si="6"/>
        <v>0</v>
      </c>
      <c r="P29">
        <f t="shared" si="7"/>
        <v>0</v>
      </c>
      <c r="Q29">
        <f t="shared" si="8"/>
        <v>0</v>
      </c>
      <c r="R29" s="11">
        <f t="shared" si="9"/>
        <v>0</v>
      </c>
      <c r="S29" s="12">
        <f t="shared" si="10"/>
        <v>0</v>
      </c>
      <c r="T29" s="11">
        <f t="shared" si="11"/>
        <v>0</v>
      </c>
      <c r="U29" s="12">
        <f t="shared" si="12"/>
        <v>0</v>
      </c>
      <c r="V29" s="11">
        <f t="shared" si="13"/>
        <v>0</v>
      </c>
      <c r="W29" s="12">
        <f t="shared" si="14"/>
        <v>0</v>
      </c>
      <c r="X29" s="11">
        <f t="shared" si="15"/>
        <v>0</v>
      </c>
      <c r="Y29" s="12">
        <f t="shared" si="16"/>
        <v>0</v>
      </c>
      <c r="Z29" s="11">
        <f t="shared" si="17"/>
        <v>0</v>
      </c>
      <c r="AA29" s="12">
        <f t="shared" si="18"/>
        <v>0</v>
      </c>
      <c r="AB29" s="11">
        <f t="shared" si="19"/>
        <v>0</v>
      </c>
      <c r="AC29" s="12">
        <f t="shared" si="20"/>
        <v>0</v>
      </c>
      <c r="AD29" s="11">
        <f t="shared" si="21"/>
        <v>0</v>
      </c>
      <c r="AE29" s="12">
        <f t="shared" si="22"/>
        <v>0</v>
      </c>
      <c r="AF29" s="11">
        <f t="shared" si="23"/>
        <v>0</v>
      </c>
      <c r="AG29" s="12">
        <f t="shared" si="24"/>
        <v>0</v>
      </c>
      <c r="AH29" s="11">
        <f t="shared" si="25"/>
        <v>0</v>
      </c>
      <c r="AI29" s="12">
        <f t="shared" si="26"/>
        <v>0</v>
      </c>
      <c r="AJ29" s="11">
        <f t="shared" si="27"/>
        <v>0</v>
      </c>
      <c r="AK29" s="12">
        <f t="shared" si="28"/>
        <v>0</v>
      </c>
    </row>
    <row r="30" spans="1:37" x14ac:dyDescent="0.3">
      <c r="A30">
        <v>571897</v>
      </c>
      <c r="C30" s="1">
        <v>43440</v>
      </c>
      <c r="D30">
        <v>9</v>
      </c>
      <c r="E30" t="s">
        <v>255</v>
      </c>
      <c r="F30" t="s">
        <v>178</v>
      </c>
      <c r="G30" t="s">
        <v>83</v>
      </c>
      <c r="H30" s="2">
        <v>39214089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0</v>
      </c>
      <c r="Q30">
        <f t="shared" si="8"/>
        <v>0</v>
      </c>
      <c r="R30" s="11">
        <f t="shared" si="9"/>
        <v>0</v>
      </c>
      <c r="S30" s="12">
        <f t="shared" si="10"/>
        <v>0</v>
      </c>
      <c r="T30" s="11">
        <f t="shared" si="11"/>
        <v>0</v>
      </c>
      <c r="U30" s="12">
        <f t="shared" si="12"/>
        <v>0</v>
      </c>
      <c r="V30" s="11">
        <f t="shared" si="13"/>
        <v>0</v>
      </c>
      <c r="W30" s="12">
        <f t="shared" si="14"/>
        <v>0</v>
      </c>
      <c r="X30" s="11">
        <f t="shared" si="15"/>
        <v>0</v>
      </c>
      <c r="Y30" s="12">
        <f t="shared" si="16"/>
        <v>0</v>
      </c>
      <c r="Z30" s="11">
        <f t="shared" si="17"/>
        <v>0</v>
      </c>
      <c r="AA30" s="12">
        <f t="shared" si="18"/>
        <v>0</v>
      </c>
      <c r="AB30" s="11">
        <f t="shared" si="19"/>
        <v>0</v>
      </c>
      <c r="AC30" s="12">
        <f t="shared" si="20"/>
        <v>0</v>
      </c>
      <c r="AD30" s="11">
        <f t="shared" si="21"/>
        <v>0</v>
      </c>
      <c r="AE30" s="12">
        <f t="shared" si="22"/>
        <v>0</v>
      </c>
      <c r="AF30" s="11">
        <f t="shared" si="23"/>
        <v>0</v>
      </c>
      <c r="AG30" s="12">
        <f t="shared" si="24"/>
        <v>0</v>
      </c>
      <c r="AH30" s="11">
        <f t="shared" si="25"/>
        <v>0</v>
      </c>
      <c r="AI30" s="12">
        <f t="shared" si="26"/>
        <v>0</v>
      </c>
      <c r="AJ30" s="11">
        <f t="shared" si="27"/>
        <v>0</v>
      </c>
      <c r="AK30" s="12">
        <f t="shared" si="28"/>
        <v>0</v>
      </c>
    </row>
    <row r="31" spans="1:37" x14ac:dyDescent="0.3">
      <c r="A31">
        <v>571897</v>
      </c>
      <c r="C31" s="1">
        <v>43440</v>
      </c>
      <c r="D31">
        <v>10</v>
      </c>
      <c r="E31" t="s">
        <v>255</v>
      </c>
      <c r="F31" t="s">
        <v>178</v>
      </c>
      <c r="G31" t="s">
        <v>92</v>
      </c>
      <c r="H31" s="2">
        <v>40771000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7"/>
        <v>0</v>
      </c>
      <c r="Q31">
        <f t="shared" si="8"/>
        <v>0</v>
      </c>
      <c r="R31" s="11">
        <f t="shared" si="9"/>
        <v>0</v>
      </c>
      <c r="S31" s="12">
        <f t="shared" si="10"/>
        <v>0</v>
      </c>
      <c r="T31" s="11">
        <f t="shared" si="11"/>
        <v>0</v>
      </c>
      <c r="U31" s="12">
        <f t="shared" si="12"/>
        <v>0</v>
      </c>
      <c r="V31" s="11">
        <f t="shared" si="13"/>
        <v>0</v>
      </c>
      <c r="W31" s="12">
        <f t="shared" si="14"/>
        <v>0</v>
      </c>
      <c r="X31" s="11">
        <f t="shared" si="15"/>
        <v>0</v>
      </c>
      <c r="Y31" s="12">
        <f t="shared" si="16"/>
        <v>0</v>
      </c>
      <c r="Z31" s="11">
        <f t="shared" si="17"/>
        <v>0</v>
      </c>
      <c r="AA31" s="12">
        <f t="shared" si="18"/>
        <v>0</v>
      </c>
      <c r="AB31" s="11">
        <f t="shared" si="19"/>
        <v>0</v>
      </c>
      <c r="AC31" s="12">
        <f t="shared" si="20"/>
        <v>0</v>
      </c>
      <c r="AD31" s="11">
        <f t="shared" si="21"/>
        <v>0</v>
      </c>
      <c r="AE31" s="12">
        <f t="shared" si="22"/>
        <v>0</v>
      </c>
      <c r="AF31" s="11">
        <f t="shared" si="23"/>
        <v>0</v>
      </c>
      <c r="AG31" s="12">
        <f t="shared" si="24"/>
        <v>0</v>
      </c>
      <c r="AH31" s="11">
        <f t="shared" si="25"/>
        <v>0</v>
      </c>
      <c r="AI31" s="12">
        <f t="shared" si="26"/>
        <v>0</v>
      </c>
      <c r="AJ31" s="11">
        <f t="shared" si="27"/>
        <v>0</v>
      </c>
      <c r="AK31" s="12">
        <f t="shared" si="28"/>
        <v>0</v>
      </c>
    </row>
    <row r="32" spans="1:37" x14ac:dyDescent="0.3">
      <c r="A32">
        <v>571897</v>
      </c>
      <c r="C32" s="1">
        <v>43440</v>
      </c>
      <c r="D32">
        <v>11</v>
      </c>
      <c r="E32" t="s">
        <v>255</v>
      </c>
      <c r="F32" t="s">
        <v>178</v>
      </c>
      <c r="G32" t="s">
        <v>34</v>
      </c>
      <c r="H32" s="2">
        <v>41755000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</v>
      </c>
      <c r="O32">
        <f t="shared" si="6"/>
        <v>0</v>
      </c>
      <c r="P32">
        <f t="shared" si="7"/>
        <v>0</v>
      </c>
      <c r="Q32">
        <f t="shared" si="8"/>
        <v>0</v>
      </c>
      <c r="R32" s="11">
        <f t="shared" si="9"/>
        <v>0</v>
      </c>
      <c r="S32" s="12">
        <f t="shared" si="10"/>
        <v>0</v>
      </c>
      <c r="T32" s="11">
        <f t="shared" si="11"/>
        <v>0</v>
      </c>
      <c r="U32" s="12">
        <f t="shared" si="12"/>
        <v>0</v>
      </c>
      <c r="V32" s="11">
        <f t="shared" si="13"/>
        <v>0</v>
      </c>
      <c r="W32" s="12">
        <f t="shared" si="14"/>
        <v>0</v>
      </c>
      <c r="X32" s="11">
        <f t="shared" si="15"/>
        <v>0</v>
      </c>
      <c r="Y32" s="12">
        <f t="shared" si="16"/>
        <v>0</v>
      </c>
      <c r="Z32" s="11">
        <f t="shared" si="17"/>
        <v>0</v>
      </c>
      <c r="AA32" s="12">
        <f t="shared" si="18"/>
        <v>0</v>
      </c>
      <c r="AB32" s="11">
        <f t="shared" si="19"/>
        <v>0</v>
      </c>
      <c r="AC32" s="12">
        <f t="shared" si="20"/>
        <v>0</v>
      </c>
      <c r="AD32" s="11">
        <f t="shared" si="21"/>
        <v>0</v>
      </c>
      <c r="AE32" s="12">
        <f t="shared" si="22"/>
        <v>0</v>
      </c>
      <c r="AF32" s="11">
        <f t="shared" si="23"/>
        <v>0</v>
      </c>
      <c r="AG32" s="12">
        <f t="shared" si="24"/>
        <v>0</v>
      </c>
      <c r="AH32" s="11">
        <f t="shared" si="25"/>
        <v>0</v>
      </c>
      <c r="AI32" s="12">
        <f t="shared" si="26"/>
        <v>0</v>
      </c>
      <c r="AJ32" s="11">
        <f t="shared" si="27"/>
        <v>0</v>
      </c>
      <c r="AK32" s="12">
        <f t="shared" si="28"/>
        <v>0</v>
      </c>
    </row>
    <row r="33" spans="1:37" x14ac:dyDescent="0.3">
      <c r="A33">
        <v>571897</v>
      </c>
      <c r="C33" s="1">
        <v>43440</v>
      </c>
      <c r="D33">
        <v>12</v>
      </c>
      <c r="E33" t="s">
        <v>255</v>
      </c>
      <c r="F33" t="s">
        <v>178</v>
      </c>
      <c r="G33" t="s">
        <v>14</v>
      </c>
      <c r="H33" s="2">
        <v>49850000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</v>
      </c>
      <c r="O33">
        <f t="shared" si="6"/>
        <v>0</v>
      </c>
      <c r="P33">
        <f t="shared" si="7"/>
        <v>0</v>
      </c>
      <c r="Q33">
        <f t="shared" si="8"/>
        <v>0</v>
      </c>
      <c r="R33" s="11">
        <f t="shared" si="9"/>
        <v>0</v>
      </c>
      <c r="S33" s="12">
        <f t="shared" si="10"/>
        <v>0</v>
      </c>
      <c r="T33" s="11">
        <f t="shared" si="11"/>
        <v>0</v>
      </c>
      <c r="U33" s="12">
        <f t="shared" si="12"/>
        <v>0</v>
      </c>
      <c r="V33" s="11">
        <f t="shared" si="13"/>
        <v>0</v>
      </c>
      <c r="W33" s="12">
        <f t="shared" si="14"/>
        <v>0</v>
      </c>
      <c r="X33" s="11">
        <f t="shared" si="15"/>
        <v>0</v>
      </c>
      <c r="Y33" s="12">
        <f t="shared" si="16"/>
        <v>0</v>
      </c>
      <c r="Z33" s="11">
        <f t="shared" si="17"/>
        <v>1</v>
      </c>
      <c r="AA33" s="12">
        <f t="shared" si="18"/>
        <v>0</v>
      </c>
      <c r="AB33" s="11">
        <f t="shared" si="19"/>
        <v>0</v>
      </c>
      <c r="AC33" s="12">
        <f t="shared" si="20"/>
        <v>0</v>
      </c>
      <c r="AD33" s="11">
        <f t="shared" si="21"/>
        <v>0</v>
      </c>
      <c r="AE33" s="12">
        <f t="shared" si="22"/>
        <v>0</v>
      </c>
      <c r="AF33" s="11">
        <f t="shared" si="23"/>
        <v>0</v>
      </c>
      <c r="AG33" s="12">
        <f t="shared" si="24"/>
        <v>0</v>
      </c>
      <c r="AH33" s="11">
        <f t="shared" si="25"/>
        <v>0</v>
      </c>
      <c r="AI33" s="12">
        <f t="shared" si="26"/>
        <v>0</v>
      </c>
      <c r="AJ33" s="11">
        <f t="shared" si="27"/>
        <v>0</v>
      </c>
      <c r="AK33" s="12">
        <f t="shared" si="28"/>
        <v>0</v>
      </c>
    </row>
    <row r="34" spans="1:37" x14ac:dyDescent="0.3">
      <c r="A34">
        <v>571897</v>
      </c>
      <c r="C34" s="1">
        <v>43440</v>
      </c>
      <c r="D34">
        <v>13</v>
      </c>
      <c r="E34" t="s">
        <v>255</v>
      </c>
      <c r="F34" t="s">
        <v>178</v>
      </c>
      <c r="G34" t="s">
        <v>155</v>
      </c>
      <c r="H34" s="2">
        <v>55060000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0</v>
      </c>
      <c r="N34">
        <f t="shared" si="5"/>
        <v>0</v>
      </c>
      <c r="O34">
        <f t="shared" si="6"/>
        <v>0</v>
      </c>
      <c r="P34">
        <f t="shared" si="7"/>
        <v>0</v>
      </c>
      <c r="Q34">
        <f t="shared" si="8"/>
        <v>0</v>
      </c>
      <c r="R34" s="11">
        <f t="shared" si="9"/>
        <v>0</v>
      </c>
      <c r="S34" s="12">
        <f t="shared" si="10"/>
        <v>0</v>
      </c>
      <c r="T34" s="11">
        <f t="shared" si="11"/>
        <v>0</v>
      </c>
      <c r="U34" s="12">
        <f t="shared" si="12"/>
        <v>0</v>
      </c>
      <c r="V34" s="11">
        <f t="shared" si="13"/>
        <v>0</v>
      </c>
      <c r="W34" s="12">
        <f t="shared" si="14"/>
        <v>0</v>
      </c>
      <c r="X34" s="11">
        <f t="shared" si="15"/>
        <v>0</v>
      </c>
      <c r="Y34" s="12">
        <f t="shared" si="16"/>
        <v>0</v>
      </c>
      <c r="Z34" s="11">
        <f t="shared" si="17"/>
        <v>0</v>
      </c>
      <c r="AA34" s="12">
        <f t="shared" si="18"/>
        <v>0</v>
      </c>
      <c r="AB34" s="11">
        <f t="shared" si="19"/>
        <v>0</v>
      </c>
      <c r="AC34" s="12">
        <f t="shared" si="20"/>
        <v>0</v>
      </c>
      <c r="AD34" s="11">
        <f t="shared" si="21"/>
        <v>0</v>
      </c>
      <c r="AE34" s="12">
        <f t="shared" si="22"/>
        <v>0</v>
      </c>
      <c r="AF34" s="11">
        <f t="shared" si="23"/>
        <v>0</v>
      </c>
      <c r="AG34" s="12">
        <f t="shared" si="24"/>
        <v>0</v>
      </c>
      <c r="AH34" s="11">
        <f t="shared" si="25"/>
        <v>0</v>
      </c>
      <c r="AI34" s="12">
        <f t="shared" si="26"/>
        <v>0</v>
      </c>
      <c r="AJ34" s="11">
        <f t="shared" si="27"/>
        <v>0</v>
      </c>
      <c r="AK34" s="12">
        <f t="shared" si="28"/>
        <v>0</v>
      </c>
    </row>
    <row r="35" spans="1:37" x14ac:dyDescent="0.3">
      <c r="C35" s="1"/>
      <c r="H35" s="2"/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7"/>
        <v>0</v>
      </c>
      <c r="Q35">
        <f t="shared" si="8"/>
        <v>0</v>
      </c>
      <c r="R35" s="11">
        <f t="shared" si="9"/>
        <v>0</v>
      </c>
      <c r="S35" s="12">
        <f t="shared" si="10"/>
        <v>0</v>
      </c>
      <c r="T35" s="11">
        <f t="shared" si="11"/>
        <v>0</v>
      </c>
      <c r="U35" s="12">
        <f t="shared" si="12"/>
        <v>0</v>
      </c>
      <c r="V35" s="11">
        <f t="shared" si="13"/>
        <v>0</v>
      </c>
      <c r="W35" s="12">
        <f t="shared" si="14"/>
        <v>0</v>
      </c>
      <c r="X35" s="11">
        <f t="shared" si="15"/>
        <v>0</v>
      </c>
      <c r="Y35" s="12">
        <f t="shared" si="16"/>
        <v>0</v>
      </c>
      <c r="Z35" s="11">
        <f t="shared" si="17"/>
        <v>0</v>
      </c>
      <c r="AA35" s="12">
        <f t="shared" si="18"/>
        <v>0</v>
      </c>
      <c r="AB35" s="11">
        <f t="shared" si="19"/>
        <v>0</v>
      </c>
      <c r="AC35" s="12">
        <f t="shared" si="20"/>
        <v>0</v>
      </c>
      <c r="AD35" s="11">
        <f t="shared" si="21"/>
        <v>0</v>
      </c>
      <c r="AE35" s="12">
        <f t="shared" si="22"/>
        <v>0</v>
      </c>
      <c r="AF35" s="11">
        <f t="shared" si="23"/>
        <v>0</v>
      </c>
      <c r="AG35" s="12">
        <f t="shared" si="24"/>
        <v>0</v>
      </c>
      <c r="AH35" s="11">
        <f t="shared" si="25"/>
        <v>0</v>
      </c>
      <c r="AI35" s="12">
        <f t="shared" si="26"/>
        <v>0</v>
      </c>
      <c r="AJ35" s="11">
        <f t="shared" si="27"/>
        <v>0</v>
      </c>
      <c r="AK35" s="12">
        <f t="shared" si="28"/>
        <v>0</v>
      </c>
    </row>
    <row r="36" spans="1:37" x14ac:dyDescent="0.3">
      <c r="A36">
        <v>572539</v>
      </c>
      <c r="C36" s="1">
        <v>43438</v>
      </c>
      <c r="D36">
        <v>1</v>
      </c>
      <c r="E36" t="s">
        <v>256</v>
      </c>
      <c r="F36" t="s">
        <v>165</v>
      </c>
      <c r="G36" t="s">
        <v>156</v>
      </c>
      <c r="H36" s="2">
        <v>7211983</v>
      </c>
      <c r="J36">
        <f t="shared" si="1"/>
        <v>1</v>
      </c>
      <c r="K36">
        <f t="shared" si="2"/>
        <v>1</v>
      </c>
      <c r="L36">
        <f t="shared" si="3"/>
        <v>0</v>
      </c>
      <c r="M36">
        <f t="shared" si="4"/>
        <v>0</v>
      </c>
      <c r="N36">
        <f t="shared" si="5"/>
        <v>0</v>
      </c>
      <c r="O36">
        <f t="shared" si="6"/>
        <v>0</v>
      </c>
      <c r="P36">
        <f t="shared" si="7"/>
        <v>0</v>
      </c>
      <c r="Q36">
        <f t="shared" si="8"/>
        <v>0</v>
      </c>
      <c r="R36" s="11">
        <f t="shared" si="9"/>
        <v>0</v>
      </c>
      <c r="S36" s="12">
        <f t="shared" si="10"/>
        <v>0</v>
      </c>
      <c r="T36" s="11">
        <f t="shared" si="11"/>
        <v>0</v>
      </c>
      <c r="U36" s="12">
        <f t="shared" si="12"/>
        <v>0</v>
      </c>
      <c r="V36" s="11">
        <f t="shared" si="13"/>
        <v>0</v>
      </c>
      <c r="W36" s="12">
        <f t="shared" si="14"/>
        <v>0</v>
      </c>
      <c r="X36" s="11">
        <f t="shared" si="15"/>
        <v>0</v>
      </c>
      <c r="Y36" s="12">
        <f t="shared" si="16"/>
        <v>0</v>
      </c>
      <c r="Z36" s="11">
        <f t="shared" si="17"/>
        <v>0</v>
      </c>
      <c r="AA36" s="12">
        <f t="shared" si="18"/>
        <v>0</v>
      </c>
      <c r="AB36" s="11">
        <f t="shared" si="19"/>
        <v>0</v>
      </c>
      <c r="AC36" s="12">
        <f t="shared" si="20"/>
        <v>0</v>
      </c>
      <c r="AD36" s="11">
        <f t="shared" si="21"/>
        <v>0</v>
      </c>
      <c r="AE36" s="12">
        <f t="shared" si="22"/>
        <v>0</v>
      </c>
      <c r="AF36" s="11">
        <f t="shared" si="23"/>
        <v>0</v>
      </c>
      <c r="AG36" s="12">
        <f t="shared" si="24"/>
        <v>0</v>
      </c>
      <c r="AH36" s="11">
        <f t="shared" si="25"/>
        <v>0</v>
      </c>
      <c r="AI36" s="12">
        <f t="shared" si="26"/>
        <v>0</v>
      </c>
      <c r="AJ36" s="11">
        <f t="shared" si="27"/>
        <v>0</v>
      </c>
      <c r="AK36" s="12">
        <f t="shared" si="28"/>
        <v>0</v>
      </c>
    </row>
    <row r="37" spans="1:37" x14ac:dyDescent="0.3">
      <c r="A37">
        <v>572539</v>
      </c>
      <c r="C37" s="1">
        <v>43438</v>
      </c>
      <c r="D37">
        <v>2</v>
      </c>
      <c r="E37" t="s">
        <v>256</v>
      </c>
      <c r="F37" t="s">
        <v>165</v>
      </c>
      <c r="G37" t="s">
        <v>39</v>
      </c>
      <c r="H37" s="2">
        <v>8325250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</v>
      </c>
      <c r="N37">
        <f t="shared" si="5"/>
        <v>0</v>
      </c>
      <c r="O37">
        <f t="shared" si="6"/>
        <v>0</v>
      </c>
      <c r="P37">
        <f t="shared" si="7"/>
        <v>0</v>
      </c>
      <c r="Q37">
        <f t="shared" si="8"/>
        <v>0</v>
      </c>
      <c r="R37" s="11">
        <f t="shared" si="9"/>
        <v>0</v>
      </c>
      <c r="S37" s="12">
        <f t="shared" si="10"/>
        <v>0</v>
      </c>
      <c r="T37" s="11">
        <f t="shared" si="11"/>
        <v>0</v>
      </c>
      <c r="U37" s="12">
        <f t="shared" si="12"/>
        <v>0</v>
      </c>
      <c r="V37" s="11">
        <f t="shared" si="13"/>
        <v>0</v>
      </c>
      <c r="W37" s="12">
        <f t="shared" si="14"/>
        <v>0</v>
      </c>
      <c r="X37" s="11">
        <f t="shared" si="15"/>
        <v>0</v>
      </c>
      <c r="Y37" s="12">
        <f t="shared" si="16"/>
        <v>0</v>
      </c>
      <c r="Z37" s="11">
        <f t="shared" si="17"/>
        <v>0</v>
      </c>
      <c r="AA37" s="12">
        <f t="shared" si="18"/>
        <v>0</v>
      </c>
      <c r="AB37" s="11">
        <f t="shared" si="19"/>
        <v>0</v>
      </c>
      <c r="AC37" s="12">
        <f t="shared" si="20"/>
        <v>0</v>
      </c>
      <c r="AD37" s="11">
        <f t="shared" si="21"/>
        <v>0</v>
      </c>
      <c r="AE37" s="12">
        <f t="shared" si="22"/>
        <v>0</v>
      </c>
      <c r="AF37" s="11">
        <f t="shared" si="23"/>
        <v>0</v>
      </c>
      <c r="AG37" s="12">
        <f t="shared" si="24"/>
        <v>0</v>
      </c>
      <c r="AH37" s="11">
        <f t="shared" si="25"/>
        <v>1</v>
      </c>
      <c r="AI37" s="12">
        <f t="shared" si="26"/>
        <v>0</v>
      </c>
      <c r="AJ37" s="11">
        <f t="shared" si="27"/>
        <v>0</v>
      </c>
      <c r="AK37" s="12">
        <f t="shared" si="28"/>
        <v>0</v>
      </c>
    </row>
    <row r="38" spans="1:37" x14ac:dyDescent="0.3">
      <c r="A38">
        <v>572539</v>
      </c>
      <c r="C38" s="1">
        <v>43438</v>
      </c>
      <c r="D38">
        <v>3</v>
      </c>
      <c r="E38" t="s">
        <v>256</v>
      </c>
      <c r="F38" t="s">
        <v>165</v>
      </c>
      <c r="G38" t="s">
        <v>18</v>
      </c>
      <c r="H38" s="2">
        <v>8332000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</v>
      </c>
      <c r="N38">
        <f t="shared" si="5"/>
        <v>0</v>
      </c>
      <c r="O38">
        <f t="shared" si="6"/>
        <v>0</v>
      </c>
      <c r="P38">
        <f t="shared" si="7"/>
        <v>0</v>
      </c>
      <c r="Q38">
        <f t="shared" si="8"/>
        <v>0</v>
      </c>
      <c r="R38" s="11">
        <f t="shared" si="9"/>
        <v>0</v>
      </c>
      <c r="S38" s="12">
        <f t="shared" si="10"/>
        <v>0</v>
      </c>
      <c r="T38" s="11">
        <f t="shared" si="11"/>
        <v>0</v>
      </c>
      <c r="U38" s="12">
        <f t="shared" si="12"/>
        <v>0</v>
      </c>
      <c r="V38" s="11">
        <f t="shared" si="13"/>
        <v>0</v>
      </c>
      <c r="W38" s="12">
        <f t="shared" si="14"/>
        <v>0</v>
      </c>
      <c r="X38" s="11">
        <f t="shared" si="15"/>
        <v>0</v>
      </c>
      <c r="Y38" s="12">
        <f t="shared" si="16"/>
        <v>0</v>
      </c>
      <c r="Z38" s="11">
        <f t="shared" si="17"/>
        <v>0</v>
      </c>
      <c r="AA38" s="12">
        <f t="shared" si="18"/>
        <v>0</v>
      </c>
      <c r="AB38" s="11">
        <f t="shared" si="19"/>
        <v>0</v>
      </c>
      <c r="AC38" s="12">
        <f t="shared" si="20"/>
        <v>0</v>
      </c>
      <c r="AD38" s="11">
        <f t="shared" si="21"/>
        <v>1</v>
      </c>
      <c r="AE38" s="12">
        <f t="shared" si="22"/>
        <v>0</v>
      </c>
      <c r="AF38" s="11">
        <f t="shared" si="23"/>
        <v>0</v>
      </c>
      <c r="AG38" s="12">
        <f t="shared" si="24"/>
        <v>0</v>
      </c>
      <c r="AH38" s="11">
        <f t="shared" si="25"/>
        <v>0</v>
      </c>
      <c r="AI38" s="12">
        <f t="shared" si="26"/>
        <v>0</v>
      </c>
      <c r="AJ38" s="11">
        <f t="shared" si="27"/>
        <v>0</v>
      </c>
      <c r="AK38" s="12">
        <f t="shared" si="28"/>
        <v>0</v>
      </c>
    </row>
    <row r="39" spans="1:37" x14ac:dyDescent="0.3">
      <c r="A39">
        <v>572539</v>
      </c>
      <c r="C39" s="1">
        <v>43438</v>
      </c>
      <c r="D39">
        <v>4</v>
      </c>
      <c r="E39" t="s">
        <v>256</v>
      </c>
      <c r="F39" t="s">
        <v>165</v>
      </c>
      <c r="G39" t="s">
        <v>13</v>
      </c>
      <c r="H39" s="2">
        <v>8434368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0</v>
      </c>
      <c r="N39">
        <f t="shared" si="5"/>
        <v>1</v>
      </c>
      <c r="O39">
        <f t="shared" si="6"/>
        <v>0</v>
      </c>
      <c r="P39">
        <f t="shared" si="7"/>
        <v>0</v>
      </c>
      <c r="Q39">
        <f t="shared" si="8"/>
        <v>0</v>
      </c>
      <c r="R39" s="11">
        <f t="shared" si="9"/>
        <v>0</v>
      </c>
      <c r="S39" s="12">
        <f t="shared" si="10"/>
        <v>0</v>
      </c>
      <c r="T39" s="11">
        <f t="shared" si="11"/>
        <v>0</v>
      </c>
      <c r="U39" s="12">
        <f t="shared" si="12"/>
        <v>0</v>
      </c>
      <c r="V39" s="11">
        <f t="shared" si="13"/>
        <v>0</v>
      </c>
      <c r="W39" s="12">
        <f t="shared" si="14"/>
        <v>0</v>
      </c>
      <c r="X39" s="11">
        <f t="shared" si="15"/>
        <v>0</v>
      </c>
      <c r="Y39" s="12">
        <f t="shared" si="16"/>
        <v>0</v>
      </c>
      <c r="Z39" s="11">
        <f t="shared" si="17"/>
        <v>0</v>
      </c>
      <c r="AA39" s="12">
        <f t="shared" si="18"/>
        <v>0</v>
      </c>
      <c r="AB39" s="11">
        <f t="shared" si="19"/>
        <v>0</v>
      </c>
      <c r="AC39" s="12">
        <f t="shared" si="20"/>
        <v>0</v>
      </c>
      <c r="AD39" s="11">
        <f t="shared" si="21"/>
        <v>0</v>
      </c>
      <c r="AE39" s="12">
        <f t="shared" si="22"/>
        <v>0</v>
      </c>
      <c r="AF39" s="11">
        <f t="shared" si="23"/>
        <v>0</v>
      </c>
      <c r="AG39" s="12">
        <f t="shared" si="24"/>
        <v>0</v>
      </c>
      <c r="AH39" s="11">
        <f t="shared" si="25"/>
        <v>0</v>
      </c>
      <c r="AI39" s="12">
        <f t="shared" si="26"/>
        <v>0</v>
      </c>
      <c r="AJ39" s="11">
        <f t="shared" si="27"/>
        <v>0</v>
      </c>
      <c r="AK39" s="12">
        <f t="shared" si="28"/>
        <v>0</v>
      </c>
    </row>
    <row r="40" spans="1:37" x14ac:dyDescent="0.3">
      <c r="A40">
        <v>572539</v>
      </c>
      <c r="C40" s="1">
        <v>43438</v>
      </c>
      <c r="D40">
        <v>5</v>
      </c>
      <c r="E40" t="s">
        <v>256</v>
      </c>
      <c r="F40" t="s">
        <v>165</v>
      </c>
      <c r="G40" t="s">
        <v>21</v>
      </c>
      <c r="H40" s="2">
        <v>8915725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0</v>
      </c>
      <c r="N40">
        <f t="shared" si="5"/>
        <v>0</v>
      </c>
      <c r="O40">
        <f t="shared" si="6"/>
        <v>0</v>
      </c>
      <c r="P40">
        <f t="shared" si="7"/>
        <v>0</v>
      </c>
      <c r="Q40">
        <f t="shared" si="8"/>
        <v>0</v>
      </c>
      <c r="R40" s="11">
        <f t="shared" si="9"/>
        <v>0</v>
      </c>
      <c r="S40" s="12">
        <f t="shared" si="10"/>
        <v>0</v>
      </c>
      <c r="T40" s="11">
        <f t="shared" si="11"/>
        <v>0</v>
      </c>
      <c r="U40" s="12">
        <f t="shared" si="12"/>
        <v>0</v>
      </c>
      <c r="V40" s="11">
        <f t="shared" si="13"/>
        <v>0</v>
      </c>
      <c r="W40" s="12">
        <f t="shared" si="14"/>
        <v>0</v>
      </c>
      <c r="X40" s="11">
        <f t="shared" si="15"/>
        <v>1</v>
      </c>
      <c r="Y40" s="12">
        <f t="shared" si="16"/>
        <v>0</v>
      </c>
      <c r="Z40" s="11">
        <f t="shared" si="17"/>
        <v>0</v>
      </c>
      <c r="AA40" s="12">
        <f t="shared" si="18"/>
        <v>0</v>
      </c>
      <c r="AB40" s="11">
        <f t="shared" si="19"/>
        <v>0</v>
      </c>
      <c r="AC40" s="12">
        <f t="shared" si="20"/>
        <v>0</v>
      </c>
      <c r="AD40" s="11">
        <f t="shared" si="21"/>
        <v>0</v>
      </c>
      <c r="AE40" s="12">
        <f t="shared" si="22"/>
        <v>0</v>
      </c>
      <c r="AF40" s="11">
        <f t="shared" si="23"/>
        <v>0</v>
      </c>
      <c r="AG40" s="12">
        <f t="shared" si="24"/>
        <v>0</v>
      </c>
      <c r="AH40" s="11">
        <f t="shared" si="25"/>
        <v>0</v>
      </c>
      <c r="AI40" s="12">
        <f t="shared" si="26"/>
        <v>0</v>
      </c>
      <c r="AJ40" s="11">
        <f t="shared" si="27"/>
        <v>0</v>
      </c>
      <c r="AK40" s="12">
        <f t="shared" si="28"/>
        <v>0</v>
      </c>
    </row>
    <row r="41" spans="1:37" x14ac:dyDescent="0.3">
      <c r="A41">
        <v>572539</v>
      </c>
      <c r="C41" s="1">
        <v>43438</v>
      </c>
      <c r="D41">
        <v>6</v>
      </c>
      <c r="E41" t="s">
        <v>256</v>
      </c>
      <c r="F41" t="s">
        <v>165</v>
      </c>
      <c r="G41" t="s">
        <v>12</v>
      </c>
      <c r="H41" s="2">
        <v>9392910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</v>
      </c>
      <c r="O41">
        <f t="shared" si="6"/>
        <v>0</v>
      </c>
      <c r="P41">
        <f t="shared" si="7"/>
        <v>0</v>
      </c>
      <c r="Q41">
        <f t="shared" si="8"/>
        <v>0</v>
      </c>
      <c r="R41" s="11">
        <f t="shared" si="9"/>
        <v>0</v>
      </c>
      <c r="S41" s="12">
        <f t="shared" si="10"/>
        <v>0</v>
      </c>
      <c r="T41" s="11">
        <f t="shared" si="11"/>
        <v>0</v>
      </c>
      <c r="U41" s="12">
        <f t="shared" si="12"/>
        <v>0</v>
      </c>
      <c r="V41" s="11">
        <f t="shared" si="13"/>
        <v>1</v>
      </c>
      <c r="W41" s="12">
        <f t="shared" si="14"/>
        <v>0</v>
      </c>
      <c r="X41" s="11">
        <f t="shared" si="15"/>
        <v>0</v>
      </c>
      <c r="Y41" s="12">
        <f t="shared" si="16"/>
        <v>0</v>
      </c>
      <c r="Z41" s="11">
        <f t="shared" si="17"/>
        <v>0</v>
      </c>
      <c r="AA41" s="12">
        <f t="shared" si="18"/>
        <v>0</v>
      </c>
      <c r="AB41" s="11">
        <f t="shared" si="19"/>
        <v>0</v>
      </c>
      <c r="AC41" s="12">
        <f t="shared" si="20"/>
        <v>0</v>
      </c>
      <c r="AD41" s="11">
        <f t="shared" si="21"/>
        <v>0</v>
      </c>
      <c r="AE41" s="12">
        <f t="shared" si="22"/>
        <v>0</v>
      </c>
      <c r="AF41" s="11">
        <f t="shared" si="23"/>
        <v>0</v>
      </c>
      <c r="AG41" s="12">
        <f t="shared" si="24"/>
        <v>0</v>
      </c>
      <c r="AH41" s="11">
        <f t="shared" si="25"/>
        <v>0</v>
      </c>
      <c r="AI41" s="12">
        <f t="shared" si="26"/>
        <v>0</v>
      </c>
      <c r="AJ41" s="11">
        <f t="shared" si="27"/>
        <v>0</v>
      </c>
      <c r="AK41" s="12">
        <f t="shared" si="28"/>
        <v>0</v>
      </c>
    </row>
    <row r="42" spans="1:37" x14ac:dyDescent="0.3">
      <c r="A42">
        <v>572539</v>
      </c>
      <c r="C42" s="1">
        <v>43438</v>
      </c>
      <c r="D42">
        <v>7</v>
      </c>
      <c r="E42" t="s">
        <v>256</v>
      </c>
      <c r="F42" t="s">
        <v>165</v>
      </c>
      <c r="G42" t="s">
        <v>91</v>
      </c>
      <c r="H42" s="2">
        <v>9569000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P42">
        <f t="shared" si="7"/>
        <v>0</v>
      </c>
      <c r="Q42">
        <f t="shared" si="8"/>
        <v>0</v>
      </c>
      <c r="R42" s="11">
        <f t="shared" si="9"/>
        <v>0</v>
      </c>
      <c r="S42" s="12">
        <f t="shared" si="10"/>
        <v>0</v>
      </c>
      <c r="T42" s="11">
        <f t="shared" si="11"/>
        <v>0</v>
      </c>
      <c r="U42" s="12">
        <f t="shared" si="12"/>
        <v>0</v>
      </c>
      <c r="V42" s="11">
        <f t="shared" si="13"/>
        <v>0</v>
      </c>
      <c r="W42" s="12">
        <f t="shared" si="14"/>
        <v>0</v>
      </c>
      <c r="X42" s="11">
        <f t="shared" si="15"/>
        <v>0</v>
      </c>
      <c r="Y42" s="12">
        <f t="shared" si="16"/>
        <v>0</v>
      </c>
      <c r="Z42" s="11">
        <f t="shared" si="17"/>
        <v>0</v>
      </c>
      <c r="AA42" s="12">
        <f t="shared" si="18"/>
        <v>0</v>
      </c>
      <c r="AB42" s="11">
        <f t="shared" si="19"/>
        <v>0</v>
      </c>
      <c r="AC42" s="12">
        <f t="shared" si="20"/>
        <v>0</v>
      </c>
      <c r="AD42" s="11">
        <f t="shared" si="21"/>
        <v>0</v>
      </c>
      <c r="AE42" s="12">
        <f t="shared" si="22"/>
        <v>0</v>
      </c>
      <c r="AF42" s="11">
        <f t="shared" si="23"/>
        <v>0</v>
      </c>
      <c r="AG42" s="12">
        <f t="shared" si="24"/>
        <v>0</v>
      </c>
      <c r="AH42" s="11">
        <f t="shared" si="25"/>
        <v>0</v>
      </c>
      <c r="AI42" s="12">
        <f t="shared" si="26"/>
        <v>0</v>
      </c>
      <c r="AJ42" s="11">
        <f t="shared" si="27"/>
        <v>0</v>
      </c>
      <c r="AK42" s="12">
        <f t="shared" si="28"/>
        <v>0</v>
      </c>
    </row>
    <row r="43" spans="1:37" x14ac:dyDescent="0.3">
      <c r="A43">
        <v>572539</v>
      </c>
      <c r="C43" s="1">
        <v>43438</v>
      </c>
      <c r="D43">
        <v>8</v>
      </c>
      <c r="E43" t="s">
        <v>256</v>
      </c>
      <c r="F43" t="s">
        <v>165</v>
      </c>
      <c r="G43" t="s">
        <v>38</v>
      </c>
      <c r="H43" s="2">
        <v>9958410</v>
      </c>
      <c r="J43">
        <f t="shared" si="1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P43">
        <f t="shared" si="7"/>
        <v>0</v>
      </c>
      <c r="Q43">
        <f t="shared" si="8"/>
        <v>0</v>
      </c>
      <c r="R43" s="11">
        <f t="shared" si="9"/>
        <v>0</v>
      </c>
      <c r="S43" s="12">
        <f t="shared" si="10"/>
        <v>0</v>
      </c>
      <c r="T43" s="11">
        <f t="shared" si="11"/>
        <v>0</v>
      </c>
      <c r="U43" s="12">
        <f t="shared" si="12"/>
        <v>0</v>
      </c>
      <c r="V43" s="11">
        <f t="shared" si="13"/>
        <v>0</v>
      </c>
      <c r="W43" s="12">
        <f t="shared" si="14"/>
        <v>0</v>
      </c>
      <c r="X43" s="11">
        <f t="shared" si="15"/>
        <v>0</v>
      </c>
      <c r="Y43" s="12">
        <f t="shared" si="16"/>
        <v>0</v>
      </c>
      <c r="Z43" s="11">
        <f t="shared" si="17"/>
        <v>0</v>
      </c>
      <c r="AA43" s="12">
        <f t="shared" si="18"/>
        <v>0</v>
      </c>
      <c r="AB43" s="11">
        <f t="shared" si="19"/>
        <v>0</v>
      </c>
      <c r="AC43" s="12">
        <f t="shared" si="20"/>
        <v>0</v>
      </c>
      <c r="AD43" s="11">
        <f t="shared" si="21"/>
        <v>0</v>
      </c>
      <c r="AE43" s="12">
        <f t="shared" si="22"/>
        <v>0</v>
      </c>
      <c r="AF43" s="11">
        <f t="shared" si="23"/>
        <v>0</v>
      </c>
      <c r="AG43" s="12">
        <f t="shared" si="24"/>
        <v>0</v>
      </c>
      <c r="AH43" s="11">
        <f t="shared" si="25"/>
        <v>0</v>
      </c>
      <c r="AI43" s="12">
        <f t="shared" si="26"/>
        <v>0</v>
      </c>
      <c r="AJ43" s="11">
        <f t="shared" si="27"/>
        <v>0</v>
      </c>
      <c r="AK43" s="12">
        <f t="shared" si="28"/>
        <v>0</v>
      </c>
    </row>
    <row r="46" spans="1:37" x14ac:dyDescent="0.3">
      <c r="L46" s="3"/>
      <c r="M46" s="3"/>
    </row>
  </sheetData>
  <mergeCells count="14">
    <mergeCell ref="T1:U1"/>
    <mergeCell ref="AJ1:AK1"/>
    <mergeCell ref="AH1:AI1"/>
    <mergeCell ref="L1:M1"/>
    <mergeCell ref="J1:K1"/>
    <mergeCell ref="P1:Q1"/>
    <mergeCell ref="Z1:AA1"/>
    <mergeCell ref="N1:O1"/>
    <mergeCell ref="R1:S1"/>
    <mergeCell ref="AB1:AC1"/>
    <mergeCell ref="AF1:AG1"/>
    <mergeCell ref="AD1:AE1"/>
    <mergeCell ref="X1:Y1"/>
    <mergeCell ref="V1:W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Competitor Analysis</vt:lpstr>
      <vt:lpstr>ALL</vt:lpstr>
      <vt:lpstr>Sheet2</vt:lpstr>
      <vt:lpstr>2022</vt:lpstr>
      <vt:lpstr>2021</vt:lpstr>
      <vt:lpstr>2020</vt:lpstr>
      <vt:lpstr>2019</vt:lpstr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Kayser</dc:creator>
  <cp:lastModifiedBy>destinee adams</cp:lastModifiedBy>
  <dcterms:created xsi:type="dcterms:W3CDTF">2023-02-03T17:24:07Z</dcterms:created>
  <dcterms:modified xsi:type="dcterms:W3CDTF">2023-03-10T14:02:36Z</dcterms:modified>
</cp:coreProperties>
</file>