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<sst xmlns="http://schemas.openxmlformats.org/spreadsheetml/2006/main" count="21" uniqueCount="8">
  <si>
    <t>Notes:</t>
  </si>
  <si>
    <t>MONDAY</t>
  </si>
  <si>
    <t>Parent Teacher conferences 7pm</t>
  </si>
  <si>
    <t>March</t>
  </si>
  <si>
    <t>Talent Takeover Competition</t>
  </si>
  <si>
    <t xml:space="preserve">Gifts and Talents Practice </t>
  </si>
  <si>
    <t>Class Evaluation</t>
  </si>
  <si>
    <t>New Parent/Student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</si>
</sst>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2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11"/>
      <name val="Lancelot"/>
    </font>
    <font>
      <b/>
      <sz val="28"/>
      <color theme="0"/>
      <name val="Lancelot"/>
    </font>
    <font>
      <sz val="36"/>
      <color theme="4" tint="-0.24994659260841701"/>
      <name val="Lancelot"/>
    </font>
    <font>
      <sz val="10"/>
      <name val="Lancelot"/>
    </font>
    <font>
      <b/>
      <sz val="11"/>
      <color theme="0"/>
      <name val="Lancelot"/>
    </font>
    <font>
      <sz val="16"/>
      <color theme="1"/>
      <name val="Lancelot"/>
    </font>
    <font>
      <sz val="11"/>
      <color theme="1"/>
      <name val="Lancelo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14" fillId="2" borderId="0" xfId="0" applyFont="1" applyFill="1"/>
    <xf numFmtId="0" fontId="15" fillId="6" borderId="0" xfId="9" applyFont="1">
      <alignment horizontal="center"/>
    </xf>
    <xf numFmtId="0" fontId="16" fillId="0" borderId="0" xfId="2" applyFont="1">
      <alignment horizontal="left" indent="3"/>
    </xf>
    <xf numFmtId="0" fontId="14" fillId="0" borderId="0" xfId="0" applyFont="1"/>
    <xf numFmtId="0" fontId="17" fillId="0" borderId="0" xfId="0" applyFont="1"/>
    <xf numFmtId="0" fontId="18" fillId="7" borderId="3" xfId="10" applyFont="1" applyAlignment="1">
      <alignment horizontal="left" vertical="center" indent="1"/>
    </xf>
    <xf numFmtId="0" fontId="18" fillId="6" borderId="3" xfId="11" applyFont="1" applyAlignment="1">
      <alignment horizontal="left" vertical="center" indent="1"/>
    </xf>
    <xf numFmtId="164" fontId="19" fillId="0" borderId="9" xfId="5" applyFont="1" applyFill="1">
      <alignment horizontal="left" vertical="center" wrapText="1" indent="1"/>
    </xf>
    <xf numFmtId="164" fontId="19" fillId="0" borderId="4" xfId="5" applyFont="1" applyFill="1" applyBorder="1">
      <alignment horizontal="left" vertical="center" wrapText="1" indent="1"/>
    </xf>
    <xf numFmtId="0" fontId="20" fillId="0" borderId="6" xfId="6" applyNumberFormat="1" applyFont="1" applyFill="1">
      <alignment horizontal="left" vertical="top" wrapText="1" indent="1"/>
    </xf>
    <xf numFmtId="0" fontId="20" fillId="0" borderId="5" xfId="6" applyNumberFormat="1" applyFont="1" applyFill="1" applyBorder="1">
      <alignment horizontal="left" vertical="top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J168"/>
  <sheetViews>
    <sheetView showGridLines="0" tabSelected="1" zoomScaleNormal="100" workbookViewId="0">
      <selection sqref="A1:J12"/>
    </sheetView>
  </sheetViews>
  <sheetFormatPr defaultColWidth="8.75" defaultRowHeight="16.5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10" ht="54" customHeight="1">
      <c r="A1" s="18"/>
      <c r="B1" s="19">
        <f ca="1">YEAR(TODAY())</f>
        <v>2017</v>
      </c>
      <c r="C1" s="20" t="s">
        <v>3</v>
      </c>
      <c r="D1" s="18"/>
      <c r="E1" s="18"/>
      <c r="F1" s="18"/>
      <c r="G1" s="18"/>
      <c r="H1" s="18"/>
      <c r="I1" s="21"/>
      <c r="J1" s="21"/>
    </row>
    <row r="2" spans="1:10" ht="14.25" customHeight="1">
      <c r="A2" s="22"/>
      <c r="B2" s="23" t="s">
        <v>1</v>
      </c>
      <c r="C2" s="24" t="str">
        <f ca="1">UPPER(TEXT(C3,"dddd"))</f>
        <v>TUESDAY</v>
      </c>
      <c r="D2" s="23" t="str">
        <f t="shared" ref="D2:H2" ca="1" si="0">UPPER(TEXT(D3,"dddd"))</f>
        <v>WEDNESDAY</v>
      </c>
      <c r="E2" s="24" t="str">
        <f t="shared" ca="1" si="0"/>
        <v>THURSDAY</v>
      </c>
      <c r="F2" s="23" t="str">
        <f t="shared" ca="1" si="0"/>
        <v>FRIDAY</v>
      </c>
      <c r="G2" s="24" t="str">
        <f t="shared" ca="1" si="0"/>
        <v>SATURDAY</v>
      </c>
      <c r="H2" s="23" t="str">
        <f t="shared" ca="1" si="0"/>
        <v>SUNDAY</v>
      </c>
      <c r="I2" s="21"/>
      <c r="J2" s="21"/>
    </row>
    <row r="3" spans="1:10" ht="16.5" customHeight="1">
      <c r="A3" s="21"/>
      <c r="B3" s="25">
        <f t="array" aca="1" ref="B3:H3" ca="1">Days+1+DATE(Calendar1Year,Calendar1MonthOption,1)-WEEKDAY(DATE(Calendar1Year,Calendar1MonthOption,1),WeekdayOption)</f>
        <v>42793</v>
      </c>
      <c r="C3" s="25">
        <f ca="1"/>
        <v>42794</v>
      </c>
      <c r="D3" s="25">
        <f ca="1"/>
        <v>42795</v>
      </c>
      <c r="E3" s="25">
        <f ca="1"/>
        <v>42796</v>
      </c>
      <c r="F3" s="25">
        <f ca="1"/>
        <v>42797</v>
      </c>
      <c r="G3" s="25">
        <f ca="1"/>
        <v>42798</v>
      </c>
      <c r="H3" s="26">
        <f ca="1"/>
        <v>42799</v>
      </c>
      <c r="I3" s="21"/>
      <c r="J3" s="21"/>
    </row>
    <row r="4" spans="1:10" ht="56.25" customHeight="1">
      <c r="A4" s="21"/>
      <c r="B4" s="27"/>
      <c r="C4" s="27"/>
      <c r="D4" s="27"/>
      <c r="E4" s="27"/>
      <c r="F4" s="27" t="s">
        <v>6</v>
      </c>
      <c r="G4" s="27"/>
      <c r="H4" s="28"/>
      <c r="I4" s="21"/>
      <c r="J4" s="21"/>
    </row>
    <row r="5" spans="1:10" ht="16.5" customHeight="1">
      <c r="A5" s="21"/>
      <c r="B5" s="25">
        <f t="array" aca="1" ref="B5:H5" ca="1">Days+8+DATE(Calendar1Year,Calendar1MonthOption,1)-WEEKDAY(DATE(Calendar1Year,Calendar1MonthOption,1),WeekdayOption)</f>
        <v>42800</v>
      </c>
      <c r="C5" s="25">
        <f ca="1"/>
        <v>42801</v>
      </c>
      <c r="D5" s="25">
        <f ca="1"/>
        <v>42802</v>
      </c>
      <c r="E5" s="25">
        <f ca="1"/>
        <v>42803</v>
      </c>
      <c r="F5" s="25">
        <f ca="1"/>
        <v>42804</v>
      </c>
      <c r="G5" s="25">
        <f ca="1"/>
        <v>42805</v>
      </c>
      <c r="H5" s="26">
        <f ca="1"/>
        <v>42806</v>
      </c>
      <c r="I5" s="21"/>
      <c r="J5" s="21"/>
    </row>
    <row r="6" spans="1:10" ht="56.25" customHeight="1">
      <c r="A6" s="21"/>
      <c r="B6" s="27"/>
      <c r="C6" s="27"/>
      <c r="D6" s="27"/>
      <c r="E6" s="27" t="s">
        <v>2</v>
      </c>
      <c r="F6" s="27"/>
      <c r="G6" s="27"/>
      <c r="H6" s="27"/>
      <c r="I6" s="21"/>
      <c r="J6" s="21"/>
    </row>
    <row r="7" spans="1:10" ht="16.5" customHeight="1">
      <c r="A7" s="21"/>
      <c r="B7" s="25">
        <f t="array" aca="1" ref="B7:H7" ca="1">Days+15+DATE(Calendar1Year,Calendar1MonthOption,1)-WEEKDAY(DATE(Calendar1Year,Calendar1MonthOption,1),WeekdayOption)</f>
        <v>42807</v>
      </c>
      <c r="C7" s="25">
        <f ca="1"/>
        <v>42808</v>
      </c>
      <c r="D7" s="25">
        <f ca="1"/>
        <v>42809</v>
      </c>
      <c r="E7" s="25">
        <f ca="1"/>
        <v>42810</v>
      </c>
      <c r="F7" s="25">
        <f ca="1"/>
        <v>42811</v>
      </c>
      <c r="G7" s="25">
        <f ca="1"/>
        <v>42812</v>
      </c>
      <c r="H7" s="26">
        <f ca="1"/>
        <v>42813</v>
      </c>
      <c r="I7" s="21"/>
      <c r="J7" s="21"/>
    </row>
    <row r="8" spans="1:10" ht="56.25" customHeight="1">
      <c r="A8" s="21"/>
      <c r="B8" s="27" t="s">
        <v>5</v>
      </c>
      <c r="C8" s="27"/>
      <c r="D8" s="27" t="s">
        <v>5</v>
      </c>
      <c r="E8" s="27"/>
      <c r="F8" s="27" t="s">
        <v>5</v>
      </c>
      <c r="G8" s="27"/>
      <c r="H8" s="28"/>
      <c r="I8" s="21"/>
      <c r="J8" s="21"/>
    </row>
    <row r="9" spans="1:10" ht="16.5" customHeight="1">
      <c r="A9" s="21"/>
      <c r="B9" s="25">
        <f t="array" aca="1" ref="B9:H9" ca="1">Days+22+DATE(Calendar1Year,Calendar1MonthOption,1)-WEEKDAY(DATE(Calendar1Year,Calendar1MonthOption,1),WeekdayOption)</f>
        <v>42814</v>
      </c>
      <c r="C9" s="25">
        <f ca="1"/>
        <v>42815</v>
      </c>
      <c r="D9" s="25">
        <f ca="1"/>
        <v>42816</v>
      </c>
      <c r="E9" s="25">
        <f ca="1"/>
        <v>42817</v>
      </c>
      <c r="F9" s="25">
        <f ca="1"/>
        <v>42818</v>
      </c>
      <c r="G9" s="25">
        <f ca="1"/>
        <v>42819</v>
      </c>
      <c r="H9" s="26">
        <f ca="1"/>
        <v>42820</v>
      </c>
      <c r="I9" s="21"/>
      <c r="J9" s="21"/>
    </row>
    <row r="10" spans="1:10" ht="56.25" customHeight="1">
      <c r="A10" s="21"/>
      <c r="B10" s="27"/>
      <c r="C10" s="27"/>
      <c r="D10" s="27"/>
      <c r="E10" s="27"/>
      <c r="F10" s="27" t="s">
        <v>4</v>
      </c>
      <c r="G10" s="27"/>
      <c r="H10" s="28"/>
      <c r="I10" s="21"/>
      <c r="J10" s="21"/>
    </row>
    <row r="11" spans="1:10" ht="16.5" customHeight="1">
      <c r="A11" s="21"/>
      <c r="B11" s="25">
        <f t="array" aca="1" ref="B11:H11" ca="1">Days+29+DATE(Calendar1Year,Calendar1MonthOption,1)-WEEKDAY(DATE(Calendar1Year,Calendar1MonthOption,1),WeekdayOption)</f>
        <v>42821</v>
      </c>
      <c r="C11" s="25">
        <f ca="1"/>
        <v>42822</v>
      </c>
      <c r="D11" s="25">
        <f ca="1"/>
        <v>42823</v>
      </c>
      <c r="E11" s="25">
        <f ca="1"/>
        <v>42824</v>
      </c>
      <c r="F11" s="25">
        <f ca="1"/>
        <v>42825</v>
      </c>
      <c r="G11" s="25">
        <f ca="1"/>
        <v>42826</v>
      </c>
      <c r="H11" s="26">
        <f ca="1"/>
        <v>42827</v>
      </c>
      <c r="I11" s="21"/>
      <c r="J11" s="21"/>
    </row>
    <row r="12" spans="1:10" ht="57" customHeight="1">
      <c r="A12" s="21"/>
      <c r="B12" s="27"/>
      <c r="C12" s="27"/>
      <c r="D12" s="27" t="s">
        <v>7</v>
      </c>
      <c r="E12" s="27"/>
      <c r="F12" s="27"/>
      <c r="G12" s="27"/>
      <c r="H12" s="28"/>
      <c r="I12" s="21"/>
      <c r="J12" s="21"/>
    </row>
    <row r="13" spans="1:10" ht="16.5" customHeight="1">
      <c r="B13" s="4">
        <f t="array" aca="1" ref="B13:C13" ca="1">Days+36+DATE(Calendar1Year,Calendar1MonthOption,1)-WEEKDAY(DATE(Calendar1Year,Calendar1MonthOption,1),WeekdayOption)</f>
        <v>42828</v>
      </c>
      <c r="C13" s="4">
        <f ca="1"/>
        <v>42829</v>
      </c>
      <c r="D13" s="16" t="s">
        <v>0</v>
      </c>
      <c r="E13" s="16"/>
      <c r="F13" s="16"/>
      <c r="G13" s="16"/>
      <c r="H13" s="16"/>
    </row>
    <row r="14" spans="1:10" ht="63.75" customHeight="1">
      <c r="B14" s="10"/>
      <c r="C14" s="10"/>
      <c r="D14" s="13"/>
      <c r="E14" s="13"/>
      <c r="F14" s="13"/>
      <c r="G14" s="13"/>
      <c r="H14" s="13"/>
    </row>
    <row r="15" spans="1:10" ht="54" customHeight="1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April</v>
      </c>
      <c r="D15" s="9"/>
      <c r="E15" s="9"/>
      <c r="F15" s="9"/>
      <c r="G15" s="9"/>
      <c r="H15" s="2"/>
    </row>
    <row r="16" spans="1:10" ht="14.25" customHeight="1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>
      <c r="B17" s="4">
        <f t="array" aca="1" ref="B17:H17" ca="1">Days+1+DATE(Calendar2Year,Calendar2MonthOption,1)-WEEKDAY(DATE(Calendar2Year,Calendar2MonthOption,1),WeekdayOption)</f>
        <v>42821</v>
      </c>
      <c r="C17" s="4">
        <f ca="1"/>
        <v>42822</v>
      </c>
      <c r="D17" s="4">
        <f ca="1"/>
        <v>42823</v>
      </c>
      <c r="E17" s="4">
        <f ca="1"/>
        <v>42824</v>
      </c>
      <c r="F17" s="4">
        <f ca="1"/>
        <v>42825</v>
      </c>
      <c r="G17" s="4">
        <f ca="1"/>
        <v>42826</v>
      </c>
      <c r="H17" s="5">
        <f ca="1"/>
        <v>42827</v>
      </c>
    </row>
    <row r="18" spans="1:8" ht="56.25" customHeight="1">
      <c r="B18" s="10"/>
      <c r="C18" s="10"/>
      <c r="D18" s="10"/>
      <c r="E18" s="10"/>
      <c r="F18" s="10"/>
      <c r="G18" s="10"/>
      <c r="H18" s="11"/>
    </row>
    <row r="19" spans="1:8" ht="16.5" customHeight="1">
      <c r="B19" s="4">
        <f t="array" aca="1" ref="B19:H19" ca="1">Days+8+DATE(Calendar2Year,Calendar2MonthOption,1)-WEEKDAY(DATE(Calendar2Year,Calendar2MonthOption,1),WeekdayOption)</f>
        <v>42828</v>
      </c>
      <c r="C19" s="4">
        <f ca="1"/>
        <v>42829</v>
      </c>
      <c r="D19" s="4">
        <f ca="1"/>
        <v>42830</v>
      </c>
      <c r="E19" s="4">
        <f ca="1"/>
        <v>42831</v>
      </c>
      <c r="F19" s="4">
        <f ca="1"/>
        <v>42832</v>
      </c>
      <c r="G19" s="4">
        <f ca="1"/>
        <v>42833</v>
      </c>
      <c r="H19" s="5">
        <f ca="1"/>
        <v>42834</v>
      </c>
    </row>
    <row r="20" spans="1:8" ht="56.25" customHeight="1">
      <c r="B20" s="10"/>
      <c r="C20" s="10"/>
      <c r="D20" s="10"/>
      <c r="E20" s="10"/>
      <c r="F20" s="10"/>
      <c r="G20" s="10"/>
      <c r="H20" s="11"/>
    </row>
    <row r="21" spans="1:8" ht="16.5" customHeight="1">
      <c r="B21" s="4">
        <f t="array" aca="1" ref="B21:H21" ca="1">Days+15+DATE(Calendar2Year,Calendar2MonthOption,1)-WEEKDAY(DATE(Calendar2Year,Calendar2MonthOption,1),WeekdayOption)</f>
        <v>42835</v>
      </c>
      <c r="C21" s="4">
        <f ca="1"/>
        <v>42836</v>
      </c>
      <c r="D21" s="4">
        <f ca="1"/>
        <v>42837</v>
      </c>
      <c r="E21" s="4">
        <f ca="1"/>
        <v>42838</v>
      </c>
      <c r="F21" s="4">
        <f ca="1"/>
        <v>42839</v>
      </c>
      <c r="G21" s="4">
        <f ca="1"/>
        <v>42840</v>
      </c>
      <c r="H21" s="5">
        <f ca="1"/>
        <v>42841</v>
      </c>
    </row>
    <row r="22" spans="1:8" ht="56.25" customHeight="1">
      <c r="B22" s="10"/>
      <c r="C22" s="10"/>
      <c r="D22" s="10"/>
      <c r="E22" s="10"/>
      <c r="F22" s="10"/>
      <c r="G22" s="10"/>
      <c r="H22" s="11"/>
    </row>
    <row r="23" spans="1:8" ht="16.5" customHeight="1">
      <c r="B23" s="4">
        <f t="array" aca="1" ref="B23:H23" ca="1">Days+22+DATE(Calendar2Year,Calendar2MonthOption,1)-WEEKDAY(DATE(Calendar2Year,Calendar2MonthOption,1),WeekdayOption)</f>
        <v>42842</v>
      </c>
      <c r="C23" s="4">
        <f ca="1"/>
        <v>42843</v>
      </c>
      <c r="D23" s="4">
        <f ca="1"/>
        <v>42844</v>
      </c>
      <c r="E23" s="4">
        <f ca="1"/>
        <v>42845</v>
      </c>
      <c r="F23" s="4">
        <f ca="1"/>
        <v>42846</v>
      </c>
      <c r="G23" s="4">
        <f ca="1"/>
        <v>42847</v>
      </c>
      <c r="H23" s="5">
        <f ca="1"/>
        <v>42848</v>
      </c>
    </row>
    <row r="24" spans="1:8" ht="56.25" customHeight="1">
      <c r="B24" s="10"/>
      <c r="C24" s="10"/>
      <c r="D24" s="10"/>
      <c r="E24" s="10"/>
      <c r="F24" s="10"/>
      <c r="G24" s="10"/>
      <c r="H24" s="11"/>
    </row>
    <row r="25" spans="1:8" ht="16.5" customHeight="1">
      <c r="B25" s="4">
        <f t="array" aca="1" ref="B25:H25" ca="1">Days+29+DATE(Calendar2Year,Calendar2MonthOption,1)-WEEKDAY(DATE(Calendar2Year,Calendar2MonthOption,1),WeekdayOption)</f>
        <v>42849</v>
      </c>
      <c r="C25" s="4">
        <f ca="1"/>
        <v>42850</v>
      </c>
      <c r="D25" s="4">
        <f ca="1"/>
        <v>42851</v>
      </c>
      <c r="E25" s="4">
        <f ca="1"/>
        <v>42852</v>
      </c>
      <c r="F25" s="4">
        <f ca="1"/>
        <v>42853</v>
      </c>
      <c r="G25" s="4">
        <f ca="1"/>
        <v>42854</v>
      </c>
      <c r="H25" s="5">
        <f ca="1"/>
        <v>42855</v>
      </c>
    </row>
    <row r="26" spans="1:8" ht="57" customHeight="1">
      <c r="B26" s="10"/>
      <c r="C26" s="10"/>
      <c r="D26" s="10"/>
      <c r="E26" s="10"/>
      <c r="F26" s="10"/>
      <c r="G26" s="10"/>
      <c r="H26" s="12"/>
    </row>
    <row r="27" spans="1:8" ht="16.5" customHeight="1">
      <c r="B27" s="4">
        <f t="array" aca="1" ref="B27:C27" ca="1">Days+36+DATE(Calendar2Year,Calendar2MonthOption,1)-WEEKDAY(DATE(Calendar2Year,Calendar2MonthOption,1),WeekdayOption)</f>
        <v>42856</v>
      </c>
      <c r="C27" s="4">
        <f ca="1"/>
        <v>42857</v>
      </c>
      <c r="D27" s="17" t="s">
        <v>0</v>
      </c>
      <c r="E27" s="17"/>
      <c r="F27" s="17"/>
      <c r="G27" s="17"/>
      <c r="H27" s="17"/>
    </row>
    <row r="28" spans="1:8" ht="63.75" customHeight="1">
      <c r="B28" s="10"/>
      <c r="C28" s="10"/>
      <c r="D28" s="13"/>
      <c r="E28" s="13"/>
      <c r="F28" s="13"/>
      <c r="G28" s="13"/>
      <c r="H28" s="13"/>
    </row>
    <row r="29" spans="1:8" ht="54" customHeight="1">
      <c r="A29" s="2"/>
      <c r="B29" s="1">
        <f ca="1">YEAR(DATE(Calendar2Year,Calendar2MonthOption+1,1))</f>
        <v>2017</v>
      </c>
      <c r="C29" s="6" t="str">
        <f ca="1">TEXT(DATE(Calendar2Year,Calendar2MonthOption+1,1),"mmmm")</f>
        <v>May</v>
      </c>
      <c r="D29" s="9"/>
      <c r="E29" s="9"/>
      <c r="F29" s="9"/>
      <c r="G29" s="9"/>
      <c r="H29" s="2"/>
    </row>
    <row r="30" spans="1:8" ht="14.25" customHeight="1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>
      <c r="B31" s="4">
        <f t="array" aca="1" ref="B31:H31" ca="1">Days+1+DATE(Calendar3Year,Calendar3MonthOption,1)-WEEKDAY(DATE(Calendar3Year,Calendar3MonthOption,1),WeekdayOption)</f>
        <v>42856</v>
      </c>
      <c r="C31" s="4">
        <f ca="1"/>
        <v>42857</v>
      </c>
      <c r="D31" s="4">
        <f ca="1"/>
        <v>42858</v>
      </c>
      <c r="E31" s="4">
        <f ca="1"/>
        <v>42859</v>
      </c>
      <c r="F31" s="4">
        <f ca="1"/>
        <v>42860</v>
      </c>
      <c r="G31" s="4">
        <f ca="1"/>
        <v>42861</v>
      </c>
      <c r="H31" s="5">
        <f ca="1"/>
        <v>42862</v>
      </c>
    </row>
    <row r="32" spans="1:8" ht="56.25" customHeight="1">
      <c r="B32" s="10"/>
      <c r="C32" s="10"/>
      <c r="D32" s="10"/>
      <c r="E32" s="10"/>
      <c r="F32" s="10"/>
      <c r="G32" s="10"/>
      <c r="H32" s="11"/>
    </row>
    <row r="33" spans="1:8" ht="16.5" customHeight="1">
      <c r="B33" s="4">
        <f t="array" aca="1" ref="B33:H33" ca="1">Days+8+DATE(Calendar3Year,Calendar3MonthOption,1)-WEEKDAY(DATE(Calendar3Year,Calendar3MonthOption,1),WeekdayOption)</f>
        <v>42863</v>
      </c>
      <c r="C33" s="4">
        <f ca="1"/>
        <v>42864</v>
      </c>
      <c r="D33" s="4">
        <f ca="1"/>
        <v>42865</v>
      </c>
      <c r="E33" s="4">
        <f ca="1"/>
        <v>42866</v>
      </c>
      <c r="F33" s="4">
        <f ca="1"/>
        <v>42867</v>
      </c>
      <c r="G33" s="4">
        <f ca="1"/>
        <v>42868</v>
      </c>
      <c r="H33" s="5">
        <f ca="1"/>
        <v>42869</v>
      </c>
    </row>
    <row r="34" spans="1:8" ht="56.25" customHeight="1">
      <c r="B34" s="10"/>
      <c r="C34" s="10"/>
      <c r="D34" s="10"/>
      <c r="E34" s="10"/>
      <c r="F34" s="10"/>
      <c r="G34" s="10"/>
      <c r="H34" s="11"/>
    </row>
    <row r="35" spans="1:8" ht="16.5" customHeight="1">
      <c r="B35" s="4">
        <f t="array" aca="1" ref="B35:H35" ca="1">Days+15+DATE(Calendar3Year,Calendar3MonthOption,1)-WEEKDAY(DATE(Calendar3Year,Calendar3MonthOption,1),WeekdayOption)</f>
        <v>42870</v>
      </c>
      <c r="C35" s="4">
        <f ca="1"/>
        <v>42871</v>
      </c>
      <c r="D35" s="4">
        <f ca="1"/>
        <v>42872</v>
      </c>
      <c r="E35" s="4">
        <f ca="1"/>
        <v>42873</v>
      </c>
      <c r="F35" s="4">
        <f ca="1"/>
        <v>42874</v>
      </c>
      <c r="G35" s="4">
        <f ca="1"/>
        <v>42875</v>
      </c>
      <c r="H35" s="5">
        <f ca="1"/>
        <v>42876</v>
      </c>
    </row>
    <row r="36" spans="1:8" ht="56.25" customHeight="1">
      <c r="B36" s="10"/>
      <c r="C36" s="10"/>
      <c r="D36" s="10"/>
      <c r="E36" s="10"/>
      <c r="F36" s="10"/>
      <c r="G36" s="10"/>
      <c r="H36" s="11"/>
    </row>
    <row r="37" spans="1:8" ht="16.5" customHeight="1">
      <c r="B37" s="4">
        <f t="array" aca="1" ref="B37:H37" ca="1">Days+22+DATE(Calendar3Year,Calendar3MonthOption,1)-WEEKDAY(DATE(Calendar3Year,Calendar3MonthOption,1),WeekdayOption)</f>
        <v>42877</v>
      </c>
      <c r="C37" s="4">
        <f ca="1"/>
        <v>42878</v>
      </c>
      <c r="D37" s="4">
        <f ca="1"/>
        <v>42879</v>
      </c>
      <c r="E37" s="4">
        <f ca="1"/>
        <v>42880</v>
      </c>
      <c r="F37" s="4">
        <f ca="1"/>
        <v>42881</v>
      </c>
      <c r="G37" s="4">
        <f ca="1"/>
        <v>42882</v>
      </c>
      <c r="H37" s="5">
        <f ca="1"/>
        <v>42883</v>
      </c>
    </row>
    <row r="38" spans="1:8" ht="56.25" customHeight="1">
      <c r="B38" s="10"/>
      <c r="C38" s="10"/>
      <c r="D38" s="10"/>
      <c r="E38" s="10"/>
      <c r="F38" s="10"/>
      <c r="G38" s="10"/>
      <c r="H38" s="11"/>
    </row>
    <row r="39" spans="1:8" ht="16.5" customHeight="1">
      <c r="B39" s="4">
        <f t="array" aca="1" ref="B39:H39" ca="1">Days+29+DATE(Calendar3Year,Calendar3MonthOption,1)-WEEKDAY(DATE(Calendar3Year,Calendar3MonthOption,1),WeekdayOption)</f>
        <v>42884</v>
      </c>
      <c r="C39" s="4">
        <f ca="1"/>
        <v>42885</v>
      </c>
      <c r="D39" s="4">
        <f ca="1"/>
        <v>42886</v>
      </c>
      <c r="E39" s="4">
        <f ca="1"/>
        <v>42887</v>
      </c>
      <c r="F39" s="4">
        <f ca="1"/>
        <v>42888</v>
      </c>
      <c r="G39" s="4">
        <f ca="1"/>
        <v>42889</v>
      </c>
      <c r="H39" s="5">
        <f ca="1"/>
        <v>42890</v>
      </c>
    </row>
    <row r="40" spans="1:8" ht="57" customHeight="1">
      <c r="B40" s="10"/>
      <c r="C40" s="10"/>
      <c r="D40" s="10"/>
      <c r="E40" s="10"/>
      <c r="F40" s="10"/>
      <c r="G40" s="10"/>
      <c r="H40" s="12"/>
    </row>
    <row r="41" spans="1:8" ht="16.5" customHeight="1">
      <c r="B41" s="4">
        <f t="array" aca="1" ref="B41:C41" ca="1">Days+36+DATE(Calendar3Year,Calendar3MonthOption,1)-WEEKDAY(DATE(Calendar3Year,Calendar3MonthOption,1),WeekdayOption)</f>
        <v>42891</v>
      </c>
      <c r="C41" s="4">
        <f ca="1"/>
        <v>42892</v>
      </c>
      <c r="D41" s="17" t="s">
        <v>0</v>
      </c>
      <c r="E41" s="17"/>
      <c r="F41" s="17"/>
      <c r="G41" s="17"/>
      <c r="H41" s="17"/>
    </row>
    <row r="42" spans="1:8" ht="63.75" customHeight="1">
      <c r="B42" s="10"/>
      <c r="C42" s="10"/>
      <c r="D42" s="13"/>
      <c r="E42" s="13"/>
      <c r="F42" s="13"/>
      <c r="G42" s="13"/>
      <c r="H42" s="13"/>
    </row>
    <row r="43" spans="1:8" ht="54" customHeight="1">
      <c r="A43" s="2"/>
      <c r="B43" s="1">
        <f ca="1">YEAR(DATE(Calendar3Year,Calendar3MonthOption+1,1))</f>
        <v>2017</v>
      </c>
      <c r="C43" s="6" t="str">
        <f ca="1">TEXT(DATE(Calendar3Year,Calendar3MonthOption+1,1),"mmmm")</f>
        <v>June</v>
      </c>
      <c r="D43" s="9"/>
      <c r="E43" s="9"/>
      <c r="F43" s="9"/>
      <c r="G43" s="9"/>
      <c r="H43" s="2"/>
    </row>
    <row r="44" spans="1:8" ht="14.25" customHeight="1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>
      <c r="B45" s="4">
        <f t="array" aca="1" ref="B45:H45" ca="1">Days+1+DATE(Calendar4Year,Calendar4MonthOption,1)-WEEKDAY(DATE(Calendar4Year,Calendar4MonthOption,1),WeekdayOption)</f>
        <v>42884</v>
      </c>
      <c r="C45" s="4">
        <f ca="1"/>
        <v>42885</v>
      </c>
      <c r="D45" s="4">
        <f ca="1"/>
        <v>42886</v>
      </c>
      <c r="E45" s="4">
        <f ca="1"/>
        <v>42887</v>
      </c>
      <c r="F45" s="4">
        <f ca="1"/>
        <v>42888</v>
      </c>
      <c r="G45" s="4">
        <f ca="1"/>
        <v>42889</v>
      </c>
      <c r="H45" s="5">
        <f ca="1"/>
        <v>42890</v>
      </c>
    </row>
    <row r="46" spans="1:8" ht="56.25" customHeight="1">
      <c r="B46" s="10"/>
      <c r="C46" s="10"/>
      <c r="D46" s="10"/>
      <c r="E46" s="10"/>
      <c r="F46" s="10"/>
      <c r="G46" s="10"/>
      <c r="H46" s="11"/>
    </row>
    <row r="47" spans="1:8" ht="16.5" customHeight="1">
      <c r="B47" s="4">
        <f t="array" aca="1" ref="B47:H47" ca="1">Days+8+DATE(Calendar4Year,Calendar4MonthOption,1)-WEEKDAY(DATE(Calendar4Year,Calendar4MonthOption,1),WeekdayOption)</f>
        <v>42891</v>
      </c>
      <c r="C47" s="4">
        <f ca="1"/>
        <v>42892</v>
      </c>
      <c r="D47" s="4">
        <f ca="1"/>
        <v>42893</v>
      </c>
      <c r="E47" s="4">
        <f ca="1"/>
        <v>42894</v>
      </c>
      <c r="F47" s="4">
        <f ca="1"/>
        <v>42895</v>
      </c>
      <c r="G47" s="4">
        <f ca="1"/>
        <v>42896</v>
      </c>
      <c r="H47" s="5">
        <f ca="1"/>
        <v>42897</v>
      </c>
    </row>
    <row r="48" spans="1:8" ht="56.25" customHeight="1">
      <c r="B48" s="10"/>
      <c r="C48" s="10"/>
      <c r="D48" s="10"/>
      <c r="E48" s="10"/>
      <c r="F48" s="10"/>
      <c r="G48" s="10"/>
      <c r="H48" s="11"/>
    </row>
    <row r="49" spans="1:8" ht="16.5" customHeight="1">
      <c r="B49" s="4">
        <f t="array" aca="1" ref="B49:H49" ca="1">Days+15+DATE(Calendar4Year,Calendar4MonthOption,1)-WEEKDAY(DATE(Calendar4Year,Calendar4MonthOption,1),WeekdayOption)</f>
        <v>42898</v>
      </c>
      <c r="C49" s="4">
        <f ca="1"/>
        <v>42899</v>
      </c>
      <c r="D49" s="4">
        <f ca="1"/>
        <v>42900</v>
      </c>
      <c r="E49" s="4">
        <f ca="1"/>
        <v>42901</v>
      </c>
      <c r="F49" s="4">
        <f ca="1"/>
        <v>42902</v>
      </c>
      <c r="G49" s="4">
        <f ca="1"/>
        <v>42903</v>
      </c>
      <c r="H49" s="5">
        <f ca="1"/>
        <v>42904</v>
      </c>
    </row>
    <row r="50" spans="1:8" ht="56.25" customHeight="1">
      <c r="B50" s="10"/>
      <c r="C50" s="10"/>
      <c r="D50" s="10"/>
      <c r="E50" s="10"/>
      <c r="F50" s="10"/>
      <c r="G50" s="10"/>
      <c r="H50" s="11"/>
    </row>
    <row r="51" spans="1:8" ht="16.5" customHeight="1">
      <c r="B51" s="4">
        <f t="array" aca="1" ref="B51:H51" ca="1">Days+22+DATE(Calendar4Year,Calendar4MonthOption,1)-WEEKDAY(DATE(Calendar4Year,Calendar4MonthOption,1),WeekdayOption)</f>
        <v>42905</v>
      </c>
      <c r="C51" s="4">
        <f ca="1"/>
        <v>42906</v>
      </c>
      <c r="D51" s="4">
        <f ca="1"/>
        <v>42907</v>
      </c>
      <c r="E51" s="4">
        <f ca="1"/>
        <v>42908</v>
      </c>
      <c r="F51" s="4">
        <f ca="1"/>
        <v>42909</v>
      </c>
      <c r="G51" s="4">
        <f ca="1"/>
        <v>42910</v>
      </c>
      <c r="H51" s="5">
        <f ca="1"/>
        <v>42911</v>
      </c>
    </row>
    <row r="52" spans="1:8" ht="56.25" customHeight="1">
      <c r="B52" s="10"/>
      <c r="C52" s="10"/>
      <c r="D52" s="10"/>
      <c r="E52" s="10"/>
      <c r="F52" s="10"/>
      <c r="G52" s="10"/>
      <c r="H52" s="11"/>
    </row>
    <row r="53" spans="1:8" ht="16.5" customHeight="1">
      <c r="B53" s="4">
        <f t="array" aca="1" ref="B53:H53" ca="1">Days+29+DATE(Calendar4Year,Calendar4MonthOption,1)-WEEKDAY(DATE(Calendar4Year,Calendar4MonthOption,1),WeekdayOption)</f>
        <v>42912</v>
      </c>
      <c r="C53" s="4">
        <f ca="1"/>
        <v>42913</v>
      </c>
      <c r="D53" s="4">
        <f ca="1"/>
        <v>42914</v>
      </c>
      <c r="E53" s="4">
        <f ca="1"/>
        <v>42915</v>
      </c>
      <c r="F53" s="4">
        <f ca="1"/>
        <v>42916</v>
      </c>
      <c r="G53" s="4">
        <f ca="1"/>
        <v>42917</v>
      </c>
      <c r="H53" s="5">
        <f ca="1"/>
        <v>42918</v>
      </c>
    </row>
    <row r="54" spans="1:8" ht="57" customHeight="1">
      <c r="B54" s="10"/>
      <c r="C54" s="10"/>
      <c r="D54" s="10"/>
      <c r="E54" s="10"/>
      <c r="F54" s="10"/>
      <c r="G54" s="10"/>
      <c r="H54" s="12"/>
    </row>
    <row r="55" spans="1:8" ht="16.5" customHeight="1">
      <c r="B55" s="4">
        <f t="array" aca="1" ref="B55:C55" ca="1">Days+36+DATE(Calendar4Year,Calendar4MonthOption,1)-WEEKDAY(DATE(Calendar4Year,Calendar4MonthOption,1),WeekdayOption)</f>
        <v>42919</v>
      </c>
      <c r="C55" s="4">
        <f ca="1"/>
        <v>42920</v>
      </c>
      <c r="D55" s="14" t="s">
        <v>0</v>
      </c>
      <c r="E55" s="15"/>
      <c r="F55" s="15"/>
      <c r="G55" s="15"/>
      <c r="H55" s="15"/>
    </row>
    <row r="56" spans="1:8" ht="63.75" customHeight="1">
      <c r="B56" s="10"/>
      <c r="C56" s="10"/>
      <c r="D56" s="13"/>
      <c r="E56" s="13"/>
      <c r="F56" s="13"/>
      <c r="G56" s="13"/>
      <c r="H56" s="13"/>
    </row>
    <row r="57" spans="1:8" ht="54" customHeight="1">
      <c r="A57" s="2"/>
      <c r="B57" s="1">
        <f ca="1">YEAR(DATE(Calendar4Year,Calendar4MonthOption+1,1))</f>
        <v>2017</v>
      </c>
      <c r="C57" s="6" t="str">
        <f ca="1">TEXT(DATE(Calendar4Year,Calendar4MonthOption+1,1),"mmmm")</f>
        <v>July</v>
      </c>
      <c r="D57" s="9"/>
      <c r="E57" s="9"/>
      <c r="F57" s="9"/>
      <c r="G57" s="9"/>
      <c r="H57" s="2"/>
    </row>
    <row r="58" spans="1:8" ht="14.25" customHeight="1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>
      <c r="B59" s="4">
        <f t="array" aca="1" ref="B59:H59" ca="1">Days+1+DATE(Calendar5Year,Calendar5MonthOption,1)-WEEKDAY(DATE(Calendar5Year,Calendar5MonthOption,1),WeekdayOption)</f>
        <v>42912</v>
      </c>
      <c r="C59" s="4">
        <f ca="1"/>
        <v>42913</v>
      </c>
      <c r="D59" s="4">
        <f ca="1"/>
        <v>42914</v>
      </c>
      <c r="E59" s="4">
        <f ca="1"/>
        <v>42915</v>
      </c>
      <c r="F59" s="4">
        <f ca="1"/>
        <v>42916</v>
      </c>
      <c r="G59" s="4">
        <f ca="1"/>
        <v>42917</v>
      </c>
      <c r="H59" s="5">
        <f ca="1"/>
        <v>42918</v>
      </c>
    </row>
    <row r="60" spans="1:8" ht="56.25" customHeight="1">
      <c r="B60" s="10"/>
      <c r="C60" s="10"/>
      <c r="D60" s="10"/>
      <c r="E60" s="10"/>
      <c r="F60" s="10"/>
      <c r="G60" s="10"/>
      <c r="H60" s="11"/>
    </row>
    <row r="61" spans="1:8" ht="16.5" customHeight="1">
      <c r="B61" s="4">
        <f t="array" aca="1" ref="B61:H61" ca="1">Days+8+DATE(Calendar5Year,Calendar5MonthOption,1)-WEEKDAY(DATE(Calendar5Year,Calendar5MonthOption,1),WeekdayOption)</f>
        <v>42919</v>
      </c>
      <c r="C61" s="4">
        <f ca="1"/>
        <v>42920</v>
      </c>
      <c r="D61" s="4">
        <f ca="1"/>
        <v>42921</v>
      </c>
      <c r="E61" s="4">
        <f ca="1"/>
        <v>42922</v>
      </c>
      <c r="F61" s="4">
        <f ca="1"/>
        <v>42923</v>
      </c>
      <c r="G61" s="4">
        <f ca="1"/>
        <v>42924</v>
      </c>
      <c r="H61" s="5">
        <f ca="1"/>
        <v>42925</v>
      </c>
    </row>
    <row r="62" spans="1:8" ht="56.25" customHeight="1">
      <c r="B62" s="10"/>
      <c r="C62" s="10"/>
      <c r="D62" s="10"/>
      <c r="E62" s="10"/>
      <c r="F62" s="10"/>
      <c r="G62" s="10"/>
      <c r="H62" s="11"/>
    </row>
    <row r="63" spans="1:8" ht="16.5" customHeight="1">
      <c r="B63" s="4">
        <f t="array" aca="1" ref="B63:H63" ca="1">Days+15+DATE(Calendar5Year,Calendar5MonthOption,1)-WEEKDAY(DATE(Calendar5Year,Calendar5MonthOption,1),WeekdayOption)</f>
        <v>42926</v>
      </c>
      <c r="C63" s="4">
        <f ca="1"/>
        <v>42927</v>
      </c>
      <c r="D63" s="4">
        <f ca="1"/>
        <v>42928</v>
      </c>
      <c r="E63" s="4">
        <f ca="1"/>
        <v>42929</v>
      </c>
      <c r="F63" s="4">
        <f ca="1"/>
        <v>42930</v>
      </c>
      <c r="G63" s="4">
        <f ca="1"/>
        <v>42931</v>
      </c>
      <c r="H63" s="5">
        <f ca="1"/>
        <v>42932</v>
      </c>
    </row>
    <row r="64" spans="1:8" ht="56.25" customHeight="1">
      <c r="B64" s="10"/>
      <c r="C64" s="10"/>
      <c r="D64" s="10"/>
      <c r="E64" s="10"/>
      <c r="F64" s="10"/>
      <c r="G64" s="10"/>
      <c r="H64" s="11"/>
    </row>
    <row r="65" spans="1:8" ht="16.5" customHeight="1">
      <c r="B65" s="4">
        <f t="array" aca="1" ref="B65:H65" ca="1">Days+22+DATE(Calendar5Year,Calendar5MonthOption,1)-WEEKDAY(DATE(Calendar5Year,Calendar5MonthOption,1),WeekdayOption)</f>
        <v>42933</v>
      </c>
      <c r="C65" s="4">
        <f ca="1"/>
        <v>42934</v>
      </c>
      <c r="D65" s="4">
        <f ca="1"/>
        <v>42935</v>
      </c>
      <c r="E65" s="4">
        <f ca="1"/>
        <v>42936</v>
      </c>
      <c r="F65" s="4">
        <f ca="1"/>
        <v>42937</v>
      </c>
      <c r="G65" s="4">
        <f ca="1"/>
        <v>42938</v>
      </c>
      <c r="H65" s="5">
        <f ca="1"/>
        <v>42939</v>
      </c>
    </row>
    <row r="66" spans="1:8" ht="56.25" customHeight="1">
      <c r="B66" s="10"/>
      <c r="C66" s="10"/>
      <c r="D66" s="10"/>
      <c r="E66" s="10"/>
      <c r="F66" s="10"/>
      <c r="G66" s="10"/>
      <c r="H66" s="11"/>
    </row>
    <row r="67" spans="1:8" ht="16.5" customHeight="1">
      <c r="B67" s="4">
        <f t="array" aca="1" ref="B67:H67" ca="1">Days+29+DATE(Calendar5Year,Calendar5MonthOption,1)-WEEKDAY(DATE(Calendar5Year,Calendar5MonthOption,1),WeekdayOption)</f>
        <v>42940</v>
      </c>
      <c r="C67" s="4">
        <f ca="1"/>
        <v>42941</v>
      </c>
      <c r="D67" s="4">
        <f ca="1"/>
        <v>42942</v>
      </c>
      <c r="E67" s="4">
        <f ca="1"/>
        <v>42943</v>
      </c>
      <c r="F67" s="4">
        <f ca="1"/>
        <v>42944</v>
      </c>
      <c r="G67" s="4">
        <f ca="1"/>
        <v>42945</v>
      </c>
      <c r="H67" s="5">
        <f ca="1"/>
        <v>42946</v>
      </c>
    </row>
    <row r="68" spans="1:8" ht="57" customHeight="1">
      <c r="B68" s="10"/>
      <c r="C68" s="10"/>
      <c r="D68" s="10"/>
      <c r="E68" s="10"/>
      <c r="F68" s="10"/>
      <c r="G68" s="10"/>
      <c r="H68" s="12"/>
    </row>
    <row r="69" spans="1:8" ht="16.5" customHeight="1">
      <c r="B69" s="4">
        <f t="array" aca="1" ref="B69:C69" ca="1">Days+36+DATE(Calendar5Year,Calendar5MonthOption,1)-WEEKDAY(DATE(Calendar5Year,Calendar5MonthOption,1),WeekdayOption)</f>
        <v>42947</v>
      </c>
      <c r="C69" s="4">
        <f ca="1"/>
        <v>42948</v>
      </c>
      <c r="D69" s="14" t="s">
        <v>0</v>
      </c>
      <c r="E69" s="15"/>
      <c r="F69" s="15"/>
      <c r="G69" s="15"/>
      <c r="H69" s="15"/>
    </row>
    <row r="70" spans="1:8" ht="63.75" customHeight="1">
      <c r="B70" s="10"/>
      <c r="C70" s="10"/>
      <c r="D70" s="13"/>
      <c r="E70" s="13"/>
      <c r="F70" s="13"/>
      <c r="G70" s="13"/>
      <c r="H70" s="13"/>
    </row>
    <row r="71" spans="1:8" ht="54" customHeight="1">
      <c r="A71" s="2"/>
      <c r="B71" s="1">
        <f ca="1">YEAR(DATE(Calendar5Year,Calendar5MonthOption+1,1))</f>
        <v>2017</v>
      </c>
      <c r="C71" s="6" t="str">
        <f ca="1">TEXT(DATE(Calendar5Year,Calendar5MonthOption+1,1),"mmmm")</f>
        <v>August</v>
      </c>
      <c r="D71" s="9"/>
      <c r="E71" s="9"/>
      <c r="F71" s="9"/>
      <c r="G71" s="9"/>
      <c r="H71" s="2"/>
    </row>
    <row r="72" spans="1:8" ht="14.25" customHeight="1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>
      <c r="B73" s="4">
        <f t="array" aca="1" ref="B73:H73" ca="1">Days+1+DATE(Calendar6Year,Calendar6MonthOption,1)-WEEKDAY(DATE(Calendar6Year,Calendar6MonthOption,1),WeekdayOption)</f>
        <v>42947</v>
      </c>
      <c r="C73" s="4">
        <f ca="1"/>
        <v>42948</v>
      </c>
      <c r="D73" s="4">
        <f ca="1"/>
        <v>42949</v>
      </c>
      <c r="E73" s="4">
        <f ca="1"/>
        <v>42950</v>
      </c>
      <c r="F73" s="4">
        <f ca="1"/>
        <v>42951</v>
      </c>
      <c r="G73" s="4">
        <f ca="1"/>
        <v>42952</v>
      </c>
      <c r="H73" s="5">
        <f ca="1"/>
        <v>42953</v>
      </c>
    </row>
    <row r="74" spans="1:8" ht="56.25" customHeight="1">
      <c r="B74" s="10"/>
      <c r="C74" s="10"/>
      <c r="D74" s="10"/>
      <c r="E74" s="10"/>
      <c r="F74" s="10"/>
      <c r="G74" s="10"/>
      <c r="H74" s="11"/>
    </row>
    <row r="75" spans="1:8" ht="16.5" customHeight="1">
      <c r="B75" s="4">
        <f t="array" aca="1" ref="B75:H75" ca="1">Days+8+DATE(Calendar6Year,Calendar6MonthOption,1)-WEEKDAY(DATE(Calendar6Year,Calendar6MonthOption,1),WeekdayOption)</f>
        <v>42954</v>
      </c>
      <c r="C75" s="4">
        <f ca="1"/>
        <v>42955</v>
      </c>
      <c r="D75" s="4">
        <f ca="1"/>
        <v>42956</v>
      </c>
      <c r="E75" s="4">
        <f ca="1"/>
        <v>42957</v>
      </c>
      <c r="F75" s="4">
        <f ca="1"/>
        <v>42958</v>
      </c>
      <c r="G75" s="4">
        <f ca="1"/>
        <v>42959</v>
      </c>
      <c r="H75" s="5">
        <f ca="1"/>
        <v>42960</v>
      </c>
    </row>
    <row r="76" spans="1:8" ht="56.25" customHeight="1">
      <c r="B76" s="10"/>
      <c r="C76" s="10"/>
      <c r="D76" s="10"/>
      <c r="E76" s="10"/>
      <c r="F76" s="10"/>
      <c r="G76" s="10"/>
      <c r="H76" s="11"/>
    </row>
    <row r="77" spans="1:8" ht="16.5" customHeight="1">
      <c r="B77" s="4">
        <f t="array" aca="1" ref="B77:H77" ca="1">Days+15+DATE(Calendar6Year,Calendar6MonthOption,1)-WEEKDAY(DATE(Calendar6Year,Calendar6MonthOption,1),WeekdayOption)</f>
        <v>42961</v>
      </c>
      <c r="C77" s="4">
        <f ca="1"/>
        <v>42962</v>
      </c>
      <c r="D77" s="4">
        <f ca="1"/>
        <v>42963</v>
      </c>
      <c r="E77" s="4">
        <f ca="1"/>
        <v>42964</v>
      </c>
      <c r="F77" s="4">
        <f ca="1"/>
        <v>42965</v>
      </c>
      <c r="G77" s="4">
        <f ca="1"/>
        <v>42966</v>
      </c>
      <c r="H77" s="5">
        <f ca="1"/>
        <v>42967</v>
      </c>
    </row>
    <row r="78" spans="1:8" ht="56.25" customHeight="1">
      <c r="B78" s="10"/>
      <c r="C78" s="10"/>
      <c r="D78" s="10"/>
      <c r="E78" s="10"/>
      <c r="F78" s="10"/>
      <c r="G78" s="10"/>
      <c r="H78" s="11"/>
    </row>
    <row r="79" spans="1:8" ht="16.5" customHeight="1">
      <c r="B79" s="4">
        <f t="array" aca="1" ref="B79:H79" ca="1">Days+22+DATE(Calendar6Year,Calendar6MonthOption,1)-WEEKDAY(DATE(Calendar6Year,Calendar6MonthOption,1),WeekdayOption)</f>
        <v>42968</v>
      </c>
      <c r="C79" s="4">
        <f ca="1"/>
        <v>42969</v>
      </c>
      <c r="D79" s="4">
        <f ca="1"/>
        <v>42970</v>
      </c>
      <c r="E79" s="4">
        <f ca="1"/>
        <v>42971</v>
      </c>
      <c r="F79" s="4">
        <f ca="1"/>
        <v>42972</v>
      </c>
      <c r="G79" s="4">
        <f ca="1"/>
        <v>42973</v>
      </c>
      <c r="H79" s="5">
        <f ca="1"/>
        <v>42974</v>
      </c>
    </row>
    <row r="80" spans="1:8" ht="56.25" customHeight="1">
      <c r="B80" s="10"/>
      <c r="C80" s="10"/>
      <c r="D80" s="10"/>
      <c r="E80" s="10"/>
      <c r="F80" s="10"/>
      <c r="G80" s="10"/>
      <c r="H80" s="11"/>
    </row>
    <row r="81" spans="1:8" ht="16.5" customHeight="1">
      <c r="B81" s="4">
        <f t="array" aca="1" ref="B81:H81" ca="1">Days+29+DATE(Calendar6Year,Calendar6MonthOption,1)-WEEKDAY(DATE(Calendar6Year,Calendar6MonthOption,1),WeekdayOption)</f>
        <v>42975</v>
      </c>
      <c r="C81" s="4">
        <f ca="1"/>
        <v>42976</v>
      </c>
      <c r="D81" s="4">
        <f ca="1"/>
        <v>42977</v>
      </c>
      <c r="E81" s="4">
        <f ca="1"/>
        <v>42978</v>
      </c>
      <c r="F81" s="4">
        <f ca="1"/>
        <v>42979</v>
      </c>
      <c r="G81" s="4">
        <f ca="1"/>
        <v>42980</v>
      </c>
      <c r="H81" s="5">
        <f ca="1"/>
        <v>42981</v>
      </c>
    </row>
    <row r="82" spans="1:8" ht="57" customHeight="1">
      <c r="B82" s="10"/>
      <c r="C82" s="10"/>
      <c r="D82" s="10"/>
      <c r="E82" s="10"/>
      <c r="F82" s="10"/>
      <c r="G82" s="10"/>
      <c r="H82" s="12"/>
    </row>
    <row r="83" spans="1:8" ht="16.5" customHeight="1">
      <c r="B83" s="4">
        <f t="array" aca="1" ref="B83:C83" ca="1">Days+36+DATE(Calendar6Year,Calendar6MonthOption,1)-WEEKDAY(DATE(Calendar6Year,Calendar6MonthOption,1),WeekdayOption)</f>
        <v>42982</v>
      </c>
      <c r="C83" s="4">
        <f ca="1"/>
        <v>42983</v>
      </c>
      <c r="D83" s="14" t="s">
        <v>0</v>
      </c>
      <c r="E83" s="15"/>
      <c r="F83" s="15"/>
      <c r="G83" s="15"/>
      <c r="H83" s="15"/>
    </row>
    <row r="84" spans="1:8" ht="63.75" customHeight="1">
      <c r="B84" s="10"/>
      <c r="C84" s="10"/>
      <c r="D84" s="13"/>
      <c r="E84" s="13"/>
      <c r="F84" s="13"/>
      <c r="G84" s="13"/>
      <c r="H84" s="13"/>
    </row>
    <row r="85" spans="1:8" ht="54" customHeight="1">
      <c r="A85" s="2"/>
      <c r="B85" s="1">
        <f ca="1">YEAR(DATE(Calendar6Year,Calendar6MonthOption+1,1))</f>
        <v>2017</v>
      </c>
      <c r="C85" s="6" t="str">
        <f ca="1">TEXT(DATE(Calendar6Year,Calendar6MonthOption+1,1),"mmmm")</f>
        <v>September</v>
      </c>
      <c r="D85" s="9"/>
      <c r="E85" s="9"/>
      <c r="F85" s="9"/>
      <c r="G85" s="9"/>
      <c r="H85" s="2"/>
    </row>
    <row r="86" spans="1:8" ht="14.25" customHeight="1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>
      <c r="B87" s="4">
        <f t="array" aca="1" ref="B87:H87" ca="1">Days+1+DATE(Calendar7Year,Calendar7MonthOption,1)-WEEKDAY(DATE(Calendar7Year,Calendar7MonthOption,1),WeekdayOption)</f>
        <v>42975</v>
      </c>
      <c r="C87" s="4">
        <f ca="1"/>
        <v>42976</v>
      </c>
      <c r="D87" s="4">
        <f ca="1"/>
        <v>42977</v>
      </c>
      <c r="E87" s="4">
        <f ca="1"/>
        <v>42978</v>
      </c>
      <c r="F87" s="4">
        <f ca="1"/>
        <v>42979</v>
      </c>
      <c r="G87" s="4">
        <f ca="1"/>
        <v>42980</v>
      </c>
      <c r="H87" s="5">
        <f ca="1"/>
        <v>42981</v>
      </c>
    </row>
    <row r="88" spans="1:8" ht="56.25" customHeight="1">
      <c r="B88" s="10"/>
      <c r="C88" s="10"/>
      <c r="D88" s="10"/>
      <c r="E88" s="10"/>
      <c r="F88" s="10"/>
      <c r="G88" s="10"/>
      <c r="H88" s="11"/>
    </row>
    <row r="89" spans="1:8" ht="16.5" customHeight="1">
      <c r="B89" s="4">
        <f t="array" aca="1" ref="B89:H89" ca="1">Days+8+DATE(Calendar7Year,Calendar7MonthOption,1)-WEEKDAY(DATE(Calendar7Year,Calendar7MonthOption,1),WeekdayOption)</f>
        <v>42982</v>
      </c>
      <c r="C89" s="4">
        <f ca="1"/>
        <v>42983</v>
      </c>
      <c r="D89" s="4">
        <f ca="1"/>
        <v>42984</v>
      </c>
      <c r="E89" s="4">
        <f ca="1"/>
        <v>42985</v>
      </c>
      <c r="F89" s="4">
        <f ca="1"/>
        <v>42986</v>
      </c>
      <c r="G89" s="4">
        <f ca="1"/>
        <v>42987</v>
      </c>
      <c r="H89" s="5">
        <f ca="1"/>
        <v>42988</v>
      </c>
    </row>
    <row r="90" spans="1:8" ht="56.25" customHeight="1">
      <c r="B90" s="10"/>
      <c r="C90" s="10"/>
      <c r="D90" s="10"/>
      <c r="E90" s="10"/>
      <c r="F90" s="10"/>
      <c r="G90" s="10"/>
      <c r="H90" s="11"/>
    </row>
    <row r="91" spans="1:8" ht="16.5" customHeight="1">
      <c r="B91" s="4">
        <f t="array" aca="1" ref="B91:H91" ca="1">Days+15+DATE(Calendar7Year,Calendar7MonthOption,1)-WEEKDAY(DATE(Calendar7Year,Calendar7MonthOption,1),WeekdayOption)</f>
        <v>42989</v>
      </c>
      <c r="C91" s="4">
        <f ca="1"/>
        <v>42990</v>
      </c>
      <c r="D91" s="4">
        <f ca="1"/>
        <v>42991</v>
      </c>
      <c r="E91" s="4">
        <f ca="1"/>
        <v>42992</v>
      </c>
      <c r="F91" s="4">
        <f ca="1"/>
        <v>42993</v>
      </c>
      <c r="G91" s="4">
        <f ca="1"/>
        <v>42994</v>
      </c>
      <c r="H91" s="5">
        <f ca="1"/>
        <v>42995</v>
      </c>
    </row>
    <row r="92" spans="1:8" ht="56.25" customHeight="1">
      <c r="B92" s="10"/>
      <c r="C92" s="10"/>
      <c r="D92" s="10"/>
      <c r="E92" s="10"/>
      <c r="F92" s="10"/>
      <c r="G92" s="10"/>
      <c r="H92" s="11"/>
    </row>
    <row r="93" spans="1:8" ht="16.5" customHeight="1">
      <c r="B93" s="4">
        <f t="array" aca="1" ref="B93:H93" ca="1">Days+22+DATE(Calendar7Year,Calendar7MonthOption,1)-WEEKDAY(DATE(Calendar7Year,Calendar7MonthOption,1),WeekdayOption)</f>
        <v>42996</v>
      </c>
      <c r="C93" s="4">
        <f ca="1"/>
        <v>42997</v>
      </c>
      <c r="D93" s="4">
        <f ca="1"/>
        <v>42998</v>
      </c>
      <c r="E93" s="4">
        <f ca="1"/>
        <v>42999</v>
      </c>
      <c r="F93" s="4">
        <f ca="1"/>
        <v>43000</v>
      </c>
      <c r="G93" s="4">
        <f ca="1"/>
        <v>43001</v>
      </c>
      <c r="H93" s="5">
        <f ca="1"/>
        <v>43002</v>
      </c>
    </row>
    <row r="94" spans="1:8" ht="56.25" customHeight="1">
      <c r="B94" s="10"/>
      <c r="C94" s="10"/>
      <c r="D94" s="10"/>
      <c r="E94" s="10"/>
      <c r="F94" s="10"/>
      <c r="G94" s="10"/>
      <c r="H94" s="11"/>
    </row>
    <row r="95" spans="1:8" ht="16.5" customHeight="1">
      <c r="B95" s="4">
        <f t="array" aca="1" ref="B95:H95" ca="1">Days+29+DATE(Calendar7Year,Calendar7MonthOption,1)-WEEKDAY(DATE(Calendar7Year,Calendar7MonthOption,1),WeekdayOption)</f>
        <v>43003</v>
      </c>
      <c r="C95" s="4">
        <f ca="1"/>
        <v>43004</v>
      </c>
      <c r="D95" s="4">
        <f ca="1"/>
        <v>43005</v>
      </c>
      <c r="E95" s="4">
        <f ca="1"/>
        <v>43006</v>
      </c>
      <c r="F95" s="4">
        <f ca="1"/>
        <v>43007</v>
      </c>
      <c r="G95" s="4">
        <f ca="1"/>
        <v>43008</v>
      </c>
      <c r="H95" s="5">
        <f ca="1"/>
        <v>43009</v>
      </c>
    </row>
    <row r="96" spans="1:8" ht="57" customHeight="1">
      <c r="B96" s="10"/>
      <c r="C96" s="10"/>
      <c r="D96" s="10"/>
      <c r="E96" s="10"/>
      <c r="F96" s="10"/>
      <c r="G96" s="10"/>
      <c r="H96" s="12"/>
    </row>
    <row r="97" spans="1:8" ht="16.5" customHeight="1">
      <c r="B97" s="4">
        <f t="array" aca="1" ref="B97:C97" ca="1">Days+36+DATE(Calendar7Year,Calendar7MonthOption,1)-WEEKDAY(DATE(Calendar7Year,Calendar7MonthOption,1),WeekdayOption)</f>
        <v>43010</v>
      </c>
      <c r="C97" s="4">
        <f ca="1"/>
        <v>43011</v>
      </c>
      <c r="D97" s="14" t="s">
        <v>0</v>
      </c>
      <c r="E97" s="15"/>
      <c r="F97" s="15"/>
      <c r="G97" s="15"/>
      <c r="H97" s="15"/>
    </row>
    <row r="98" spans="1:8" ht="63.75" customHeight="1">
      <c r="B98" s="10"/>
      <c r="C98" s="10"/>
      <c r="D98" s="13"/>
      <c r="E98" s="13"/>
      <c r="F98" s="13"/>
      <c r="G98" s="13"/>
      <c r="H98" s="13"/>
    </row>
    <row r="99" spans="1:8" ht="54" customHeight="1">
      <c r="A99" s="2"/>
      <c r="B99" s="1">
        <f ca="1">YEAR(DATE(Calendar7Year,Calendar7MonthOption+1,1))</f>
        <v>2017</v>
      </c>
      <c r="C99" s="6" t="str">
        <f ca="1">TEXT(DATE(Calendar7Year,Calendar7MonthOption+1,1),"mmmm")</f>
        <v>October</v>
      </c>
      <c r="D99" s="9"/>
      <c r="E99" s="9"/>
      <c r="F99" s="9"/>
      <c r="G99" s="9"/>
      <c r="H99" s="2"/>
    </row>
    <row r="100" spans="1:8" ht="14.25" customHeight="1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>
      <c r="B101" s="4">
        <f t="array" aca="1" ref="B101:H101" ca="1">Days+1+DATE(Calendar8Year,Calendar8MonthOption,1)-WEEKDAY(DATE(Calendar8Year,Calendar8MonthOption,1),WeekdayOption)</f>
        <v>43003</v>
      </c>
      <c r="C101" s="4">
        <f ca="1"/>
        <v>43004</v>
      </c>
      <c r="D101" s="4">
        <f ca="1"/>
        <v>43005</v>
      </c>
      <c r="E101" s="4">
        <f ca="1"/>
        <v>43006</v>
      </c>
      <c r="F101" s="4">
        <f ca="1"/>
        <v>43007</v>
      </c>
      <c r="G101" s="4">
        <f ca="1"/>
        <v>43008</v>
      </c>
      <c r="H101" s="5">
        <f ca="1"/>
        <v>43009</v>
      </c>
    </row>
    <row r="102" spans="1:8" ht="56.25" customHeight="1">
      <c r="B102" s="10"/>
      <c r="C102" s="10"/>
      <c r="D102" s="10"/>
      <c r="E102" s="10"/>
      <c r="F102" s="10"/>
      <c r="G102" s="10"/>
      <c r="H102" s="11"/>
    </row>
    <row r="103" spans="1:8" ht="16.5" customHeight="1">
      <c r="B103" s="4">
        <f t="array" aca="1" ref="B103:H103" ca="1">Days+8+DATE(Calendar8Year,Calendar8MonthOption,1)-WEEKDAY(DATE(Calendar8Year,Calendar8MonthOption,1),WeekdayOption)</f>
        <v>43010</v>
      </c>
      <c r="C103" s="4">
        <f ca="1"/>
        <v>43011</v>
      </c>
      <c r="D103" s="4">
        <f ca="1"/>
        <v>43012</v>
      </c>
      <c r="E103" s="4">
        <f ca="1"/>
        <v>43013</v>
      </c>
      <c r="F103" s="4">
        <f ca="1"/>
        <v>43014</v>
      </c>
      <c r="G103" s="4">
        <f ca="1"/>
        <v>43015</v>
      </c>
      <c r="H103" s="5">
        <f ca="1"/>
        <v>43016</v>
      </c>
    </row>
    <row r="104" spans="1:8" ht="56.25" customHeight="1">
      <c r="B104" s="10"/>
      <c r="C104" s="10"/>
      <c r="D104" s="10"/>
      <c r="E104" s="10"/>
      <c r="F104" s="10"/>
      <c r="G104" s="10"/>
      <c r="H104" s="11"/>
    </row>
    <row r="105" spans="1:8" ht="16.5" customHeight="1">
      <c r="B105" s="4">
        <f t="array" aca="1" ref="B105:H105" ca="1">Days+15+DATE(Calendar8Year,Calendar8MonthOption,1)-WEEKDAY(DATE(Calendar8Year,Calendar8MonthOption,1),WeekdayOption)</f>
        <v>43017</v>
      </c>
      <c r="C105" s="4">
        <f ca="1"/>
        <v>43018</v>
      </c>
      <c r="D105" s="4">
        <f ca="1"/>
        <v>43019</v>
      </c>
      <c r="E105" s="4">
        <f ca="1"/>
        <v>43020</v>
      </c>
      <c r="F105" s="4">
        <f ca="1"/>
        <v>43021</v>
      </c>
      <c r="G105" s="4">
        <f ca="1"/>
        <v>43022</v>
      </c>
      <c r="H105" s="5">
        <f ca="1"/>
        <v>43023</v>
      </c>
    </row>
    <row r="106" spans="1:8" ht="56.25" customHeight="1">
      <c r="B106" s="10"/>
      <c r="C106" s="10"/>
      <c r="D106" s="10"/>
      <c r="E106" s="10"/>
      <c r="F106" s="10"/>
      <c r="G106" s="10"/>
      <c r="H106" s="11"/>
    </row>
    <row r="107" spans="1:8" ht="16.5" customHeight="1">
      <c r="B107" s="4">
        <f t="array" aca="1" ref="B107:H107" ca="1">Days+22+DATE(Calendar8Year,Calendar8MonthOption,1)-WEEKDAY(DATE(Calendar8Year,Calendar8MonthOption,1),WeekdayOption)</f>
        <v>43024</v>
      </c>
      <c r="C107" s="4">
        <f ca="1"/>
        <v>43025</v>
      </c>
      <c r="D107" s="4">
        <f ca="1"/>
        <v>43026</v>
      </c>
      <c r="E107" s="4">
        <f ca="1"/>
        <v>43027</v>
      </c>
      <c r="F107" s="4">
        <f ca="1"/>
        <v>43028</v>
      </c>
      <c r="G107" s="4">
        <f ca="1"/>
        <v>43029</v>
      </c>
      <c r="H107" s="5">
        <f ca="1"/>
        <v>43030</v>
      </c>
    </row>
    <row r="108" spans="1:8" ht="56.25" customHeight="1">
      <c r="B108" s="10"/>
      <c r="C108" s="10"/>
      <c r="D108" s="10"/>
      <c r="E108" s="10"/>
      <c r="F108" s="10"/>
      <c r="G108" s="10"/>
      <c r="H108" s="11"/>
    </row>
    <row r="109" spans="1:8" ht="16.5" customHeight="1">
      <c r="B109" s="4">
        <f t="array" aca="1" ref="B109:H109" ca="1">Days+29+DATE(Calendar8Year,Calendar8MonthOption,1)-WEEKDAY(DATE(Calendar8Year,Calendar8MonthOption,1),WeekdayOption)</f>
        <v>43031</v>
      </c>
      <c r="C109" s="4">
        <f ca="1"/>
        <v>43032</v>
      </c>
      <c r="D109" s="4">
        <f ca="1"/>
        <v>43033</v>
      </c>
      <c r="E109" s="4">
        <f ca="1"/>
        <v>43034</v>
      </c>
      <c r="F109" s="4">
        <f ca="1"/>
        <v>43035</v>
      </c>
      <c r="G109" s="4">
        <f ca="1"/>
        <v>43036</v>
      </c>
      <c r="H109" s="5">
        <f ca="1"/>
        <v>43037</v>
      </c>
    </row>
    <row r="110" spans="1:8" ht="57" customHeight="1">
      <c r="B110" s="10"/>
      <c r="C110" s="10"/>
      <c r="D110" s="10"/>
      <c r="E110" s="10"/>
      <c r="F110" s="10"/>
      <c r="G110" s="10"/>
      <c r="H110" s="12"/>
    </row>
    <row r="111" spans="1:8" ht="16.5" customHeight="1">
      <c r="B111" s="4">
        <f t="array" aca="1" ref="B111:C111" ca="1">Days+36+DATE(Calendar8Year,Calendar8MonthOption,1)-WEEKDAY(DATE(Calendar8Year,Calendar8MonthOption,1),WeekdayOption)</f>
        <v>43038</v>
      </c>
      <c r="C111" s="4">
        <f ca="1"/>
        <v>43039</v>
      </c>
      <c r="D111" s="14" t="s">
        <v>0</v>
      </c>
      <c r="E111" s="15"/>
      <c r="F111" s="15"/>
      <c r="G111" s="15"/>
      <c r="H111" s="15"/>
    </row>
    <row r="112" spans="1:8" ht="63.75" customHeight="1">
      <c r="B112" s="10"/>
      <c r="C112" s="10"/>
      <c r="D112" s="13"/>
      <c r="E112" s="13"/>
      <c r="F112" s="13"/>
      <c r="G112" s="13"/>
      <c r="H112" s="13"/>
    </row>
    <row r="113" spans="1:8" ht="54" customHeight="1">
      <c r="A113" s="2"/>
      <c r="B113" s="1">
        <f ca="1">YEAR(DATE(Calendar8Year,Calendar8MonthOption+1,1))</f>
        <v>2017</v>
      </c>
      <c r="C113" s="6" t="str">
        <f ca="1">TEXT(DATE(Calendar8Year,Calendar8MonthOption+1,1),"mmmm")</f>
        <v>November</v>
      </c>
      <c r="D113" s="9"/>
      <c r="E113" s="9"/>
      <c r="F113" s="9"/>
      <c r="G113" s="9"/>
      <c r="H113" s="2"/>
    </row>
    <row r="114" spans="1:8" ht="14.25" customHeight="1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>
      <c r="B115" s="4">
        <f t="array" aca="1" ref="B115:H115" ca="1">Days+1+DATE(Calendar9Year,Calendar9MonthOption,1)-WEEKDAY(DATE(Calendar9Year,Calendar9MonthOption,1),WeekdayOption)</f>
        <v>43038</v>
      </c>
      <c r="C115" s="4">
        <f ca="1"/>
        <v>43039</v>
      </c>
      <c r="D115" s="4">
        <f ca="1"/>
        <v>43040</v>
      </c>
      <c r="E115" s="4">
        <f ca="1"/>
        <v>43041</v>
      </c>
      <c r="F115" s="4">
        <f ca="1"/>
        <v>43042</v>
      </c>
      <c r="G115" s="4">
        <f ca="1"/>
        <v>43043</v>
      </c>
      <c r="H115" s="5">
        <f ca="1"/>
        <v>43044</v>
      </c>
    </row>
    <row r="116" spans="1:8" ht="56.25" customHeight="1">
      <c r="B116" s="10"/>
      <c r="C116" s="10"/>
      <c r="D116" s="10"/>
      <c r="E116" s="10"/>
      <c r="F116" s="10"/>
      <c r="G116" s="10"/>
      <c r="H116" s="11"/>
    </row>
    <row r="117" spans="1:8" ht="16.5" customHeight="1">
      <c r="B117" s="4">
        <f t="array" aca="1" ref="B117:H117" ca="1">Days+8+DATE(Calendar9Year,Calendar9MonthOption,1)-WEEKDAY(DATE(Calendar9Year,Calendar9MonthOption,1),WeekdayOption)</f>
        <v>43045</v>
      </c>
      <c r="C117" s="4">
        <f ca="1"/>
        <v>43046</v>
      </c>
      <c r="D117" s="4">
        <f ca="1"/>
        <v>43047</v>
      </c>
      <c r="E117" s="4">
        <f ca="1"/>
        <v>43048</v>
      </c>
      <c r="F117" s="4">
        <f ca="1"/>
        <v>43049</v>
      </c>
      <c r="G117" s="4">
        <f ca="1"/>
        <v>43050</v>
      </c>
      <c r="H117" s="5">
        <f ca="1"/>
        <v>43051</v>
      </c>
    </row>
    <row r="118" spans="1:8" ht="56.25" customHeight="1">
      <c r="B118" s="10"/>
      <c r="C118" s="10"/>
      <c r="D118" s="10"/>
      <c r="E118" s="10"/>
      <c r="F118" s="10"/>
      <c r="G118" s="10"/>
      <c r="H118" s="11"/>
    </row>
    <row r="119" spans="1:8" ht="16.5" customHeight="1">
      <c r="B119" s="4">
        <f t="array" aca="1" ref="B119:H119" ca="1">Days+15+DATE(Calendar9Year,Calendar9MonthOption,1)-WEEKDAY(DATE(Calendar9Year,Calendar9MonthOption,1),WeekdayOption)</f>
        <v>43052</v>
      </c>
      <c r="C119" s="4">
        <f ca="1"/>
        <v>43053</v>
      </c>
      <c r="D119" s="4">
        <f ca="1"/>
        <v>43054</v>
      </c>
      <c r="E119" s="4">
        <f ca="1"/>
        <v>43055</v>
      </c>
      <c r="F119" s="4">
        <f ca="1"/>
        <v>43056</v>
      </c>
      <c r="G119" s="4">
        <f ca="1"/>
        <v>43057</v>
      </c>
      <c r="H119" s="5">
        <f ca="1"/>
        <v>43058</v>
      </c>
    </row>
    <row r="120" spans="1:8" ht="56.25" customHeight="1">
      <c r="B120" s="10"/>
      <c r="C120" s="10"/>
      <c r="D120" s="10"/>
      <c r="E120" s="10"/>
      <c r="F120" s="10"/>
      <c r="G120" s="10"/>
      <c r="H120" s="11"/>
    </row>
    <row r="121" spans="1:8" ht="16.5" customHeight="1">
      <c r="B121" s="4">
        <f t="array" aca="1" ref="B121:H121" ca="1">Days+22+DATE(Calendar9Year,Calendar9MonthOption,1)-WEEKDAY(DATE(Calendar9Year,Calendar9MonthOption,1),WeekdayOption)</f>
        <v>43059</v>
      </c>
      <c r="C121" s="4">
        <f ca="1"/>
        <v>43060</v>
      </c>
      <c r="D121" s="4">
        <f ca="1"/>
        <v>43061</v>
      </c>
      <c r="E121" s="4">
        <f ca="1"/>
        <v>43062</v>
      </c>
      <c r="F121" s="4">
        <f ca="1"/>
        <v>43063</v>
      </c>
      <c r="G121" s="4">
        <f ca="1"/>
        <v>43064</v>
      </c>
      <c r="H121" s="5">
        <f ca="1"/>
        <v>43065</v>
      </c>
    </row>
    <row r="122" spans="1:8" ht="56.25" customHeight="1">
      <c r="B122" s="10"/>
      <c r="C122" s="10"/>
      <c r="D122" s="10"/>
      <c r="E122" s="10"/>
      <c r="F122" s="10"/>
      <c r="G122" s="10"/>
      <c r="H122" s="11"/>
    </row>
    <row r="123" spans="1:8" ht="16.5" customHeight="1">
      <c r="B123" s="4">
        <f t="array" aca="1" ref="B123:H123" ca="1">Days+29+DATE(Calendar9Year,Calendar9MonthOption,1)-WEEKDAY(DATE(Calendar9Year,Calendar9MonthOption,1),WeekdayOption)</f>
        <v>43066</v>
      </c>
      <c r="C123" s="4">
        <f ca="1"/>
        <v>43067</v>
      </c>
      <c r="D123" s="4">
        <f ca="1"/>
        <v>43068</v>
      </c>
      <c r="E123" s="4">
        <f ca="1"/>
        <v>43069</v>
      </c>
      <c r="F123" s="4">
        <f ca="1"/>
        <v>43070</v>
      </c>
      <c r="G123" s="4">
        <f ca="1"/>
        <v>43071</v>
      </c>
      <c r="H123" s="5">
        <f ca="1"/>
        <v>43072</v>
      </c>
    </row>
    <row r="124" spans="1:8" ht="57" customHeight="1">
      <c r="B124" s="10"/>
      <c r="C124" s="10"/>
      <c r="D124" s="10"/>
      <c r="E124" s="10"/>
      <c r="F124" s="10"/>
      <c r="G124" s="10"/>
      <c r="H124" s="12"/>
    </row>
    <row r="125" spans="1:8" ht="16.5" customHeight="1">
      <c r="B125" s="4">
        <f t="array" aca="1" ref="B125:C125" ca="1">Days+36+DATE(Calendar9Year,Calendar9MonthOption,1)-WEEKDAY(DATE(Calendar9Year,Calendar9MonthOption,1),WeekdayOption)</f>
        <v>43073</v>
      </c>
      <c r="C125" s="4">
        <f ca="1"/>
        <v>43074</v>
      </c>
      <c r="D125" s="14" t="s">
        <v>0</v>
      </c>
      <c r="E125" s="15"/>
      <c r="F125" s="15"/>
      <c r="G125" s="15"/>
      <c r="H125" s="15"/>
    </row>
    <row r="126" spans="1:8" ht="63.75" customHeight="1">
      <c r="B126" s="10"/>
      <c r="C126" s="10"/>
      <c r="D126" s="13"/>
      <c r="E126" s="13"/>
      <c r="F126" s="13"/>
      <c r="G126" s="13"/>
      <c r="H126" s="13"/>
    </row>
    <row r="127" spans="1:8" ht="54" customHeight="1">
      <c r="A127" s="2"/>
      <c r="B127" s="1">
        <f ca="1">YEAR(DATE(Calendar9Year,Calendar9MonthOption+1,1))</f>
        <v>2017</v>
      </c>
      <c r="C127" s="6" t="str">
        <f ca="1">TEXT(DATE(Calendar9Year,Calendar9MonthOption+1,1),"mmmm")</f>
        <v>December</v>
      </c>
      <c r="D127" s="9"/>
      <c r="E127" s="9"/>
      <c r="F127" s="9"/>
      <c r="G127" s="9"/>
      <c r="H127" s="2"/>
    </row>
    <row r="128" spans="1:8" ht="14.25" customHeight="1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>
      <c r="B129" s="4">
        <f t="array" aca="1" ref="B129:H129" ca="1">Days+1+DATE(Calendar10Year,Calendar10MonthOption,1)-WEEKDAY(DATE(Calendar10Year,Calendar10MonthOption,1),WeekdayOption)</f>
        <v>43066</v>
      </c>
      <c r="C129" s="4">
        <f ca="1"/>
        <v>43067</v>
      </c>
      <c r="D129" s="4">
        <f ca="1"/>
        <v>43068</v>
      </c>
      <c r="E129" s="4">
        <f ca="1"/>
        <v>43069</v>
      </c>
      <c r="F129" s="4">
        <f ca="1"/>
        <v>43070</v>
      </c>
      <c r="G129" s="4">
        <f ca="1"/>
        <v>43071</v>
      </c>
      <c r="H129" s="5">
        <f ca="1"/>
        <v>43072</v>
      </c>
    </row>
    <row r="130" spans="2:8" ht="56.25" customHeight="1">
      <c r="B130" s="10"/>
      <c r="C130" s="10"/>
      <c r="D130" s="10"/>
      <c r="E130" s="10"/>
      <c r="F130" s="10"/>
      <c r="G130" s="10"/>
      <c r="H130" s="11"/>
    </row>
    <row r="131" spans="2:8" ht="16.5" customHeight="1">
      <c r="B131" s="4">
        <f t="array" aca="1" ref="B131:H131" ca="1">Days+8+DATE(Calendar10Year,Calendar10MonthOption,1)-WEEKDAY(DATE(Calendar10Year,Calendar10MonthOption,1),WeekdayOption)</f>
        <v>43073</v>
      </c>
      <c r="C131" s="4">
        <f ca="1"/>
        <v>43074</v>
      </c>
      <c r="D131" s="4">
        <f ca="1"/>
        <v>43075</v>
      </c>
      <c r="E131" s="4">
        <f ca="1"/>
        <v>43076</v>
      </c>
      <c r="F131" s="4">
        <f ca="1"/>
        <v>43077</v>
      </c>
      <c r="G131" s="4">
        <f ca="1"/>
        <v>43078</v>
      </c>
      <c r="H131" s="5">
        <f ca="1"/>
        <v>43079</v>
      </c>
    </row>
    <row r="132" spans="2:8" ht="56.25" customHeight="1">
      <c r="B132" s="10"/>
      <c r="C132" s="10"/>
      <c r="D132" s="10"/>
      <c r="E132" s="10"/>
      <c r="F132" s="10"/>
      <c r="G132" s="10"/>
      <c r="H132" s="11"/>
    </row>
    <row r="133" spans="2:8" ht="16.5" customHeight="1">
      <c r="B133" s="4">
        <f t="array" aca="1" ref="B133:H133" ca="1">Days+15+DATE(Calendar10Year,Calendar10MonthOption,1)-WEEKDAY(DATE(Calendar10Year,Calendar10MonthOption,1),WeekdayOption)</f>
        <v>43080</v>
      </c>
      <c r="C133" s="4">
        <f ca="1"/>
        <v>43081</v>
      </c>
      <c r="D133" s="4">
        <f ca="1"/>
        <v>43082</v>
      </c>
      <c r="E133" s="4">
        <f ca="1"/>
        <v>43083</v>
      </c>
      <c r="F133" s="4">
        <f ca="1"/>
        <v>43084</v>
      </c>
      <c r="G133" s="4">
        <f ca="1"/>
        <v>43085</v>
      </c>
      <c r="H133" s="5">
        <f ca="1"/>
        <v>43086</v>
      </c>
    </row>
    <row r="134" spans="2:8" ht="56.25" customHeight="1">
      <c r="B134" s="10"/>
      <c r="C134" s="10"/>
      <c r="D134" s="10"/>
      <c r="E134" s="10"/>
      <c r="F134" s="10"/>
      <c r="G134" s="10"/>
      <c r="H134" s="11"/>
    </row>
    <row r="135" spans="2:8" ht="16.5" customHeight="1">
      <c r="B135" s="4">
        <f t="array" aca="1" ref="B135:H135" ca="1">Days+22+DATE(Calendar10Year,Calendar10MonthOption,1)-WEEKDAY(DATE(Calendar10Year,Calendar10MonthOption,1),WeekdayOption)</f>
        <v>43087</v>
      </c>
      <c r="C135" s="4">
        <f ca="1"/>
        <v>43088</v>
      </c>
      <c r="D135" s="4">
        <f ca="1"/>
        <v>43089</v>
      </c>
      <c r="E135" s="4">
        <f ca="1"/>
        <v>43090</v>
      </c>
      <c r="F135" s="4">
        <f ca="1"/>
        <v>43091</v>
      </c>
      <c r="G135" s="4">
        <f ca="1"/>
        <v>43092</v>
      </c>
      <c r="H135" s="5">
        <f ca="1"/>
        <v>43093</v>
      </c>
    </row>
    <row r="136" spans="2:8" ht="56.25" customHeight="1">
      <c r="B136" s="10"/>
      <c r="C136" s="10"/>
      <c r="D136" s="10"/>
      <c r="E136" s="10"/>
      <c r="F136" s="10"/>
      <c r="G136" s="10"/>
      <c r="H136" s="11"/>
    </row>
    <row r="137" spans="2:8" ht="16.5" customHeight="1">
      <c r="B137" s="4">
        <f t="array" aca="1" ref="B137:H137" ca="1">Days+29+DATE(Calendar10Year,Calendar10MonthOption,1)-WEEKDAY(DATE(Calendar10Year,Calendar10MonthOption,1),WeekdayOption)</f>
        <v>43094</v>
      </c>
      <c r="C137" s="4">
        <f ca="1"/>
        <v>43095</v>
      </c>
      <c r="D137" s="4">
        <f ca="1"/>
        <v>43096</v>
      </c>
      <c r="E137" s="4">
        <f ca="1"/>
        <v>43097</v>
      </c>
      <c r="F137" s="4">
        <f ca="1"/>
        <v>43098</v>
      </c>
      <c r="G137" s="4">
        <f ca="1"/>
        <v>43099</v>
      </c>
      <c r="H137" s="5">
        <f ca="1"/>
        <v>43100</v>
      </c>
    </row>
    <row r="138" spans="2:8" ht="57" customHeight="1">
      <c r="B138" s="10"/>
      <c r="C138" s="10"/>
      <c r="D138" s="10"/>
      <c r="E138" s="10"/>
      <c r="F138" s="10"/>
      <c r="G138" s="10"/>
      <c r="H138" s="12"/>
    </row>
    <row r="139" spans="2:8" ht="16.5" customHeight="1">
      <c r="B139" s="4">
        <f t="array" aca="1" ref="B139:C139" ca="1">Days+36+DATE(Calendar10Year,Calendar10MonthOption,1)-WEEKDAY(DATE(Calendar10Year,Calendar10MonthOption,1),WeekdayOption)</f>
        <v>43101</v>
      </c>
      <c r="C139" s="4">
        <f ca="1"/>
        <v>43102</v>
      </c>
      <c r="D139" s="14" t="s">
        <v>0</v>
      </c>
      <c r="E139" s="15"/>
      <c r="F139" s="15"/>
      <c r="G139" s="15"/>
      <c r="H139" s="15"/>
    </row>
    <row r="140" spans="2:8" ht="63.75" customHeight="1">
      <c r="B140" s="10"/>
      <c r="C140" s="10"/>
      <c r="D140" s="13"/>
      <c r="E140" s="13"/>
      <c r="F140" s="13"/>
      <c r="G140" s="13"/>
      <c r="H140" s="13"/>
    </row>
    <row r="141" spans="2:8" ht="54" customHeight="1">
      <c r="B141" s="1">
        <f ca="1">YEAR(DATE(Calendar10Year,Calendar10MonthOption+1,1))</f>
        <v>2018</v>
      </c>
      <c r="C141" s="6" t="str">
        <f ca="1">TEXT(DATE(Calendar10Year,Calendar10MonthOption+1,1),"mmmm")</f>
        <v>January</v>
      </c>
      <c r="D141" s="9"/>
      <c r="E141" s="9"/>
      <c r="F141" s="9"/>
      <c r="G141" s="9"/>
      <c r="H141" s="2"/>
    </row>
    <row r="142" spans="2:8" ht="14.25" customHeight="1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>
      <c r="B143" s="4">
        <f t="array" aca="1" ref="B143:H143" ca="1">Days+1+DATE(Calendar11Year,Calendar11MonthOption,1)-WEEKDAY(DATE(Calendar11Year,Calendar11MonthOption,1),WeekdayOption)</f>
        <v>43101</v>
      </c>
      <c r="C143" s="4">
        <f ca="1"/>
        <v>43102</v>
      </c>
      <c r="D143" s="4">
        <f ca="1"/>
        <v>43103</v>
      </c>
      <c r="E143" s="4">
        <f ca="1"/>
        <v>43104</v>
      </c>
      <c r="F143" s="4">
        <f ca="1"/>
        <v>43105</v>
      </c>
      <c r="G143" s="4">
        <f ca="1"/>
        <v>43106</v>
      </c>
      <c r="H143" s="5">
        <f ca="1"/>
        <v>43107</v>
      </c>
    </row>
    <row r="144" spans="2:8" ht="56.25" customHeight="1">
      <c r="B144" s="10"/>
      <c r="C144" s="10"/>
      <c r="D144" s="10"/>
      <c r="E144" s="10"/>
      <c r="F144" s="10"/>
      <c r="G144" s="10"/>
      <c r="H144" s="11"/>
    </row>
    <row r="145" spans="2:8" ht="16.5" customHeight="1">
      <c r="B145" s="4">
        <f t="array" aca="1" ref="B145:H145" ca="1">Days+8+DATE(Calendar11Year,Calendar11MonthOption,1)-WEEKDAY(DATE(Calendar11Year,Calendar11MonthOption,1),WeekdayOption)</f>
        <v>43108</v>
      </c>
      <c r="C145" s="4">
        <f ca="1"/>
        <v>43109</v>
      </c>
      <c r="D145" s="4">
        <f ca="1"/>
        <v>43110</v>
      </c>
      <c r="E145" s="4">
        <f ca="1"/>
        <v>43111</v>
      </c>
      <c r="F145" s="4">
        <f ca="1"/>
        <v>43112</v>
      </c>
      <c r="G145" s="4">
        <f ca="1"/>
        <v>43113</v>
      </c>
      <c r="H145" s="5">
        <f ca="1"/>
        <v>43114</v>
      </c>
    </row>
    <row r="146" spans="2:8" ht="56.25" customHeight="1">
      <c r="B146" s="10"/>
      <c r="C146" s="10"/>
      <c r="D146" s="10"/>
      <c r="E146" s="10"/>
      <c r="F146" s="10"/>
      <c r="G146" s="10"/>
      <c r="H146" s="11"/>
    </row>
    <row r="147" spans="2:8" ht="16.5" customHeight="1">
      <c r="B147" s="4">
        <f t="array" aca="1" ref="B147:H147" ca="1">Days+15+DATE(Calendar11Year,Calendar11MonthOption,1)-WEEKDAY(DATE(Calendar11Year,Calendar11MonthOption,1),WeekdayOption)</f>
        <v>43115</v>
      </c>
      <c r="C147" s="4">
        <f ca="1"/>
        <v>43116</v>
      </c>
      <c r="D147" s="4">
        <f ca="1"/>
        <v>43117</v>
      </c>
      <c r="E147" s="4">
        <f ca="1"/>
        <v>43118</v>
      </c>
      <c r="F147" s="4">
        <f ca="1"/>
        <v>43119</v>
      </c>
      <c r="G147" s="4">
        <f ca="1"/>
        <v>43120</v>
      </c>
      <c r="H147" s="5">
        <f ca="1"/>
        <v>43121</v>
      </c>
    </row>
    <row r="148" spans="2:8" ht="56.25" customHeight="1">
      <c r="B148" s="10"/>
      <c r="C148" s="10"/>
      <c r="D148" s="10"/>
      <c r="E148" s="10"/>
      <c r="F148" s="10"/>
      <c r="G148" s="10"/>
      <c r="H148" s="11"/>
    </row>
    <row r="149" spans="2:8" ht="16.5" customHeight="1">
      <c r="B149" s="4">
        <f t="array" aca="1" ref="B149:H149" ca="1">Days+22+DATE(Calendar11Year,Calendar11MonthOption,1)-WEEKDAY(DATE(Calendar11Year,Calendar11MonthOption,1),WeekdayOption)</f>
        <v>43122</v>
      </c>
      <c r="C149" s="4">
        <f ca="1"/>
        <v>43123</v>
      </c>
      <c r="D149" s="4">
        <f ca="1"/>
        <v>43124</v>
      </c>
      <c r="E149" s="4">
        <f ca="1"/>
        <v>43125</v>
      </c>
      <c r="F149" s="4">
        <f ca="1"/>
        <v>43126</v>
      </c>
      <c r="G149" s="4">
        <f ca="1"/>
        <v>43127</v>
      </c>
      <c r="H149" s="5">
        <f ca="1"/>
        <v>43128</v>
      </c>
    </row>
    <row r="150" spans="2:8" ht="56.25" customHeight="1">
      <c r="B150" s="10"/>
      <c r="C150" s="10"/>
      <c r="D150" s="10"/>
      <c r="E150" s="10"/>
      <c r="F150" s="10"/>
      <c r="G150" s="10"/>
      <c r="H150" s="11"/>
    </row>
    <row r="151" spans="2:8" ht="16.5" customHeight="1">
      <c r="B151" s="4">
        <f t="array" aca="1" ref="B151:H151" ca="1">Days+29+DATE(Calendar11Year,Calendar11MonthOption,1)-WEEKDAY(DATE(Calendar11Year,Calendar11MonthOption,1),WeekdayOption)</f>
        <v>43129</v>
      </c>
      <c r="C151" s="4">
        <f ca="1"/>
        <v>43130</v>
      </c>
      <c r="D151" s="4">
        <f ca="1"/>
        <v>43131</v>
      </c>
      <c r="E151" s="4">
        <f ca="1"/>
        <v>43132</v>
      </c>
      <c r="F151" s="4">
        <f ca="1"/>
        <v>43133</v>
      </c>
      <c r="G151" s="4">
        <f ca="1"/>
        <v>43134</v>
      </c>
      <c r="H151" s="5">
        <f ca="1"/>
        <v>43135</v>
      </c>
    </row>
    <row r="152" spans="2:8" ht="57" customHeight="1">
      <c r="B152" s="10"/>
      <c r="C152" s="10"/>
      <c r="D152" s="10"/>
      <c r="E152" s="10"/>
      <c r="F152" s="10"/>
      <c r="G152" s="10"/>
      <c r="H152" s="12"/>
    </row>
    <row r="153" spans="2:8" ht="16.5" customHeight="1">
      <c r="B153" s="4">
        <f t="array" aca="1" ref="B153:C153" ca="1">Days+36+DATE(Calendar11Year,Calendar11MonthOption,1)-WEEKDAY(DATE(Calendar11Year,Calendar11MonthOption,1),WeekdayOption)</f>
        <v>43136</v>
      </c>
      <c r="C153" s="4">
        <f ca="1"/>
        <v>43137</v>
      </c>
      <c r="D153" s="14" t="s">
        <v>0</v>
      </c>
      <c r="E153" s="15"/>
      <c r="F153" s="15"/>
      <c r="G153" s="15"/>
      <c r="H153" s="15"/>
    </row>
    <row r="154" spans="2:8" ht="63.75" customHeight="1">
      <c r="B154" s="10"/>
      <c r="C154" s="10"/>
      <c r="D154" s="13"/>
      <c r="E154" s="13"/>
      <c r="F154" s="13"/>
      <c r="G154" s="13"/>
      <c r="H154" s="13"/>
    </row>
    <row r="155" spans="2:8" ht="54" customHeight="1">
      <c r="B155" s="1">
        <f ca="1">YEAR(DATE(Calendar11Year,Calendar11MonthOption+1,1))</f>
        <v>2018</v>
      </c>
      <c r="C155" s="6" t="str">
        <f ca="1">TEXT(DATE(Calendar11Year,Calendar11MonthOption+1,1),"mmmm")</f>
        <v>February</v>
      </c>
      <c r="D155" s="9"/>
      <c r="E155" s="9"/>
      <c r="F155" s="9"/>
      <c r="G155" s="9"/>
      <c r="H155" s="2"/>
    </row>
    <row r="156" spans="2:8" ht="14.25" customHeight="1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>
      <c r="B157" s="4">
        <f t="array" aca="1" ref="B157:H157" ca="1">Days+1+DATE(Calendar12Year,Calendar12MonthOption,1)-WEEKDAY(DATE(Calendar12Year,Calendar12MonthOption,1),WeekdayOption)</f>
        <v>43129</v>
      </c>
      <c r="C157" s="4">
        <f ca="1"/>
        <v>43130</v>
      </c>
      <c r="D157" s="4">
        <f ca="1"/>
        <v>43131</v>
      </c>
      <c r="E157" s="4">
        <f ca="1"/>
        <v>43132</v>
      </c>
      <c r="F157" s="4">
        <f ca="1"/>
        <v>43133</v>
      </c>
      <c r="G157" s="4">
        <f ca="1"/>
        <v>43134</v>
      </c>
      <c r="H157" s="5">
        <f ca="1"/>
        <v>43135</v>
      </c>
    </row>
    <row r="158" spans="2:8" ht="56.25" customHeight="1">
      <c r="B158" s="10"/>
      <c r="C158" s="10"/>
      <c r="D158" s="10"/>
      <c r="E158" s="10"/>
      <c r="F158" s="10"/>
      <c r="G158" s="10"/>
      <c r="H158" s="11"/>
    </row>
    <row r="159" spans="2:8" ht="16.5" customHeight="1">
      <c r="B159" s="4">
        <f t="array" aca="1" ref="B159:H159" ca="1">Days+8+DATE(Calendar12Year,Calendar12MonthOption,1)-WEEKDAY(DATE(Calendar12Year,Calendar12MonthOption,1),WeekdayOption)</f>
        <v>43136</v>
      </c>
      <c r="C159" s="4">
        <f ca="1"/>
        <v>43137</v>
      </c>
      <c r="D159" s="4">
        <f ca="1"/>
        <v>43138</v>
      </c>
      <c r="E159" s="4">
        <f ca="1"/>
        <v>43139</v>
      </c>
      <c r="F159" s="4">
        <f ca="1"/>
        <v>43140</v>
      </c>
      <c r="G159" s="4">
        <f ca="1"/>
        <v>43141</v>
      </c>
      <c r="H159" s="5">
        <f ca="1"/>
        <v>43142</v>
      </c>
    </row>
    <row r="160" spans="2:8" ht="56.25" customHeight="1">
      <c r="B160" s="10"/>
      <c r="C160" s="10"/>
      <c r="D160" s="10"/>
      <c r="E160" s="10"/>
      <c r="F160" s="10"/>
      <c r="G160" s="10"/>
      <c r="H160" s="11"/>
    </row>
    <row r="161" spans="2:8" ht="16.5" customHeight="1">
      <c r="B161" s="4">
        <f t="array" aca="1" ref="B161:H161" ca="1">Days+15+DATE(Calendar12Year,Calendar12MonthOption,1)-WEEKDAY(DATE(Calendar12Year,Calendar12MonthOption,1),WeekdayOption)</f>
        <v>43143</v>
      </c>
      <c r="C161" s="4">
        <f ca="1"/>
        <v>43144</v>
      </c>
      <c r="D161" s="4">
        <f ca="1"/>
        <v>43145</v>
      </c>
      <c r="E161" s="4">
        <f ca="1"/>
        <v>43146</v>
      </c>
      <c r="F161" s="4">
        <f ca="1"/>
        <v>43147</v>
      </c>
      <c r="G161" s="4">
        <f ca="1"/>
        <v>43148</v>
      </c>
      <c r="H161" s="5">
        <f ca="1"/>
        <v>43149</v>
      </c>
    </row>
    <row r="162" spans="2:8" ht="56.25" customHeight="1">
      <c r="B162" s="10"/>
      <c r="C162" s="10"/>
      <c r="D162" s="10"/>
      <c r="E162" s="10"/>
      <c r="F162" s="10"/>
      <c r="G162" s="10"/>
      <c r="H162" s="11"/>
    </row>
    <row r="163" spans="2:8" ht="16.5" customHeight="1">
      <c r="B163" s="4">
        <f t="array" aca="1" ref="B163:H163" ca="1">Days+22+DATE(Calendar12Year,Calendar12MonthOption,1)-WEEKDAY(DATE(Calendar12Year,Calendar12MonthOption,1),WeekdayOption)</f>
        <v>43150</v>
      </c>
      <c r="C163" s="4">
        <f ca="1"/>
        <v>43151</v>
      </c>
      <c r="D163" s="4">
        <f ca="1"/>
        <v>43152</v>
      </c>
      <c r="E163" s="4">
        <f ca="1"/>
        <v>43153</v>
      </c>
      <c r="F163" s="4">
        <f ca="1"/>
        <v>43154</v>
      </c>
      <c r="G163" s="4">
        <f ca="1"/>
        <v>43155</v>
      </c>
      <c r="H163" s="5">
        <f ca="1"/>
        <v>43156</v>
      </c>
    </row>
    <row r="164" spans="2:8" ht="56.25" customHeight="1">
      <c r="B164" s="10"/>
      <c r="C164" s="10"/>
      <c r="D164" s="10"/>
      <c r="E164" s="10"/>
      <c r="F164" s="10"/>
      <c r="G164" s="10"/>
      <c r="H164" s="11"/>
    </row>
    <row r="165" spans="2:8" ht="16.5" customHeight="1">
      <c r="B165" s="4">
        <f t="array" aca="1" ref="B165:H165" ca="1">Days+29+DATE(Calendar12Year,Calendar12MonthOption,1)-WEEKDAY(DATE(Calendar12Year,Calendar12MonthOption,1),WeekdayOption)</f>
        <v>43157</v>
      </c>
      <c r="C165" s="4">
        <f ca="1"/>
        <v>43158</v>
      </c>
      <c r="D165" s="4">
        <f ca="1"/>
        <v>43159</v>
      </c>
      <c r="E165" s="4">
        <f ca="1"/>
        <v>43160</v>
      </c>
      <c r="F165" s="4">
        <f ca="1"/>
        <v>43161</v>
      </c>
      <c r="G165" s="4">
        <f ca="1"/>
        <v>43162</v>
      </c>
      <c r="H165" s="5">
        <f ca="1"/>
        <v>43163</v>
      </c>
    </row>
    <row r="166" spans="2:8" ht="57" customHeight="1">
      <c r="B166" s="10"/>
      <c r="C166" s="10"/>
      <c r="D166" s="10"/>
      <c r="E166" s="10"/>
      <c r="F166" s="10"/>
      <c r="G166" s="10"/>
      <c r="H166" s="12"/>
    </row>
    <row r="167" spans="2:8" ht="16.5" customHeight="1">
      <c r="B167" s="4">
        <f t="array" aca="1" ref="B167:C167" ca="1">Days+36+DATE(Calendar12Year,Calendar12MonthOption,1)-WEEKDAY(DATE(Calendar12Year,Calendar12MonthOption,1),WeekdayOption)</f>
        <v>43164</v>
      </c>
      <c r="C167" s="4">
        <f ca="1"/>
        <v>43165</v>
      </c>
      <c r="D167" s="14" t="s">
        <v>0</v>
      </c>
      <c r="E167" s="15"/>
      <c r="F167" s="15"/>
      <c r="G167" s="15"/>
      <c r="H167" s="15"/>
    </row>
    <row r="168" spans="2:8" ht="63.75" customHeight="1">
      <c r="B168" s="10"/>
      <c r="C168" s="10"/>
      <c r="D168" s="13"/>
      <c r="E168" s="13"/>
      <c r="F168" s="13"/>
      <c r="G168" s="13"/>
      <c r="H168" s="13"/>
    </row>
  </sheetData>
  <mergeCells count="24"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Destiny (Student)</dc:creator>
  <cp:lastModifiedBy>Jones, Destiny (Student)</cp:lastModifiedBy>
  <dcterms:created xsi:type="dcterms:W3CDTF">2016-07-26T15:53:57Z</dcterms:created>
  <dcterms:modified xsi:type="dcterms:W3CDTF">2017-03-07T14:32:38Z</dcterms:modified>
</cp:coreProperties>
</file>