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ab\Downloads\"/>
    </mc:Choice>
  </mc:AlternateContent>
  <xr:revisionPtr revIDLastSave="0" documentId="8_{A27A3582-28E1-44F0-BEEE-A77DAE76D3C6}" xr6:coauthVersionLast="46" xr6:coauthVersionMax="46" xr10:uidLastSave="{00000000-0000-0000-0000-000000000000}"/>
  <bookViews>
    <workbookView xWindow="-120" yWindow="-120" windowWidth="20730" windowHeight="11160" xr2:uid="{BD6776EC-7A96-994B-AFC7-9DCA4288B928}"/>
  </bookViews>
  <sheets>
    <sheet name="RS Gantt Chart" sheetId="5" r:id="rId1"/>
    <sheet name="1" sheetId="6" state="hidden" r:id="rId2"/>
  </sheets>
  <definedNames>
    <definedName name="BEGIN_VIEW_DATE">'RS Gantt Chart'!$F$7</definedName>
    <definedName name="DONE_DATE">'RS Gantt Chart'!$G1</definedName>
    <definedName name="LAUNCH_DATE">'RS Gantt Chart'!$F1</definedName>
    <definedName name="PROGRESS">'RS Gantt Chart'!$O1</definedName>
    <definedName name="SCROLL">'1'!$A$2:$A$53</definedName>
    <definedName name="VIEW_WEEK">'RS Gantt Chart'!$F$8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9" i="5" l="1"/>
  <c r="G24" i="5"/>
  <c r="F24" i="5"/>
  <c r="F12" i="5"/>
  <c r="J70" i="5" l="1"/>
  <c r="I70" i="5"/>
  <c r="J69" i="5"/>
  <c r="I69" i="5"/>
  <c r="M69" i="5" s="1"/>
  <c r="J68" i="5"/>
  <c r="I68" i="5"/>
  <c r="M68" i="5" s="1"/>
  <c r="J67" i="5"/>
  <c r="I67" i="5"/>
  <c r="J66" i="5"/>
  <c r="I66" i="5"/>
  <c r="M66" i="5" s="1"/>
  <c r="J65" i="5"/>
  <c r="I65" i="5"/>
  <c r="M65" i="5" s="1"/>
  <c r="J64" i="5"/>
  <c r="I64" i="5"/>
  <c r="M64" i="5" s="1"/>
  <c r="J63" i="5"/>
  <c r="I63" i="5"/>
  <c r="M63" i="5" s="1"/>
  <c r="J62" i="5"/>
  <c r="I62" i="5"/>
  <c r="M62" i="5" s="1"/>
  <c r="J61" i="5"/>
  <c r="I61" i="5"/>
  <c r="M61" i="5" s="1"/>
  <c r="J58" i="5"/>
  <c r="I58" i="5"/>
  <c r="M58" i="5" s="1"/>
  <c r="J57" i="5"/>
  <c r="I57" i="5"/>
  <c r="M57" i="5" s="1"/>
  <c r="J56" i="5"/>
  <c r="I56" i="5"/>
  <c r="J55" i="5"/>
  <c r="I55" i="5"/>
  <c r="M55" i="5" s="1"/>
  <c r="J54" i="5"/>
  <c r="I54" i="5"/>
  <c r="M54" i="5" s="1"/>
  <c r="J53" i="5"/>
  <c r="I53" i="5"/>
  <c r="M53" i="5" s="1"/>
  <c r="J52" i="5"/>
  <c r="I52" i="5"/>
  <c r="M52" i="5" s="1"/>
  <c r="J51" i="5"/>
  <c r="I51" i="5"/>
  <c r="M51" i="5" s="1"/>
  <c r="J50" i="5"/>
  <c r="I50" i="5"/>
  <c r="M50" i="5" s="1"/>
  <c r="J49" i="5"/>
  <c r="I49" i="5"/>
  <c r="J46" i="5"/>
  <c r="I46" i="5"/>
  <c r="M46" i="5" s="1"/>
  <c r="J45" i="5"/>
  <c r="I45" i="5"/>
  <c r="M45" i="5" s="1"/>
  <c r="J44" i="5"/>
  <c r="I44" i="5"/>
  <c r="J43" i="5"/>
  <c r="I43" i="5"/>
  <c r="M43" i="5" s="1"/>
  <c r="J42" i="5"/>
  <c r="I42" i="5"/>
  <c r="M42" i="5" s="1"/>
  <c r="J41" i="5"/>
  <c r="I41" i="5"/>
  <c r="M41" i="5" s="1"/>
  <c r="J40" i="5"/>
  <c r="I40" i="5"/>
  <c r="M40" i="5" s="1"/>
  <c r="J39" i="5"/>
  <c r="I39" i="5"/>
  <c r="M39" i="5" s="1"/>
  <c r="J38" i="5"/>
  <c r="I38" i="5"/>
  <c r="M38" i="5" s="1"/>
  <c r="J37" i="5"/>
  <c r="I37" i="5"/>
  <c r="M37" i="5" s="1"/>
  <c r="J34" i="5"/>
  <c r="I34" i="5"/>
  <c r="M34" i="5" s="1"/>
  <c r="J33" i="5"/>
  <c r="I33" i="5"/>
  <c r="M33" i="5" s="1"/>
  <c r="J32" i="5"/>
  <c r="I32" i="5"/>
  <c r="J31" i="5"/>
  <c r="I31" i="5"/>
  <c r="M31" i="5" s="1"/>
  <c r="J30" i="5"/>
  <c r="I30" i="5"/>
  <c r="M30" i="5" s="1"/>
  <c r="J29" i="5"/>
  <c r="I29" i="5"/>
  <c r="M29" i="5" s="1"/>
  <c r="J28" i="5"/>
  <c r="I28" i="5"/>
  <c r="M28" i="5" s="1"/>
  <c r="J27" i="5"/>
  <c r="I27" i="5"/>
  <c r="M27" i="5" s="1"/>
  <c r="J26" i="5"/>
  <c r="I26" i="5"/>
  <c r="M26" i="5" s="1"/>
  <c r="J25" i="5"/>
  <c r="I25" i="5"/>
  <c r="M25" i="5" s="1"/>
  <c r="J21" i="5"/>
  <c r="J17" i="5"/>
  <c r="I14" i="5"/>
  <c r="M14" i="5" s="1"/>
  <c r="I15" i="5"/>
  <c r="M15" i="5" s="1"/>
  <c r="I16" i="5"/>
  <c r="M16" i="5" s="1"/>
  <c r="I17" i="5"/>
  <c r="M17" i="5" s="1"/>
  <c r="I18" i="5"/>
  <c r="M18" i="5" s="1"/>
  <c r="I19" i="5"/>
  <c r="I20" i="5"/>
  <c r="I21" i="5"/>
  <c r="I22" i="5"/>
  <c r="I13" i="5"/>
  <c r="W62" i="5"/>
  <c r="W63" i="5" s="1"/>
  <c r="W64" i="5" s="1"/>
  <c r="W65" i="5" s="1"/>
  <c r="W66" i="5" s="1"/>
  <c r="W67" i="5" s="1"/>
  <c r="W68" i="5" s="1"/>
  <c r="W69" i="5" s="1"/>
  <c r="W70" i="5" s="1"/>
  <c r="W50" i="5"/>
  <c r="W51" i="5" s="1"/>
  <c r="W52" i="5" s="1"/>
  <c r="W53" i="5" s="1"/>
  <c r="W54" i="5" s="1"/>
  <c r="W55" i="5" s="1"/>
  <c r="W56" i="5" s="1"/>
  <c r="W57" i="5" s="1"/>
  <c r="W58" i="5" s="1"/>
  <c r="W38" i="5"/>
  <c r="W39" i="5" s="1"/>
  <c r="W40" i="5" s="1"/>
  <c r="W41" i="5" s="1"/>
  <c r="W42" i="5" s="1"/>
  <c r="W43" i="5" s="1"/>
  <c r="W44" i="5" s="1"/>
  <c r="W45" i="5" s="1"/>
  <c r="W46" i="5" s="1"/>
  <c r="W26" i="5"/>
  <c r="W27" i="5" s="1"/>
  <c r="W28" i="5" s="1"/>
  <c r="W29" i="5" s="1"/>
  <c r="W30" i="5" s="1"/>
  <c r="W31" i="5" s="1"/>
  <c r="W32" i="5" s="1"/>
  <c r="W33" i="5" s="1"/>
  <c r="W34" i="5" s="1"/>
  <c r="W14" i="5"/>
  <c r="W15" i="5" s="1"/>
  <c r="W16" i="5" s="1"/>
  <c r="W17" i="5" s="1"/>
  <c r="W18" i="5" s="1"/>
  <c r="W19" i="5" s="1"/>
  <c r="W20" i="5" s="1"/>
  <c r="W21" i="5" s="1"/>
  <c r="W22" i="5" s="1"/>
  <c r="F60" i="5"/>
  <c r="F48" i="5"/>
  <c r="F36" i="5"/>
  <c r="G12" i="5"/>
  <c r="B44" i="5" l="1"/>
  <c r="M44" i="5"/>
  <c r="B67" i="5"/>
  <c r="M67" i="5"/>
  <c r="M13" i="5"/>
  <c r="U19" i="5"/>
  <c r="M19" i="5"/>
  <c r="B22" i="5"/>
  <c r="M22" i="5"/>
  <c r="U21" i="5"/>
  <c r="M21" i="5"/>
  <c r="B32" i="5"/>
  <c r="M32" i="5"/>
  <c r="U56" i="5"/>
  <c r="M56" i="5"/>
  <c r="B70" i="5"/>
  <c r="M70" i="5"/>
  <c r="B20" i="5"/>
  <c r="M20" i="5"/>
  <c r="U33" i="5"/>
  <c r="B33" i="5"/>
  <c r="U34" i="5"/>
  <c r="U57" i="5"/>
  <c r="U58" i="5"/>
  <c r="B21" i="5"/>
  <c r="B34" i="5"/>
  <c r="B43" i="5"/>
  <c r="U43" i="5"/>
  <c r="U67" i="5"/>
  <c r="B19" i="5"/>
  <c r="B45" i="5"/>
  <c r="B55" i="5"/>
  <c r="U44" i="5"/>
  <c r="U68" i="5"/>
  <c r="B46" i="5"/>
  <c r="B56" i="5"/>
  <c r="U20" i="5"/>
  <c r="U45" i="5"/>
  <c r="U69" i="5"/>
  <c r="B57" i="5"/>
  <c r="O19" i="5"/>
  <c r="U46" i="5"/>
  <c r="U70" i="5"/>
  <c r="B58" i="5"/>
  <c r="B68" i="5"/>
  <c r="U31" i="5"/>
  <c r="U55" i="5"/>
  <c r="B31" i="5"/>
  <c r="B69" i="5"/>
  <c r="U22" i="5"/>
  <c r="U32" i="5"/>
  <c r="O40" i="5" l="1"/>
  <c r="U40" i="5" l="1"/>
  <c r="B40" i="5"/>
  <c r="G60" i="5"/>
  <c r="G48" i="5"/>
  <c r="G36" i="5"/>
  <c r="O45" i="5"/>
  <c r="O41" i="5"/>
  <c r="O44" i="5"/>
  <c r="O42" i="5"/>
  <c r="O37" i="5"/>
  <c r="O46" i="5"/>
  <c r="O39" i="5"/>
  <c r="I60" i="5" l="1"/>
  <c r="J60" i="5"/>
  <c r="I48" i="5"/>
  <c r="J48" i="5"/>
  <c r="I36" i="5"/>
  <c r="J36" i="5"/>
  <c r="U39" i="5"/>
  <c r="B39" i="5"/>
  <c r="U41" i="5"/>
  <c r="B41" i="5"/>
  <c r="U37" i="5"/>
  <c r="B37" i="5"/>
  <c r="U42" i="5"/>
  <c r="B42" i="5"/>
  <c r="O43" i="5"/>
  <c r="O38" i="5"/>
  <c r="U38" i="5" l="1"/>
  <c r="B38" i="5"/>
  <c r="O70" i="5"/>
  <c r="O69" i="5"/>
  <c r="O66" i="5"/>
  <c r="O65" i="5"/>
  <c r="O61" i="5"/>
  <c r="O58" i="5"/>
  <c r="O57" i="5"/>
  <c r="O53" i="5"/>
  <c r="O52" i="5"/>
  <c r="O49" i="5"/>
  <c r="O20" i="5"/>
  <c r="O13" i="5"/>
  <c r="U13" i="5" s="1"/>
  <c r="F7" i="5"/>
  <c r="O31" i="5"/>
  <c r="O27" i="5"/>
  <c r="J22" i="5"/>
  <c r="J19" i="5"/>
  <c r="J18" i="5"/>
  <c r="J16" i="5"/>
  <c r="J13" i="5"/>
  <c r="O14" i="5"/>
  <c r="O15" i="5"/>
  <c r="U15" i="5" l="1"/>
  <c r="B15" i="5"/>
  <c r="B14" i="5"/>
  <c r="U14" i="5"/>
  <c r="U61" i="5"/>
  <c r="B61" i="5"/>
  <c r="U65" i="5"/>
  <c r="B65" i="5"/>
  <c r="U49" i="5"/>
  <c r="B49" i="5"/>
  <c r="B13" i="5"/>
  <c r="U66" i="5"/>
  <c r="B66" i="5"/>
  <c r="U52" i="5"/>
  <c r="B52" i="5"/>
  <c r="U53" i="5"/>
  <c r="B53" i="5"/>
  <c r="B27" i="5"/>
  <c r="U27" i="5"/>
  <c r="O29" i="5"/>
  <c r="O30" i="5"/>
  <c r="O33" i="5"/>
  <c r="O64" i="5"/>
  <c r="O34" i="5"/>
  <c r="O25" i="5"/>
  <c r="O28" i="5"/>
  <c r="O54" i="5"/>
  <c r="O63" i="5"/>
  <c r="O22" i="5"/>
  <c r="O55" i="5"/>
  <c r="O21" i="5"/>
  <c r="O67" i="5"/>
  <c r="O18" i="5"/>
  <c r="O50" i="5"/>
  <c r="O68" i="5"/>
  <c r="O17" i="5"/>
  <c r="O51" i="5"/>
  <c r="O16" i="5"/>
  <c r="J14" i="5"/>
  <c r="I12" i="5"/>
  <c r="J15" i="5"/>
  <c r="J20" i="5"/>
  <c r="I24" i="5" l="1"/>
  <c r="J24" i="5"/>
  <c r="U17" i="5"/>
  <c r="B17" i="5"/>
  <c r="U25" i="5"/>
  <c r="B25" i="5"/>
  <c r="U64" i="5"/>
  <c r="B64" i="5"/>
  <c r="U50" i="5"/>
  <c r="B50" i="5"/>
  <c r="B18" i="5"/>
  <c r="U18" i="5"/>
  <c r="B30" i="5"/>
  <c r="U30" i="5"/>
  <c r="B16" i="5"/>
  <c r="U16" i="5"/>
  <c r="U63" i="5"/>
  <c r="B63" i="5"/>
  <c r="B29" i="5"/>
  <c r="U29" i="5"/>
  <c r="U51" i="5"/>
  <c r="B51" i="5"/>
  <c r="U54" i="5"/>
  <c r="B54" i="5"/>
  <c r="B28" i="5"/>
  <c r="U28" i="5"/>
  <c r="O56" i="5"/>
  <c r="O26" i="5"/>
  <c r="O62" i="5"/>
  <c r="O32" i="5"/>
  <c r="J12" i="5"/>
  <c r="U62" i="5" l="1"/>
  <c r="B62" i="5"/>
  <c r="U26" i="5"/>
  <c r="B26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Amy Lewsadder</author>
    <author>User</author>
  </authors>
  <commentList>
    <comment ref="B10" authorId="0" shapeId="0" xr:uid="{1EDE63D8-01DA-EC48-9E67-00815D7388A2}">
      <text>
        <r>
          <rPr>
            <b/>
            <sz val="10"/>
            <color rgb="FF000000"/>
            <rFont val="Tahoma"/>
            <family val="2"/>
          </rPr>
          <t xml:space="preserve">Indikasi: 
 - Hijau = 100% DONE
 - Lingkaran putih </t>
        </r>
        <r>
          <rPr>
            <b/>
            <sz val="10"/>
            <color rgb="FF000000"/>
            <rFont val="Calibri"/>
            <family val="2"/>
          </rPr>
          <t>=</t>
        </r>
        <r>
          <rPr>
            <sz val="10"/>
            <color rgb="FF000000"/>
            <rFont val="Calibri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 xml:space="preserve"> In Progress
 - Lingkaran abu-abu </t>
        </r>
        <r>
          <rPr>
            <b/>
            <sz val="10"/>
            <color rgb="FF000000"/>
            <rFont val="Calibri"/>
            <family val="2"/>
          </rPr>
          <t>=</t>
        </r>
        <r>
          <rPr>
            <sz val="10"/>
            <color rgb="FF000000"/>
            <rFont val="Calibri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 xml:space="preserve"> No Progress (Belum dimulai)</t>
        </r>
      </text>
    </comment>
    <comment ref="D10" authorId="1" shapeId="0" xr:uid="{25C46555-8403-4377-A1A9-796EAB569641}">
      <text>
        <r>
          <rPr>
            <b/>
            <sz val="9"/>
            <color indexed="81"/>
            <rFont val="Tahoma"/>
            <family val="2"/>
          </rPr>
          <t>Bisa diisikan aktivitas yang dilakukan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1" shapeId="0" xr:uid="{8508EDE2-85B9-4987-8C36-5C0ECCEEA705}">
      <text>
        <r>
          <rPr>
            <b/>
            <sz val="9"/>
            <color indexed="81"/>
            <rFont val="Tahoma"/>
            <family val="2"/>
          </rPr>
          <t>Diisi dengan deliverable/artefak/increment yang dihasilkan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0" authorId="0" shapeId="0" xr:uid="{719EA9CD-D7F1-584C-A606-C8303244773D}">
      <text>
        <r>
          <rPr>
            <b/>
            <sz val="10"/>
            <color rgb="FF000000"/>
            <rFont val="Tahoma"/>
            <family val="2"/>
          </rPr>
          <t>Cut dan paste tanggal, "Special Values" 
PC</t>
        </r>
        <r>
          <rPr>
            <sz val="10"/>
            <color rgb="FF000000"/>
            <rFont val="Tahoma"/>
            <family val="2"/>
          </rPr>
          <t xml:space="preserve">: </t>
        </r>
        <r>
          <rPr>
            <sz val="10"/>
            <color rgb="FF000000"/>
            <rFont val="Calibri"/>
            <family val="2"/>
            <scheme val="minor"/>
          </rPr>
          <t>Ctrl+Alt+V</t>
        </r>
        <r>
          <rPr>
            <sz val="10"/>
            <color rgb="FF000000"/>
            <rFont val="Tahoma"/>
            <family val="2"/>
          </rPr>
          <t>, lalu V</t>
        </r>
      </text>
    </comment>
    <comment ref="G10" authorId="0" shapeId="0" xr:uid="{C1A45352-B8BF-CA4E-B182-3A4E7EEBB0A4}">
      <text>
        <r>
          <rPr>
            <b/>
            <sz val="10"/>
            <color rgb="FF000000"/>
            <rFont val="Tahoma"/>
            <family val="2"/>
          </rPr>
          <t>Cut dan paste tanggal, "Special Values" 
PC</t>
        </r>
        <r>
          <rPr>
            <sz val="10"/>
            <color rgb="FF000000"/>
            <rFont val="Tahoma"/>
            <family val="2"/>
          </rPr>
          <t xml:space="preserve">: </t>
        </r>
        <r>
          <rPr>
            <sz val="10"/>
            <color rgb="FF000000"/>
            <rFont val="Calibri"/>
            <family val="2"/>
          </rPr>
          <t>Ctrl+Alt+V</t>
        </r>
        <r>
          <rPr>
            <sz val="10"/>
            <color rgb="FF000000"/>
            <rFont val="Tahoma"/>
            <family val="2"/>
          </rPr>
          <t>, lalu V</t>
        </r>
      </text>
    </comment>
    <comment ref="L10" authorId="0" shapeId="0" xr:uid="{C4353B1C-A5AE-4A47-8349-F2AA77A7B003}">
      <text>
        <r>
          <rPr>
            <b/>
            <sz val="10"/>
            <color rgb="FF000000"/>
            <rFont val="Tahoma"/>
            <family val="2"/>
          </rPr>
          <t>Pengguna memasukkan # hari selesai</t>
        </r>
      </text>
    </comment>
    <comment ref="M10" authorId="0" shapeId="0" xr:uid="{1E1937BB-20C2-7742-8ED4-8AE38C8CAB21}">
      <text>
        <r>
          <rPr>
            <b/>
            <sz val="10"/>
            <color rgb="FF000000"/>
            <rFont val="Tahoma"/>
            <family val="2"/>
          </rPr>
          <t>Kalo error, "X", artinya "Hari Terpakai" ga boleh melebihi "Lama Hari" (jumlah total hari yang digunakan).</t>
        </r>
      </text>
    </comment>
    <comment ref="O10" authorId="0" shapeId="0" xr:uid="{81D84590-FE88-FB48-B158-DF33B048364A}">
      <text>
        <r>
          <rPr>
            <b/>
            <sz val="10"/>
            <color rgb="FF000000"/>
            <rFont val="Tahoma"/>
            <family val="2"/>
          </rPr>
          <t>Sesuaikan progress "DONE %" dengan memasukkan estimasi hari terpakai di kolom "Hari Terpakai"</t>
        </r>
      </text>
    </comment>
    <comment ref="Q10" authorId="0" shapeId="0" xr:uid="{46B1A9A0-730E-0C4E-AC3C-ADC0C9DBC3C2}">
      <text>
        <r>
          <rPr>
            <b/>
            <sz val="10"/>
            <color rgb="FF000000"/>
            <rFont val="Tahoma"/>
            <family val="2"/>
          </rPr>
          <t>KETERANGAN:
 - Utk lingkaran merah, ketik 1
 - Utk kuning, ketik 2.
 - Utk ijo ketik 3</t>
        </r>
      </text>
    </comment>
    <comment ref="S10" authorId="0" shapeId="0" xr:uid="{32E2DFD8-61FC-EC4E-8128-75A86F0E64B3}">
      <text>
        <r>
          <rPr>
            <b/>
            <sz val="10"/>
            <color rgb="FF000000"/>
            <rFont val="Tahoma"/>
            <family val="2"/>
          </rPr>
          <t xml:space="preserve">KETERANGAN:
 - Merah ketik 1.
 - Kuning ketik 2.
 - Hijau ketik 3. 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U10" authorId="0" shapeId="0" xr:uid="{BD1980C3-5609-1641-B2F8-7D9BD14945ED}">
      <text>
        <r>
          <rPr>
            <b/>
            <sz val="10"/>
            <color rgb="FF000000"/>
            <rFont val="Tahoma"/>
            <family val="2"/>
          </rPr>
          <t xml:space="preserve">Otomatis terisi jika:
 - Full: 2/3 hingga 100% komplit.
 - Setengah: 1/3 hingga 2/3 komplit.
 - Kosong: 0% hingga 1/3 komplit.   </t>
        </r>
      </text>
    </comment>
  </commentList>
</comments>
</file>

<file path=xl/sharedStrings.xml><?xml version="1.0" encoding="utf-8"?>
<sst xmlns="http://schemas.openxmlformats.org/spreadsheetml/2006/main" count="79" uniqueCount="64">
  <si>
    <t>Sprint 1</t>
  </si>
  <si>
    <t>TASK</t>
  </si>
  <si>
    <t>Task 2</t>
  </si>
  <si>
    <t>Task 3</t>
  </si>
  <si>
    <t>Task 4</t>
  </si>
  <si>
    <t>Task 5</t>
  </si>
  <si>
    <t>Insert new rows ABOVE this line</t>
  </si>
  <si>
    <t>DONE %</t>
  </si>
  <si>
    <t>Task 6</t>
  </si>
  <si>
    <t>Sprint 2</t>
  </si>
  <si>
    <t>Sprint 3</t>
  </si>
  <si>
    <t>Sprint 4</t>
  </si>
  <si>
    <t>Sprint 5</t>
  </si>
  <si>
    <t>SPRINT / MILESTONE</t>
  </si>
  <si>
    <t>DONE</t>
  </si>
  <si>
    <t>SCROLL</t>
  </si>
  <si>
    <t xml:space="preserve">Tanggal Mulai:   </t>
  </si>
  <si>
    <t xml:space="preserve">Scroll ke Minggu:   </t>
  </si>
  <si>
    <t>Tanggal mulai</t>
  </si>
  <si>
    <t>Tanggal selesai</t>
  </si>
  <si>
    <t>Lama hari</t>
  </si>
  <si>
    <t>Hari kerja</t>
  </si>
  <si>
    <t>Sisa Hari</t>
  </si>
  <si>
    <t>Hari Terpakai</t>
  </si>
  <si>
    <t>Prioritas</t>
  </si>
  <si>
    <t>Deliverable</t>
  </si>
  <si>
    <t>Dokumen SRS</t>
  </si>
  <si>
    <t>PERENCANAAN</t>
  </si>
  <si>
    <t>ANALISIS</t>
  </si>
  <si>
    <t>DESAIN</t>
  </si>
  <si>
    <t>IMPLEMENTASI</t>
  </si>
  <si>
    <t>Task 7</t>
  </si>
  <si>
    <t>Task 8</t>
  </si>
  <si>
    <t>Task 9</t>
  </si>
  <si>
    <t>Task 10</t>
  </si>
  <si>
    <t>Task 11</t>
  </si>
  <si>
    <t>Task 12</t>
  </si>
  <si>
    <t>Bendera</t>
  </si>
  <si>
    <t>Bintang</t>
  </si>
  <si>
    <t>Menyusun proposal proyek</t>
  </si>
  <si>
    <t>RPP</t>
  </si>
  <si>
    <t>Melakukan analisis kebutuhan proyek</t>
  </si>
  <si>
    <t>Membuat kerangka antarmuka</t>
  </si>
  <si>
    <t>Lofi prototype</t>
  </si>
  <si>
    <t>Finalisasi antarmuka</t>
  </si>
  <si>
    <t>Clickable prototipe</t>
  </si>
  <si>
    <t>Membuat landing page</t>
  </si>
  <si>
    <t>Membuat login form</t>
  </si>
  <si>
    <t>Membuat halaman feed</t>
  </si>
  <si>
    <t>Membuat fitur berbagi</t>
  </si>
  <si>
    <t>Landing page</t>
  </si>
  <si>
    <t>Halaman feed</t>
  </si>
  <si>
    <t>Form login</t>
  </si>
  <si>
    <t>Fitur sharing</t>
  </si>
  <si>
    <t>Evaluasi UI</t>
  </si>
  <si>
    <t>Dokumen feedback</t>
  </si>
  <si>
    <t>TTD</t>
  </si>
  <si>
    <t>DIKETAHUI OLEH:</t>
  </si>
  <si>
    <t>MANAJER PROYEK</t>
  </si>
  <si>
    <t>DISIAPKAN OLEH:</t>
  </si>
  <si>
    <t>KETUA TIM</t>
  </si>
  <si>
    <t>TESTING</t>
  </si>
  <si>
    <t>JUDUL PROYEK: Website Polibatam</t>
  </si>
  <si>
    <t>MANAJER PROYEK: Swono Sibagariang, S.Kom., M.Kom.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</si>
</sst>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[$-409]d\-mmm\-yyyy;@"/>
    <numFmt numFmtId="166" formatCode="ddd\,\ m/d/yyyy"/>
  </numFmts>
  <fonts count="20" x14ac:knownFonts="1"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0"/>
      <name val="Calibri"/>
      <family val="2"/>
    </font>
    <font>
      <sz val="12"/>
      <color theme="0"/>
      <name val="Calibri"/>
      <family val="2"/>
    </font>
    <font>
      <sz val="12"/>
      <color theme="1" tint="0.499984740745262"/>
      <name val="Calibri"/>
      <family val="2"/>
    </font>
    <font>
      <i/>
      <sz val="12"/>
      <color theme="1" tint="0.499984740745262"/>
      <name val="Calibri"/>
      <family val="2"/>
    </font>
    <font>
      <sz val="12"/>
      <name val="Calibri"/>
      <family val="2"/>
    </font>
    <font>
      <b/>
      <sz val="12"/>
      <name val="Calibri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b/>
      <sz val="10"/>
      <color theme="0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  <scheme val="minor"/>
    </font>
    <font>
      <b/>
      <sz val="12"/>
      <color theme="1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</patternFill>
    </fill>
    <fill>
      <patternFill patternType="solid">
        <fgColor rgb="FF00206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333399"/>
        <bgColor indexed="64"/>
      </patternFill>
    </fill>
  </fills>
  <borders count="28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/>
      <top style="medium">
        <color theme="0"/>
      </top>
      <bottom/>
      <diagonal/>
    </border>
    <border>
      <left/>
      <right/>
      <top style="medium">
        <color theme="0"/>
      </top>
      <bottom/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/>
      <right style="medium">
        <color theme="0"/>
      </right>
      <top/>
      <bottom style="medium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 style="thin">
        <color indexed="64"/>
      </right>
      <top/>
      <bottom/>
      <diagonal/>
    </border>
    <border>
      <left style="thin">
        <color rgb="FFF2F2F2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rgb="FFF2F2F2"/>
      </left>
      <right style="thin">
        <color theme="0"/>
      </right>
      <top style="thin">
        <color theme="0"/>
      </top>
      <bottom/>
      <diagonal/>
    </border>
    <border>
      <left style="thin">
        <color indexed="64"/>
      </left>
      <right/>
      <top style="thin">
        <color theme="0"/>
      </top>
      <bottom style="thin">
        <color rgb="FFCCCFD1"/>
      </bottom>
      <diagonal/>
    </border>
    <border>
      <left style="thin">
        <color theme="1"/>
      </left>
      <right/>
      <top/>
      <bottom/>
      <diagonal/>
    </border>
    <border>
      <left style="thin">
        <color indexed="64"/>
      </left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rgb="FFF2F2F2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rgb="FFF2F2F2"/>
      </right>
      <top/>
      <bottom style="thin">
        <color theme="0"/>
      </bottom>
      <diagonal/>
    </border>
  </borders>
  <cellStyleXfs count="4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3" fillId="5" borderId="0" applyNumberFormat="0" applyBorder="0" applyAlignment="0" applyProtection="0"/>
  </cellStyleXfs>
  <cellXfs count="132">
    <xf numFmtId="0" fontId="0" fillId="0" borderId="0" xfId="0"/>
    <xf numFmtId="0" fontId="4" fillId="3" borderId="0" xfId="0" applyFont="1" applyFill="1" applyAlignment="1">
      <alignment vertical="center"/>
    </xf>
    <xf numFmtId="0" fontId="4" fillId="3" borderId="0" xfId="0" applyFont="1" applyFill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9" fontId="6" fillId="0" borderId="0" xfId="1" applyFont="1" applyBorder="1" applyAlignment="1">
      <alignment vertical="center"/>
    </xf>
    <xf numFmtId="164" fontId="9" fillId="0" borderId="0" xfId="2" applyNumberFormat="1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5" fillId="6" borderId="10" xfId="0" applyFont="1" applyFill="1" applyBorder="1" applyAlignment="1">
      <alignment vertical="center"/>
    </xf>
    <xf numFmtId="0" fontId="5" fillId="6" borderId="10" xfId="0" applyFont="1" applyFill="1" applyBorder="1" applyAlignment="1">
      <alignment horizontal="center" vertical="center"/>
    </xf>
    <xf numFmtId="165" fontId="6" fillId="3" borderId="0" xfId="0" applyNumberFormat="1" applyFont="1" applyFill="1" applyAlignment="1">
      <alignment horizontal="center" vertical="center"/>
    </xf>
    <xf numFmtId="165" fontId="5" fillId="6" borderId="10" xfId="0" applyNumberFormat="1" applyFont="1" applyFill="1" applyBorder="1" applyAlignment="1">
      <alignment horizontal="center" vertical="center"/>
    </xf>
    <xf numFmtId="165" fontId="6" fillId="0" borderId="0" xfId="0" applyNumberFormat="1" applyFont="1" applyAlignment="1">
      <alignment horizontal="center" vertical="center"/>
    </xf>
    <xf numFmtId="165" fontId="6" fillId="0" borderId="1" xfId="0" applyNumberFormat="1" applyFont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 wrapText="1"/>
    </xf>
    <xf numFmtId="0" fontId="4" fillId="3" borderId="0" xfId="0" applyNumberFormat="1" applyFont="1" applyFill="1" applyAlignment="1">
      <alignment vertical="center"/>
    </xf>
    <xf numFmtId="0" fontId="4" fillId="0" borderId="0" xfId="0" applyNumberFormat="1" applyFont="1" applyBorder="1" applyAlignment="1">
      <alignment horizontal="center" vertical="center"/>
    </xf>
    <xf numFmtId="0" fontId="4" fillId="0" borderId="0" xfId="0" applyNumberFormat="1" applyFont="1" applyAlignment="1">
      <alignment vertical="center"/>
    </xf>
    <xf numFmtId="0" fontId="4" fillId="0" borderId="0" xfId="0" applyNumberFormat="1" applyFont="1" applyAlignment="1">
      <alignment horizontal="center" vertical="center"/>
    </xf>
    <xf numFmtId="0" fontId="10" fillId="2" borderId="12" xfId="0" applyFont="1" applyFill="1" applyBorder="1" applyAlignment="1">
      <alignment vertical="center"/>
    </xf>
    <xf numFmtId="0" fontId="9" fillId="2" borderId="13" xfId="0" applyFont="1" applyFill="1" applyBorder="1" applyAlignment="1">
      <alignment vertical="center"/>
    </xf>
    <xf numFmtId="0" fontId="10" fillId="2" borderId="15" xfId="0" applyFont="1" applyFill="1" applyBorder="1" applyAlignment="1">
      <alignment vertical="center"/>
    </xf>
    <xf numFmtId="0" fontId="9" fillId="2" borderId="16" xfId="0" applyFont="1" applyFill="1" applyBorder="1" applyAlignment="1">
      <alignment vertical="center"/>
    </xf>
    <xf numFmtId="165" fontId="9" fillId="2" borderId="14" xfId="0" applyNumberFormat="1" applyFont="1" applyFill="1" applyBorder="1" applyAlignment="1">
      <alignment horizontal="center" vertical="center"/>
    </xf>
    <xf numFmtId="165" fontId="9" fillId="2" borderId="17" xfId="0" applyNumberFormat="1" applyFont="1" applyFill="1" applyBorder="1" applyAlignment="1">
      <alignment horizontal="center" vertical="center"/>
    </xf>
    <xf numFmtId="0" fontId="5" fillId="3" borderId="19" xfId="0" applyFont="1" applyFill="1" applyBorder="1" applyAlignment="1">
      <alignment vertical="center"/>
    </xf>
    <xf numFmtId="0" fontId="5" fillId="3" borderId="19" xfId="0" applyFont="1" applyFill="1" applyBorder="1" applyAlignment="1">
      <alignment horizontal="center" vertical="center" wrapText="1"/>
    </xf>
    <xf numFmtId="0" fontId="4" fillId="3" borderId="19" xfId="0" applyFont="1" applyFill="1" applyBorder="1" applyAlignment="1">
      <alignment vertical="center"/>
    </xf>
    <xf numFmtId="0" fontId="7" fillId="3" borderId="19" xfId="0" applyFont="1" applyFill="1" applyBorder="1" applyAlignment="1">
      <alignment vertical="center"/>
    </xf>
    <xf numFmtId="0" fontId="5" fillId="3" borderId="0" xfId="0" applyFont="1" applyFill="1" applyBorder="1" applyAlignment="1">
      <alignment horizontal="center" vertical="center" wrapText="1"/>
    </xf>
    <xf numFmtId="0" fontId="4" fillId="2" borderId="11" xfId="0" applyFont="1" applyFill="1" applyBorder="1" applyAlignment="1">
      <alignment horizontal="center" vertical="center"/>
    </xf>
    <xf numFmtId="165" fontId="6" fillId="0" borderId="11" xfId="0" applyNumberFormat="1" applyFont="1" applyBorder="1" applyAlignment="1">
      <alignment horizontal="center" vertical="center"/>
    </xf>
    <xf numFmtId="165" fontId="5" fillId="7" borderId="4" xfId="0" applyNumberFormat="1" applyFont="1" applyFill="1" applyBorder="1" applyAlignment="1">
      <alignment horizontal="center" vertical="center" wrapText="1"/>
    </xf>
    <xf numFmtId="165" fontId="5" fillId="7" borderId="8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165" fontId="6" fillId="0" borderId="10" xfId="0" applyNumberFormat="1" applyFont="1" applyBorder="1" applyAlignment="1">
      <alignment horizontal="center" vertical="center"/>
    </xf>
    <xf numFmtId="0" fontId="1" fillId="4" borderId="20" xfId="3" applyFont="1" applyFill="1" applyBorder="1" applyAlignment="1">
      <alignment horizontal="center" vertical="center"/>
    </xf>
    <xf numFmtId="9" fontId="4" fillId="0" borderId="0" xfId="0" applyNumberFormat="1" applyFont="1" applyBorder="1" applyAlignment="1">
      <alignment horizontal="center" vertical="center"/>
    </xf>
    <xf numFmtId="0" fontId="4" fillId="3" borderId="6" xfId="0" applyFont="1" applyFill="1" applyBorder="1" applyAlignment="1">
      <alignment vertical="center"/>
    </xf>
    <xf numFmtId="165" fontId="6" fillId="0" borderId="4" xfId="0" applyNumberFormat="1" applyFont="1" applyBorder="1" applyAlignment="1">
      <alignment horizontal="center" vertical="center"/>
    </xf>
    <xf numFmtId="165" fontId="6" fillId="0" borderId="18" xfId="0" applyNumberFormat="1" applyFont="1" applyBorder="1" applyAlignment="1">
      <alignment horizontal="center" vertical="center"/>
    </xf>
    <xf numFmtId="165" fontId="6" fillId="0" borderId="5" xfId="0" applyNumberFormat="1" applyFont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/>
    </xf>
    <xf numFmtId="0" fontId="1" fillId="4" borderId="21" xfId="3" applyFont="1" applyFill="1" applyBorder="1" applyAlignment="1">
      <alignment horizontal="center" vertical="center"/>
    </xf>
    <xf numFmtId="0" fontId="7" fillId="4" borderId="22" xfId="0" applyFont="1" applyFill="1" applyBorder="1" applyAlignment="1">
      <alignment horizontal="center" vertical="center"/>
    </xf>
    <xf numFmtId="0" fontId="5" fillId="3" borderId="23" xfId="0" applyFont="1" applyFill="1" applyBorder="1" applyAlignment="1">
      <alignment vertical="center"/>
    </xf>
    <xf numFmtId="0" fontId="4" fillId="3" borderId="23" xfId="0" applyFont="1" applyFill="1" applyBorder="1" applyAlignment="1">
      <alignment vertical="center"/>
    </xf>
    <xf numFmtId="0" fontId="7" fillId="3" borderId="23" xfId="0" applyFont="1" applyFill="1" applyBorder="1" applyAlignment="1">
      <alignment vertical="center"/>
    </xf>
    <xf numFmtId="0" fontId="7" fillId="4" borderId="4" xfId="0" applyFont="1" applyFill="1" applyBorder="1" applyAlignment="1">
      <alignment vertical="center"/>
    </xf>
    <xf numFmtId="0" fontId="8" fillId="4" borderId="4" xfId="0" applyFont="1" applyFill="1" applyBorder="1" applyAlignment="1">
      <alignment vertical="center"/>
    </xf>
    <xf numFmtId="165" fontId="6" fillId="4" borderId="4" xfId="0" applyNumberFormat="1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7" fillId="4" borderId="4" xfId="0" applyNumberFormat="1" applyFont="1" applyFill="1" applyBorder="1" applyAlignment="1">
      <alignment vertical="center"/>
    </xf>
    <xf numFmtId="0" fontId="7" fillId="4" borderId="4" xfId="0" applyNumberFormat="1" applyFont="1" applyFill="1" applyBorder="1" applyAlignment="1">
      <alignment horizontal="center" vertical="center"/>
    </xf>
    <xf numFmtId="0" fontId="7" fillId="4" borderId="24" xfId="0" applyFont="1" applyFill="1" applyBorder="1" applyAlignment="1">
      <alignment horizontal="center" vertical="center"/>
    </xf>
    <xf numFmtId="165" fontId="6" fillId="0" borderId="9" xfId="0" applyNumberFormat="1" applyFont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25" xfId="0" applyFont="1" applyFill="1" applyBorder="1" applyAlignment="1">
      <alignment horizontal="center" vertical="center"/>
    </xf>
    <xf numFmtId="165" fontId="6" fillId="0" borderId="8" xfId="0" applyNumberFormat="1" applyFont="1" applyBorder="1" applyAlignment="1">
      <alignment horizontal="center" vertical="center"/>
    </xf>
    <xf numFmtId="0" fontId="1" fillId="4" borderId="26" xfId="3" applyFont="1" applyFill="1" applyBorder="1" applyAlignment="1">
      <alignment horizontal="center" vertical="center"/>
    </xf>
    <xf numFmtId="0" fontId="1" fillId="4" borderId="27" xfId="3" applyFont="1" applyFill="1" applyBorder="1" applyAlignment="1">
      <alignment horizontal="center" vertical="center"/>
    </xf>
    <xf numFmtId="0" fontId="4" fillId="3" borderId="8" xfId="0" applyFont="1" applyFill="1" applyBorder="1" applyAlignment="1">
      <alignment vertical="center"/>
    </xf>
    <xf numFmtId="0" fontId="4" fillId="6" borderId="10" xfId="0" applyFont="1" applyFill="1" applyBorder="1" applyAlignment="1">
      <alignment vertical="center"/>
    </xf>
    <xf numFmtId="165" fontId="6" fillId="6" borderId="10" xfId="0" applyNumberFormat="1" applyFont="1" applyFill="1" applyBorder="1" applyAlignment="1">
      <alignment horizontal="center" vertical="center"/>
    </xf>
    <xf numFmtId="0" fontId="4" fillId="6" borderId="1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165" fontId="6" fillId="2" borderId="0" xfId="0" applyNumberFormat="1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left" vertical="center"/>
    </xf>
    <xf numFmtId="0" fontId="5" fillId="2" borderId="0" xfId="0" applyFont="1" applyFill="1" applyBorder="1" applyAlignment="1">
      <alignment horizontal="right" vertical="center"/>
    </xf>
    <xf numFmtId="0" fontId="4" fillId="2" borderId="0" xfId="0" applyFont="1" applyFill="1" applyBorder="1" applyAlignment="1">
      <alignment vertical="center"/>
    </xf>
    <xf numFmtId="0" fontId="4" fillId="2" borderId="0" xfId="0" applyFont="1" applyFill="1" applyAlignment="1">
      <alignment vertical="center"/>
    </xf>
    <xf numFmtId="0" fontId="4" fillId="2" borderId="0" xfId="0" applyFont="1" applyFill="1" applyAlignment="1">
      <alignment horizontal="center" vertical="center"/>
    </xf>
    <xf numFmtId="165" fontId="6" fillId="2" borderId="4" xfId="0" applyNumberFormat="1" applyFont="1" applyFill="1" applyBorder="1" applyAlignment="1">
      <alignment horizontal="center" vertical="center"/>
    </xf>
    <xf numFmtId="0" fontId="4" fillId="2" borderId="8" xfId="0" applyFont="1" applyFill="1" applyBorder="1" applyAlignment="1">
      <alignment vertical="center"/>
    </xf>
    <xf numFmtId="0" fontId="4" fillId="2" borderId="4" xfId="0" applyNumberFormat="1" applyFont="1" applyFill="1" applyBorder="1" applyAlignment="1">
      <alignment vertical="center"/>
    </xf>
    <xf numFmtId="0" fontId="4" fillId="2" borderId="4" xfId="0" applyNumberFormat="1" applyFont="1" applyFill="1" applyBorder="1" applyAlignment="1">
      <alignment horizontal="center" vertical="center"/>
    </xf>
    <xf numFmtId="0" fontId="4" fillId="2" borderId="0" xfId="0" applyNumberFormat="1" applyFont="1" applyFill="1" applyBorder="1" applyAlignment="1">
      <alignment vertical="center"/>
    </xf>
    <xf numFmtId="0" fontId="4" fillId="2" borderId="0" xfId="0" applyNumberFormat="1" applyFont="1" applyFill="1" applyBorder="1" applyAlignment="1">
      <alignment horizontal="center" vertical="center"/>
    </xf>
    <xf numFmtId="0" fontId="4" fillId="8" borderId="4" xfId="0" applyFont="1" applyFill="1" applyBorder="1" applyAlignment="1">
      <alignment horizontal="center" vertical="center"/>
    </xf>
    <xf numFmtId="165" fontId="6" fillId="8" borderId="4" xfId="0" applyNumberFormat="1" applyFont="1" applyFill="1" applyBorder="1" applyAlignment="1">
      <alignment horizontal="center" vertical="center"/>
    </xf>
    <xf numFmtId="0" fontId="4" fillId="8" borderId="4" xfId="0" applyFont="1" applyFill="1" applyBorder="1" applyAlignment="1">
      <alignment vertical="center"/>
    </xf>
    <xf numFmtId="0" fontId="4" fillId="8" borderId="0" xfId="0" applyFont="1" applyFill="1" applyBorder="1" applyAlignment="1">
      <alignment horizontal="center" vertical="center"/>
    </xf>
    <xf numFmtId="165" fontId="6" fillId="8" borderId="0" xfId="0" applyNumberFormat="1" applyFont="1" applyFill="1" applyBorder="1" applyAlignment="1">
      <alignment horizontal="center" vertical="center"/>
    </xf>
    <xf numFmtId="0" fontId="5" fillId="8" borderId="0" xfId="0" applyFont="1" applyFill="1" applyBorder="1" applyAlignment="1">
      <alignment horizontal="left" vertical="center"/>
    </xf>
    <xf numFmtId="0" fontId="4" fillId="8" borderId="0" xfId="0" applyFont="1" applyFill="1" applyBorder="1" applyAlignment="1">
      <alignment vertical="center"/>
    </xf>
    <xf numFmtId="0" fontId="5" fillId="8" borderId="0" xfId="0" applyFont="1" applyFill="1" applyBorder="1" applyAlignment="1">
      <alignment horizontal="right" vertical="center"/>
    </xf>
    <xf numFmtId="0" fontId="4" fillId="8" borderId="0" xfId="0" applyFont="1" applyFill="1" applyAlignment="1">
      <alignment vertical="center"/>
    </xf>
    <xf numFmtId="0" fontId="4" fillId="8" borderId="0" xfId="0" applyFont="1" applyFill="1" applyAlignment="1">
      <alignment horizontal="center" vertical="center"/>
    </xf>
    <xf numFmtId="0" fontId="4" fillId="8" borderId="8" xfId="0" applyFont="1" applyFill="1" applyBorder="1" applyAlignment="1">
      <alignment horizontal="center" vertical="center"/>
    </xf>
    <xf numFmtId="165" fontId="6" fillId="8" borderId="8" xfId="0" applyNumberFormat="1" applyFont="1" applyFill="1" applyBorder="1" applyAlignment="1">
      <alignment horizontal="center" vertical="center"/>
    </xf>
    <xf numFmtId="0" fontId="6" fillId="8" borderId="8" xfId="0" applyFont="1" applyFill="1" applyBorder="1" applyAlignment="1">
      <alignment horizontal="center" vertical="center"/>
    </xf>
    <xf numFmtId="0" fontId="4" fillId="8" borderId="8" xfId="0" applyFont="1" applyFill="1" applyBorder="1" applyAlignment="1">
      <alignment vertical="center"/>
    </xf>
    <xf numFmtId="0" fontId="4" fillId="8" borderId="3" xfId="0" applyFont="1" applyFill="1" applyBorder="1" applyAlignment="1">
      <alignment horizontal="center" vertical="center"/>
    </xf>
    <xf numFmtId="0" fontId="4" fillId="8" borderId="2" xfId="0" applyFont="1" applyFill="1" applyBorder="1" applyAlignment="1">
      <alignment horizontal="center" vertical="center"/>
    </xf>
    <xf numFmtId="0" fontId="5" fillId="8" borderId="0" xfId="0" applyFont="1" applyFill="1" applyBorder="1" applyAlignment="1">
      <alignment vertical="center"/>
    </xf>
    <xf numFmtId="0" fontId="5" fillId="8" borderId="7" xfId="0" applyFont="1" applyFill="1" applyBorder="1" applyAlignment="1">
      <alignment horizontal="center" vertical="center"/>
    </xf>
    <xf numFmtId="0" fontId="5" fillId="8" borderId="8" xfId="0" applyFont="1" applyFill="1" applyBorder="1" applyAlignment="1">
      <alignment vertical="center"/>
    </xf>
    <xf numFmtId="166" fontId="6" fillId="8" borderId="1" xfId="0" applyNumberFormat="1" applyFont="1" applyFill="1" applyBorder="1" applyAlignment="1">
      <alignment horizontal="center" vertical="center"/>
    </xf>
    <xf numFmtId="0" fontId="6" fillId="8" borderId="1" xfId="2" applyNumberFormat="1" applyFont="1" applyFill="1" applyBorder="1" applyAlignment="1">
      <alignment horizontal="center" vertical="center"/>
    </xf>
    <xf numFmtId="0" fontId="4" fillId="3" borderId="4" xfId="0" applyNumberFormat="1" applyFont="1" applyFill="1" applyBorder="1" applyAlignment="1">
      <alignment vertical="center"/>
    </xf>
    <xf numFmtId="0" fontId="4" fillId="3" borderId="0" xfId="0" applyNumberFormat="1" applyFont="1" applyFill="1" applyBorder="1" applyAlignment="1">
      <alignment vertical="center"/>
    </xf>
    <xf numFmtId="0" fontId="4" fillId="3" borderId="0" xfId="0" applyFont="1" applyFill="1" applyBorder="1" applyAlignment="1">
      <alignment vertical="center"/>
    </xf>
    <xf numFmtId="0" fontId="4" fillId="2" borderId="0" xfId="0" applyNumberFormat="1" applyFont="1" applyFill="1" applyAlignment="1">
      <alignment vertical="center"/>
    </xf>
    <xf numFmtId="0" fontId="4" fillId="2" borderId="0" xfId="0" applyNumberFormat="1" applyFont="1" applyFill="1" applyAlignment="1">
      <alignment horizontal="center" vertical="center"/>
    </xf>
    <xf numFmtId="165" fontId="6" fillId="2" borderId="0" xfId="0" applyNumberFormat="1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 wrapText="1"/>
    </xf>
    <xf numFmtId="0" fontId="5" fillId="2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4" fillId="3" borderId="0" xfId="0" applyNumberFormat="1" applyFont="1" applyFill="1" applyBorder="1" applyAlignment="1">
      <alignment horizontal="center" vertical="center"/>
    </xf>
    <xf numFmtId="0" fontId="7" fillId="3" borderId="4" xfId="0" applyNumberFormat="1" applyFont="1" applyFill="1" applyBorder="1" applyAlignment="1">
      <alignment vertical="center"/>
    </xf>
    <xf numFmtId="0" fontId="4" fillId="3" borderId="10" xfId="0" applyNumberFormat="1" applyFont="1" applyFill="1" applyBorder="1" applyAlignment="1">
      <alignment vertical="center"/>
    </xf>
    <xf numFmtId="0" fontId="4" fillId="2" borderId="10" xfId="0" applyNumberFormat="1" applyFont="1" applyFill="1" applyBorder="1" applyAlignment="1">
      <alignment vertical="center"/>
    </xf>
    <xf numFmtId="0" fontId="4" fillId="2" borderId="10" xfId="0" applyNumberFormat="1" applyFont="1" applyFill="1" applyBorder="1" applyAlignment="1">
      <alignment horizontal="center" vertical="center"/>
    </xf>
    <xf numFmtId="165" fontId="6" fillId="2" borderId="10" xfId="0" applyNumberFormat="1" applyFont="1" applyFill="1" applyBorder="1" applyAlignment="1">
      <alignment horizontal="center" vertical="center"/>
    </xf>
    <xf numFmtId="0" fontId="17" fillId="2" borderId="0" xfId="0" applyFont="1" applyFill="1" applyBorder="1" applyAlignment="1">
      <alignment horizontal="center" vertical="center"/>
    </xf>
    <xf numFmtId="165" fontId="9" fillId="0" borderId="25" xfId="0" applyNumberFormat="1" applyFont="1" applyBorder="1" applyAlignment="1">
      <alignment horizontal="center" vertical="center"/>
    </xf>
    <xf numFmtId="0" fontId="5" fillId="7" borderId="4" xfId="0" applyFont="1" applyFill="1" applyBorder="1" applyAlignment="1">
      <alignment horizontal="center" vertical="center" wrapText="1"/>
    </xf>
    <xf numFmtId="0" fontId="5" fillId="7" borderId="8" xfId="0" applyFont="1" applyFill="1" applyBorder="1" applyAlignment="1">
      <alignment horizontal="center" vertical="center" wrapText="1"/>
    </xf>
    <xf numFmtId="0" fontId="13" fillId="6" borderId="4" xfId="0" applyFont="1" applyFill="1" applyBorder="1" applyAlignment="1">
      <alignment horizontal="center" vertical="center" textRotation="90" wrapText="1"/>
    </xf>
    <xf numFmtId="0" fontId="13" fillId="6" borderId="8" xfId="0" applyFont="1" applyFill="1" applyBorder="1" applyAlignment="1">
      <alignment horizontal="center" vertical="center" textRotation="90" wrapText="1"/>
    </xf>
    <xf numFmtId="0" fontId="13" fillId="6" borderId="4" xfId="0" applyFont="1" applyFill="1" applyBorder="1" applyAlignment="1">
      <alignment horizontal="center" textRotation="90" wrapText="1"/>
    </xf>
    <xf numFmtId="0" fontId="13" fillId="6" borderId="8" xfId="0" applyFont="1" applyFill="1" applyBorder="1" applyAlignment="1">
      <alignment horizontal="center" textRotation="90" wrapText="1"/>
    </xf>
    <xf numFmtId="0" fontId="5" fillId="7" borderId="0" xfId="0" applyFont="1" applyFill="1" applyBorder="1" applyAlignment="1">
      <alignment horizontal="center" vertical="center" wrapText="1"/>
    </xf>
    <xf numFmtId="0" fontId="5" fillId="6" borderId="4" xfId="0" applyFont="1" applyFill="1" applyBorder="1" applyAlignment="1">
      <alignment horizontal="left" vertical="center" wrapText="1"/>
    </xf>
    <xf numFmtId="0" fontId="5" fillId="6" borderId="8" xfId="0" applyFont="1" applyFill="1" applyBorder="1" applyAlignment="1">
      <alignment horizontal="left" vertical="center" wrapText="1"/>
    </xf>
    <xf numFmtId="165" fontId="5" fillId="6" borderId="4" xfId="0" applyNumberFormat="1" applyFont="1" applyFill="1" applyBorder="1" applyAlignment="1">
      <alignment horizontal="center" vertical="center" wrapText="1"/>
    </xf>
    <xf numFmtId="165" fontId="5" fillId="6" borderId="8" xfId="0" applyNumberFormat="1" applyFont="1" applyFill="1" applyBorder="1" applyAlignment="1">
      <alignment horizontal="center" vertical="center" wrapText="1"/>
    </xf>
  </cellXfs>
  <cellStyles count="4">
    <cellStyle name="Accent4" xfId="3" builtinId="41"/>
    <cellStyle name="Comma" xfId="2" builtinId="3"/>
    <cellStyle name="Normal" xfId="0" builtinId="0"/>
    <cellStyle name="Percent" xfId="1" builtinId="5"/>
  </cellStyles>
  <dxfs count="6">
    <dxf>
      <font>
        <color rgb="FFD4D4D4"/>
      </font>
      <fill>
        <patternFill patternType="lightTrellis">
          <fgColor rgb="FFD4D4D4"/>
          <bgColor theme="0"/>
        </patternFill>
      </fill>
      <border>
        <left/>
        <right/>
        <top/>
        <bottom/>
        <vertical/>
        <horizontal/>
      </border>
    </dxf>
    <dxf>
      <font>
        <color theme="8" tint="-0.24994659260841701"/>
      </font>
      <fill>
        <patternFill patternType="darkTrellis">
          <fgColor theme="8" tint="-0.24994659260841701"/>
          <bgColor theme="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color theme="8"/>
      </font>
      <fill>
        <patternFill>
          <bgColor theme="8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auto="1"/>
        </patternFill>
      </fill>
      <border>
        <left style="thin">
          <color rgb="FFFFFF00"/>
        </left>
        <right style="thin">
          <color rgb="FFFFFF00"/>
        </right>
        <top style="thin">
          <color theme="0"/>
        </top>
        <bottom style="thin">
          <color theme="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auto="1"/>
      </font>
    </dxf>
  </dxfs>
  <tableStyles count="0" defaultTableStyle="TableStyleMedium2" defaultPivotStyle="PivotStyleLight16"/>
  <colors>
    <mruColors>
      <color rgb="FF333399"/>
      <color rgb="FF4BACC6"/>
      <color rgb="FFE13B9A"/>
      <color rgb="FFE5DFEC"/>
      <color rgb="FFD4D4D4"/>
      <color rgb="FFC7EFCE"/>
      <color rgb="FF1A731B"/>
      <color rgb="FFFFEB9C"/>
      <color rgb="FFFFFD7C"/>
      <color rgb="FFFCE5C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8BD9A-BC0E-894C-AD1F-2864A6B8E6C0}">
  <sheetPr codeName="Sheet1"/>
  <dimension ref="A1:BJ72"/>
  <sheetViews>
    <sheetView showGridLines="0" tabSelected="1" zoomScale="60" zoomScaleNormal="60" workbookViewId="0">
      <pane ySplit="11" topLeftCell="A12" activePane="bottomLeft" state="frozenSplit"/>
      <selection activeCell="X8" sqref="X8"/>
      <selection pane="bottomLeft" activeCell="D14" sqref="D14"/>
    </sheetView>
  </sheetViews>
  <sheetFormatPr defaultColWidth="10.875" defaultRowHeight="18.75" customHeight="1" outlineLevelRow="1" x14ac:dyDescent="0.25"/>
  <cols>
    <col min="1" max="1" width="3.625" style="3" customWidth="1"/>
    <col min="2" max="2" width="3.625" style="7" customWidth="1"/>
    <col min="3" max="3" width="3.625" style="3" customWidth="1"/>
    <col min="4" max="4" width="34.375" style="3" customWidth="1"/>
    <col min="5" max="5" width="20" style="3" customWidth="1"/>
    <col min="6" max="7" width="16" style="16" customWidth="1"/>
    <col min="8" max="8" width="1.875" style="16" customWidth="1"/>
    <col min="9" max="9" width="14.375" style="7" customWidth="1"/>
    <col min="10" max="10" width="10" style="7" customWidth="1"/>
    <col min="11" max="11" width="1.875" style="16" customWidth="1"/>
    <col min="12" max="13" width="14.625" style="7" customWidth="1"/>
    <col min="14" max="14" width="1.875" style="16" customWidth="1"/>
    <col min="15" max="15" width="20.5" style="3" customWidth="1"/>
    <col min="16" max="16" width="1.875" style="16" customWidth="1"/>
    <col min="17" max="17" width="14" style="7" customWidth="1"/>
    <col min="18" max="18" width="1.875" style="16" customWidth="1"/>
    <col min="19" max="19" width="9.625" style="7" customWidth="1"/>
    <col min="20" max="20" width="2.375" style="16" customWidth="1"/>
    <col min="21" max="21" width="9.25" style="7" customWidth="1"/>
    <col min="22" max="22" width="1.875" style="16" customWidth="1"/>
    <col min="23" max="23" width="14.625" style="3" customWidth="1"/>
    <col min="24" max="24" width="1.875" style="16" customWidth="1"/>
    <col min="25" max="30" width="4.125" style="21" customWidth="1"/>
    <col min="31" max="59" width="4.125" style="22" customWidth="1"/>
    <col min="60" max="60" width="1.875" style="16" customWidth="1"/>
    <col min="61" max="61" width="3.625" style="3" customWidth="1"/>
    <col min="62" max="16384" width="10.875" style="3"/>
  </cols>
  <sheetData>
    <row r="1" spans="1:62" ht="18.75" customHeight="1" x14ac:dyDescent="0.25">
      <c r="A1" s="1"/>
      <c r="B1" s="2"/>
      <c r="C1" s="1"/>
      <c r="D1" s="1"/>
      <c r="E1" s="1"/>
      <c r="F1" s="14"/>
      <c r="G1" s="14"/>
      <c r="H1" s="14"/>
      <c r="I1" s="2"/>
      <c r="J1" s="2"/>
      <c r="K1" s="14"/>
      <c r="L1" s="2"/>
      <c r="M1" s="2"/>
      <c r="N1" s="14"/>
      <c r="O1" s="1"/>
      <c r="P1" s="14"/>
      <c r="Q1" s="2"/>
      <c r="R1" s="14"/>
      <c r="S1" s="2"/>
      <c r="T1" s="14"/>
      <c r="U1" s="2"/>
      <c r="V1" s="14"/>
      <c r="W1" s="1"/>
      <c r="X1" s="14"/>
      <c r="Y1" s="19"/>
      <c r="Z1" s="107"/>
      <c r="AA1" s="107"/>
      <c r="AB1" s="107"/>
      <c r="AC1" s="107"/>
      <c r="AD1" s="107"/>
      <c r="AE1" s="108"/>
      <c r="AF1" s="108"/>
      <c r="AG1" s="108"/>
      <c r="AH1" s="108"/>
      <c r="AI1" s="108"/>
      <c r="AJ1" s="108"/>
      <c r="AK1" s="108"/>
      <c r="AL1" s="108"/>
      <c r="AM1" s="108"/>
      <c r="AN1" s="108"/>
      <c r="AO1" s="108"/>
      <c r="AP1" s="108"/>
      <c r="AQ1" s="108"/>
      <c r="AR1" s="108"/>
      <c r="AS1" s="108"/>
      <c r="AT1" s="108"/>
      <c r="AU1" s="108"/>
      <c r="AV1" s="108"/>
      <c r="AW1" s="108"/>
      <c r="AX1" s="108"/>
      <c r="AY1" s="108"/>
      <c r="AZ1" s="108"/>
      <c r="BA1" s="108"/>
      <c r="BB1" s="108"/>
      <c r="BC1" s="108"/>
      <c r="BD1" s="108"/>
      <c r="BE1" s="108"/>
      <c r="BF1" s="108"/>
      <c r="BG1" s="108"/>
      <c r="BH1" s="109"/>
      <c r="BI1" s="75"/>
      <c r="BJ1"/>
    </row>
    <row r="2" spans="1:62" ht="18.75" customHeight="1" x14ac:dyDescent="0.25">
      <c r="A2" s="42"/>
      <c r="B2" s="97"/>
      <c r="C2" s="85"/>
      <c r="D2" s="85"/>
      <c r="E2" s="85"/>
      <c r="F2" s="84"/>
      <c r="G2" s="84"/>
      <c r="H2" s="84"/>
      <c r="I2" s="83"/>
      <c r="J2" s="83"/>
      <c r="K2" s="84"/>
      <c r="L2" s="83"/>
      <c r="M2" s="83"/>
      <c r="N2" s="84"/>
      <c r="O2" s="85"/>
      <c r="P2" s="84"/>
      <c r="Q2" s="83"/>
      <c r="R2" s="84"/>
      <c r="S2" s="83"/>
      <c r="T2" s="84"/>
      <c r="U2" s="83"/>
      <c r="V2" s="84"/>
      <c r="W2" s="85"/>
      <c r="X2" s="84"/>
      <c r="Y2" s="104"/>
      <c r="Z2" s="79"/>
      <c r="AA2" s="79"/>
      <c r="AB2" s="79"/>
      <c r="AC2" s="79"/>
      <c r="AD2" s="79"/>
      <c r="AE2" s="80"/>
      <c r="AF2" s="80"/>
      <c r="AG2" s="80"/>
      <c r="AH2" s="80"/>
      <c r="AI2" s="80"/>
      <c r="AJ2" s="80"/>
      <c r="AK2" s="80"/>
      <c r="AL2" s="80"/>
      <c r="AM2" s="80"/>
      <c r="AN2" s="80"/>
      <c r="AO2" s="80"/>
      <c r="AP2" s="80"/>
      <c r="AQ2" s="80"/>
      <c r="AR2" s="80"/>
      <c r="AS2" s="80"/>
      <c r="AT2" s="80"/>
      <c r="AU2" s="80"/>
      <c r="AV2" s="80"/>
      <c r="AW2" s="80"/>
      <c r="AX2" s="80"/>
      <c r="AY2" s="80"/>
      <c r="AZ2" s="80"/>
      <c r="BA2" s="80"/>
      <c r="BB2" s="80"/>
      <c r="BC2" s="80"/>
      <c r="BD2" s="80"/>
      <c r="BE2" s="80"/>
      <c r="BF2" s="80"/>
      <c r="BG2" s="80"/>
      <c r="BH2" s="77"/>
      <c r="BI2" s="75"/>
    </row>
    <row r="3" spans="1:62" ht="18.75" customHeight="1" thickBot="1" x14ac:dyDescent="0.3">
      <c r="A3" s="42"/>
      <c r="B3" s="98"/>
      <c r="C3" s="89"/>
      <c r="D3" s="89"/>
      <c r="E3" s="89"/>
      <c r="F3" s="87"/>
      <c r="G3" s="87"/>
      <c r="H3" s="87"/>
      <c r="I3" s="86"/>
      <c r="J3" s="86"/>
      <c r="K3" s="87"/>
      <c r="L3" s="86"/>
      <c r="M3" s="86"/>
      <c r="N3" s="87"/>
      <c r="O3" s="88"/>
      <c r="P3" s="87"/>
      <c r="Q3" s="86"/>
      <c r="R3" s="87"/>
      <c r="S3" s="86"/>
      <c r="T3" s="87"/>
      <c r="U3" s="86"/>
      <c r="V3" s="87"/>
      <c r="W3" s="89"/>
      <c r="X3" s="87"/>
      <c r="Y3" s="105"/>
      <c r="Z3" s="81"/>
      <c r="AA3" s="81"/>
      <c r="AB3" s="81"/>
      <c r="AC3" s="81"/>
      <c r="AD3" s="81"/>
      <c r="AE3" s="82"/>
      <c r="AF3" s="82"/>
      <c r="AG3" s="82"/>
      <c r="AH3" s="82"/>
      <c r="AI3" s="82"/>
      <c r="AJ3" s="82"/>
      <c r="AK3" s="82"/>
      <c r="AL3" s="82"/>
      <c r="AM3" s="82"/>
      <c r="AN3" s="82"/>
      <c r="AO3" s="82"/>
      <c r="AP3" s="82"/>
      <c r="AQ3" s="82"/>
      <c r="AR3" s="82"/>
      <c r="AS3" s="82"/>
      <c r="AT3" s="82"/>
      <c r="AU3" s="82"/>
      <c r="AV3" s="82"/>
      <c r="AW3" s="82"/>
      <c r="AX3" s="82"/>
      <c r="AY3" s="82"/>
      <c r="AZ3" s="82"/>
      <c r="BA3" s="82"/>
      <c r="BB3" s="82"/>
      <c r="BC3" s="82"/>
      <c r="BD3" s="82"/>
      <c r="BE3" s="82"/>
      <c r="BF3" s="82"/>
      <c r="BG3" s="82"/>
      <c r="BH3" s="71"/>
      <c r="BI3" s="75"/>
    </row>
    <row r="4" spans="1:62" ht="18.75" customHeight="1" x14ac:dyDescent="0.25">
      <c r="A4" s="42"/>
      <c r="B4" s="98"/>
      <c r="C4" s="99"/>
      <c r="D4" s="23" t="s">
        <v>62</v>
      </c>
      <c r="E4" s="24"/>
      <c r="F4" s="24"/>
      <c r="G4" s="27"/>
      <c r="H4" s="90"/>
      <c r="I4" s="70"/>
      <c r="J4" s="119" t="s">
        <v>59</v>
      </c>
      <c r="K4" s="73"/>
      <c r="L4" s="70"/>
      <c r="M4" s="119" t="s">
        <v>57</v>
      </c>
      <c r="N4" s="73"/>
      <c r="P4" s="73"/>
      <c r="Q4" s="70"/>
      <c r="R4" s="73"/>
      <c r="S4" s="70"/>
      <c r="T4" s="73"/>
      <c r="U4" s="70"/>
      <c r="V4" s="73"/>
      <c r="W4" s="74"/>
      <c r="X4" s="89"/>
      <c r="Y4" s="106"/>
      <c r="Z4" s="74"/>
      <c r="AA4" s="74"/>
      <c r="AB4" s="74"/>
      <c r="AC4" s="74"/>
      <c r="AD4" s="74"/>
      <c r="AE4" s="74"/>
      <c r="AF4" s="74"/>
      <c r="AG4" s="74"/>
      <c r="AH4" s="74"/>
      <c r="AI4" s="82"/>
      <c r="AJ4" s="82"/>
      <c r="AK4" s="82"/>
      <c r="AL4" s="82"/>
      <c r="AM4" s="82"/>
      <c r="AN4" s="82"/>
      <c r="AO4" s="82"/>
      <c r="AP4" s="82"/>
      <c r="AQ4" s="82"/>
      <c r="AR4" s="82"/>
      <c r="AS4" s="82"/>
      <c r="AT4" s="82"/>
      <c r="AU4" s="82"/>
      <c r="AV4" s="82"/>
      <c r="AW4" s="82"/>
      <c r="AX4" s="82"/>
      <c r="AY4" s="82"/>
      <c r="AZ4" s="82"/>
      <c r="BA4" s="82"/>
      <c r="BB4" s="82"/>
      <c r="BC4" s="82"/>
      <c r="BD4" s="82"/>
      <c r="BE4" s="82"/>
      <c r="BF4" s="82"/>
      <c r="BG4" s="82"/>
      <c r="BH4" s="73"/>
      <c r="BI4" s="75"/>
    </row>
    <row r="5" spans="1:62" ht="18.75" customHeight="1" thickBot="1" x14ac:dyDescent="0.3">
      <c r="A5" s="42"/>
      <c r="B5" s="98"/>
      <c r="C5" s="99"/>
      <c r="D5" s="25" t="s">
        <v>63</v>
      </c>
      <c r="E5" s="26"/>
      <c r="F5" s="26"/>
      <c r="G5" s="28"/>
      <c r="H5" s="87"/>
      <c r="I5" s="70"/>
      <c r="J5" s="70" t="s">
        <v>56</v>
      </c>
      <c r="K5" s="71"/>
      <c r="L5" s="70"/>
      <c r="M5" s="70" t="s">
        <v>56</v>
      </c>
      <c r="N5" s="71"/>
      <c r="P5" s="71"/>
      <c r="Q5" s="70"/>
      <c r="R5" s="71"/>
      <c r="S5" s="70"/>
      <c r="T5" s="71"/>
      <c r="U5" s="70"/>
      <c r="V5" s="71"/>
      <c r="W5" s="74"/>
      <c r="X5" s="89"/>
      <c r="Y5" s="106"/>
      <c r="Z5" s="74"/>
      <c r="AA5" s="74"/>
      <c r="AB5" s="74"/>
      <c r="AC5" s="74"/>
      <c r="AD5" s="74"/>
      <c r="AE5" s="74"/>
      <c r="AF5" s="74"/>
      <c r="AG5" s="74"/>
      <c r="AH5" s="74"/>
      <c r="AI5" s="82"/>
      <c r="AJ5" s="82"/>
      <c r="AK5" s="82"/>
      <c r="AL5" s="82"/>
      <c r="AM5" s="82"/>
      <c r="AN5" s="82"/>
      <c r="AO5" s="82"/>
      <c r="AP5" s="82"/>
      <c r="AQ5" s="82"/>
      <c r="AR5" s="82"/>
      <c r="AS5" s="82"/>
      <c r="AT5" s="82"/>
      <c r="AU5" s="82"/>
      <c r="AV5" s="82"/>
      <c r="AW5" s="82"/>
      <c r="AX5" s="82"/>
      <c r="AY5" s="82"/>
      <c r="AZ5" s="82"/>
      <c r="BA5" s="82"/>
      <c r="BB5" s="82"/>
      <c r="BC5" s="82"/>
      <c r="BD5" s="82"/>
      <c r="BE5" s="82"/>
      <c r="BF5" s="82"/>
      <c r="BG5" s="82"/>
      <c r="BH5" s="71"/>
      <c r="BI5" s="75"/>
    </row>
    <row r="6" spans="1:62" ht="18.75" customHeight="1" x14ac:dyDescent="0.25">
      <c r="A6" s="42"/>
      <c r="B6" s="98"/>
      <c r="C6" s="99"/>
      <c r="D6" s="89"/>
      <c r="E6" s="89"/>
      <c r="F6" s="87"/>
      <c r="G6" s="87"/>
      <c r="H6" s="87"/>
      <c r="I6" s="70"/>
      <c r="J6" s="73"/>
      <c r="K6" s="71"/>
      <c r="L6" s="72"/>
      <c r="M6" s="73"/>
      <c r="N6" s="71"/>
      <c r="P6" s="71"/>
      <c r="Q6" s="70"/>
      <c r="R6" s="71"/>
      <c r="S6" s="70"/>
      <c r="T6" s="71"/>
      <c r="U6" s="70"/>
      <c r="V6" s="71"/>
      <c r="W6" s="74"/>
      <c r="X6" s="89"/>
      <c r="Y6" s="106"/>
      <c r="Z6" s="74"/>
      <c r="AA6" s="74"/>
      <c r="AB6" s="74"/>
      <c r="AC6" s="74"/>
      <c r="AD6" s="74"/>
      <c r="AE6" s="74"/>
      <c r="AF6" s="74"/>
      <c r="AG6" s="74"/>
      <c r="AH6" s="74"/>
      <c r="AI6" s="82"/>
      <c r="AJ6" s="82"/>
      <c r="AK6" s="82"/>
      <c r="AL6" s="82"/>
      <c r="AM6" s="82"/>
      <c r="AN6" s="82"/>
      <c r="AO6" s="82"/>
      <c r="AP6" s="82"/>
      <c r="AQ6" s="82"/>
      <c r="AR6" s="82"/>
      <c r="AS6" s="82"/>
      <c r="AT6" s="82"/>
      <c r="AU6" s="82"/>
      <c r="AV6" s="82"/>
      <c r="AW6" s="82"/>
      <c r="AX6" s="82"/>
      <c r="AY6" s="82"/>
      <c r="AZ6" s="82"/>
      <c r="BA6" s="82"/>
      <c r="BB6" s="82"/>
      <c r="BC6" s="82"/>
      <c r="BD6" s="82"/>
      <c r="BE6" s="82"/>
      <c r="BF6" s="82"/>
      <c r="BG6" s="82"/>
      <c r="BH6" s="71"/>
      <c r="BI6" s="75"/>
    </row>
    <row r="7" spans="1:62" ht="36" customHeight="1" x14ac:dyDescent="0.25">
      <c r="A7" s="42"/>
      <c r="B7" s="98"/>
      <c r="C7" s="99"/>
      <c r="D7" s="89"/>
      <c r="E7" s="90" t="s">
        <v>16</v>
      </c>
      <c r="F7" s="102">
        <f>MIN(F10:F71)</f>
        <v>44239</v>
      </c>
      <c r="G7" s="87"/>
      <c r="H7" s="87"/>
      <c r="I7" s="71"/>
      <c r="J7" s="119" t="s">
        <v>60</v>
      </c>
      <c r="K7" s="71"/>
      <c r="L7" s="119"/>
      <c r="M7" s="119" t="s">
        <v>58</v>
      </c>
      <c r="N7" s="71"/>
      <c r="P7" s="71"/>
      <c r="Q7" s="76"/>
      <c r="R7" s="71"/>
      <c r="S7" s="76"/>
      <c r="T7" s="71"/>
      <c r="U7" s="76"/>
      <c r="V7" s="71"/>
      <c r="W7" s="75"/>
      <c r="X7" s="87"/>
      <c r="Y7" s="105"/>
      <c r="Z7" s="81"/>
      <c r="AA7" s="81"/>
      <c r="AB7" s="81"/>
      <c r="AC7" s="81"/>
      <c r="AD7" s="81"/>
      <c r="AE7" s="82"/>
      <c r="AF7" s="82"/>
      <c r="AG7" s="82"/>
      <c r="AH7" s="82"/>
      <c r="AI7" s="82"/>
      <c r="AJ7" s="82"/>
      <c r="AK7" s="82"/>
      <c r="AL7" s="82"/>
      <c r="AM7" s="82"/>
      <c r="AN7" s="82"/>
      <c r="AO7" s="82"/>
      <c r="AP7" s="82"/>
      <c r="AQ7" s="82"/>
      <c r="AR7" s="82"/>
      <c r="AS7" s="82"/>
      <c r="AT7" s="82"/>
      <c r="AU7" s="82"/>
      <c r="AV7" s="82"/>
      <c r="AW7" s="82"/>
      <c r="AX7" s="82"/>
      <c r="AY7" s="82"/>
      <c r="AZ7" s="82"/>
      <c r="BA7" s="82"/>
      <c r="BB7" s="82"/>
      <c r="BC7" s="82"/>
      <c r="BD7" s="82"/>
      <c r="BE7" s="82"/>
      <c r="BF7" s="82"/>
      <c r="BG7" s="82"/>
      <c r="BH7" s="71"/>
      <c r="BI7" s="75"/>
    </row>
    <row r="8" spans="1:62" ht="18.75" customHeight="1" x14ac:dyDescent="0.25">
      <c r="A8" s="42"/>
      <c r="B8" s="98"/>
      <c r="C8" s="99"/>
      <c r="D8" s="99"/>
      <c r="E8" s="90" t="s">
        <v>17</v>
      </c>
      <c r="F8" s="103">
        <v>3</v>
      </c>
      <c r="G8" s="89"/>
      <c r="H8" s="89"/>
      <c r="I8" s="87"/>
      <c r="J8" s="88"/>
      <c r="K8" s="89"/>
      <c r="L8" s="86"/>
      <c r="M8" s="88"/>
      <c r="N8" s="89"/>
      <c r="O8" s="91"/>
      <c r="P8" s="89"/>
      <c r="Q8" s="92"/>
      <c r="R8" s="89"/>
      <c r="S8" s="92"/>
      <c r="T8" s="89"/>
      <c r="U8" s="92"/>
      <c r="V8" s="89"/>
      <c r="W8" s="91"/>
      <c r="X8" s="89"/>
      <c r="Y8" s="1"/>
      <c r="Z8" s="75"/>
      <c r="AA8" s="75"/>
      <c r="AB8" s="75"/>
      <c r="AC8" s="75"/>
      <c r="AD8" s="75"/>
      <c r="AE8" s="75"/>
      <c r="AF8" s="75"/>
      <c r="AG8" s="75"/>
      <c r="AH8" s="75"/>
      <c r="AI8" s="75"/>
      <c r="AJ8" s="75"/>
      <c r="AK8" s="75"/>
      <c r="AL8" s="75"/>
      <c r="AM8" s="75"/>
      <c r="AN8" s="75"/>
      <c r="AO8" s="75"/>
      <c r="AP8" s="75"/>
      <c r="AQ8" s="75"/>
      <c r="AR8" s="75"/>
      <c r="AS8" s="75"/>
      <c r="AT8" s="75"/>
      <c r="AU8" s="75"/>
      <c r="AV8" s="75"/>
      <c r="AW8" s="75"/>
      <c r="AX8" s="75"/>
      <c r="AY8" s="75"/>
      <c r="AZ8" s="75"/>
      <c r="BA8" s="75"/>
      <c r="BB8" s="75"/>
      <c r="BC8" s="75"/>
      <c r="BD8" s="75"/>
      <c r="BE8" s="75"/>
      <c r="BF8" s="75"/>
      <c r="BG8" s="75"/>
      <c r="BH8" s="75"/>
      <c r="BI8" s="75"/>
    </row>
    <row r="9" spans="1:62" ht="6" customHeight="1" x14ac:dyDescent="0.25">
      <c r="A9" s="42"/>
      <c r="B9" s="100"/>
      <c r="C9" s="101"/>
      <c r="D9" s="95"/>
      <c r="E9" s="95"/>
      <c r="F9" s="95"/>
      <c r="G9" s="95"/>
      <c r="H9" s="94"/>
      <c r="I9" s="93"/>
      <c r="J9" s="93"/>
      <c r="K9" s="94"/>
      <c r="L9" s="95"/>
      <c r="M9" s="93"/>
      <c r="N9" s="94"/>
      <c r="O9" s="96"/>
      <c r="P9" s="94"/>
      <c r="Q9" s="93"/>
      <c r="R9" s="94"/>
      <c r="S9" s="93"/>
      <c r="T9" s="94"/>
      <c r="U9" s="93"/>
      <c r="V9" s="94"/>
      <c r="W9" s="96"/>
      <c r="X9" s="94"/>
      <c r="Y9" s="1"/>
      <c r="Z9" s="75"/>
      <c r="AA9" s="75"/>
      <c r="AB9" s="75"/>
      <c r="AC9" s="75"/>
      <c r="AD9" s="75"/>
      <c r="AE9" s="75"/>
      <c r="AF9" s="75"/>
      <c r="AG9" s="75"/>
      <c r="AH9" s="75"/>
      <c r="AI9" s="75"/>
      <c r="AJ9" s="75"/>
      <c r="AK9" s="75"/>
      <c r="AL9" s="75"/>
      <c r="AM9" s="75"/>
      <c r="AN9" s="75"/>
      <c r="AO9" s="75"/>
      <c r="AP9" s="75"/>
      <c r="AQ9" s="75"/>
      <c r="AR9" s="75"/>
      <c r="AS9" s="75"/>
      <c r="AT9" s="75"/>
      <c r="AU9" s="75"/>
      <c r="AV9" s="75"/>
      <c r="AW9" s="75"/>
      <c r="AX9" s="75"/>
      <c r="AY9" s="75"/>
      <c r="AZ9" s="75"/>
      <c r="BA9" s="75"/>
      <c r="BB9" s="75"/>
      <c r="BC9" s="75"/>
      <c r="BD9" s="75"/>
      <c r="BE9" s="75"/>
      <c r="BF9" s="75"/>
      <c r="BG9" s="75"/>
      <c r="BH9" s="75"/>
      <c r="BI9" s="75"/>
    </row>
    <row r="10" spans="1:62" s="4" customFormat="1" ht="18.75" customHeight="1" x14ac:dyDescent="0.25">
      <c r="A10" s="30"/>
      <c r="B10" s="123" t="s">
        <v>14</v>
      </c>
      <c r="C10" s="125"/>
      <c r="D10" s="128" t="s">
        <v>1</v>
      </c>
      <c r="E10" s="128" t="s">
        <v>25</v>
      </c>
      <c r="F10" s="130" t="s">
        <v>18</v>
      </c>
      <c r="G10" s="130" t="s">
        <v>19</v>
      </c>
      <c r="H10" s="36"/>
      <c r="I10" s="121" t="s">
        <v>20</v>
      </c>
      <c r="J10" s="121" t="s">
        <v>21</v>
      </c>
      <c r="K10" s="36"/>
      <c r="L10" s="121" t="s">
        <v>23</v>
      </c>
      <c r="M10" s="121" t="s">
        <v>22</v>
      </c>
      <c r="N10" s="36"/>
      <c r="O10" s="121" t="s">
        <v>7</v>
      </c>
      <c r="P10" s="36"/>
      <c r="Q10" s="121" t="s">
        <v>24</v>
      </c>
      <c r="R10" s="36"/>
      <c r="S10" s="121" t="s">
        <v>37</v>
      </c>
      <c r="T10" s="36"/>
      <c r="U10" s="121" t="s">
        <v>38</v>
      </c>
      <c r="V10" s="36"/>
      <c r="W10" s="121" t="s">
        <v>13</v>
      </c>
      <c r="X10" s="36"/>
      <c r="Y10" s="33"/>
      <c r="Z10" s="110"/>
      <c r="AA10" s="110"/>
      <c r="AB10" s="110"/>
      <c r="AC10" s="110"/>
      <c r="AD10" s="110"/>
      <c r="AE10" s="110"/>
      <c r="AF10" s="110"/>
      <c r="AG10" s="110"/>
      <c r="AH10" s="110"/>
      <c r="AI10" s="110"/>
      <c r="AJ10" s="110"/>
      <c r="AK10" s="110"/>
      <c r="AL10" s="110"/>
      <c r="AM10" s="110"/>
      <c r="AN10" s="110"/>
      <c r="AO10" s="110"/>
      <c r="AP10" s="110"/>
      <c r="AQ10" s="110"/>
      <c r="AR10" s="110"/>
      <c r="AS10" s="110"/>
      <c r="AT10" s="110"/>
      <c r="AU10" s="110"/>
      <c r="AV10" s="110"/>
      <c r="AW10" s="110"/>
      <c r="AX10" s="110"/>
      <c r="AY10" s="110"/>
      <c r="AZ10" s="110"/>
      <c r="BA10" s="110"/>
      <c r="BB10" s="110"/>
      <c r="BC10" s="110"/>
      <c r="BD10" s="110"/>
      <c r="BE10" s="110"/>
      <c r="BF10" s="110"/>
      <c r="BG10" s="110"/>
      <c r="BH10" s="110"/>
      <c r="BI10" s="110"/>
    </row>
    <row r="11" spans="1:62" s="4" customFormat="1" ht="30.6" customHeight="1" x14ac:dyDescent="0.25">
      <c r="A11" s="30"/>
      <c r="B11" s="124"/>
      <c r="C11" s="126"/>
      <c r="D11" s="129"/>
      <c r="E11" s="129"/>
      <c r="F11" s="131"/>
      <c r="G11" s="131"/>
      <c r="H11" s="37"/>
      <c r="I11" s="122"/>
      <c r="J11" s="122"/>
      <c r="K11" s="37"/>
      <c r="L11" s="122"/>
      <c r="M11" s="127"/>
      <c r="N11" s="37"/>
      <c r="O11" s="122"/>
      <c r="P11" s="37"/>
      <c r="Q11" s="122"/>
      <c r="R11" s="37"/>
      <c r="S11" s="122"/>
      <c r="T11" s="37"/>
      <c r="U11" s="122"/>
      <c r="V11" s="37"/>
      <c r="W11" s="122"/>
      <c r="X11" s="37"/>
      <c r="Y11" s="33"/>
      <c r="Z11" s="110"/>
      <c r="AA11" s="110"/>
      <c r="AB11" s="110"/>
      <c r="AC11" s="110"/>
      <c r="AD11" s="110"/>
      <c r="AE11" s="110"/>
      <c r="AF11" s="110"/>
      <c r="AG11" s="110"/>
      <c r="AH11" s="110"/>
      <c r="AI11" s="110"/>
      <c r="AJ11" s="110"/>
      <c r="AK11" s="110"/>
      <c r="AL11" s="110"/>
      <c r="AM11" s="110"/>
      <c r="AN11" s="110"/>
      <c r="AO11" s="110"/>
      <c r="AP11" s="110"/>
      <c r="AQ11" s="110"/>
      <c r="AR11" s="110"/>
      <c r="AS11" s="110"/>
      <c r="AT11" s="110"/>
      <c r="AU11" s="110"/>
      <c r="AV11" s="110"/>
      <c r="AW11" s="110"/>
      <c r="AX11" s="110"/>
      <c r="AY11" s="110"/>
      <c r="AZ11" s="110"/>
      <c r="BA11" s="110"/>
      <c r="BB11" s="110"/>
      <c r="BC11" s="110"/>
      <c r="BD11" s="110"/>
      <c r="BE11" s="110"/>
      <c r="BF11" s="110"/>
      <c r="BG11" s="110"/>
      <c r="BH11" s="110"/>
      <c r="BI11" s="110"/>
    </row>
    <row r="12" spans="1:62" s="11" customFormat="1" ht="18.75" customHeight="1" x14ac:dyDescent="0.25">
      <c r="A12" s="29"/>
      <c r="B12" s="13"/>
      <c r="C12" s="12" t="s">
        <v>27</v>
      </c>
      <c r="D12" s="12"/>
      <c r="E12" s="12"/>
      <c r="F12" s="15">
        <f>MIN(F13:F23)</f>
        <v>44242</v>
      </c>
      <c r="G12" s="15">
        <f>MAX(G13:G23)</f>
        <v>44247</v>
      </c>
      <c r="H12" s="15"/>
      <c r="I12" s="13">
        <f>_xlfn.DAYS(G12,F12)</f>
        <v>5</v>
      </c>
      <c r="J12" s="13">
        <f>NETWORKDAYS(F12,G12)</f>
        <v>5</v>
      </c>
      <c r="K12" s="15"/>
      <c r="L12" s="13"/>
      <c r="M12" s="18"/>
      <c r="N12" s="15"/>
      <c r="O12" s="12"/>
      <c r="P12" s="15"/>
      <c r="Q12" s="13"/>
      <c r="R12" s="15"/>
      <c r="S12" s="13"/>
      <c r="T12" s="15"/>
      <c r="U12" s="13"/>
      <c r="V12" s="15"/>
      <c r="W12" s="13"/>
      <c r="X12" s="15"/>
      <c r="Y12" s="50"/>
      <c r="Z12" s="111"/>
      <c r="AA12" s="111"/>
      <c r="AB12" s="111"/>
      <c r="AC12" s="111"/>
      <c r="AD12" s="111"/>
      <c r="AE12" s="111"/>
      <c r="AF12" s="111"/>
      <c r="AG12" s="111"/>
      <c r="AH12" s="111"/>
      <c r="AI12" s="111"/>
      <c r="AJ12" s="111"/>
      <c r="AK12" s="111"/>
      <c r="AL12" s="111"/>
      <c r="AM12" s="111"/>
      <c r="AN12" s="111"/>
      <c r="AO12" s="111"/>
      <c r="AP12" s="111"/>
      <c r="AQ12" s="111"/>
      <c r="AR12" s="111"/>
      <c r="AS12" s="111"/>
      <c r="AT12" s="111"/>
      <c r="AU12" s="111"/>
      <c r="AV12" s="111"/>
      <c r="AW12" s="111"/>
      <c r="AX12" s="111"/>
      <c r="AY12" s="111"/>
      <c r="AZ12" s="111"/>
      <c r="BA12" s="111"/>
      <c r="BB12" s="111"/>
      <c r="BC12" s="111"/>
      <c r="BD12" s="111"/>
      <c r="BE12" s="111"/>
      <c r="BF12" s="111"/>
      <c r="BG12" s="111"/>
      <c r="BH12" s="111"/>
      <c r="BI12" s="111"/>
    </row>
    <row r="13" spans="1:62" ht="18.75" customHeight="1" x14ac:dyDescent="0.25">
      <c r="A13" s="31"/>
      <c r="B13" s="6">
        <f>IF(I13=0,"",O13)</f>
        <v>1</v>
      </c>
      <c r="C13" s="41"/>
      <c r="D13" s="5" t="s">
        <v>39</v>
      </c>
      <c r="E13" s="3" t="s">
        <v>40</v>
      </c>
      <c r="F13" s="120">
        <v>44242</v>
      </c>
      <c r="G13" s="120">
        <v>44247</v>
      </c>
      <c r="H13" s="60"/>
      <c r="I13" s="61">
        <f>IF(OR(F13="",G13=""),0,_xlfn.DAYS(G13,F13-1))</f>
        <v>6</v>
      </c>
      <c r="J13" s="62">
        <f>NETWORKDAYS(F13,G13)</f>
        <v>5</v>
      </c>
      <c r="K13" s="63"/>
      <c r="L13" s="64">
        <v>6</v>
      </c>
      <c r="M13" s="65">
        <f>IF(L13&lt;=I13,I13-L13,"X")</f>
        <v>0</v>
      </c>
      <c r="N13" s="60"/>
      <c r="O13" s="9">
        <f>L13/I13</f>
        <v>1</v>
      </c>
      <c r="P13" s="60"/>
      <c r="Q13" s="10">
        <v>0</v>
      </c>
      <c r="R13" s="60"/>
      <c r="S13" s="10">
        <v>0</v>
      </c>
      <c r="T13" s="60"/>
      <c r="U13" s="10">
        <f>IF(I13=0,"",O13)</f>
        <v>1</v>
      </c>
      <c r="V13" s="60"/>
      <c r="W13" s="6" t="s">
        <v>0</v>
      </c>
      <c r="X13" s="63"/>
      <c r="Y13" s="51"/>
      <c r="Z13" s="75"/>
      <c r="AA13" s="75"/>
      <c r="AB13" s="75"/>
      <c r="AC13" s="75"/>
      <c r="AD13" s="75"/>
      <c r="AE13" s="75"/>
      <c r="AF13" s="75"/>
      <c r="AG13" s="75"/>
      <c r="AH13" s="75"/>
      <c r="AI13" s="75"/>
      <c r="AJ13" s="75"/>
      <c r="AK13" s="75"/>
      <c r="AL13" s="75"/>
      <c r="AM13" s="75"/>
      <c r="AN13" s="75"/>
      <c r="AO13" s="75"/>
      <c r="AP13" s="75"/>
      <c r="AQ13" s="75"/>
      <c r="AR13" s="75"/>
      <c r="AS13" s="75"/>
      <c r="AT13" s="75"/>
      <c r="AU13" s="75"/>
      <c r="AV13" s="75"/>
      <c r="AW13" s="75"/>
      <c r="AX13" s="75"/>
      <c r="AY13" s="75"/>
      <c r="AZ13" s="75"/>
      <c r="BA13" s="75"/>
      <c r="BB13" s="75"/>
      <c r="BC13" s="75"/>
      <c r="BD13" s="75"/>
      <c r="BE13" s="75"/>
      <c r="BF13" s="75"/>
      <c r="BG13" s="75"/>
      <c r="BH13" s="75"/>
      <c r="BI13" s="75"/>
    </row>
    <row r="14" spans="1:62" ht="18.75" customHeight="1" x14ac:dyDescent="0.25">
      <c r="A14" s="31"/>
      <c r="B14" s="6">
        <f t="shared" ref="B14:B22" si="0">IF(I14=0,"",O14)</f>
        <v>1</v>
      </c>
      <c r="C14" s="41"/>
      <c r="D14" s="5" t="s">
        <v>2</v>
      </c>
      <c r="E14" s="5"/>
      <c r="F14" s="120">
        <v>44242</v>
      </c>
      <c r="G14" s="120">
        <v>44247</v>
      </c>
      <c r="H14" s="35"/>
      <c r="I14" s="34">
        <f t="shared" ref="I14:I22" si="1">IF(OR(F14="",G14=""),0,_xlfn.DAYS(G14,F14-1))</f>
        <v>6</v>
      </c>
      <c r="J14" s="38">
        <f t="shared" ref="J14:J16" si="2">NETWORKDAYS(F14,G14)</f>
        <v>5</v>
      </c>
      <c r="K14" s="39"/>
      <c r="L14" s="40">
        <v>6</v>
      </c>
      <c r="M14" s="65">
        <f t="shared" ref="M14:M22" si="3">IF(L14&lt;=I14,I14-L14,"X")</f>
        <v>0</v>
      </c>
      <c r="N14" s="35"/>
      <c r="O14" s="9">
        <f t="shared" ref="O14:O22" si="4">L14/I14</f>
        <v>1</v>
      </c>
      <c r="P14" s="35"/>
      <c r="Q14" s="10">
        <v>0</v>
      </c>
      <c r="R14" s="35"/>
      <c r="S14" s="10">
        <v>0</v>
      </c>
      <c r="T14" s="35"/>
      <c r="U14" s="10">
        <f t="shared" ref="U14:U18" si="5">IF(I14=0,"",O14)</f>
        <v>1</v>
      </c>
      <c r="V14" s="35"/>
      <c r="W14" s="6" t="str">
        <f>W13</f>
        <v>Sprint 1</v>
      </c>
      <c r="X14" s="35"/>
      <c r="Y14" s="51"/>
      <c r="Z14" s="75"/>
      <c r="AA14" s="75"/>
      <c r="AB14" s="75"/>
      <c r="AC14" s="75"/>
      <c r="AD14" s="75"/>
      <c r="AE14" s="75"/>
      <c r="AF14" s="75"/>
      <c r="AG14" s="75"/>
      <c r="AH14" s="75"/>
      <c r="AI14" s="75"/>
      <c r="AJ14" s="75"/>
      <c r="AK14" s="75"/>
      <c r="AL14" s="75"/>
      <c r="AM14" s="75"/>
      <c r="AN14" s="75"/>
      <c r="AO14" s="75"/>
      <c r="AP14" s="75"/>
      <c r="AQ14" s="75"/>
      <c r="AR14" s="75"/>
      <c r="AS14" s="75"/>
      <c r="AT14" s="75"/>
      <c r="AU14" s="75"/>
      <c r="AV14" s="75"/>
      <c r="AW14" s="75"/>
      <c r="AX14" s="75"/>
      <c r="AY14" s="75"/>
      <c r="AZ14" s="75"/>
      <c r="BA14" s="75"/>
      <c r="BB14" s="75"/>
      <c r="BC14" s="75"/>
      <c r="BD14" s="75"/>
      <c r="BE14" s="75"/>
      <c r="BF14" s="75"/>
      <c r="BG14" s="75"/>
      <c r="BH14" s="75"/>
      <c r="BI14" s="75"/>
    </row>
    <row r="15" spans="1:62" ht="18.75" customHeight="1" x14ac:dyDescent="0.25">
      <c r="A15" s="31"/>
      <c r="B15" s="6">
        <f t="shared" si="0"/>
        <v>1</v>
      </c>
      <c r="C15" s="41"/>
      <c r="D15" s="5" t="s">
        <v>3</v>
      </c>
      <c r="E15" s="5"/>
      <c r="F15" s="120">
        <v>44242</v>
      </c>
      <c r="G15" s="120">
        <v>44247</v>
      </c>
      <c r="H15" s="35"/>
      <c r="I15" s="34">
        <f t="shared" si="1"/>
        <v>6</v>
      </c>
      <c r="J15" s="38">
        <f t="shared" si="2"/>
        <v>5</v>
      </c>
      <c r="K15" s="39"/>
      <c r="L15" s="40">
        <v>6</v>
      </c>
      <c r="M15" s="65">
        <f t="shared" si="3"/>
        <v>0</v>
      </c>
      <c r="N15" s="35"/>
      <c r="O15" s="9">
        <f t="shared" si="4"/>
        <v>1</v>
      </c>
      <c r="P15" s="35"/>
      <c r="Q15" s="10">
        <v>2</v>
      </c>
      <c r="R15" s="35"/>
      <c r="S15" s="10">
        <v>2</v>
      </c>
      <c r="T15" s="35"/>
      <c r="U15" s="10">
        <f t="shared" si="5"/>
        <v>1</v>
      </c>
      <c r="V15" s="35"/>
      <c r="W15" s="6" t="str">
        <f t="shared" ref="W15:W22" si="6">W14</f>
        <v>Sprint 1</v>
      </c>
      <c r="X15" s="35"/>
      <c r="Y15" s="51"/>
      <c r="Z15" s="75"/>
      <c r="AA15" s="75"/>
      <c r="AB15" s="75"/>
      <c r="AC15" s="75"/>
      <c r="AD15" s="75"/>
      <c r="AE15" s="75"/>
      <c r="AF15" s="75"/>
      <c r="AG15" s="75"/>
      <c r="AH15" s="75"/>
      <c r="AI15" s="75"/>
      <c r="AJ15" s="75"/>
      <c r="AK15" s="75"/>
      <c r="AL15" s="75"/>
      <c r="AM15" s="75"/>
      <c r="AN15" s="75"/>
      <c r="AO15" s="75"/>
      <c r="AP15" s="75"/>
      <c r="AQ15" s="75"/>
      <c r="AR15" s="75"/>
      <c r="AS15" s="75"/>
      <c r="AT15" s="75"/>
      <c r="AU15" s="75"/>
      <c r="AV15" s="75"/>
      <c r="AW15" s="75"/>
      <c r="AX15" s="75"/>
      <c r="AY15" s="75"/>
      <c r="AZ15" s="75"/>
      <c r="BA15" s="75"/>
      <c r="BB15" s="75"/>
      <c r="BC15" s="75"/>
      <c r="BD15" s="75"/>
      <c r="BE15" s="75"/>
      <c r="BF15" s="75"/>
      <c r="BG15" s="75"/>
      <c r="BH15" s="75"/>
      <c r="BI15" s="75"/>
    </row>
    <row r="16" spans="1:62" ht="18.75" customHeight="1" x14ac:dyDescent="0.25">
      <c r="A16" s="31"/>
      <c r="B16" s="6">
        <f t="shared" si="0"/>
        <v>1.1666666666666667</v>
      </c>
      <c r="C16" s="41"/>
      <c r="D16" s="5" t="s">
        <v>4</v>
      </c>
      <c r="E16" s="5"/>
      <c r="F16" s="120">
        <v>44242</v>
      </c>
      <c r="G16" s="120">
        <v>44247</v>
      </c>
      <c r="H16" s="35"/>
      <c r="I16" s="34">
        <f t="shared" si="1"/>
        <v>6</v>
      </c>
      <c r="J16" s="38">
        <f t="shared" si="2"/>
        <v>5</v>
      </c>
      <c r="K16" s="39"/>
      <c r="L16" s="40">
        <v>7</v>
      </c>
      <c r="M16" s="65" t="str">
        <f t="shared" si="3"/>
        <v>X</v>
      </c>
      <c r="N16" s="35"/>
      <c r="O16" s="9">
        <f t="shared" si="4"/>
        <v>1.1666666666666667</v>
      </c>
      <c r="P16" s="35"/>
      <c r="Q16" s="10">
        <v>2</v>
      </c>
      <c r="R16" s="35"/>
      <c r="S16" s="10">
        <v>2</v>
      </c>
      <c r="T16" s="35"/>
      <c r="U16" s="10">
        <f t="shared" si="5"/>
        <v>1.1666666666666667</v>
      </c>
      <c r="V16" s="35"/>
      <c r="W16" s="6" t="str">
        <f t="shared" si="6"/>
        <v>Sprint 1</v>
      </c>
      <c r="X16" s="35"/>
      <c r="Y16" s="51"/>
      <c r="Z16" s="75"/>
      <c r="AA16" s="75"/>
      <c r="AB16" s="75"/>
      <c r="AC16" s="75"/>
      <c r="AD16" s="75"/>
      <c r="AE16" s="75"/>
      <c r="AF16" s="75"/>
      <c r="AG16" s="75"/>
      <c r="AH16" s="75"/>
      <c r="AI16" s="75"/>
      <c r="AJ16" s="75"/>
      <c r="AK16" s="75"/>
      <c r="AL16" s="75"/>
      <c r="AM16" s="75"/>
      <c r="AN16" s="75"/>
      <c r="AO16" s="75"/>
      <c r="AP16" s="75"/>
      <c r="AQ16" s="75"/>
      <c r="AR16" s="75"/>
      <c r="AS16" s="75"/>
      <c r="AT16" s="75"/>
      <c r="AU16" s="75"/>
      <c r="AV16" s="75"/>
      <c r="AW16" s="75"/>
      <c r="AX16" s="75"/>
      <c r="AY16" s="75"/>
      <c r="AZ16" s="75"/>
      <c r="BA16" s="75"/>
      <c r="BB16" s="75"/>
      <c r="BC16" s="75"/>
      <c r="BD16" s="75"/>
      <c r="BE16" s="75"/>
      <c r="BF16" s="75"/>
      <c r="BG16" s="75"/>
      <c r="BH16" s="75"/>
      <c r="BI16" s="75"/>
    </row>
    <row r="17" spans="1:61" ht="18.75" customHeight="1" x14ac:dyDescent="0.25">
      <c r="A17" s="31"/>
      <c r="B17" s="6">
        <f t="shared" si="0"/>
        <v>0</v>
      </c>
      <c r="C17" s="41"/>
      <c r="D17" s="5" t="s">
        <v>5</v>
      </c>
      <c r="E17" s="5"/>
      <c r="F17" s="120">
        <v>44242</v>
      </c>
      <c r="G17" s="120">
        <v>44247</v>
      </c>
      <c r="H17" s="35"/>
      <c r="I17" s="34">
        <f t="shared" si="1"/>
        <v>6</v>
      </c>
      <c r="J17" s="38">
        <f>NETWORKDAYS(F17,G17)</f>
        <v>5</v>
      </c>
      <c r="K17" s="39"/>
      <c r="L17" s="40">
        <v>0</v>
      </c>
      <c r="M17" s="65">
        <f t="shared" si="3"/>
        <v>6</v>
      </c>
      <c r="N17" s="35"/>
      <c r="O17" s="9">
        <f t="shared" si="4"/>
        <v>0</v>
      </c>
      <c r="P17" s="35"/>
      <c r="Q17" s="10">
        <v>3</v>
      </c>
      <c r="R17" s="35"/>
      <c r="S17" s="10">
        <v>3</v>
      </c>
      <c r="T17" s="35"/>
      <c r="U17" s="10">
        <f>IF(I17=0,"",O17)</f>
        <v>0</v>
      </c>
      <c r="V17" s="35"/>
      <c r="W17" s="6" t="str">
        <f t="shared" si="6"/>
        <v>Sprint 1</v>
      </c>
      <c r="X17" s="35"/>
      <c r="Y17" s="51"/>
      <c r="Z17" s="75"/>
      <c r="AA17" s="75"/>
      <c r="AB17" s="75"/>
      <c r="AC17" s="75"/>
      <c r="AD17" s="75"/>
      <c r="AE17" s="75"/>
      <c r="AF17" s="75"/>
      <c r="AG17" s="75"/>
      <c r="AH17" s="75"/>
      <c r="AI17" s="75"/>
      <c r="AJ17" s="75"/>
      <c r="AK17" s="75"/>
      <c r="AL17" s="75"/>
      <c r="AM17" s="75"/>
      <c r="AN17" s="75"/>
      <c r="AO17" s="75"/>
      <c r="AP17" s="75"/>
      <c r="AQ17" s="75"/>
      <c r="AR17" s="75"/>
      <c r="AS17" s="75"/>
      <c r="AT17" s="75"/>
      <c r="AU17" s="75"/>
      <c r="AV17" s="75"/>
      <c r="AW17" s="75"/>
      <c r="AX17" s="75"/>
      <c r="AY17" s="75"/>
      <c r="AZ17" s="75"/>
      <c r="BA17" s="75"/>
      <c r="BB17" s="75"/>
      <c r="BC17" s="75"/>
      <c r="BD17" s="75"/>
      <c r="BE17" s="75"/>
      <c r="BF17" s="75"/>
      <c r="BG17" s="75"/>
      <c r="BH17" s="75"/>
      <c r="BI17" s="75"/>
    </row>
    <row r="18" spans="1:61" ht="18.75" customHeight="1" x14ac:dyDescent="0.25">
      <c r="A18" s="31"/>
      <c r="B18" s="6">
        <f t="shared" si="0"/>
        <v>0.16666666666666666</v>
      </c>
      <c r="C18" s="41"/>
      <c r="D18" s="5" t="s">
        <v>8</v>
      </c>
      <c r="E18" s="5"/>
      <c r="F18" s="120">
        <v>44242</v>
      </c>
      <c r="G18" s="120">
        <v>44247</v>
      </c>
      <c r="H18" s="35"/>
      <c r="I18" s="34">
        <f t="shared" si="1"/>
        <v>6</v>
      </c>
      <c r="J18" s="38">
        <f>NETWORKDAYS(F18,G18)</f>
        <v>5</v>
      </c>
      <c r="K18" s="39"/>
      <c r="L18" s="40">
        <v>1</v>
      </c>
      <c r="M18" s="65">
        <f t="shared" si="3"/>
        <v>5</v>
      </c>
      <c r="N18" s="35"/>
      <c r="O18" s="9">
        <f t="shared" si="4"/>
        <v>0.16666666666666666</v>
      </c>
      <c r="P18" s="35"/>
      <c r="Q18" s="10">
        <v>4</v>
      </c>
      <c r="R18" s="35"/>
      <c r="S18" s="10">
        <v>3</v>
      </c>
      <c r="T18" s="35"/>
      <c r="U18" s="10">
        <f t="shared" si="5"/>
        <v>0.16666666666666666</v>
      </c>
      <c r="V18" s="35"/>
      <c r="W18" s="6" t="str">
        <f t="shared" si="6"/>
        <v>Sprint 1</v>
      </c>
      <c r="X18" s="35"/>
      <c r="Y18" s="51"/>
      <c r="Z18" s="75"/>
      <c r="AA18" s="75"/>
      <c r="AB18" s="75"/>
      <c r="AC18" s="75"/>
      <c r="AD18" s="75"/>
      <c r="AE18" s="75"/>
      <c r="AF18" s="75"/>
      <c r="AG18" s="75"/>
      <c r="AH18" s="75"/>
      <c r="AI18" s="75"/>
      <c r="AJ18" s="75"/>
      <c r="AK18" s="75"/>
      <c r="AL18" s="75"/>
      <c r="AM18" s="75"/>
      <c r="AN18" s="75"/>
      <c r="AO18" s="75"/>
      <c r="AP18" s="75"/>
      <c r="AQ18" s="75"/>
      <c r="AR18" s="75"/>
      <c r="AS18" s="75"/>
      <c r="AT18" s="75"/>
      <c r="AU18" s="75"/>
      <c r="AV18" s="75"/>
      <c r="AW18" s="75"/>
      <c r="AX18" s="75"/>
      <c r="AY18" s="75"/>
      <c r="AZ18" s="75"/>
      <c r="BA18" s="75"/>
      <c r="BB18" s="75"/>
      <c r="BC18" s="75"/>
      <c r="BD18" s="75"/>
      <c r="BE18" s="75"/>
      <c r="BF18" s="75"/>
      <c r="BG18" s="75"/>
      <c r="BH18" s="75"/>
      <c r="BI18" s="75"/>
    </row>
    <row r="19" spans="1:61" ht="18.75" customHeight="1" outlineLevel="1" x14ac:dyDescent="0.25">
      <c r="A19" s="31"/>
      <c r="B19" s="6" t="str">
        <f t="shared" si="0"/>
        <v/>
      </c>
      <c r="C19" s="41"/>
      <c r="D19" s="5"/>
      <c r="E19" s="5"/>
      <c r="F19" s="17"/>
      <c r="G19" s="17"/>
      <c r="H19" s="35"/>
      <c r="I19" s="34">
        <f t="shared" si="1"/>
        <v>0</v>
      </c>
      <c r="J19" s="38">
        <f t="shared" ref="J19:J22" si="7">NETWORKDAYS(F19,G19)</f>
        <v>0</v>
      </c>
      <c r="K19" s="39"/>
      <c r="L19" s="40">
        <v>0</v>
      </c>
      <c r="M19" s="65">
        <f t="shared" si="3"/>
        <v>0</v>
      </c>
      <c r="N19" s="35"/>
      <c r="O19" s="9" t="e">
        <f t="shared" si="4"/>
        <v>#DIV/0!</v>
      </c>
      <c r="P19" s="35"/>
      <c r="Q19" s="10"/>
      <c r="R19" s="35"/>
      <c r="S19" s="10"/>
      <c r="T19" s="35"/>
      <c r="U19" s="10" t="str">
        <f>IF(I19=0,"",O19)</f>
        <v/>
      </c>
      <c r="V19" s="35"/>
      <c r="W19" s="6" t="str">
        <f t="shared" si="6"/>
        <v>Sprint 1</v>
      </c>
      <c r="X19" s="35"/>
      <c r="Y19" s="51"/>
      <c r="Z19" s="75"/>
      <c r="AA19" s="75"/>
      <c r="AB19" s="75"/>
      <c r="AC19" s="75"/>
      <c r="AD19" s="75"/>
      <c r="AE19" s="75"/>
      <c r="AF19" s="75"/>
      <c r="AG19" s="75"/>
      <c r="AH19" s="75"/>
      <c r="AI19" s="75"/>
      <c r="AJ19" s="75"/>
      <c r="AK19" s="75"/>
      <c r="AL19" s="75"/>
      <c r="AM19" s="75"/>
      <c r="AN19" s="75"/>
      <c r="AO19" s="75"/>
      <c r="AP19" s="75"/>
      <c r="AQ19" s="75"/>
      <c r="AR19" s="75"/>
      <c r="AS19" s="75"/>
      <c r="AT19" s="75"/>
      <c r="AU19" s="75"/>
      <c r="AV19" s="75"/>
      <c r="AW19" s="75"/>
      <c r="AX19" s="75"/>
      <c r="AY19" s="75"/>
      <c r="AZ19" s="75"/>
      <c r="BA19" s="75"/>
      <c r="BB19" s="75"/>
      <c r="BC19" s="75"/>
      <c r="BD19" s="75"/>
      <c r="BE19" s="75"/>
      <c r="BF19" s="75"/>
      <c r="BG19" s="75"/>
      <c r="BH19" s="75"/>
      <c r="BI19" s="75"/>
    </row>
    <row r="20" spans="1:61" ht="18.75" customHeight="1" outlineLevel="1" x14ac:dyDescent="0.25">
      <c r="A20" s="31"/>
      <c r="B20" s="6" t="str">
        <f t="shared" si="0"/>
        <v/>
      </c>
      <c r="C20" s="41"/>
      <c r="D20" s="5"/>
      <c r="E20" s="5"/>
      <c r="F20" s="17"/>
      <c r="G20" s="17"/>
      <c r="H20" s="35"/>
      <c r="I20" s="34">
        <f t="shared" si="1"/>
        <v>0</v>
      </c>
      <c r="J20" s="38">
        <f t="shared" si="7"/>
        <v>0</v>
      </c>
      <c r="K20" s="39"/>
      <c r="L20" s="40">
        <v>0</v>
      </c>
      <c r="M20" s="65">
        <f t="shared" si="3"/>
        <v>0</v>
      </c>
      <c r="N20" s="35"/>
      <c r="O20" s="9" t="e">
        <f t="shared" si="4"/>
        <v>#DIV/0!</v>
      </c>
      <c r="P20" s="35"/>
      <c r="Q20" s="10"/>
      <c r="R20" s="35"/>
      <c r="S20" s="10"/>
      <c r="T20" s="35"/>
      <c r="U20" s="10" t="str">
        <f t="shared" ref="U20:U22" si="8">IF(I20=0,"",O20)</f>
        <v/>
      </c>
      <c r="V20" s="35"/>
      <c r="W20" s="6" t="str">
        <f t="shared" si="6"/>
        <v>Sprint 1</v>
      </c>
      <c r="X20" s="35"/>
      <c r="Y20" s="51"/>
      <c r="Z20" s="75"/>
      <c r="AA20" s="75"/>
      <c r="AB20" s="75"/>
      <c r="AC20" s="75"/>
      <c r="AD20" s="75"/>
      <c r="AE20" s="75"/>
      <c r="AF20" s="75"/>
      <c r="AG20" s="75"/>
      <c r="AH20" s="75"/>
      <c r="AI20" s="75"/>
      <c r="AJ20" s="75"/>
      <c r="AK20" s="75"/>
      <c r="AL20" s="75"/>
      <c r="AM20" s="75"/>
      <c r="AN20" s="75"/>
      <c r="AO20" s="75"/>
      <c r="AP20" s="75"/>
      <c r="AQ20" s="75"/>
      <c r="AR20" s="75"/>
      <c r="AS20" s="75"/>
      <c r="AT20" s="75"/>
      <c r="AU20" s="75"/>
      <c r="AV20" s="75"/>
      <c r="AW20" s="75"/>
      <c r="AX20" s="75"/>
      <c r="AY20" s="75"/>
      <c r="AZ20" s="75"/>
      <c r="BA20" s="75"/>
      <c r="BB20" s="75"/>
      <c r="BC20" s="75"/>
      <c r="BD20" s="75"/>
      <c r="BE20" s="75"/>
      <c r="BF20" s="75"/>
      <c r="BG20" s="75"/>
      <c r="BH20" s="75"/>
      <c r="BI20" s="75"/>
    </row>
    <row r="21" spans="1:61" ht="18.75" customHeight="1" outlineLevel="1" x14ac:dyDescent="0.25">
      <c r="A21" s="31"/>
      <c r="B21" s="6" t="str">
        <f t="shared" si="0"/>
        <v/>
      </c>
      <c r="C21" s="41"/>
      <c r="D21" s="5"/>
      <c r="E21" s="5"/>
      <c r="F21" s="17"/>
      <c r="G21" s="17"/>
      <c r="H21" s="35"/>
      <c r="I21" s="34">
        <f t="shared" si="1"/>
        <v>0</v>
      </c>
      <c r="J21" s="38">
        <f>NETWORKDAYS(F21,G21)</f>
        <v>0</v>
      </c>
      <c r="K21" s="39"/>
      <c r="L21" s="40">
        <v>0</v>
      </c>
      <c r="M21" s="65">
        <f t="shared" si="3"/>
        <v>0</v>
      </c>
      <c r="N21" s="35"/>
      <c r="O21" s="9" t="e">
        <f t="shared" si="4"/>
        <v>#DIV/0!</v>
      </c>
      <c r="P21" s="35"/>
      <c r="Q21" s="10"/>
      <c r="R21" s="35"/>
      <c r="S21" s="10"/>
      <c r="T21" s="35"/>
      <c r="U21" s="10" t="str">
        <f t="shared" si="8"/>
        <v/>
      </c>
      <c r="V21" s="35"/>
      <c r="W21" s="6" t="str">
        <f t="shared" si="6"/>
        <v>Sprint 1</v>
      </c>
      <c r="X21" s="35"/>
      <c r="Y21" s="51"/>
      <c r="Z21" s="75"/>
      <c r="AA21" s="75"/>
      <c r="AB21" s="75"/>
      <c r="AC21" s="75"/>
      <c r="AD21" s="75"/>
      <c r="AE21" s="75"/>
      <c r="AF21" s="75"/>
      <c r="AG21" s="75"/>
      <c r="AH21" s="75"/>
      <c r="AI21" s="75"/>
      <c r="AJ21" s="75"/>
      <c r="AK21" s="75"/>
      <c r="AL21" s="75"/>
      <c r="AM21" s="75"/>
      <c r="AN21" s="75"/>
      <c r="AO21" s="75"/>
      <c r="AP21" s="75"/>
      <c r="AQ21" s="75"/>
      <c r="AR21" s="75"/>
      <c r="AS21" s="75"/>
      <c r="AT21" s="75"/>
      <c r="AU21" s="75"/>
      <c r="AV21" s="75"/>
      <c r="AW21" s="75"/>
      <c r="AX21" s="75"/>
      <c r="AY21" s="75"/>
      <c r="AZ21" s="75"/>
      <c r="BA21" s="75"/>
      <c r="BB21" s="75"/>
      <c r="BC21" s="75"/>
      <c r="BD21" s="75"/>
      <c r="BE21" s="75"/>
      <c r="BF21" s="75"/>
      <c r="BG21" s="75"/>
      <c r="BH21" s="75"/>
      <c r="BI21" s="75"/>
    </row>
    <row r="22" spans="1:61" ht="18.75" customHeight="1" outlineLevel="1" x14ac:dyDescent="0.25">
      <c r="A22" s="31"/>
      <c r="B22" s="6" t="str">
        <f t="shared" si="0"/>
        <v/>
      </c>
      <c r="C22" s="41"/>
      <c r="D22" s="5"/>
      <c r="E22" s="5"/>
      <c r="F22" s="44"/>
      <c r="G22" s="44"/>
      <c r="H22" s="45"/>
      <c r="I22" s="46">
        <f t="shared" si="1"/>
        <v>0</v>
      </c>
      <c r="J22" s="47">
        <f t="shared" si="7"/>
        <v>0</v>
      </c>
      <c r="K22" s="43"/>
      <c r="L22" s="48">
        <v>0</v>
      </c>
      <c r="M22" s="65">
        <f t="shared" si="3"/>
        <v>0</v>
      </c>
      <c r="N22" s="45"/>
      <c r="O22" s="9" t="e">
        <f t="shared" si="4"/>
        <v>#DIV/0!</v>
      </c>
      <c r="P22" s="45"/>
      <c r="Q22" s="10"/>
      <c r="R22" s="45"/>
      <c r="S22" s="10"/>
      <c r="T22" s="45"/>
      <c r="U22" s="10" t="str">
        <f t="shared" si="8"/>
        <v/>
      </c>
      <c r="V22" s="45"/>
      <c r="W22" s="6" t="str">
        <f t="shared" si="6"/>
        <v>Sprint 1</v>
      </c>
      <c r="X22" s="45"/>
      <c r="Y22" s="51"/>
      <c r="Z22" s="75"/>
      <c r="AA22" s="75"/>
      <c r="AB22" s="75"/>
      <c r="AC22" s="75"/>
      <c r="AD22" s="75"/>
      <c r="AE22" s="75"/>
      <c r="AF22" s="75"/>
      <c r="AG22" s="75"/>
      <c r="AH22" s="75"/>
      <c r="AI22" s="75"/>
      <c r="AJ22" s="75"/>
      <c r="AK22" s="75"/>
      <c r="AL22" s="75"/>
      <c r="AM22" s="75"/>
      <c r="AN22" s="75"/>
      <c r="AO22" s="75"/>
      <c r="AP22" s="75"/>
      <c r="AQ22" s="75"/>
      <c r="AR22" s="75"/>
      <c r="AS22" s="75"/>
      <c r="AT22" s="75"/>
      <c r="AU22" s="75"/>
      <c r="AV22" s="75"/>
      <c r="AW22" s="75"/>
      <c r="AX22" s="75"/>
      <c r="AY22" s="75"/>
      <c r="AZ22" s="75"/>
      <c r="BA22" s="75"/>
      <c r="BB22" s="75"/>
      <c r="BC22" s="75"/>
      <c r="BD22" s="75"/>
      <c r="BE22" s="75"/>
      <c r="BF22" s="75"/>
      <c r="BG22" s="75"/>
      <c r="BH22" s="75"/>
      <c r="BI22" s="75"/>
    </row>
    <row r="23" spans="1:61" s="8" customFormat="1" ht="18.75" customHeight="1" outlineLevel="1" collapsed="1" x14ac:dyDescent="0.25">
      <c r="A23" s="31"/>
      <c r="B23" s="49"/>
      <c r="C23" s="53"/>
      <c r="D23" s="54" t="s">
        <v>6</v>
      </c>
      <c r="E23" s="53"/>
      <c r="F23" s="55"/>
      <c r="G23" s="55"/>
      <c r="H23" s="55"/>
      <c r="I23" s="56"/>
      <c r="J23" s="56"/>
      <c r="K23" s="55"/>
      <c r="L23" s="56"/>
      <c r="M23" s="56"/>
      <c r="N23" s="55"/>
      <c r="O23" s="53"/>
      <c r="P23" s="55"/>
      <c r="Q23" s="56"/>
      <c r="R23" s="55"/>
      <c r="S23" s="56"/>
      <c r="T23" s="55"/>
      <c r="U23" s="56"/>
      <c r="V23" s="55"/>
      <c r="W23" s="53"/>
      <c r="X23" s="55"/>
      <c r="Y23" s="52"/>
      <c r="Z23" s="112"/>
      <c r="AA23" s="75"/>
      <c r="AB23" s="75"/>
      <c r="AC23" s="75"/>
      <c r="AD23" s="75"/>
      <c r="AE23" s="112"/>
      <c r="AF23" s="112"/>
      <c r="AG23" s="112"/>
      <c r="AH23" s="112"/>
      <c r="AI23" s="112"/>
      <c r="AJ23" s="112"/>
      <c r="AK23" s="112"/>
      <c r="AL23" s="112"/>
      <c r="AM23" s="112"/>
      <c r="AN23" s="112"/>
      <c r="AO23" s="112"/>
      <c r="AP23" s="112"/>
      <c r="AQ23" s="112"/>
      <c r="AR23" s="112"/>
      <c r="AS23" s="112"/>
      <c r="AT23" s="112"/>
      <c r="AU23" s="112"/>
      <c r="AV23" s="112"/>
      <c r="AW23" s="112"/>
      <c r="AX23" s="112"/>
      <c r="AY23" s="112"/>
      <c r="AZ23" s="112"/>
      <c r="BA23" s="112"/>
      <c r="BB23" s="112"/>
      <c r="BC23" s="112"/>
      <c r="BD23" s="112"/>
      <c r="BE23" s="112"/>
      <c r="BF23" s="112"/>
      <c r="BG23" s="112"/>
      <c r="BH23" s="112"/>
      <c r="BI23" s="112"/>
    </row>
    <row r="24" spans="1:61" s="11" customFormat="1" ht="18.75" customHeight="1" x14ac:dyDescent="0.25">
      <c r="A24" s="31"/>
      <c r="B24" s="13"/>
      <c r="C24" s="12" t="s">
        <v>28</v>
      </c>
      <c r="D24" s="12"/>
      <c r="E24" s="12"/>
      <c r="F24" s="15">
        <f>MIN(F25:F35)</f>
        <v>44239</v>
      </c>
      <c r="G24" s="15">
        <f>MAX(G25:G35)</f>
        <v>44247</v>
      </c>
      <c r="H24" s="15"/>
      <c r="I24" s="13">
        <f>_xlfn.DAYS(G24,F24)</f>
        <v>8</v>
      </c>
      <c r="J24" s="13">
        <f>NETWORKDAYS(F24,G24)</f>
        <v>6</v>
      </c>
      <c r="K24" s="15"/>
      <c r="L24" s="13"/>
      <c r="M24" s="13"/>
      <c r="N24" s="15"/>
      <c r="O24" s="12"/>
      <c r="P24" s="15"/>
      <c r="Q24" s="13"/>
      <c r="R24" s="15"/>
      <c r="S24" s="13"/>
      <c r="T24" s="15"/>
      <c r="U24" s="13"/>
      <c r="V24" s="15"/>
      <c r="W24" s="13"/>
      <c r="X24" s="15"/>
      <c r="Y24" s="50"/>
      <c r="Z24" s="111"/>
      <c r="AA24" s="75"/>
      <c r="AB24" s="111"/>
      <c r="AC24" s="111"/>
      <c r="AD24" s="111"/>
      <c r="AE24" s="111"/>
      <c r="AF24" s="111"/>
      <c r="AG24" s="111"/>
      <c r="AH24" s="111"/>
      <c r="AI24" s="111"/>
      <c r="AJ24" s="111"/>
      <c r="AK24" s="111"/>
      <c r="AL24" s="111"/>
      <c r="AM24" s="111"/>
      <c r="AN24" s="111"/>
      <c r="AO24" s="111"/>
      <c r="AP24" s="111"/>
      <c r="AQ24" s="111"/>
      <c r="AR24" s="111"/>
      <c r="AS24" s="111"/>
      <c r="AT24" s="111"/>
      <c r="AU24" s="111"/>
      <c r="AV24" s="111"/>
      <c r="AW24" s="111"/>
      <c r="AX24" s="111"/>
      <c r="AY24" s="111"/>
      <c r="AZ24" s="111"/>
      <c r="BA24" s="111"/>
      <c r="BB24" s="111"/>
      <c r="BC24" s="111"/>
      <c r="BD24" s="111"/>
      <c r="BE24" s="111"/>
      <c r="BF24" s="111"/>
      <c r="BG24" s="111"/>
      <c r="BH24" s="111"/>
      <c r="BI24" s="111"/>
    </row>
    <row r="25" spans="1:61" ht="18.75" customHeight="1" x14ac:dyDescent="0.25">
      <c r="A25" s="29"/>
      <c r="B25" s="6">
        <f>IF(I25=0,"",O25)</f>
        <v>0.55555555555555558</v>
      </c>
      <c r="C25" s="41"/>
      <c r="D25" s="5" t="s">
        <v>41</v>
      </c>
      <c r="E25" s="5" t="s">
        <v>26</v>
      </c>
      <c r="F25" s="120">
        <v>44239</v>
      </c>
      <c r="G25" s="120">
        <v>44247</v>
      </c>
      <c r="H25" s="35"/>
      <c r="I25" s="34">
        <f>IF(OR(F25="",G25=""),0,_xlfn.DAYS(G25,F25-1))</f>
        <v>9</v>
      </c>
      <c r="J25" s="38">
        <f>NETWORKDAYS(F25,G25)</f>
        <v>6</v>
      </c>
      <c r="K25" s="39"/>
      <c r="L25" s="64">
        <v>5</v>
      </c>
      <c r="M25" s="65">
        <f>IF(L25&lt;=I25,I25-L25,"X")</f>
        <v>4</v>
      </c>
      <c r="N25" s="35"/>
      <c r="O25" s="9">
        <f>L25/I25</f>
        <v>0.55555555555555558</v>
      </c>
      <c r="P25" s="35"/>
      <c r="Q25" s="10">
        <v>1</v>
      </c>
      <c r="R25" s="35"/>
      <c r="S25" s="10">
        <v>1</v>
      </c>
      <c r="T25" s="35"/>
      <c r="U25" s="10">
        <f>IF(I25=0,"",O25)</f>
        <v>0.55555555555555558</v>
      </c>
      <c r="V25" s="35"/>
      <c r="W25" s="6" t="s">
        <v>9</v>
      </c>
      <c r="X25" s="35"/>
      <c r="Y25" s="51"/>
      <c r="Z25" s="75"/>
      <c r="AA25" s="75"/>
      <c r="AB25" s="75"/>
      <c r="AC25" s="75"/>
      <c r="AD25" s="75"/>
      <c r="AE25" s="75"/>
      <c r="AF25" s="75"/>
      <c r="AG25" s="75"/>
      <c r="AH25" s="75"/>
      <c r="AI25" s="75"/>
      <c r="AJ25" s="75"/>
      <c r="AK25" s="75"/>
      <c r="AL25" s="75"/>
      <c r="AM25" s="75"/>
      <c r="AN25" s="75"/>
      <c r="AO25" s="75"/>
      <c r="AP25" s="75"/>
      <c r="AQ25" s="75"/>
      <c r="AR25" s="75"/>
      <c r="AS25" s="75"/>
      <c r="AT25" s="75"/>
      <c r="AU25" s="75"/>
      <c r="AV25" s="75"/>
      <c r="AW25" s="75"/>
      <c r="AX25" s="75"/>
      <c r="AY25" s="75"/>
      <c r="AZ25" s="75"/>
      <c r="BA25" s="75"/>
      <c r="BB25" s="75"/>
      <c r="BC25" s="75"/>
      <c r="BD25" s="75"/>
      <c r="BE25" s="75"/>
      <c r="BF25" s="75"/>
      <c r="BG25" s="75"/>
      <c r="BH25" s="75"/>
      <c r="BI25" s="75"/>
    </row>
    <row r="26" spans="1:61" ht="18.75" customHeight="1" x14ac:dyDescent="0.25">
      <c r="A26" s="31"/>
      <c r="B26" s="6" t="str">
        <f t="shared" ref="B26:B34" si="9">IF(I26=0,"",O26)</f>
        <v/>
      </c>
      <c r="C26" s="41"/>
      <c r="D26" s="5" t="s">
        <v>2</v>
      </c>
      <c r="E26" s="5"/>
      <c r="F26" s="17"/>
      <c r="G26" s="17"/>
      <c r="H26" s="35"/>
      <c r="I26" s="34">
        <f t="shared" ref="I26:I34" si="10">IF(OR(F26="",G26=""),0,_xlfn.DAYS(G26,F26-1))</f>
        <v>0</v>
      </c>
      <c r="J26" s="38">
        <f t="shared" ref="J26:J28" si="11">NETWORKDAYS(F26,G26)</f>
        <v>0</v>
      </c>
      <c r="K26" s="39"/>
      <c r="L26" s="40">
        <v>0</v>
      </c>
      <c r="M26" s="65">
        <f t="shared" ref="M26:M34" si="12">IF(L26&lt;=I26,I26-L26,"X")</f>
        <v>0</v>
      </c>
      <c r="N26" s="35"/>
      <c r="O26" s="9" t="e">
        <f t="shared" ref="O26:O34" si="13">L26/I26</f>
        <v>#DIV/0!</v>
      </c>
      <c r="P26" s="35"/>
      <c r="Q26" s="10">
        <v>1</v>
      </c>
      <c r="R26" s="35"/>
      <c r="S26" s="10">
        <v>1</v>
      </c>
      <c r="T26" s="35"/>
      <c r="U26" s="10" t="str">
        <f t="shared" ref="U26:U30" si="14">IF(I26=0,"",O26)</f>
        <v/>
      </c>
      <c r="V26" s="35"/>
      <c r="W26" s="6" t="str">
        <f>W25</f>
        <v>Sprint 2</v>
      </c>
      <c r="X26" s="35"/>
      <c r="Y26" s="51"/>
      <c r="Z26" s="75"/>
      <c r="AA26" s="75"/>
      <c r="AB26" s="75"/>
      <c r="AC26" s="75"/>
      <c r="AD26" s="75"/>
      <c r="AE26" s="75"/>
      <c r="AF26" s="75"/>
      <c r="AG26" s="75"/>
      <c r="AH26" s="75"/>
      <c r="AI26" s="75"/>
      <c r="AJ26" s="75"/>
      <c r="AK26" s="75"/>
      <c r="AL26" s="75"/>
      <c r="AM26" s="75"/>
      <c r="AN26" s="75"/>
      <c r="AO26" s="75"/>
      <c r="AP26" s="75"/>
      <c r="AQ26" s="75"/>
      <c r="AR26" s="75"/>
      <c r="AS26" s="75"/>
      <c r="AT26" s="75"/>
      <c r="AU26" s="75"/>
      <c r="AV26" s="75"/>
      <c r="AW26" s="75"/>
      <c r="AX26" s="75"/>
      <c r="AY26" s="75"/>
      <c r="AZ26" s="75"/>
      <c r="BA26" s="75"/>
      <c r="BB26" s="75"/>
      <c r="BC26" s="75"/>
      <c r="BD26" s="75"/>
      <c r="BE26" s="75"/>
      <c r="BF26" s="75"/>
      <c r="BG26" s="75"/>
      <c r="BH26" s="75"/>
      <c r="BI26" s="75"/>
    </row>
    <row r="27" spans="1:61" ht="18.75" customHeight="1" x14ac:dyDescent="0.25">
      <c r="A27" s="31"/>
      <c r="B27" s="6" t="str">
        <f t="shared" si="9"/>
        <v/>
      </c>
      <c r="C27" s="41"/>
      <c r="D27" s="5" t="s">
        <v>3</v>
      </c>
      <c r="E27" s="5"/>
      <c r="F27" s="17"/>
      <c r="G27" s="17"/>
      <c r="H27" s="35"/>
      <c r="I27" s="34">
        <f t="shared" si="10"/>
        <v>0</v>
      </c>
      <c r="J27" s="38">
        <f t="shared" si="11"/>
        <v>0</v>
      </c>
      <c r="K27" s="39"/>
      <c r="L27" s="40">
        <v>0</v>
      </c>
      <c r="M27" s="65">
        <f t="shared" si="12"/>
        <v>0</v>
      </c>
      <c r="N27" s="35"/>
      <c r="O27" s="9" t="e">
        <f t="shared" si="13"/>
        <v>#DIV/0!</v>
      </c>
      <c r="P27" s="35"/>
      <c r="Q27" s="10">
        <v>2</v>
      </c>
      <c r="R27" s="35"/>
      <c r="S27" s="10">
        <v>2</v>
      </c>
      <c r="T27" s="35"/>
      <c r="U27" s="10" t="str">
        <f t="shared" si="14"/>
        <v/>
      </c>
      <c r="V27" s="35"/>
      <c r="W27" s="6" t="str">
        <f t="shared" ref="W27:W34" si="15">W26</f>
        <v>Sprint 2</v>
      </c>
      <c r="X27" s="35"/>
      <c r="Y27" s="51"/>
      <c r="Z27" s="75"/>
      <c r="AA27" s="75"/>
      <c r="AB27" s="75"/>
      <c r="AC27" s="75"/>
      <c r="AD27" s="75"/>
      <c r="AE27" s="75"/>
      <c r="AF27" s="75"/>
      <c r="AG27" s="75"/>
      <c r="AH27" s="75"/>
      <c r="AI27" s="75"/>
      <c r="AJ27" s="75"/>
      <c r="AK27" s="75"/>
      <c r="AL27" s="75"/>
      <c r="AM27" s="75"/>
      <c r="AN27" s="75"/>
      <c r="AO27" s="75"/>
      <c r="AP27" s="75"/>
      <c r="AQ27" s="75"/>
      <c r="AR27" s="75"/>
      <c r="AS27" s="75"/>
      <c r="AT27" s="75"/>
      <c r="AU27" s="75"/>
      <c r="AV27" s="75"/>
      <c r="AW27" s="75"/>
      <c r="AX27" s="75"/>
      <c r="AY27" s="75"/>
      <c r="AZ27" s="75"/>
      <c r="BA27" s="75"/>
      <c r="BB27" s="75"/>
      <c r="BC27" s="75"/>
      <c r="BD27" s="75"/>
      <c r="BE27" s="75"/>
      <c r="BF27" s="75"/>
      <c r="BG27" s="75"/>
      <c r="BH27" s="75"/>
      <c r="BI27" s="75"/>
    </row>
    <row r="28" spans="1:61" ht="18.75" customHeight="1" x14ac:dyDescent="0.25">
      <c r="A28" s="31"/>
      <c r="B28" s="6" t="str">
        <f t="shared" si="9"/>
        <v/>
      </c>
      <c r="C28" s="41"/>
      <c r="D28" s="5" t="s">
        <v>4</v>
      </c>
      <c r="E28" s="5"/>
      <c r="F28" s="17"/>
      <c r="G28" s="17"/>
      <c r="H28" s="35"/>
      <c r="I28" s="34">
        <f t="shared" si="10"/>
        <v>0</v>
      </c>
      <c r="J28" s="38">
        <f t="shared" si="11"/>
        <v>0</v>
      </c>
      <c r="K28" s="39"/>
      <c r="L28" s="40">
        <v>0</v>
      </c>
      <c r="M28" s="65">
        <f t="shared" si="12"/>
        <v>0</v>
      </c>
      <c r="N28" s="35"/>
      <c r="O28" s="9" t="e">
        <f t="shared" si="13"/>
        <v>#DIV/0!</v>
      </c>
      <c r="P28" s="35"/>
      <c r="Q28" s="10">
        <v>2</v>
      </c>
      <c r="R28" s="35"/>
      <c r="S28" s="10">
        <v>2</v>
      </c>
      <c r="T28" s="35"/>
      <c r="U28" s="10" t="str">
        <f t="shared" si="14"/>
        <v/>
      </c>
      <c r="V28" s="35"/>
      <c r="W28" s="6" t="str">
        <f t="shared" si="15"/>
        <v>Sprint 2</v>
      </c>
      <c r="X28" s="35"/>
      <c r="Y28" s="51"/>
      <c r="Z28" s="75"/>
      <c r="AA28" s="75"/>
      <c r="AB28" s="75"/>
      <c r="AC28" s="75"/>
      <c r="AD28" s="75"/>
      <c r="AE28" s="75"/>
      <c r="AF28" s="75"/>
      <c r="AG28" s="75"/>
      <c r="AH28" s="75"/>
      <c r="AI28" s="75"/>
      <c r="AJ28" s="75"/>
      <c r="AK28" s="75"/>
      <c r="AL28" s="75"/>
      <c r="AM28" s="75"/>
      <c r="AN28" s="75"/>
      <c r="AO28" s="75"/>
      <c r="AP28" s="75"/>
      <c r="AQ28" s="75"/>
      <c r="AR28" s="75"/>
      <c r="AS28" s="75"/>
      <c r="AT28" s="75"/>
      <c r="AU28" s="75"/>
      <c r="AV28" s="75"/>
      <c r="AW28" s="75"/>
      <c r="AX28" s="75"/>
      <c r="AY28" s="75"/>
      <c r="AZ28" s="75"/>
      <c r="BA28" s="75"/>
      <c r="BB28" s="75"/>
      <c r="BC28" s="75"/>
      <c r="BD28" s="75"/>
      <c r="BE28" s="75"/>
      <c r="BF28" s="75"/>
      <c r="BG28" s="75"/>
      <c r="BH28" s="75"/>
      <c r="BI28" s="75"/>
    </row>
    <row r="29" spans="1:61" ht="18.75" customHeight="1" x14ac:dyDescent="0.25">
      <c r="A29" s="31"/>
      <c r="B29" s="6" t="str">
        <f t="shared" si="9"/>
        <v/>
      </c>
      <c r="C29" s="41"/>
      <c r="D29" s="5" t="s">
        <v>5</v>
      </c>
      <c r="E29" s="5"/>
      <c r="F29" s="17"/>
      <c r="G29" s="17"/>
      <c r="H29" s="35"/>
      <c r="I29" s="34">
        <f t="shared" si="10"/>
        <v>0</v>
      </c>
      <c r="J29" s="38">
        <f>NETWORKDAYS(F29,G29)</f>
        <v>0</v>
      </c>
      <c r="K29" s="39"/>
      <c r="L29" s="40">
        <v>0</v>
      </c>
      <c r="M29" s="65">
        <f t="shared" si="12"/>
        <v>0</v>
      </c>
      <c r="N29" s="35"/>
      <c r="O29" s="9" t="e">
        <f t="shared" si="13"/>
        <v>#DIV/0!</v>
      </c>
      <c r="P29" s="35"/>
      <c r="Q29" s="10">
        <v>3</v>
      </c>
      <c r="R29" s="35"/>
      <c r="S29" s="10">
        <v>3</v>
      </c>
      <c r="T29" s="35"/>
      <c r="U29" s="10" t="str">
        <f>IF(I29=0,"",O29)</f>
        <v/>
      </c>
      <c r="V29" s="35"/>
      <c r="W29" s="6" t="str">
        <f t="shared" si="15"/>
        <v>Sprint 2</v>
      </c>
      <c r="X29" s="35"/>
      <c r="Y29" s="51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</row>
    <row r="30" spans="1:61" ht="18.75" customHeight="1" x14ac:dyDescent="0.25">
      <c r="A30" s="31"/>
      <c r="B30" s="6" t="str">
        <f t="shared" si="9"/>
        <v/>
      </c>
      <c r="C30" s="41"/>
      <c r="D30" s="5" t="s">
        <v>8</v>
      </c>
      <c r="E30" s="5"/>
      <c r="F30" s="17"/>
      <c r="G30" s="17"/>
      <c r="H30" s="35"/>
      <c r="I30" s="34">
        <f t="shared" si="10"/>
        <v>0</v>
      </c>
      <c r="J30" s="38">
        <f>NETWORKDAYS(F30,G30)</f>
        <v>0</v>
      </c>
      <c r="K30" s="39"/>
      <c r="L30" s="40">
        <v>0</v>
      </c>
      <c r="M30" s="65">
        <f t="shared" si="12"/>
        <v>0</v>
      </c>
      <c r="N30" s="35"/>
      <c r="O30" s="9" t="e">
        <f t="shared" si="13"/>
        <v>#DIV/0!</v>
      </c>
      <c r="P30" s="35"/>
      <c r="Q30" s="10">
        <v>3</v>
      </c>
      <c r="R30" s="35"/>
      <c r="S30" s="10">
        <v>3</v>
      </c>
      <c r="T30" s="35"/>
      <c r="U30" s="10" t="str">
        <f t="shared" si="14"/>
        <v/>
      </c>
      <c r="V30" s="35"/>
      <c r="W30" s="6" t="str">
        <f t="shared" si="15"/>
        <v>Sprint 2</v>
      </c>
      <c r="X30" s="35"/>
      <c r="Y30" s="51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</row>
    <row r="31" spans="1:61" ht="18.75" customHeight="1" outlineLevel="1" x14ac:dyDescent="0.25">
      <c r="A31" s="31"/>
      <c r="B31" s="6" t="str">
        <f t="shared" si="9"/>
        <v/>
      </c>
      <c r="C31" s="41"/>
      <c r="D31" s="5"/>
      <c r="E31" s="5"/>
      <c r="F31" s="17"/>
      <c r="G31" s="17"/>
      <c r="H31" s="35"/>
      <c r="I31" s="34">
        <f t="shared" si="10"/>
        <v>0</v>
      </c>
      <c r="J31" s="38">
        <f t="shared" ref="J31:J32" si="16">NETWORKDAYS(F31,G31)</f>
        <v>0</v>
      </c>
      <c r="K31" s="39"/>
      <c r="L31" s="40">
        <v>0</v>
      </c>
      <c r="M31" s="65">
        <f t="shared" si="12"/>
        <v>0</v>
      </c>
      <c r="N31" s="35"/>
      <c r="O31" s="9" t="e">
        <f t="shared" si="13"/>
        <v>#DIV/0!</v>
      </c>
      <c r="P31" s="35"/>
      <c r="Q31" s="10"/>
      <c r="R31" s="35"/>
      <c r="S31" s="10"/>
      <c r="T31" s="35"/>
      <c r="U31" s="10" t="str">
        <f>IF(I31=0,"",O31)</f>
        <v/>
      </c>
      <c r="V31" s="35"/>
      <c r="W31" s="6" t="str">
        <f t="shared" si="15"/>
        <v>Sprint 2</v>
      </c>
      <c r="X31" s="35"/>
      <c r="Y31" s="51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</row>
    <row r="32" spans="1:61" ht="18.75" customHeight="1" outlineLevel="1" x14ac:dyDescent="0.25">
      <c r="A32" s="31"/>
      <c r="B32" s="6" t="str">
        <f t="shared" si="9"/>
        <v/>
      </c>
      <c r="C32" s="41"/>
      <c r="D32" s="5"/>
      <c r="E32" s="5"/>
      <c r="F32" s="17"/>
      <c r="G32" s="17"/>
      <c r="H32" s="35"/>
      <c r="I32" s="34">
        <f t="shared" si="10"/>
        <v>0</v>
      </c>
      <c r="J32" s="38">
        <f t="shared" si="16"/>
        <v>0</v>
      </c>
      <c r="K32" s="39"/>
      <c r="L32" s="40">
        <v>0</v>
      </c>
      <c r="M32" s="65">
        <f t="shared" si="12"/>
        <v>0</v>
      </c>
      <c r="N32" s="35"/>
      <c r="O32" s="9" t="e">
        <f t="shared" si="13"/>
        <v>#DIV/0!</v>
      </c>
      <c r="P32" s="35"/>
      <c r="Q32" s="10"/>
      <c r="R32" s="35"/>
      <c r="S32" s="10"/>
      <c r="T32" s="35"/>
      <c r="U32" s="10" t="str">
        <f t="shared" ref="U32:U34" si="17">IF(I32=0,"",O32)</f>
        <v/>
      </c>
      <c r="V32" s="35"/>
      <c r="W32" s="6" t="str">
        <f t="shared" si="15"/>
        <v>Sprint 2</v>
      </c>
      <c r="X32" s="35"/>
      <c r="Y32" s="51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</row>
    <row r="33" spans="1:60" ht="18.75" customHeight="1" outlineLevel="1" x14ac:dyDescent="0.25">
      <c r="A33" s="31"/>
      <c r="B33" s="6" t="str">
        <f t="shared" si="9"/>
        <v/>
      </c>
      <c r="C33" s="41"/>
      <c r="D33" s="5"/>
      <c r="E33" s="5"/>
      <c r="F33" s="17"/>
      <c r="G33" s="17"/>
      <c r="H33" s="35"/>
      <c r="I33" s="34">
        <f t="shared" si="10"/>
        <v>0</v>
      </c>
      <c r="J33" s="38">
        <f>NETWORKDAYS(F33,G33)</f>
        <v>0</v>
      </c>
      <c r="K33" s="39"/>
      <c r="L33" s="40">
        <v>0</v>
      </c>
      <c r="M33" s="65">
        <f t="shared" si="12"/>
        <v>0</v>
      </c>
      <c r="N33" s="35"/>
      <c r="O33" s="9" t="e">
        <f t="shared" si="13"/>
        <v>#DIV/0!</v>
      </c>
      <c r="P33" s="35"/>
      <c r="Q33" s="10"/>
      <c r="R33" s="35"/>
      <c r="S33" s="10"/>
      <c r="T33" s="35"/>
      <c r="U33" s="10" t="str">
        <f t="shared" si="17"/>
        <v/>
      </c>
      <c r="V33" s="35"/>
      <c r="W33" s="6" t="str">
        <f t="shared" si="15"/>
        <v>Sprint 2</v>
      </c>
      <c r="X33" s="35"/>
      <c r="Y33" s="51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</row>
    <row r="34" spans="1:60" ht="18.75" customHeight="1" outlineLevel="1" x14ac:dyDescent="0.25">
      <c r="A34" s="31"/>
      <c r="B34" s="6" t="str">
        <f t="shared" si="9"/>
        <v/>
      </c>
      <c r="C34" s="41"/>
      <c r="D34" s="5"/>
      <c r="E34" s="5"/>
      <c r="F34" s="44"/>
      <c r="G34" s="44"/>
      <c r="H34" s="45"/>
      <c r="I34" s="46">
        <f t="shared" si="10"/>
        <v>0</v>
      </c>
      <c r="J34" s="47">
        <f t="shared" ref="J34" si="18">NETWORKDAYS(F34,G34)</f>
        <v>0</v>
      </c>
      <c r="K34" s="43"/>
      <c r="L34" s="48">
        <v>0</v>
      </c>
      <c r="M34" s="65">
        <f t="shared" si="12"/>
        <v>0</v>
      </c>
      <c r="N34" s="45"/>
      <c r="O34" s="9" t="e">
        <f t="shared" si="13"/>
        <v>#DIV/0!</v>
      </c>
      <c r="P34" s="45"/>
      <c r="Q34" s="10"/>
      <c r="R34" s="45"/>
      <c r="S34" s="10"/>
      <c r="T34" s="45"/>
      <c r="U34" s="10" t="str">
        <f t="shared" si="17"/>
        <v/>
      </c>
      <c r="V34" s="45"/>
      <c r="W34" s="6" t="str">
        <f t="shared" si="15"/>
        <v>Sprint 2</v>
      </c>
      <c r="X34" s="45"/>
      <c r="Y34" s="51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</row>
    <row r="35" spans="1:60" s="8" customFormat="1" ht="18.75" customHeight="1" outlineLevel="1" x14ac:dyDescent="0.25">
      <c r="A35" s="31"/>
      <c r="B35" s="49"/>
      <c r="C35" s="53"/>
      <c r="D35" s="54" t="s">
        <v>6</v>
      </c>
      <c r="E35" s="53"/>
      <c r="F35" s="55"/>
      <c r="G35" s="55"/>
      <c r="H35" s="55"/>
      <c r="I35" s="56"/>
      <c r="J35" s="56"/>
      <c r="K35" s="55"/>
      <c r="L35" s="56"/>
      <c r="M35" s="56"/>
      <c r="N35" s="55"/>
      <c r="O35" s="53"/>
      <c r="P35" s="55"/>
      <c r="Q35" s="56"/>
      <c r="R35" s="55"/>
      <c r="S35" s="56"/>
      <c r="T35" s="55"/>
      <c r="U35" s="56"/>
      <c r="V35" s="55"/>
      <c r="W35" s="53"/>
      <c r="X35" s="55"/>
      <c r="Y35" s="52"/>
    </row>
    <row r="36" spans="1:60" s="11" customFormat="1" ht="18.75" customHeight="1" x14ac:dyDescent="0.25">
      <c r="A36" s="32"/>
      <c r="B36" s="13"/>
      <c r="C36" s="12" t="s">
        <v>29</v>
      </c>
      <c r="D36" s="12"/>
      <c r="E36" s="12"/>
      <c r="F36" s="15">
        <f>MIN(F37:F47)</f>
        <v>44239</v>
      </c>
      <c r="G36" s="15">
        <f>MAX(G37:G47)</f>
        <v>44247</v>
      </c>
      <c r="H36" s="15"/>
      <c r="I36" s="13">
        <f>_xlfn.DAYS(G36,F36)</f>
        <v>8</v>
      </c>
      <c r="J36" s="13">
        <f>NETWORKDAYS(F36,G36)</f>
        <v>6</v>
      </c>
      <c r="K36" s="15"/>
      <c r="L36" s="13"/>
      <c r="M36" s="13"/>
      <c r="N36" s="15"/>
      <c r="O36" s="12"/>
      <c r="P36" s="15"/>
      <c r="Q36" s="13"/>
      <c r="R36" s="15"/>
      <c r="S36" s="13"/>
      <c r="T36" s="15"/>
      <c r="U36" s="13"/>
      <c r="V36" s="15"/>
      <c r="W36" s="13"/>
      <c r="X36" s="15"/>
      <c r="Y36" s="50"/>
    </row>
    <row r="37" spans="1:60" ht="18.75" customHeight="1" x14ac:dyDescent="0.25">
      <c r="A37" s="29"/>
      <c r="B37" s="6">
        <f>IF(I37=0,"",O37)</f>
        <v>0.55555555555555558</v>
      </c>
      <c r="C37" s="41"/>
      <c r="D37" s="5" t="s">
        <v>42</v>
      </c>
      <c r="E37" s="5" t="s">
        <v>43</v>
      </c>
      <c r="F37" s="120">
        <v>44239</v>
      </c>
      <c r="G37" s="120">
        <v>44247</v>
      </c>
      <c r="H37" s="35"/>
      <c r="I37" s="34">
        <f>IF(OR(F37="",G37=""),0,_xlfn.DAYS(G37,F37-1))</f>
        <v>9</v>
      </c>
      <c r="J37" s="38">
        <f>NETWORKDAYS(F37,G37)</f>
        <v>6</v>
      </c>
      <c r="K37" s="39"/>
      <c r="L37" s="40">
        <v>5</v>
      </c>
      <c r="M37" s="65">
        <f>IF(L37&lt;=I37,I37-L37,"X")</f>
        <v>4</v>
      </c>
      <c r="N37" s="35"/>
      <c r="O37" s="9">
        <f>L37/I37</f>
        <v>0.55555555555555558</v>
      </c>
      <c r="P37" s="35"/>
      <c r="Q37" s="10">
        <v>1</v>
      </c>
      <c r="R37" s="35"/>
      <c r="S37" s="10">
        <v>1</v>
      </c>
      <c r="T37" s="35"/>
      <c r="U37" s="10">
        <f>IF(I37=0,"",O37)</f>
        <v>0.55555555555555558</v>
      </c>
      <c r="V37" s="35"/>
      <c r="W37" s="6" t="s">
        <v>10</v>
      </c>
      <c r="X37" s="35"/>
      <c r="Y37" s="51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</row>
    <row r="38" spans="1:60" ht="18.75" customHeight="1" x14ac:dyDescent="0.25">
      <c r="A38" s="31"/>
      <c r="B38" s="6" t="str">
        <f t="shared" ref="B38:B46" si="19">IF(I38=0,"",O38)</f>
        <v/>
      </c>
      <c r="C38" s="41"/>
      <c r="D38" s="5" t="s">
        <v>44</v>
      </c>
      <c r="E38" s="5" t="s">
        <v>45</v>
      </c>
      <c r="F38" s="17"/>
      <c r="G38" s="17"/>
      <c r="H38" s="35"/>
      <c r="I38" s="34">
        <f t="shared" ref="I38:I46" si="20">IF(OR(F38="",G38=""),0,_xlfn.DAYS(G38,F38-1))</f>
        <v>0</v>
      </c>
      <c r="J38" s="38">
        <f t="shared" ref="J38:J40" si="21">NETWORKDAYS(F38,G38)</f>
        <v>0</v>
      </c>
      <c r="K38" s="39"/>
      <c r="L38" s="40">
        <v>0</v>
      </c>
      <c r="M38" s="65">
        <f t="shared" ref="M38:M46" si="22">IF(L38&lt;=I38,I38-L38,"X")</f>
        <v>0</v>
      </c>
      <c r="N38" s="35"/>
      <c r="O38" s="9" t="e">
        <f t="shared" ref="O38:O46" si="23">L38/I38</f>
        <v>#DIV/0!</v>
      </c>
      <c r="P38" s="35"/>
      <c r="Q38" s="10">
        <v>1</v>
      </c>
      <c r="R38" s="35"/>
      <c r="S38" s="10">
        <v>1</v>
      </c>
      <c r="T38" s="35"/>
      <c r="U38" s="10" t="str">
        <f t="shared" ref="U38:U42" si="24">IF(I38=0,"",O38)</f>
        <v/>
      </c>
      <c r="V38" s="35"/>
      <c r="W38" s="6" t="str">
        <f>W37</f>
        <v>Sprint 3</v>
      </c>
      <c r="X38" s="35"/>
      <c r="Y38" s="51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</row>
    <row r="39" spans="1:60" ht="18.75" customHeight="1" x14ac:dyDescent="0.25">
      <c r="A39" s="31"/>
      <c r="B39" s="6" t="str">
        <f t="shared" si="19"/>
        <v/>
      </c>
      <c r="C39" s="41"/>
      <c r="D39" s="5" t="s">
        <v>54</v>
      </c>
      <c r="E39" s="5" t="s">
        <v>55</v>
      </c>
      <c r="F39" s="17"/>
      <c r="G39" s="17"/>
      <c r="H39" s="35"/>
      <c r="I39" s="34">
        <f t="shared" si="20"/>
        <v>0</v>
      </c>
      <c r="J39" s="38">
        <f t="shared" si="21"/>
        <v>0</v>
      </c>
      <c r="K39" s="39"/>
      <c r="L39" s="40">
        <v>0</v>
      </c>
      <c r="M39" s="65">
        <f t="shared" si="22"/>
        <v>0</v>
      </c>
      <c r="N39" s="35"/>
      <c r="O39" s="9" t="e">
        <f t="shared" si="23"/>
        <v>#DIV/0!</v>
      </c>
      <c r="P39" s="35"/>
      <c r="Q39" s="10">
        <v>2</v>
      </c>
      <c r="R39" s="35"/>
      <c r="S39" s="10">
        <v>2</v>
      </c>
      <c r="T39" s="35"/>
      <c r="U39" s="10" t="str">
        <f t="shared" si="24"/>
        <v/>
      </c>
      <c r="V39" s="35"/>
      <c r="W39" s="6" t="str">
        <f t="shared" ref="W39:W46" si="25">W38</f>
        <v>Sprint 3</v>
      </c>
      <c r="X39" s="35"/>
      <c r="Y39" s="51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</row>
    <row r="40" spans="1:60" ht="18.75" customHeight="1" x14ac:dyDescent="0.25">
      <c r="A40" s="31"/>
      <c r="B40" s="6" t="str">
        <f t="shared" si="19"/>
        <v/>
      </c>
      <c r="C40" s="41"/>
      <c r="D40" s="5" t="s">
        <v>4</v>
      </c>
      <c r="E40" s="5"/>
      <c r="F40" s="17"/>
      <c r="G40" s="17"/>
      <c r="H40" s="35"/>
      <c r="I40" s="34">
        <f t="shared" si="20"/>
        <v>0</v>
      </c>
      <c r="J40" s="38">
        <f t="shared" si="21"/>
        <v>0</v>
      </c>
      <c r="K40" s="39"/>
      <c r="L40" s="40">
        <v>0</v>
      </c>
      <c r="M40" s="65">
        <f t="shared" si="22"/>
        <v>0</v>
      </c>
      <c r="N40" s="35"/>
      <c r="O40" s="9" t="e">
        <f t="shared" si="23"/>
        <v>#DIV/0!</v>
      </c>
      <c r="P40" s="35"/>
      <c r="Q40" s="10">
        <v>2</v>
      </c>
      <c r="R40" s="35"/>
      <c r="S40" s="10">
        <v>2</v>
      </c>
      <c r="T40" s="35"/>
      <c r="U40" s="10" t="str">
        <f t="shared" si="24"/>
        <v/>
      </c>
      <c r="V40" s="35"/>
      <c r="W40" s="6" t="str">
        <f t="shared" si="25"/>
        <v>Sprint 3</v>
      </c>
      <c r="X40" s="35"/>
      <c r="Y40" s="51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</row>
    <row r="41" spans="1:60" ht="18.75" customHeight="1" x14ac:dyDescent="0.25">
      <c r="A41" s="31"/>
      <c r="B41" s="6" t="str">
        <f t="shared" si="19"/>
        <v/>
      </c>
      <c r="C41" s="41"/>
      <c r="D41" s="5" t="s">
        <v>5</v>
      </c>
      <c r="E41" s="5"/>
      <c r="F41" s="17"/>
      <c r="G41" s="17"/>
      <c r="H41" s="35"/>
      <c r="I41" s="34">
        <f t="shared" si="20"/>
        <v>0</v>
      </c>
      <c r="J41" s="38">
        <f>NETWORKDAYS(F41,G41)</f>
        <v>0</v>
      </c>
      <c r="K41" s="39"/>
      <c r="L41" s="40">
        <v>0</v>
      </c>
      <c r="M41" s="65">
        <f t="shared" si="22"/>
        <v>0</v>
      </c>
      <c r="N41" s="35"/>
      <c r="O41" s="9" t="e">
        <f t="shared" si="23"/>
        <v>#DIV/0!</v>
      </c>
      <c r="P41" s="35"/>
      <c r="Q41" s="10">
        <v>3</v>
      </c>
      <c r="R41" s="35"/>
      <c r="S41" s="10">
        <v>3</v>
      </c>
      <c r="T41" s="35"/>
      <c r="U41" s="10" t="str">
        <f>IF(I41=0,"",O41)</f>
        <v/>
      </c>
      <c r="V41" s="35"/>
      <c r="W41" s="6" t="str">
        <f t="shared" si="25"/>
        <v>Sprint 3</v>
      </c>
      <c r="X41" s="35"/>
      <c r="Y41" s="51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</row>
    <row r="42" spans="1:60" ht="18.75" customHeight="1" x14ac:dyDescent="0.25">
      <c r="A42" s="31"/>
      <c r="B42" s="6" t="str">
        <f t="shared" si="19"/>
        <v/>
      </c>
      <c r="C42" s="41"/>
      <c r="D42" s="5" t="s">
        <v>8</v>
      </c>
      <c r="E42" s="5"/>
      <c r="F42" s="17"/>
      <c r="G42" s="17"/>
      <c r="H42" s="35"/>
      <c r="I42" s="34">
        <f t="shared" si="20"/>
        <v>0</v>
      </c>
      <c r="J42" s="38">
        <f>NETWORKDAYS(F42,G42)</f>
        <v>0</v>
      </c>
      <c r="K42" s="39"/>
      <c r="L42" s="40">
        <v>0</v>
      </c>
      <c r="M42" s="65">
        <f t="shared" si="22"/>
        <v>0</v>
      </c>
      <c r="N42" s="35"/>
      <c r="O42" s="9" t="e">
        <f t="shared" si="23"/>
        <v>#DIV/0!</v>
      </c>
      <c r="P42" s="35"/>
      <c r="Q42" s="10">
        <v>3</v>
      </c>
      <c r="R42" s="35"/>
      <c r="S42" s="10">
        <v>3</v>
      </c>
      <c r="T42" s="35"/>
      <c r="U42" s="10" t="str">
        <f t="shared" si="24"/>
        <v/>
      </c>
      <c r="V42" s="35"/>
      <c r="W42" s="6" t="str">
        <f t="shared" si="25"/>
        <v>Sprint 3</v>
      </c>
      <c r="X42" s="35"/>
      <c r="Y42" s="51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</row>
    <row r="43" spans="1:60" ht="18.75" customHeight="1" outlineLevel="1" x14ac:dyDescent="0.25">
      <c r="A43" s="31"/>
      <c r="B43" s="6" t="str">
        <f t="shared" si="19"/>
        <v/>
      </c>
      <c r="C43" s="41"/>
      <c r="D43" s="5"/>
      <c r="E43" s="5"/>
      <c r="F43" s="17"/>
      <c r="G43" s="17"/>
      <c r="H43" s="35"/>
      <c r="I43" s="34">
        <f t="shared" si="20"/>
        <v>0</v>
      </c>
      <c r="J43" s="38">
        <f t="shared" ref="J43:J44" si="26">NETWORKDAYS(F43,G43)</f>
        <v>0</v>
      </c>
      <c r="K43" s="39"/>
      <c r="L43" s="40">
        <v>0</v>
      </c>
      <c r="M43" s="65">
        <f t="shared" si="22"/>
        <v>0</v>
      </c>
      <c r="N43" s="35"/>
      <c r="O43" s="9" t="e">
        <f t="shared" si="23"/>
        <v>#DIV/0!</v>
      </c>
      <c r="P43" s="35"/>
      <c r="Q43" s="10"/>
      <c r="R43" s="35"/>
      <c r="S43" s="10"/>
      <c r="T43" s="35"/>
      <c r="U43" s="10" t="str">
        <f>IF(I43=0,"",O43)</f>
        <v/>
      </c>
      <c r="V43" s="35"/>
      <c r="W43" s="6" t="str">
        <f t="shared" si="25"/>
        <v>Sprint 3</v>
      </c>
      <c r="X43" s="35"/>
      <c r="Y43" s="51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</row>
    <row r="44" spans="1:60" ht="18.75" customHeight="1" outlineLevel="1" x14ac:dyDescent="0.25">
      <c r="A44" s="31"/>
      <c r="B44" s="6" t="str">
        <f t="shared" si="19"/>
        <v/>
      </c>
      <c r="C44" s="41"/>
      <c r="D44" s="5"/>
      <c r="E44" s="5"/>
      <c r="F44" s="17"/>
      <c r="G44" s="17"/>
      <c r="H44" s="35"/>
      <c r="I44" s="34">
        <f t="shared" si="20"/>
        <v>0</v>
      </c>
      <c r="J44" s="38">
        <f t="shared" si="26"/>
        <v>0</v>
      </c>
      <c r="K44" s="39"/>
      <c r="L44" s="40">
        <v>0</v>
      </c>
      <c r="M44" s="65">
        <f t="shared" si="22"/>
        <v>0</v>
      </c>
      <c r="N44" s="35"/>
      <c r="O44" s="9" t="e">
        <f t="shared" si="23"/>
        <v>#DIV/0!</v>
      </c>
      <c r="P44" s="35"/>
      <c r="Q44" s="10"/>
      <c r="R44" s="35"/>
      <c r="S44" s="10"/>
      <c r="T44" s="35"/>
      <c r="U44" s="10" t="str">
        <f t="shared" ref="U44:U46" si="27">IF(I44=0,"",O44)</f>
        <v/>
      </c>
      <c r="V44" s="35"/>
      <c r="W44" s="6" t="str">
        <f t="shared" si="25"/>
        <v>Sprint 3</v>
      </c>
      <c r="X44" s="35"/>
      <c r="Y44" s="51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</row>
    <row r="45" spans="1:60" ht="18.75" customHeight="1" outlineLevel="1" x14ac:dyDescent="0.25">
      <c r="A45" s="31"/>
      <c r="B45" s="6" t="str">
        <f t="shared" si="19"/>
        <v/>
      </c>
      <c r="C45" s="41"/>
      <c r="D45" s="5"/>
      <c r="E45" s="5"/>
      <c r="F45" s="17"/>
      <c r="G45" s="17"/>
      <c r="H45" s="35"/>
      <c r="I45" s="34">
        <f t="shared" si="20"/>
        <v>0</v>
      </c>
      <c r="J45" s="38">
        <f>NETWORKDAYS(F45,G45)</f>
        <v>0</v>
      </c>
      <c r="K45" s="39"/>
      <c r="L45" s="40">
        <v>0</v>
      </c>
      <c r="M45" s="65">
        <f t="shared" si="22"/>
        <v>0</v>
      </c>
      <c r="N45" s="35"/>
      <c r="O45" s="9" t="e">
        <f t="shared" si="23"/>
        <v>#DIV/0!</v>
      </c>
      <c r="P45" s="35"/>
      <c r="Q45" s="10"/>
      <c r="R45" s="35"/>
      <c r="S45" s="10"/>
      <c r="T45" s="35"/>
      <c r="U45" s="10" t="str">
        <f t="shared" si="27"/>
        <v/>
      </c>
      <c r="V45" s="35"/>
      <c r="W45" s="6" t="str">
        <f t="shared" si="25"/>
        <v>Sprint 3</v>
      </c>
      <c r="X45" s="35"/>
      <c r="Y45" s="51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</row>
    <row r="46" spans="1:60" ht="18.75" customHeight="1" outlineLevel="1" x14ac:dyDescent="0.25">
      <c r="A46" s="31"/>
      <c r="B46" s="6" t="str">
        <f t="shared" si="19"/>
        <v/>
      </c>
      <c r="C46" s="41"/>
      <c r="D46" s="5"/>
      <c r="E46" s="5"/>
      <c r="F46" s="44"/>
      <c r="G46" s="44"/>
      <c r="H46" s="45"/>
      <c r="I46" s="46">
        <f t="shared" si="20"/>
        <v>0</v>
      </c>
      <c r="J46" s="47">
        <f t="shared" ref="J46" si="28">NETWORKDAYS(F46,G46)</f>
        <v>0</v>
      </c>
      <c r="K46" s="43"/>
      <c r="L46" s="48">
        <v>0</v>
      </c>
      <c r="M46" s="65">
        <f t="shared" si="22"/>
        <v>0</v>
      </c>
      <c r="N46" s="45"/>
      <c r="O46" s="9" t="e">
        <f t="shared" si="23"/>
        <v>#DIV/0!</v>
      </c>
      <c r="P46" s="45"/>
      <c r="Q46" s="10"/>
      <c r="R46" s="45"/>
      <c r="S46" s="10"/>
      <c r="T46" s="45"/>
      <c r="U46" s="10" t="str">
        <f t="shared" si="27"/>
        <v/>
      </c>
      <c r="V46" s="45"/>
      <c r="W46" s="6" t="str">
        <f t="shared" si="25"/>
        <v>Sprint 3</v>
      </c>
      <c r="X46" s="45"/>
      <c r="Y46" s="51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</row>
    <row r="47" spans="1:60" s="8" customFormat="1" ht="18.75" customHeight="1" outlineLevel="1" collapsed="1" x14ac:dyDescent="0.25">
      <c r="A47" s="31"/>
      <c r="B47" s="49"/>
      <c r="C47" s="53"/>
      <c r="D47" s="54" t="s">
        <v>6</v>
      </c>
      <c r="E47" s="53"/>
      <c r="F47" s="55"/>
      <c r="G47" s="55"/>
      <c r="H47" s="55"/>
      <c r="I47" s="56"/>
      <c r="J47" s="56"/>
      <c r="K47" s="55"/>
      <c r="L47" s="56"/>
      <c r="M47" s="56"/>
      <c r="N47" s="55"/>
      <c r="O47" s="53"/>
      <c r="P47" s="55"/>
      <c r="Q47" s="56"/>
      <c r="R47" s="55"/>
      <c r="S47" s="56"/>
      <c r="T47" s="55"/>
      <c r="U47" s="56"/>
      <c r="V47" s="55"/>
      <c r="W47" s="53"/>
      <c r="X47" s="55"/>
      <c r="Y47" s="52"/>
    </row>
    <row r="48" spans="1:60" s="11" customFormat="1" ht="18.75" customHeight="1" x14ac:dyDescent="0.25">
      <c r="A48" s="32"/>
      <c r="B48" s="13"/>
      <c r="C48" s="12" t="s">
        <v>30</v>
      </c>
      <c r="D48" s="12"/>
      <c r="E48" s="12"/>
      <c r="F48" s="15">
        <f>MIN(F49:F59)</f>
        <v>44239</v>
      </c>
      <c r="G48" s="15">
        <f>MAX(G49:G59)</f>
        <v>44247</v>
      </c>
      <c r="H48" s="15"/>
      <c r="I48" s="13">
        <f>_xlfn.DAYS(G48,F48)</f>
        <v>8</v>
      </c>
      <c r="J48" s="13">
        <f>NETWORKDAYS(F48,G48)</f>
        <v>6</v>
      </c>
      <c r="K48" s="15"/>
      <c r="L48" s="13"/>
      <c r="M48" s="13"/>
      <c r="N48" s="15"/>
      <c r="O48" s="12"/>
      <c r="P48" s="15"/>
      <c r="Q48" s="13"/>
      <c r="R48" s="15"/>
      <c r="S48" s="13"/>
      <c r="T48" s="15"/>
      <c r="U48" s="13"/>
      <c r="V48" s="15"/>
      <c r="W48" s="13"/>
      <c r="X48" s="15"/>
      <c r="Y48" s="50"/>
    </row>
    <row r="49" spans="1:60" ht="18.75" customHeight="1" x14ac:dyDescent="0.25">
      <c r="A49" s="29"/>
      <c r="B49" s="6">
        <f>IF(I49=0,"",O49)</f>
        <v>0.55555555555555558</v>
      </c>
      <c r="C49" s="41"/>
      <c r="D49" s="5" t="s">
        <v>46</v>
      </c>
      <c r="E49" s="5" t="s">
        <v>50</v>
      </c>
      <c r="F49" s="120">
        <v>44239</v>
      </c>
      <c r="G49" s="120">
        <v>44247</v>
      </c>
      <c r="H49" s="35"/>
      <c r="I49" s="34">
        <f>IF(OR(F49="",G49=""),0,_xlfn.DAYS(G49,F49-1))</f>
        <v>9</v>
      </c>
      <c r="J49" s="38">
        <f>NETWORKDAYS(F49,G49)</f>
        <v>6</v>
      </c>
      <c r="K49" s="39"/>
      <c r="L49" s="40">
        <v>5</v>
      </c>
      <c r="M49" s="65">
        <f>IF(L49&lt;=I49,I49-L49,"X")</f>
        <v>4</v>
      </c>
      <c r="N49" s="35"/>
      <c r="O49" s="9">
        <f>L49/I49</f>
        <v>0.55555555555555558</v>
      </c>
      <c r="P49" s="35"/>
      <c r="Q49" s="10">
        <v>1</v>
      </c>
      <c r="R49" s="35"/>
      <c r="S49" s="10">
        <v>1</v>
      </c>
      <c r="T49" s="35"/>
      <c r="U49" s="10">
        <f>IF(I49=0,"",O49)</f>
        <v>0.55555555555555558</v>
      </c>
      <c r="V49" s="35"/>
      <c r="W49" s="6" t="s">
        <v>11</v>
      </c>
      <c r="X49" s="35"/>
      <c r="Y49" s="51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</row>
    <row r="50" spans="1:60" ht="18.75" customHeight="1" x14ac:dyDescent="0.25">
      <c r="A50" s="31"/>
      <c r="B50" s="6" t="str">
        <f t="shared" ref="B50:B58" si="29">IF(I50=0,"",O50)</f>
        <v/>
      </c>
      <c r="C50" s="41"/>
      <c r="D50" s="5" t="s">
        <v>47</v>
      </c>
      <c r="E50" s="5" t="s">
        <v>52</v>
      </c>
      <c r="F50" s="17"/>
      <c r="G50" s="17"/>
      <c r="H50" s="35"/>
      <c r="I50" s="34">
        <f t="shared" ref="I50:I58" si="30">IF(OR(F50="",G50=""),0,_xlfn.DAYS(G50,F50-1))</f>
        <v>0</v>
      </c>
      <c r="J50" s="38">
        <f t="shared" ref="J50:J52" si="31">NETWORKDAYS(F50,G50)</f>
        <v>0</v>
      </c>
      <c r="K50" s="39"/>
      <c r="L50" s="40">
        <v>0</v>
      </c>
      <c r="M50" s="65">
        <f t="shared" ref="M50:M58" si="32">IF(L50&lt;=I50,I50-L50,"X")</f>
        <v>0</v>
      </c>
      <c r="N50" s="35"/>
      <c r="O50" s="9" t="e">
        <f t="shared" ref="O50:O58" si="33">L50/I50</f>
        <v>#DIV/0!</v>
      </c>
      <c r="P50" s="35"/>
      <c r="Q50" s="10">
        <v>1</v>
      </c>
      <c r="R50" s="35"/>
      <c r="S50" s="10">
        <v>1</v>
      </c>
      <c r="T50" s="35"/>
      <c r="U50" s="10" t="str">
        <f t="shared" ref="U50:U54" si="34">IF(I50=0,"",O50)</f>
        <v/>
      </c>
      <c r="V50" s="35"/>
      <c r="W50" s="6" t="str">
        <f>W49</f>
        <v>Sprint 4</v>
      </c>
      <c r="X50" s="35"/>
      <c r="Y50" s="51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</row>
    <row r="51" spans="1:60" ht="18.75" customHeight="1" x14ac:dyDescent="0.25">
      <c r="A51" s="31"/>
      <c r="B51" s="6" t="str">
        <f t="shared" si="29"/>
        <v/>
      </c>
      <c r="C51" s="41"/>
      <c r="D51" s="5" t="s">
        <v>48</v>
      </c>
      <c r="E51" s="5" t="s">
        <v>51</v>
      </c>
      <c r="F51" s="17"/>
      <c r="G51" s="17"/>
      <c r="H51" s="35"/>
      <c r="I51" s="34">
        <f t="shared" si="30"/>
        <v>0</v>
      </c>
      <c r="J51" s="38">
        <f t="shared" si="31"/>
        <v>0</v>
      </c>
      <c r="K51" s="39"/>
      <c r="L51" s="40">
        <v>0</v>
      </c>
      <c r="M51" s="65">
        <f t="shared" si="32"/>
        <v>0</v>
      </c>
      <c r="N51" s="35"/>
      <c r="O51" s="9" t="e">
        <f t="shared" si="33"/>
        <v>#DIV/0!</v>
      </c>
      <c r="P51" s="35"/>
      <c r="Q51" s="10">
        <v>2</v>
      </c>
      <c r="R51" s="35"/>
      <c r="S51" s="10">
        <v>2</v>
      </c>
      <c r="T51" s="35"/>
      <c r="U51" s="10" t="str">
        <f t="shared" si="34"/>
        <v/>
      </c>
      <c r="V51" s="35"/>
      <c r="W51" s="6" t="str">
        <f t="shared" ref="W51:W58" si="35">W50</f>
        <v>Sprint 4</v>
      </c>
      <c r="X51" s="35"/>
      <c r="Y51" s="51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</row>
    <row r="52" spans="1:60" ht="18.75" customHeight="1" x14ac:dyDescent="0.25">
      <c r="A52" s="31"/>
      <c r="B52" s="6" t="str">
        <f t="shared" si="29"/>
        <v/>
      </c>
      <c r="C52" s="41"/>
      <c r="D52" s="5" t="s">
        <v>49</v>
      </c>
      <c r="E52" s="5" t="s">
        <v>53</v>
      </c>
      <c r="F52" s="17"/>
      <c r="G52" s="17"/>
      <c r="H52" s="35"/>
      <c r="I52" s="34">
        <f t="shared" si="30"/>
        <v>0</v>
      </c>
      <c r="J52" s="38">
        <f t="shared" si="31"/>
        <v>0</v>
      </c>
      <c r="K52" s="39"/>
      <c r="L52" s="40">
        <v>0</v>
      </c>
      <c r="M52" s="65">
        <f t="shared" si="32"/>
        <v>0</v>
      </c>
      <c r="N52" s="35"/>
      <c r="O52" s="9" t="e">
        <f t="shared" si="33"/>
        <v>#DIV/0!</v>
      </c>
      <c r="P52" s="35"/>
      <c r="Q52" s="10">
        <v>2</v>
      </c>
      <c r="R52" s="35"/>
      <c r="S52" s="10">
        <v>2</v>
      </c>
      <c r="T52" s="35"/>
      <c r="U52" s="10" t="str">
        <f t="shared" si="34"/>
        <v/>
      </c>
      <c r="V52" s="35"/>
      <c r="W52" s="6" t="str">
        <f t="shared" si="35"/>
        <v>Sprint 4</v>
      </c>
      <c r="X52" s="35"/>
      <c r="Y52" s="51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</row>
    <row r="53" spans="1:60" ht="18.75" customHeight="1" x14ac:dyDescent="0.25">
      <c r="A53" s="31"/>
      <c r="B53" s="6" t="str">
        <f t="shared" si="29"/>
        <v/>
      </c>
      <c r="C53" s="41"/>
      <c r="D53" s="5" t="s">
        <v>5</v>
      </c>
      <c r="E53" s="5"/>
      <c r="F53" s="17"/>
      <c r="G53" s="17"/>
      <c r="H53" s="35"/>
      <c r="I53" s="34">
        <f t="shared" si="30"/>
        <v>0</v>
      </c>
      <c r="J53" s="38">
        <f>NETWORKDAYS(F53,G53)</f>
        <v>0</v>
      </c>
      <c r="K53" s="39"/>
      <c r="L53" s="40">
        <v>0</v>
      </c>
      <c r="M53" s="65">
        <f t="shared" si="32"/>
        <v>0</v>
      </c>
      <c r="N53" s="35"/>
      <c r="O53" s="9" t="e">
        <f t="shared" si="33"/>
        <v>#DIV/0!</v>
      </c>
      <c r="P53" s="35"/>
      <c r="Q53" s="10">
        <v>3</v>
      </c>
      <c r="R53" s="35"/>
      <c r="S53" s="10">
        <v>3</v>
      </c>
      <c r="T53" s="35"/>
      <c r="U53" s="10" t="str">
        <f>IF(I53=0,"",O53)</f>
        <v/>
      </c>
      <c r="V53" s="35"/>
      <c r="W53" s="6" t="str">
        <f t="shared" si="35"/>
        <v>Sprint 4</v>
      </c>
      <c r="X53" s="35"/>
      <c r="Y53" s="51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</row>
    <row r="54" spans="1:60" ht="18.75" customHeight="1" x14ac:dyDescent="0.25">
      <c r="A54" s="31"/>
      <c r="B54" s="6" t="str">
        <f t="shared" si="29"/>
        <v/>
      </c>
      <c r="C54" s="41"/>
      <c r="D54" s="5" t="s">
        <v>8</v>
      </c>
      <c r="E54" s="5"/>
      <c r="F54" s="17"/>
      <c r="G54" s="17"/>
      <c r="H54" s="35"/>
      <c r="I54" s="34">
        <f t="shared" si="30"/>
        <v>0</v>
      </c>
      <c r="J54" s="38">
        <f>NETWORKDAYS(F54,G54)</f>
        <v>0</v>
      </c>
      <c r="K54" s="39"/>
      <c r="L54" s="40">
        <v>0</v>
      </c>
      <c r="M54" s="65">
        <f t="shared" si="32"/>
        <v>0</v>
      </c>
      <c r="N54" s="35"/>
      <c r="O54" s="9" t="e">
        <f t="shared" si="33"/>
        <v>#DIV/0!</v>
      </c>
      <c r="P54" s="35"/>
      <c r="Q54" s="10">
        <v>3</v>
      </c>
      <c r="R54" s="35"/>
      <c r="S54" s="10">
        <v>3</v>
      </c>
      <c r="T54" s="35"/>
      <c r="U54" s="10" t="str">
        <f t="shared" si="34"/>
        <v/>
      </c>
      <c r="V54" s="35"/>
      <c r="W54" s="6" t="str">
        <f t="shared" si="35"/>
        <v>Sprint 4</v>
      </c>
      <c r="X54" s="35"/>
      <c r="Y54" s="51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</row>
    <row r="55" spans="1:60" ht="18.75" customHeight="1" outlineLevel="1" x14ac:dyDescent="0.25">
      <c r="A55" s="31"/>
      <c r="B55" s="6" t="str">
        <f t="shared" si="29"/>
        <v/>
      </c>
      <c r="C55" s="41"/>
      <c r="D55" s="5"/>
      <c r="E55" s="5"/>
      <c r="F55" s="17"/>
      <c r="G55" s="17"/>
      <c r="H55" s="35"/>
      <c r="I55" s="34">
        <f t="shared" si="30"/>
        <v>0</v>
      </c>
      <c r="J55" s="38">
        <f t="shared" ref="J55:J56" si="36">NETWORKDAYS(F55,G55)</f>
        <v>0</v>
      </c>
      <c r="K55" s="39"/>
      <c r="L55" s="40">
        <v>0</v>
      </c>
      <c r="M55" s="65">
        <f t="shared" si="32"/>
        <v>0</v>
      </c>
      <c r="N55" s="35"/>
      <c r="O55" s="9" t="e">
        <f t="shared" si="33"/>
        <v>#DIV/0!</v>
      </c>
      <c r="P55" s="35"/>
      <c r="Q55" s="10"/>
      <c r="R55" s="35"/>
      <c r="S55" s="10"/>
      <c r="T55" s="35"/>
      <c r="U55" s="10" t="str">
        <f>IF(I55=0,"",O55)</f>
        <v/>
      </c>
      <c r="V55" s="35"/>
      <c r="W55" s="6" t="str">
        <f t="shared" si="35"/>
        <v>Sprint 4</v>
      </c>
      <c r="X55" s="35"/>
      <c r="Y55" s="51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</row>
    <row r="56" spans="1:60" ht="18.75" customHeight="1" outlineLevel="1" x14ac:dyDescent="0.25">
      <c r="A56" s="31"/>
      <c r="B56" s="6" t="str">
        <f t="shared" si="29"/>
        <v/>
      </c>
      <c r="C56" s="41"/>
      <c r="D56" s="5"/>
      <c r="E56" s="5"/>
      <c r="F56" s="17"/>
      <c r="G56" s="17"/>
      <c r="H56" s="35"/>
      <c r="I56" s="34">
        <f t="shared" si="30"/>
        <v>0</v>
      </c>
      <c r="J56" s="38">
        <f t="shared" si="36"/>
        <v>0</v>
      </c>
      <c r="K56" s="39"/>
      <c r="L56" s="40">
        <v>0</v>
      </c>
      <c r="M56" s="65">
        <f t="shared" si="32"/>
        <v>0</v>
      </c>
      <c r="N56" s="35"/>
      <c r="O56" s="9" t="e">
        <f t="shared" si="33"/>
        <v>#DIV/0!</v>
      </c>
      <c r="P56" s="35"/>
      <c r="Q56" s="10"/>
      <c r="R56" s="35"/>
      <c r="S56" s="10"/>
      <c r="T56" s="35"/>
      <c r="U56" s="10" t="str">
        <f t="shared" ref="U56:U58" si="37">IF(I56=0,"",O56)</f>
        <v/>
      </c>
      <c r="V56" s="35"/>
      <c r="W56" s="6" t="str">
        <f t="shared" si="35"/>
        <v>Sprint 4</v>
      </c>
      <c r="X56" s="35"/>
      <c r="Y56" s="51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</row>
    <row r="57" spans="1:60" ht="18.75" customHeight="1" outlineLevel="1" x14ac:dyDescent="0.25">
      <c r="A57" s="31"/>
      <c r="B57" s="6" t="str">
        <f t="shared" si="29"/>
        <v/>
      </c>
      <c r="C57" s="41"/>
      <c r="D57" s="5"/>
      <c r="E57" s="5"/>
      <c r="F57" s="17"/>
      <c r="G57" s="17"/>
      <c r="H57" s="35"/>
      <c r="I57" s="34">
        <f t="shared" si="30"/>
        <v>0</v>
      </c>
      <c r="J57" s="38">
        <f>NETWORKDAYS(F57,G57)</f>
        <v>0</v>
      </c>
      <c r="K57" s="39"/>
      <c r="L57" s="40">
        <v>0</v>
      </c>
      <c r="M57" s="65">
        <f t="shared" si="32"/>
        <v>0</v>
      </c>
      <c r="N57" s="35"/>
      <c r="O57" s="9" t="e">
        <f t="shared" si="33"/>
        <v>#DIV/0!</v>
      </c>
      <c r="P57" s="35"/>
      <c r="Q57" s="10"/>
      <c r="R57" s="35"/>
      <c r="S57" s="10"/>
      <c r="T57" s="35"/>
      <c r="U57" s="10" t="str">
        <f t="shared" si="37"/>
        <v/>
      </c>
      <c r="V57" s="35"/>
      <c r="W57" s="6" t="str">
        <f t="shared" si="35"/>
        <v>Sprint 4</v>
      </c>
      <c r="X57" s="35"/>
      <c r="Y57" s="51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</row>
    <row r="58" spans="1:60" ht="18.75" customHeight="1" outlineLevel="1" x14ac:dyDescent="0.25">
      <c r="A58" s="31"/>
      <c r="B58" s="6" t="str">
        <f t="shared" si="29"/>
        <v/>
      </c>
      <c r="C58" s="41"/>
      <c r="D58" s="5"/>
      <c r="E58" s="5"/>
      <c r="F58" s="44"/>
      <c r="G58" s="44"/>
      <c r="H58" s="45"/>
      <c r="I58" s="46">
        <f t="shared" si="30"/>
        <v>0</v>
      </c>
      <c r="J58" s="47">
        <f t="shared" ref="J58" si="38">NETWORKDAYS(F58,G58)</f>
        <v>0</v>
      </c>
      <c r="K58" s="43"/>
      <c r="L58" s="48">
        <v>0</v>
      </c>
      <c r="M58" s="65">
        <f t="shared" si="32"/>
        <v>0</v>
      </c>
      <c r="N58" s="45"/>
      <c r="O58" s="9" t="e">
        <f t="shared" si="33"/>
        <v>#DIV/0!</v>
      </c>
      <c r="P58" s="45"/>
      <c r="Q58" s="10"/>
      <c r="R58" s="45"/>
      <c r="S58" s="10"/>
      <c r="T58" s="45"/>
      <c r="U58" s="10" t="str">
        <f t="shared" si="37"/>
        <v/>
      </c>
      <c r="V58" s="45"/>
      <c r="W58" s="6" t="str">
        <f t="shared" si="35"/>
        <v>Sprint 4</v>
      </c>
      <c r="X58" s="45"/>
      <c r="Y58" s="51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</row>
    <row r="59" spans="1:60" s="8" customFormat="1" ht="18.75" customHeight="1" outlineLevel="1" x14ac:dyDescent="0.25">
      <c r="A59" s="31"/>
      <c r="B59" s="49"/>
      <c r="C59" s="53"/>
      <c r="D59" s="54" t="s">
        <v>6</v>
      </c>
      <c r="E59" s="53"/>
      <c r="F59" s="55"/>
      <c r="G59" s="55"/>
      <c r="H59" s="55"/>
      <c r="I59" s="56"/>
      <c r="J59" s="56"/>
      <c r="K59" s="55"/>
      <c r="L59" s="56"/>
      <c r="M59" s="56"/>
      <c r="N59" s="55"/>
      <c r="O59" s="53"/>
      <c r="P59" s="55"/>
      <c r="Q59" s="56"/>
      <c r="R59" s="55"/>
      <c r="S59" s="56"/>
      <c r="T59" s="55"/>
      <c r="U59" s="56"/>
      <c r="V59" s="55"/>
      <c r="W59" s="53"/>
      <c r="X59" s="55"/>
      <c r="Y59" s="52"/>
    </row>
    <row r="60" spans="1:60" s="11" customFormat="1" ht="18.75" customHeight="1" x14ac:dyDescent="0.25">
      <c r="A60" s="32"/>
      <c r="B60" s="13"/>
      <c r="C60" s="12" t="s">
        <v>61</v>
      </c>
      <c r="D60" s="12"/>
      <c r="E60" s="12"/>
      <c r="F60" s="15">
        <f>MIN(F61:F71)</f>
        <v>44239</v>
      </c>
      <c r="G60" s="15">
        <f>MAX(G61:G71)</f>
        <v>44247</v>
      </c>
      <c r="H60" s="15"/>
      <c r="I60" s="13">
        <f>_xlfn.DAYS(G60,F60)</f>
        <v>8</v>
      </c>
      <c r="J60" s="13">
        <f>NETWORKDAYS(F60,G60)</f>
        <v>6</v>
      </c>
      <c r="K60" s="15"/>
      <c r="L60" s="13"/>
      <c r="M60" s="13"/>
      <c r="N60" s="15"/>
      <c r="O60" s="12"/>
      <c r="P60" s="15"/>
      <c r="Q60" s="13"/>
      <c r="R60" s="15"/>
      <c r="S60" s="13"/>
      <c r="T60" s="15"/>
      <c r="U60" s="13"/>
      <c r="V60" s="15"/>
      <c r="W60" s="13"/>
      <c r="X60" s="15"/>
      <c r="Y60" s="50"/>
    </row>
    <row r="61" spans="1:60" ht="18.75" customHeight="1" x14ac:dyDescent="0.25">
      <c r="A61" s="29"/>
      <c r="B61" s="6">
        <f>IF(I61=0,"",O61)</f>
        <v>0.55555555555555558</v>
      </c>
      <c r="C61" s="41"/>
      <c r="D61" s="5" t="s">
        <v>31</v>
      </c>
      <c r="E61" s="5"/>
      <c r="F61" s="120">
        <v>44239</v>
      </c>
      <c r="G61" s="120">
        <v>44247</v>
      </c>
      <c r="H61" s="35"/>
      <c r="I61" s="34">
        <f>IF(OR(F61="",G61=""),0,_xlfn.DAYS(G61,F61-1))</f>
        <v>9</v>
      </c>
      <c r="J61" s="38">
        <f>NETWORKDAYS(F61,G61)</f>
        <v>6</v>
      </c>
      <c r="K61" s="39"/>
      <c r="L61" s="40">
        <v>5</v>
      </c>
      <c r="M61" s="65">
        <f>IF(L61&lt;=I61,I61-L61,"X")</f>
        <v>4</v>
      </c>
      <c r="N61" s="35"/>
      <c r="O61" s="9">
        <f>L61/I61</f>
        <v>0.55555555555555558</v>
      </c>
      <c r="P61" s="35"/>
      <c r="Q61" s="10">
        <v>1</v>
      </c>
      <c r="R61" s="35"/>
      <c r="S61" s="10">
        <v>1</v>
      </c>
      <c r="T61" s="35"/>
      <c r="U61" s="10">
        <f>IF(I61=0,"",O61)</f>
        <v>0.55555555555555558</v>
      </c>
      <c r="V61" s="35"/>
      <c r="W61" s="6" t="s">
        <v>12</v>
      </c>
      <c r="X61" s="35"/>
      <c r="Y61" s="51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</row>
    <row r="62" spans="1:60" ht="18.75" customHeight="1" x14ac:dyDescent="0.25">
      <c r="A62" s="31"/>
      <c r="B62" s="6" t="str">
        <f t="shared" ref="B62:B70" si="39">IF(I62=0,"",O62)</f>
        <v/>
      </c>
      <c r="C62" s="41"/>
      <c r="D62" s="5" t="s">
        <v>32</v>
      </c>
      <c r="E62" s="5"/>
      <c r="F62" s="17"/>
      <c r="G62" s="17"/>
      <c r="H62" s="35"/>
      <c r="I62" s="34">
        <f t="shared" ref="I62:I70" si="40">IF(OR(F62="",G62=""),0,_xlfn.DAYS(G62,F62-1))</f>
        <v>0</v>
      </c>
      <c r="J62" s="38">
        <f t="shared" ref="J62:J64" si="41">NETWORKDAYS(F62,G62)</f>
        <v>0</v>
      </c>
      <c r="K62" s="39"/>
      <c r="L62" s="40">
        <v>0</v>
      </c>
      <c r="M62" s="65">
        <f t="shared" ref="M62:M70" si="42">IF(L62&lt;=I62,I62-L62,"X")</f>
        <v>0</v>
      </c>
      <c r="N62" s="35"/>
      <c r="O62" s="9" t="e">
        <f t="shared" ref="O62:O70" si="43">L62/I62</f>
        <v>#DIV/0!</v>
      </c>
      <c r="P62" s="35"/>
      <c r="Q62" s="10">
        <v>1</v>
      </c>
      <c r="R62" s="35"/>
      <c r="S62" s="10">
        <v>1</v>
      </c>
      <c r="T62" s="35"/>
      <c r="U62" s="10" t="str">
        <f t="shared" ref="U62:U66" si="44">IF(I62=0,"",O62)</f>
        <v/>
      </c>
      <c r="V62" s="35"/>
      <c r="W62" s="6" t="str">
        <f>W61</f>
        <v>Sprint 5</v>
      </c>
      <c r="X62" s="35"/>
      <c r="Y62" s="51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</row>
    <row r="63" spans="1:60" ht="18.75" customHeight="1" x14ac:dyDescent="0.25">
      <c r="A63" s="31"/>
      <c r="B63" s="6" t="str">
        <f t="shared" si="39"/>
        <v/>
      </c>
      <c r="C63" s="41"/>
      <c r="D63" s="5" t="s">
        <v>33</v>
      </c>
      <c r="E63" s="5"/>
      <c r="F63" s="17"/>
      <c r="G63" s="17"/>
      <c r="H63" s="35"/>
      <c r="I63" s="34">
        <f t="shared" si="40"/>
        <v>0</v>
      </c>
      <c r="J63" s="38">
        <f t="shared" si="41"/>
        <v>0</v>
      </c>
      <c r="K63" s="39"/>
      <c r="L63" s="40">
        <v>0</v>
      </c>
      <c r="M63" s="65">
        <f t="shared" si="42"/>
        <v>0</v>
      </c>
      <c r="N63" s="35"/>
      <c r="O63" s="9" t="e">
        <f t="shared" si="43"/>
        <v>#DIV/0!</v>
      </c>
      <c r="P63" s="35"/>
      <c r="Q63" s="10">
        <v>2</v>
      </c>
      <c r="R63" s="35"/>
      <c r="S63" s="10">
        <v>2</v>
      </c>
      <c r="T63" s="35"/>
      <c r="U63" s="10" t="str">
        <f t="shared" si="44"/>
        <v/>
      </c>
      <c r="V63" s="35"/>
      <c r="W63" s="6" t="str">
        <f t="shared" ref="W63:W70" si="45">W62</f>
        <v>Sprint 5</v>
      </c>
      <c r="X63" s="35"/>
      <c r="Y63" s="51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</row>
    <row r="64" spans="1:60" ht="18.75" customHeight="1" x14ac:dyDescent="0.25">
      <c r="A64" s="31"/>
      <c r="B64" s="6" t="str">
        <f t="shared" si="39"/>
        <v/>
      </c>
      <c r="C64" s="41"/>
      <c r="D64" s="5" t="s">
        <v>34</v>
      </c>
      <c r="E64" s="5"/>
      <c r="F64" s="17"/>
      <c r="G64" s="17"/>
      <c r="H64" s="35"/>
      <c r="I64" s="34">
        <f t="shared" si="40"/>
        <v>0</v>
      </c>
      <c r="J64" s="38">
        <f t="shared" si="41"/>
        <v>0</v>
      </c>
      <c r="K64" s="39"/>
      <c r="L64" s="40">
        <v>0</v>
      </c>
      <c r="M64" s="65">
        <f t="shared" si="42"/>
        <v>0</v>
      </c>
      <c r="N64" s="35"/>
      <c r="O64" s="9" t="e">
        <f t="shared" si="43"/>
        <v>#DIV/0!</v>
      </c>
      <c r="P64" s="35"/>
      <c r="Q64" s="10">
        <v>2</v>
      </c>
      <c r="R64" s="35"/>
      <c r="S64" s="10">
        <v>2</v>
      </c>
      <c r="T64" s="35"/>
      <c r="U64" s="10" t="str">
        <f t="shared" si="44"/>
        <v/>
      </c>
      <c r="V64" s="35"/>
      <c r="W64" s="6" t="str">
        <f t="shared" si="45"/>
        <v>Sprint 5</v>
      </c>
      <c r="X64" s="35"/>
      <c r="Y64" s="51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</row>
    <row r="65" spans="1:62" ht="18.75" customHeight="1" x14ac:dyDescent="0.25">
      <c r="A65" s="31"/>
      <c r="B65" s="6" t="str">
        <f t="shared" si="39"/>
        <v/>
      </c>
      <c r="C65" s="41"/>
      <c r="D65" s="5" t="s">
        <v>35</v>
      </c>
      <c r="E65" s="5"/>
      <c r="F65" s="17"/>
      <c r="G65" s="17"/>
      <c r="H65" s="35"/>
      <c r="I65" s="34">
        <f t="shared" si="40"/>
        <v>0</v>
      </c>
      <c r="J65" s="38">
        <f>NETWORKDAYS(F65,G65)</f>
        <v>0</v>
      </c>
      <c r="K65" s="39"/>
      <c r="L65" s="40">
        <v>0</v>
      </c>
      <c r="M65" s="65">
        <f t="shared" si="42"/>
        <v>0</v>
      </c>
      <c r="N65" s="35"/>
      <c r="O65" s="9" t="e">
        <f t="shared" si="43"/>
        <v>#DIV/0!</v>
      </c>
      <c r="P65" s="35"/>
      <c r="Q65" s="10">
        <v>3</v>
      </c>
      <c r="R65" s="35"/>
      <c r="S65" s="10">
        <v>3</v>
      </c>
      <c r="T65" s="35"/>
      <c r="U65" s="10" t="str">
        <f>IF(I65=0,"",O65)</f>
        <v/>
      </c>
      <c r="V65" s="35"/>
      <c r="W65" s="6" t="str">
        <f t="shared" si="45"/>
        <v>Sprint 5</v>
      </c>
      <c r="X65" s="35"/>
      <c r="Y65" s="51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</row>
    <row r="66" spans="1:62" ht="18.75" customHeight="1" x14ac:dyDescent="0.25">
      <c r="A66" s="31"/>
      <c r="B66" s="6" t="str">
        <f t="shared" si="39"/>
        <v/>
      </c>
      <c r="C66" s="41"/>
      <c r="D66" s="5" t="s">
        <v>36</v>
      </c>
      <c r="E66" s="5"/>
      <c r="F66" s="17"/>
      <c r="G66" s="17"/>
      <c r="H66" s="35"/>
      <c r="I66" s="34">
        <f t="shared" si="40"/>
        <v>0</v>
      </c>
      <c r="J66" s="38">
        <f>NETWORKDAYS(F66,G66)</f>
        <v>0</v>
      </c>
      <c r="K66" s="39"/>
      <c r="L66" s="40">
        <v>0</v>
      </c>
      <c r="M66" s="65">
        <f t="shared" si="42"/>
        <v>0</v>
      </c>
      <c r="N66" s="35"/>
      <c r="O66" s="9" t="e">
        <f t="shared" si="43"/>
        <v>#DIV/0!</v>
      </c>
      <c r="P66" s="35"/>
      <c r="Q66" s="10">
        <v>3</v>
      </c>
      <c r="R66" s="35"/>
      <c r="S66" s="10">
        <v>3</v>
      </c>
      <c r="T66" s="35"/>
      <c r="U66" s="10" t="str">
        <f t="shared" si="44"/>
        <v/>
      </c>
      <c r="V66" s="35"/>
      <c r="W66" s="6" t="str">
        <f t="shared" si="45"/>
        <v>Sprint 5</v>
      </c>
      <c r="X66" s="35"/>
      <c r="Y66" s="51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</row>
    <row r="67" spans="1:62" ht="18.75" customHeight="1" outlineLevel="1" x14ac:dyDescent="0.25">
      <c r="A67" s="31"/>
      <c r="B67" s="6" t="str">
        <f t="shared" si="39"/>
        <v/>
      </c>
      <c r="C67" s="41"/>
      <c r="D67" s="5"/>
      <c r="E67" s="5"/>
      <c r="F67" s="17"/>
      <c r="G67" s="17"/>
      <c r="H67" s="35"/>
      <c r="I67" s="34">
        <f t="shared" si="40"/>
        <v>0</v>
      </c>
      <c r="J67" s="38">
        <f t="shared" ref="J67:J68" si="46">NETWORKDAYS(F67,G67)</f>
        <v>0</v>
      </c>
      <c r="K67" s="39"/>
      <c r="L67" s="40">
        <v>0</v>
      </c>
      <c r="M67" s="65">
        <f t="shared" si="42"/>
        <v>0</v>
      </c>
      <c r="N67" s="35"/>
      <c r="O67" s="9" t="e">
        <f t="shared" si="43"/>
        <v>#DIV/0!</v>
      </c>
      <c r="P67" s="35"/>
      <c r="Q67" s="10"/>
      <c r="R67" s="35"/>
      <c r="S67" s="10"/>
      <c r="T67" s="35"/>
      <c r="U67" s="10" t="str">
        <f>IF(I67=0,"",O67)</f>
        <v/>
      </c>
      <c r="V67" s="35"/>
      <c r="W67" s="6" t="str">
        <f t="shared" si="45"/>
        <v>Sprint 5</v>
      </c>
      <c r="X67" s="35"/>
      <c r="Y67" s="113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20"/>
      <c r="AK67" s="20"/>
      <c r="AL67" s="20"/>
      <c r="AM67" s="20"/>
      <c r="AN67" s="20"/>
      <c r="AO67" s="20"/>
      <c r="AP67" s="20"/>
      <c r="AQ67" s="20"/>
      <c r="AR67" s="20"/>
      <c r="AS67" s="20"/>
      <c r="AT67" s="20"/>
      <c r="AU67" s="20"/>
      <c r="AV67" s="20"/>
      <c r="AW67" s="20"/>
      <c r="AX67" s="20"/>
      <c r="AY67" s="20"/>
      <c r="AZ67" s="20"/>
      <c r="BA67" s="20"/>
      <c r="BB67" s="20"/>
      <c r="BC67" s="20"/>
      <c r="BD67" s="20"/>
      <c r="BE67" s="20"/>
      <c r="BF67" s="20"/>
      <c r="BG67" s="20"/>
      <c r="BH67" s="39"/>
      <c r="BI67" s="51"/>
    </row>
    <row r="68" spans="1:62" ht="18.75" customHeight="1" outlineLevel="1" x14ac:dyDescent="0.25">
      <c r="A68" s="31"/>
      <c r="B68" s="6" t="str">
        <f t="shared" si="39"/>
        <v/>
      </c>
      <c r="C68" s="41"/>
      <c r="D68" s="5"/>
      <c r="E68" s="5"/>
      <c r="F68" s="17"/>
      <c r="G68" s="17"/>
      <c r="H68" s="35"/>
      <c r="I68" s="34">
        <f t="shared" si="40"/>
        <v>0</v>
      </c>
      <c r="J68" s="38">
        <f t="shared" si="46"/>
        <v>0</v>
      </c>
      <c r="K68" s="39"/>
      <c r="L68" s="40">
        <v>0</v>
      </c>
      <c r="M68" s="65">
        <f t="shared" si="42"/>
        <v>0</v>
      </c>
      <c r="N68" s="35"/>
      <c r="O68" s="9" t="e">
        <f t="shared" si="43"/>
        <v>#DIV/0!</v>
      </c>
      <c r="P68" s="35"/>
      <c r="Q68" s="10"/>
      <c r="R68" s="35"/>
      <c r="S68" s="10"/>
      <c r="T68" s="35"/>
      <c r="U68" s="10" t="str">
        <f t="shared" ref="U68:U70" si="47">IF(I68=0,"",O68)</f>
        <v/>
      </c>
      <c r="V68" s="35"/>
      <c r="W68" s="6" t="str">
        <f t="shared" si="45"/>
        <v>Sprint 5</v>
      </c>
      <c r="X68" s="35"/>
      <c r="Y68" s="113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  <c r="AN68" s="20"/>
      <c r="AO68" s="20"/>
      <c r="AP68" s="20"/>
      <c r="AQ68" s="20"/>
      <c r="AR68" s="20"/>
      <c r="AS68" s="20"/>
      <c r="AT68" s="20"/>
      <c r="AU68" s="20"/>
      <c r="AV68" s="20"/>
      <c r="AW68" s="20"/>
      <c r="AX68" s="20"/>
      <c r="AY68" s="20"/>
      <c r="AZ68" s="20"/>
      <c r="BA68" s="20"/>
      <c r="BB68" s="20"/>
      <c r="BC68" s="20"/>
      <c r="BD68" s="20"/>
      <c r="BE68" s="20"/>
      <c r="BF68" s="20"/>
      <c r="BG68" s="20"/>
      <c r="BH68" s="39"/>
      <c r="BI68" s="51"/>
    </row>
    <row r="69" spans="1:62" ht="18.75" customHeight="1" outlineLevel="1" x14ac:dyDescent="0.25">
      <c r="A69" s="31"/>
      <c r="B69" s="6" t="str">
        <f t="shared" si="39"/>
        <v/>
      </c>
      <c r="C69" s="41"/>
      <c r="D69" s="5"/>
      <c r="E69" s="5"/>
      <c r="F69" s="17"/>
      <c r="G69" s="17"/>
      <c r="H69" s="35"/>
      <c r="I69" s="34">
        <f t="shared" si="40"/>
        <v>0</v>
      </c>
      <c r="J69" s="38">
        <f>NETWORKDAYS(F69,G69)</f>
        <v>0</v>
      </c>
      <c r="K69" s="39"/>
      <c r="L69" s="40">
        <v>0</v>
      </c>
      <c r="M69" s="65">
        <f t="shared" si="42"/>
        <v>0</v>
      </c>
      <c r="N69" s="35"/>
      <c r="O69" s="9" t="e">
        <f t="shared" si="43"/>
        <v>#DIV/0!</v>
      </c>
      <c r="P69" s="35"/>
      <c r="Q69" s="10"/>
      <c r="R69" s="35"/>
      <c r="S69" s="10"/>
      <c r="T69" s="35"/>
      <c r="U69" s="10" t="str">
        <f t="shared" si="47"/>
        <v/>
      </c>
      <c r="V69" s="35"/>
      <c r="W69" s="6" t="str">
        <f t="shared" si="45"/>
        <v>Sprint 5</v>
      </c>
      <c r="X69" s="35"/>
      <c r="Y69" s="113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20"/>
      <c r="AN69" s="20"/>
      <c r="AO69" s="20"/>
      <c r="AP69" s="20"/>
      <c r="AQ69" s="20"/>
      <c r="AR69" s="20"/>
      <c r="AS69" s="20"/>
      <c r="AT69" s="20"/>
      <c r="AU69" s="20"/>
      <c r="AV69" s="20"/>
      <c r="AW69" s="20"/>
      <c r="AX69" s="20"/>
      <c r="AY69" s="20"/>
      <c r="AZ69" s="20"/>
      <c r="BA69" s="20"/>
      <c r="BB69" s="20"/>
      <c r="BC69" s="20"/>
      <c r="BD69" s="20"/>
      <c r="BE69" s="20"/>
      <c r="BF69" s="20"/>
      <c r="BG69" s="20"/>
      <c r="BH69" s="39"/>
      <c r="BI69" s="51"/>
    </row>
    <row r="70" spans="1:62" ht="18.75" customHeight="1" outlineLevel="1" x14ac:dyDescent="0.25">
      <c r="A70" s="31"/>
      <c r="B70" s="6" t="str">
        <f t="shared" si="39"/>
        <v/>
      </c>
      <c r="C70" s="41"/>
      <c r="D70" s="5"/>
      <c r="E70" s="5"/>
      <c r="F70" s="44"/>
      <c r="G70" s="44"/>
      <c r="H70" s="45"/>
      <c r="I70" s="46">
        <f t="shared" si="40"/>
        <v>0</v>
      </c>
      <c r="J70" s="47">
        <f t="shared" ref="J70" si="48">NETWORKDAYS(F70,G70)</f>
        <v>0</v>
      </c>
      <c r="K70" s="43"/>
      <c r="L70" s="48">
        <v>0</v>
      </c>
      <c r="M70" s="65">
        <f t="shared" si="42"/>
        <v>0</v>
      </c>
      <c r="N70" s="45"/>
      <c r="O70" s="9" t="e">
        <f t="shared" si="43"/>
        <v>#DIV/0!</v>
      </c>
      <c r="P70" s="45"/>
      <c r="Q70" s="10"/>
      <c r="R70" s="45"/>
      <c r="S70" s="10"/>
      <c r="T70" s="45"/>
      <c r="U70" s="10" t="str">
        <f t="shared" si="47"/>
        <v/>
      </c>
      <c r="V70" s="45"/>
      <c r="W70" s="6" t="str">
        <f t="shared" si="45"/>
        <v>Sprint 5</v>
      </c>
      <c r="X70" s="45"/>
      <c r="Y70" s="113"/>
      <c r="Z70" s="20"/>
      <c r="AA70" s="20"/>
      <c r="AB70" s="20"/>
      <c r="AC70" s="20"/>
      <c r="AD70" s="20"/>
      <c r="AE70" s="20"/>
      <c r="AF70" s="20"/>
      <c r="AG70" s="20"/>
      <c r="AH70" s="20"/>
      <c r="AI70" s="20"/>
      <c r="AJ70" s="20"/>
      <c r="AK70" s="20"/>
      <c r="AL70" s="20"/>
      <c r="AM70" s="20"/>
      <c r="AN70" s="20"/>
      <c r="AO70" s="20"/>
      <c r="AP70" s="20"/>
      <c r="AQ70" s="20"/>
      <c r="AR70" s="20"/>
      <c r="AS70" s="20"/>
      <c r="AT70" s="20"/>
      <c r="AU70" s="20"/>
      <c r="AV70" s="20"/>
      <c r="AW70" s="20"/>
      <c r="AX70" s="20"/>
      <c r="AY70" s="20"/>
      <c r="AZ70" s="20"/>
      <c r="BA70" s="20"/>
      <c r="BB70" s="20"/>
      <c r="BC70" s="20"/>
      <c r="BD70" s="20"/>
      <c r="BE70" s="20"/>
      <c r="BF70" s="20"/>
      <c r="BG70" s="20"/>
      <c r="BH70" s="43"/>
      <c r="BI70" s="51"/>
    </row>
    <row r="71" spans="1:62" s="8" customFormat="1" ht="18.75" customHeight="1" outlineLevel="1" collapsed="1" x14ac:dyDescent="0.25">
      <c r="A71" s="31"/>
      <c r="B71" s="59"/>
      <c r="C71" s="53"/>
      <c r="D71" s="54" t="s">
        <v>6</v>
      </c>
      <c r="E71" s="53"/>
      <c r="F71" s="55"/>
      <c r="G71" s="55"/>
      <c r="H71" s="55"/>
      <c r="I71" s="56"/>
      <c r="J71" s="56"/>
      <c r="K71" s="55"/>
      <c r="L71" s="56"/>
      <c r="M71" s="56"/>
      <c r="N71" s="55"/>
      <c r="O71" s="53"/>
      <c r="P71" s="55"/>
      <c r="Q71" s="56"/>
      <c r="R71" s="55"/>
      <c r="S71" s="56"/>
      <c r="T71" s="55"/>
      <c r="U71" s="56"/>
      <c r="V71" s="55"/>
      <c r="W71" s="53"/>
      <c r="X71" s="55"/>
      <c r="Y71" s="114"/>
      <c r="Z71" s="57"/>
      <c r="AA71" s="57"/>
      <c r="AB71" s="57"/>
      <c r="AC71" s="57"/>
      <c r="AD71" s="57"/>
      <c r="AE71" s="58"/>
      <c r="AF71" s="58"/>
      <c r="AG71" s="58"/>
      <c r="AH71" s="58"/>
      <c r="AI71" s="58"/>
      <c r="AJ71" s="58"/>
      <c r="AK71" s="58"/>
      <c r="AL71" s="58"/>
      <c r="AM71" s="58"/>
      <c r="AN71" s="58"/>
      <c r="AO71" s="58"/>
      <c r="AP71" s="58"/>
      <c r="AQ71" s="58"/>
      <c r="AR71" s="58"/>
      <c r="AS71" s="58"/>
      <c r="AT71" s="58"/>
      <c r="AU71" s="58"/>
      <c r="AV71" s="58"/>
      <c r="AW71" s="58"/>
      <c r="AX71" s="58"/>
      <c r="AY71" s="58"/>
      <c r="AZ71" s="58"/>
      <c r="BA71" s="58"/>
      <c r="BB71" s="58"/>
      <c r="BC71" s="58"/>
      <c r="BD71" s="58"/>
      <c r="BE71" s="58"/>
      <c r="BF71" s="58"/>
      <c r="BG71" s="58"/>
      <c r="BH71" s="55"/>
      <c r="BI71" s="52"/>
    </row>
    <row r="72" spans="1:62" ht="18.75" customHeight="1" x14ac:dyDescent="0.25">
      <c r="A72" s="66"/>
      <c r="B72" s="69"/>
      <c r="C72" s="67"/>
      <c r="D72" s="67"/>
      <c r="E72" s="67"/>
      <c r="F72" s="68"/>
      <c r="G72" s="68"/>
      <c r="H72" s="68"/>
      <c r="I72" s="69"/>
      <c r="J72" s="69"/>
      <c r="K72" s="68"/>
      <c r="L72" s="69"/>
      <c r="M72" s="69"/>
      <c r="N72" s="68"/>
      <c r="O72" s="67"/>
      <c r="P72" s="68"/>
      <c r="Q72" s="69"/>
      <c r="R72" s="68"/>
      <c r="S72" s="69"/>
      <c r="T72" s="68"/>
      <c r="U72" s="69"/>
      <c r="V72" s="68"/>
      <c r="W72" s="67"/>
      <c r="X72" s="68"/>
      <c r="Y72" s="115"/>
      <c r="Z72" s="116"/>
      <c r="AA72" s="116"/>
      <c r="AB72" s="116"/>
      <c r="AC72" s="116"/>
      <c r="AD72" s="116"/>
      <c r="AE72" s="117"/>
      <c r="AF72" s="117"/>
      <c r="AG72" s="117"/>
      <c r="AH72" s="117"/>
      <c r="AI72" s="117"/>
      <c r="AJ72" s="117"/>
      <c r="AK72" s="117"/>
      <c r="AL72" s="117"/>
      <c r="AM72" s="117"/>
      <c r="AN72" s="117"/>
      <c r="AO72" s="117"/>
      <c r="AP72" s="117"/>
      <c r="AQ72" s="117"/>
      <c r="AR72" s="117"/>
      <c r="AS72" s="117"/>
      <c r="AT72" s="117"/>
      <c r="AU72" s="117"/>
      <c r="AV72" s="117"/>
      <c r="AW72" s="117"/>
      <c r="AX72" s="117"/>
      <c r="AY72" s="117"/>
      <c r="AZ72" s="117"/>
      <c r="BA72" s="117"/>
      <c r="BB72" s="117"/>
      <c r="BC72" s="117"/>
      <c r="BD72" s="117"/>
      <c r="BE72" s="117"/>
      <c r="BF72" s="117"/>
      <c r="BG72" s="117"/>
      <c r="BH72" s="118"/>
      <c r="BI72" s="78"/>
      <c r="BJ72" s="75"/>
    </row>
  </sheetData>
  <mergeCells count="15">
    <mergeCell ref="W10:W11"/>
    <mergeCell ref="B10:B11"/>
    <mergeCell ref="C10:C11"/>
    <mergeCell ref="M10:M11"/>
    <mergeCell ref="Q10:Q11"/>
    <mergeCell ref="U10:U11"/>
    <mergeCell ref="D10:D11"/>
    <mergeCell ref="E10:E11"/>
    <mergeCell ref="F10:F11"/>
    <mergeCell ref="G10:G11"/>
    <mergeCell ref="I10:I11"/>
    <mergeCell ref="J10:J11"/>
    <mergeCell ref="L10:L11"/>
    <mergeCell ref="O10:O11"/>
    <mergeCell ref="S10:S11"/>
  </mergeCells>
  <conditionalFormatting sqref="L6">
    <cfRule type="dataBar" priority="152">
      <dataBar>
        <cfvo type="num" val="0"/>
        <cfvo type="num" val="1"/>
        <color rgb="FFD6007B"/>
      </dataBar>
      <extLst>
        <ext xmlns:x14="http://schemas.microsoft.com/office/spreadsheetml/2009/9/main" uri="{B025F937-C7B1-47D3-B67F-A62EFF666E3E}">
          <x14:id>{5C0CFADF-155B-A142-8D4B-67E0FA7AA5D9}</x14:id>
        </ext>
      </extLst>
    </cfRule>
  </conditionalFormatting>
  <conditionalFormatting sqref="E7">
    <cfRule type="dataBar" priority="142">
      <dataBar>
        <cfvo type="num" val="0"/>
        <cfvo type="num" val="1"/>
        <color rgb="FFD6007B"/>
      </dataBar>
      <extLst>
        <ext xmlns:x14="http://schemas.microsoft.com/office/spreadsheetml/2009/9/main" uri="{B025F937-C7B1-47D3-B67F-A62EFF666E3E}">
          <x14:id>{620CC3C7-5046-664C-AA1C-A73BDA667B8C}</x14:id>
        </ext>
      </extLst>
    </cfRule>
  </conditionalFormatting>
  <conditionalFormatting sqref="E8">
    <cfRule type="dataBar" priority="141">
      <dataBar>
        <cfvo type="num" val="0"/>
        <cfvo type="num" val="1"/>
        <color rgb="FFD6007B"/>
      </dataBar>
      <extLst>
        <ext xmlns:x14="http://schemas.microsoft.com/office/spreadsheetml/2009/9/main" uri="{B025F937-C7B1-47D3-B67F-A62EFF666E3E}">
          <x14:id>{6873488F-62B2-364A-9062-433F864474B6}</x14:id>
        </ext>
      </extLst>
    </cfRule>
  </conditionalFormatting>
  <conditionalFormatting sqref="E8">
    <cfRule type="dataBar" priority="139">
      <dataBar>
        <cfvo type="num" val="0"/>
        <cfvo type="num" val="1"/>
        <color rgb="FFD6007B"/>
      </dataBar>
      <extLst>
        <ext xmlns:x14="http://schemas.microsoft.com/office/spreadsheetml/2009/9/main" uri="{B025F937-C7B1-47D3-B67F-A62EFF666E3E}">
          <x14:id>{0D8C26FB-B41E-4448-9844-D1A9A48EC662}</x14:id>
        </ext>
      </extLst>
    </cfRule>
  </conditionalFormatting>
  <conditionalFormatting sqref="E7">
    <cfRule type="dataBar" priority="140">
      <dataBar>
        <cfvo type="num" val="0"/>
        <cfvo type="num" val="1"/>
        <color rgb="FFD6007B"/>
      </dataBar>
      <extLst>
        <ext xmlns:x14="http://schemas.microsoft.com/office/spreadsheetml/2009/9/main" uri="{B025F937-C7B1-47D3-B67F-A62EFF666E3E}">
          <x14:id>{F10EF27F-AF85-A14C-A0C3-A0FE8257FC4F}</x14:id>
        </ext>
      </extLst>
    </cfRule>
  </conditionalFormatting>
  <conditionalFormatting sqref="S10">
    <cfRule type="iconSet" priority="131">
      <iconSet showValue="0">
        <cfvo type="percent" val="0"/>
        <cfvo type="num" val="2"/>
        <cfvo type="num" val="3"/>
      </iconSet>
    </cfRule>
  </conditionalFormatting>
  <conditionalFormatting sqref="H4">
    <cfRule type="dataBar" priority="124">
      <dataBar>
        <cfvo type="num" val="0"/>
        <cfvo type="num" val="1"/>
        <color rgb="FFD6007B"/>
      </dataBar>
      <extLst>
        <ext xmlns:x14="http://schemas.microsoft.com/office/spreadsheetml/2009/9/main" uri="{B025F937-C7B1-47D3-B67F-A62EFF666E3E}">
          <x14:id>{7B3CF873-357E-A647-BC30-9AFF96C1E7BB}</x14:id>
        </ext>
      </extLst>
    </cfRule>
  </conditionalFormatting>
  <conditionalFormatting sqref="M6">
    <cfRule type="dataBar" priority="123">
      <dataBar>
        <cfvo type="num" val="0"/>
        <cfvo type="num" val="1"/>
        <color rgb="FFD6007B"/>
      </dataBar>
      <extLst>
        <ext xmlns:x14="http://schemas.microsoft.com/office/spreadsheetml/2009/9/main" uri="{B025F937-C7B1-47D3-B67F-A62EFF666E3E}">
          <x14:id>{87A2AB96-98B6-B847-85BF-1DF5D4D6C379}</x14:id>
        </ext>
      </extLst>
    </cfRule>
  </conditionalFormatting>
  <conditionalFormatting sqref="M7">
    <cfRule type="dataBar" priority="122">
      <dataBar>
        <cfvo type="num" val="0"/>
        <cfvo type="num" val="1"/>
        <color rgb="FFD6007B"/>
      </dataBar>
      <extLst>
        <ext xmlns:x14="http://schemas.microsoft.com/office/spreadsheetml/2009/9/main" uri="{B025F937-C7B1-47D3-B67F-A62EFF666E3E}">
          <x14:id>{68B1D6D8-67E6-B445-B5B8-38ACEFED7594}</x14:id>
        </ext>
      </extLst>
    </cfRule>
  </conditionalFormatting>
  <conditionalFormatting sqref="K13:K22 K47:K48 K59:K60 K71 K24 K35:K36">
    <cfRule type="colorScale" priority="118">
      <colorScale>
        <cfvo type="min"/>
        <cfvo type="percentile" val="50"/>
        <cfvo type="max"/>
        <color rgb="FFFCE5CD"/>
        <color rgb="FF4BACC6"/>
        <color rgb="FFE5DFEC"/>
      </colorScale>
    </cfRule>
  </conditionalFormatting>
  <conditionalFormatting sqref="K4">
    <cfRule type="dataBar" priority="114">
      <dataBar>
        <cfvo type="num" val="0"/>
        <cfvo type="num" val="1"/>
        <color rgb="FFD6007B"/>
      </dataBar>
      <extLst>
        <ext xmlns:x14="http://schemas.microsoft.com/office/spreadsheetml/2009/9/main" uri="{B025F937-C7B1-47D3-B67F-A62EFF666E3E}">
          <x14:id>{0DE24534-D631-2844-A995-0DD7868D1E8C}</x14:id>
        </ext>
      </extLst>
    </cfRule>
  </conditionalFormatting>
  <conditionalFormatting sqref="N13:N22 N47:N48 N59:N60 N71 N24:N36">
    <cfRule type="colorScale" priority="113">
      <colorScale>
        <cfvo type="min"/>
        <cfvo type="percentile" val="50"/>
        <cfvo type="max"/>
        <color rgb="FFFCE5CD"/>
        <color rgb="FF4BACC6"/>
        <color rgb="FFE5DFEC"/>
      </colorScale>
    </cfRule>
  </conditionalFormatting>
  <conditionalFormatting sqref="N37:N46">
    <cfRule type="colorScale" priority="112">
      <colorScale>
        <cfvo type="min"/>
        <cfvo type="percentile" val="50"/>
        <cfvo type="max"/>
        <color rgb="FFFCE5CD"/>
        <color rgb="FF4BACC6"/>
        <color rgb="FFE5DFEC"/>
      </colorScale>
    </cfRule>
  </conditionalFormatting>
  <conditionalFormatting sqref="N49:N58">
    <cfRule type="colorScale" priority="111">
      <colorScale>
        <cfvo type="min"/>
        <cfvo type="percentile" val="50"/>
        <cfvo type="max"/>
        <color rgb="FFFCE5CD"/>
        <color rgb="FF4BACC6"/>
        <color rgb="FFE5DFEC"/>
      </colorScale>
    </cfRule>
  </conditionalFormatting>
  <conditionalFormatting sqref="N61:N70">
    <cfRule type="colorScale" priority="110">
      <colorScale>
        <cfvo type="min"/>
        <cfvo type="percentile" val="50"/>
        <cfvo type="max"/>
        <color rgb="FFFCE5CD"/>
        <color rgb="FF4BACC6"/>
        <color rgb="FFE5DFEC"/>
      </colorScale>
    </cfRule>
  </conditionalFormatting>
  <conditionalFormatting sqref="N4">
    <cfRule type="dataBar" priority="109">
      <dataBar>
        <cfvo type="num" val="0"/>
        <cfvo type="num" val="1"/>
        <color rgb="FFD6007B"/>
      </dataBar>
      <extLst>
        <ext xmlns:x14="http://schemas.microsoft.com/office/spreadsheetml/2009/9/main" uri="{B025F937-C7B1-47D3-B67F-A62EFF666E3E}">
          <x14:id>{17CACD62-285D-894E-83AB-BACF05A67A32}</x14:id>
        </ext>
      </extLst>
    </cfRule>
  </conditionalFormatting>
  <conditionalFormatting sqref="P13:P22 P47:P48 P59:P60 P71 P24:P36">
    <cfRule type="colorScale" priority="108">
      <colorScale>
        <cfvo type="min"/>
        <cfvo type="percentile" val="50"/>
        <cfvo type="max"/>
        <color rgb="FFFCE5CD"/>
        <color rgb="FF4BACC6"/>
        <color rgb="FFE5DFEC"/>
      </colorScale>
    </cfRule>
  </conditionalFormatting>
  <conditionalFormatting sqref="P37:P46">
    <cfRule type="colorScale" priority="107">
      <colorScale>
        <cfvo type="min"/>
        <cfvo type="percentile" val="50"/>
        <cfvo type="max"/>
        <color rgb="FFFCE5CD"/>
        <color rgb="FF4BACC6"/>
        <color rgb="FFE5DFEC"/>
      </colorScale>
    </cfRule>
  </conditionalFormatting>
  <conditionalFormatting sqref="P49:P58">
    <cfRule type="colorScale" priority="106">
      <colorScale>
        <cfvo type="min"/>
        <cfvo type="percentile" val="50"/>
        <cfvo type="max"/>
        <color rgb="FFFCE5CD"/>
        <color rgb="FF4BACC6"/>
        <color rgb="FFE5DFEC"/>
      </colorScale>
    </cfRule>
  </conditionalFormatting>
  <conditionalFormatting sqref="P61:P70">
    <cfRule type="colorScale" priority="105">
      <colorScale>
        <cfvo type="min"/>
        <cfvo type="percentile" val="50"/>
        <cfvo type="max"/>
        <color rgb="FFFCE5CD"/>
        <color rgb="FF4BACC6"/>
        <color rgb="FFE5DFEC"/>
      </colorScale>
    </cfRule>
  </conditionalFormatting>
  <conditionalFormatting sqref="P4">
    <cfRule type="dataBar" priority="104">
      <dataBar>
        <cfvo type="num" val="0"/>
        <cfvo type="num" val="1"/>
        <color rgb="FFD6007B"/>
      </dataBar>
      <extLst>
        <ext xmlns:x14="http://schemas.microsoft.com/office/spreadsheetml/2009/9/main" uri="{B025F937-C7B1-47D3-B67F-A62EFF666E3E}">
          <x14:id>{0D692036-92D1-6544-A6D6-2AC943F02531}</x14:id>
        </ext>
      </extLst>
    </cfRule>
  </conditionalFormatting>
  <conditionalFormatting sqref="R13:R22 R47:R48 R59:R60 R71 R24:R36">
    <cfRule type="colorScale" priority="103">
      <colorScale>
        <cfvo type="min"/>
        <cfvo type="percentile" val="50"/>
        <cfvo type="max"/>
        <color rgb="FFFCE5CD"/>
        <color rgb="FF4BACC6"/>
        <color rgb="FFE5DFEC"/>
      </colorScale>
    </cfRule>
  </conditionalFormatting>
  <conditionalFormatting sqref="R37:R46">
    <cfRule type="colorScale" priority="102">
      <colorScale>
        <cfvo type="min"/>
        <cfvo type="percentile" val="50"/>
        <cfvo type="max"/>
        <color rgb="FFFCE5CD"/>
        <color rgb="FF4BACC6"/>
        <color rgb="FFE5DFEC"/>
      </colorScale>
    </cfRule>
  </conditionalFormatting>
  <conditionalFormatting sqref="R49:R58">
    <cfRule type="colorScale" priority="101">
      <colorScale>
        <cfvo type="min"/>
        <cfvo type="percentile" val="50"/>
        <cfvo type="max"/>
        <color rgb="FFFCE5CD"/>
        <color rgb="FF4BACC6"/>
        <color rgb="FFE5DFEC"/>
      </colorScale>
    </cfRule>
  </conditionalFormatting>
  <conditionalFormatting sqref="R61:R70">
    <cfRule type="colorScale" priority="100">
      <colorScale>
        <cfvo type="min"/>
        <cfvo type="percentile" val="50"/>
        <cfvo type="max"/>
        <color rgb="FFFCE5CD"/>
        <color rgb="FF4BACC6"/>
        <color rgb="FFE5DFEC"/>
      </colorScale>
    </cfRule>
  </conditionalFormatting>
  <conditionalFormatting sqref="R4">
    <cfRule type="dataBar" priority="99">
      <dataBar>
        <cfvo type="num" val="0"/>
        <cfvo type="num" val="1"/>
        <color rgb="FFD6007B"/>
      </dataBar>
      <extLst>
        <ext xmlns:x14="http://schemas.microsoft.com/office/spreadsheetml/2009/9/main" uri="{B025F937-C7B1-47D3-B67F-A62EFF666E3E}">
          <x14:id>{FE20396A-DB91-9F40-A977-39FFEC1EA155}</x14:id>
        </ext>
      </extLst>
    </cfRule>
  </conditionalFormatting>
  <conditionalFormatting sqref="T13:T22 T47:T48 T59:T60 T71 T24:T36">
    <cfRule type="colorScale" priority="98">
      <colorScale>
        <cfvo type="min"/>
        <cfvo type="percentile" val="50"/>
        <cfvo type="max"/>
        <color rgb="FFFCE5CD"/>
        <color rgb="FF4BACC6"/>
        <color rgb="FFE5DFEC"/>
      </colorScale>
    </cfRule>
  </conditionalFormatting>
  <conditionalFormatting sqref="T37:T46">
    <cfRule type="colorScale" priority="97">
      <colorScale>
        <cfvo type="min"/>
        <cfvo type="percentile" val="50"/>
        <cfvo type="max"/>
        <color rgb="FFFCE5CD"/>
        <color rgb="FF4BACC6"/>
        <color rgb="FFE5DFEC"/>
      </colorScale>
    </cfRule>
  </conditionalFormatting>
  <conditionalFormatting sqref="T49:T58">
    <cfRule type="colorScale" priority="96">
      <colorScale>
        <cfvo type="min"/>
        <cfvo type="percentile" val="50"/>
        <cfvo type="max"/>
        <color rgb="FFFCE5CD"/>
        <color rgb="FF4BACC6"/>
        <color rgb="FFE5DFEC"/>
      </colorScale>
    </cfRule>
  </conditionalFormatting>
  <conditionalFormatting sqref="T61:T70">
    <cfRule type="colorScale" priority="95">
      <colorScale>
        <cfvo type="min"/>
        <cfvo type="percentile" val="50"/>
        <cfvo type="max"/>
        <color rgb="FFFCE5CD"/>
        <color rgb="FF4BACC6"/>
        <color rgb="FFE5DFEC"/>
      </colorScale>
    </cfRule>
  </conditionalFormatting>
  <conditionalFormatting sqref="T4">
    <cfRule type="dataBar" priority="94">
      <dataBar>
        <cfvo type="num" val="0"/>
        <cfvo type="num" val="1"/>
        <color rgb="FFD6007B"/>
      </dataBar>
      <extLst>
        <ext xmlns:x14="http://schemas.microsoft.com/office/spreadsheetml/2009/9/main" uri="{B025F937-C7B1-47D3-B67F-A62EFF666E3E}">
          <x14:id>{B3AE5EE2-172E-D640-8475-A95A130149C3}</x14:id>
        </ext>
      </extLst>
    </cfRule>
  </conditionalFormatting>
  <conditionalFormatting sqref="V13:V22 V47:V48 V59:V60 V71 V24:V36">
    <cfRule type="colorScale" priority="93">
      <colorScale>
        <cfvo type="min"/>
        <cfvo type="percentile" val="50"/>
        <cfvo type="max"/>
        <color rgb="FFFCE5CD"/>
        <color rgb="FF4BACC6"/>
        <color rgb="FFE5DFEC"/>
      </colorScale>
    </cfRule>
  </conditionalFormatting>
  <conditionalFormatting sqref="V37:V46">
    <cfRule type="colorScale" priority="92">
      <colorScale>
        <cfvo type="min"/>
        <cfvo type="percentile" val="50"/>
        <cfvo type="max"/>
        <color rgb="FFFCE5CD"/>
        <color rgb="FF4BACC6"/>
        <color rgb="FFE5DFEC"/>
      </colorScale>
    </cfRule>
  </conditionalFormatting>
  <conditionalFormatting sqref="V49:V58">
    <cfRule type="colorScale" priority="91">
      <colorScale>
        <cfvo type="min"/>
        <cfvo type="percentile" val="50"/>
        <cfvo type="max"/>
        <color rgb="FFFCE5CD"/>
        <color rgb="FF4BACC6"/>
        <color rgb="FFE5DFEC"/>
      </colorScale>
    </cfRule>
  </conditionalFormatting>
  <conditionalFormatting sqref="V61:V70">
    <cfRule type="colorScale" priority="90">
      <colorScale>
        <cfvo type="min"/>
        <cfvo type="percentile" val="50"/>
        <cfvo type="max"/>
        <color rgb="FFFCE5CD"/>
        <color rgb="FF4BACC6"/>
        <color rgb="FFE5DFEC"/>
      </colorScale>
    </cfRule>
  </conditionalFormatting>
  <conditionalFormatting sqref="V4">
    <cfRule type="dataBar" priority="89">
      <dataBar>
        <cfvo type="num" val="0"/>
        <cfvo type="num" val="1"/>
        <color rgb="FFD6007B"/>
      </dataBar>
      <extLst>
        <ext xmlns:x14="http://schemas.microsoft.com/office/spreadsheetml/2009/9/main" uri="{B025F937-C7B1-47D3-B67F-A62EFF666E3E}">
          <x14:id>{A8AB70DF-8203-8141-AEDA-B5E3236E5176}</x14:id>
        </ext>
      </extLst>
    </cfRule>
  </conditionalFormatting>
  <conditionalFormatting sqref="X13:X22 X47:X48 X59:X60 X71 X24:X36">
    <cfRule type="colorScale" priority="88">
      <colorScale>
        <cfvo type="min"/>
        <cfvo type="percentile" val="50"/>
        <cfvo type="max"/>
        <color rgb="FFFCE5CD"/>
        <color rgb="FF4BACC6"/>
        <color rgb="FFE5DFEC"/>
      </colorScale>
    </cfRule>
  </conditionalFormatting>
  <conditionalFormatting sqref="X37:X46">
    <cfRule type="colorScale" priority="87">
      <colorScale>
        <cfvo type="min"/>
        <cfvo type="percentile" val="50"/>
        <cfvo type="max"/>
        <color rgb="FFFCE5CD"/>
        <color rgb="FF4BACC6"/>
        <color rgb="FFE5DFEC"/>
      </colorScale>
    </cfRule>
  </conditionalFormatting>
  <conditionalFormatting sqref="X49:X58">
    <cfRule type="colorScale" priority="86">
      <colorScale>
        <cfvo type="min"/>
        <cfvo type="percentile" val="50"/>
        <cfvo type="max"/>
        <color rgb="FFFCE5CD"/>
        <color rgb="FF4BACC6"/>
        <color rgb="FFE5DFEC"/>
      </colorScale>
    </cfRule>
  </conditionalFormatting>
  <conditionalFormatting sqref="X61:X70">
    <cfRule type="colorScale" priority="85">
      <colorScale>
        <cfvo type="min"/>
        <cfvo type="percentile" val="50"/>
        <cfvo type="max"/>
        <color rgb="FFFCE5CD"/>
        <color rgb="FF4BACC6"/>
        <color rgb="FFE5DFEC"/>
      </colorScale>
    </cfRule>
  </conditionalFormatting>
  <conditionalFormatting sqref="K23">
    <cfRule type="colorScale" priority="68">
      <colorScale>
        <cfvo type="min"/>
        <cfvo type="percentile" val="50"/>
        <cfvo type="max"/>
        <color rgb="FFFCE5CD"/>
        <color rgb="FF4BACC6"/>
        <color rgb="FFE5DFEC"/>
      </colorScale>
    </cfRule>
  </conditionalFormatting>
  <conditionalFormatting sqref="N23">
    <cfRule type="colorScale" priority="67">
      <colorScale>
        <cfvo type="min"/>
        <cfvo type="percentile" val="50"/>
        <cfvo type="max"/>
        <color rgb="FFFCE5CD"/>
        <color rgb="FF4BACC6"/>
        <color rgb="FFE5DFEC"/>
      </colorScale>
    </cfRule>
  </conditionalFormatting>
  <conditionalFormatting sqref="P23">
    <cfRule type="colorScale" priority="66">
      <colorScale>
        <cfvo type="min"/>
        <cfvo type="percentile" val="50"/>
        <cfvo type="max"/>
        <color rgb="FFFCE5CD"/>
        <color rgb="FF4BACC6"/>
        <color rgb="FFE5DFEC"/>
      </colorScale>
    </cfRule>
  </conditionalFormatting>
  <conditionalFormatting sqref="R23">
    <cfRule type="colorScale" priority="65">
      <colorScale>
        <cfvo type="min"/>
        <cfvo type="percentile" val="50"/>
        <cfvo type="max"/>
        <color rgb="FFFCE5CD"/>
        <color rgb="FF4BACC6"/>
        <color rgb="FFE5DFEC"/>
      </colorScale>
    </cfRule>
  </conditionalFormatting>
  <conditionalFormatting sqref="T23">
    <cfRule type="colorScale" priority="64">
      <colorScale>
        <cfvo type="min"/>
        <cfvo type="percentile" val="50"/>
        <cfvo type="max"/>
        <color rgb="FFFCE5CD"/>
        <color rgb="FF4BACC6"/>
        <color rgb="FFE5DFEC"/>
      </colorScale>
    </cfRule>
  </conditionalFormatting>
  <conditionalFormatting sqref="V23">
    <cfRule type="colorScale" priority="63">
      <colorScale>
        <cfvo type="min"/>
        <cfvo type="percentile" val="50"/>
        <cfvo type="max"/>
        <color rgb="FFFCE5CD"/>
        <color rgb="FF4BACC6"/>
        <color rgb="FFE5DFEC"/>
      </colorScale>
    </cfRule>
  </conditionalFormatting>
  <conditionalFormatting sqref="X23">
    <cfRule type="colorScale" priority="62">
      <colorScale>
        <cfvo type="min"/>
        <cfvo type="percentile" val="50"/>
        <cfvo type="max"/>
        <color rgb="FFFCE5CD"/>
        <color rgb="FF4BACC6"/>
        <color rgb="FFE5DFEC"/>
      </colorScale>
    </cfRule>
  </conditionalFormatting>
  <conditionalFormatting sqref="K25:K34">
    <cfRule type="colorScale" priority="55">
      <colorScale>
        <cfvo type="min"/>
        <cfvo type="percentile" val="50"/>
        <cfvo type="max"/>
        <color rgb="FFFCE5CD"/>
        <color rgb="FF4BACC6"/>
        <color rgb="FFE5DFEC"/>
      </colorScale>
    </cfRule>
  </conditionalFormatting>
  <conditionalFormatting sqref="K37:K46">
    <cfRule type="colorScale" priority="54">
      <colorScale>
        <cfvo type="min"/>
        <cfvo type="percentile" val="50"/>
        <cfvo type="max"/>
        <color rgb="FFFCE5CD"/>
        <color rgb="FF4BACC6"/>
        <color rgb="FFE5DFEC"/>
      </colorScale>
    </cfRule>
  </conditionalFormatting>
  <conditionalFormatting sqref="K49:K58">
    <cfRule type="colorScale" priority="53">
      <colorScale>
        <cfvo type="min"/>
        <cfvo type="percentile" val="50"/>
        <cfvo type="max"/>
        <color rgb="FFFCE5CD"/>
        <color rgb="FF4BACC6"/>
        <color rgb="FFE5DFEC"/>
      </colorScale>
    </cfRule>
  </conditionalFormatting>
  <conditionalFormatting sqref="K61:K70">
    <cfRule type="colorScale" priority="52">
      <colorScale>
        <cfvo type="min"/>
        <cfvo type="percentile" val="50"/>
        <cfvo type="max"/>
        <color rgb="FFFCE5CD"/>
        <color rgb="FF4BACC6"/>
        <color rgb="FFE5DFEC"/>
      </colorScale>
    </cfRule>
  </conditionalFormatting>
  <conditionalFormatting sqref="F62:F71 F50:F59 F38:F47 F13:F23 F25:F35">
    <cfRule type="colorScale" priority="39">
      <colorScale>
        <cfvo type="min"/>
        <cfvo type="max"/>
        <color rgb="FF4BACC6"/>
        <color rgb="FFE5DFEC"/>
      </colorScale>
    </cfRule>
  </conditionalFormatting>
  <conditionalFormatting sqref="G62:G71 G50:G59 G38:G47 G13:G23 G25:G35">
    <cfRule type="colorScale" priority="38">
      <colorScale>
        <cfvo type="min"/>
        <cfvo type="max"/>
        <color rgb="FF4BACC6"/>
        <color rgb="FFE5DFEC"/>
      </colorScale>
    </cfRule>
  </conditionalFormatting>
  <conditionalFormatting sqref="O61:O71 O49:O59 O37:O47 O25:O35 O13:O23">
    <cfRule type="dataBar" priority="30">
      <dataBar>
        <cfvo type="num" val="0"/>
        <cfvo type="num" val="1"/>
        <color rgb="FFD6007B"/>
      </dataBar>
      <extLst>
        <ext xmlns:x14="http://schemas.microsoft.com/office/spreadsheetml/2009/9/main" uri="{B025F937-C7B1-47D3-B67F-A62EFF666E3E}">
          <x14:id>{FCD36B16-9B40-C047-98D3-691E0581F882}</x14:id>
        </ext>
      </extLst>
    </cfRule>
    <cfRule type="cellIs" dxfId="5" priority="31" operator="between">
      <formula>0.001</formula>
      <formula>0.19</formula>
    </cfRule>
  </conditionalFormatting>
  <conditionalFormatting sqref="Q61:Q71 Q49:Q59 Q37:Q47 Q25:Q35 Q13:Q23">
    <cfRule type="iconSet" priority="29">
      <iconSet showValue="0">
        <cfvo type="percent" val="0"/>
        <cfvo type="num" val="2"/>
        <cfvo type="num" val="3"/>
      </iconSet>
    </cfRule>
  </conditionalFormatting>
  <conditionalFormatting sqref="S61:S71 S49:S59 S37:S47 S25:S35 S13:S23">
    <cfRule type="iconSet" priority="28">
      <iconSet iconSet="3Flags" showValue="0">
        <cfvo type="percent" val="0"/>
        <cfvo type="num" val="2"/>
        <cfvo type="num" val="3"/>
      </iconSet>
    </cfRule>
  </conditionalFormatting>
  <conditionalFormatting sqref="M61:M72 M49:M59 M37:M47 M25:M35 M13:M23">
    <cfRule type="containsText" dxfId="4" priority="16" operator="containsText" text="X">
      <formula>NOT(ISERROR(SEARCH("X",M13)))</formula>
    </cfRule>
  </conditionalFormatting>
  <conditionalFormatting sqref="F38:F42">
    <cfRule type="colorScale" priority="15">
      <colorScale>
        <cfvo type="min"/>
        <cfvo type="max"/>
        <color rgb="FF4BACC6"/>
        <color rgb="FFE5DFEC"/>
      </colorScale>
    </cfRule>
  </conditionalFormatting>
  <conditionalFormatting sqref="G38:G42">
    <cfRule type="colorScale" priority="14">
      <colorScale>
        <cfvo type="min"/>
        <cfvo type="max"/>
        <color rgb="FF4BACC6"/>
        <color rgb="FFE5DFEC"/>
      </colorScale>
    </cfRule>
  </conditionalFormatting>
  <conditionalFormatting sqref="F50:F54">
    <cfRule type="colorScale" priority="13">
      <colorScale>
        <cfvo type="min"/>
        <cfvo type="max"/>
        <color rgb="FF4BACC6"/>
        <color rgb="FFE5DFEC"/>
      </colorScale>
    </cfRule>
  </conditionalFormatting>
  <conditionalFormatting sqref="G50:G54">
    <cfRule type="colorScale" priority="12">
      <colorScale>
        <cfvo type="min"/>
        <cfvo type="max"/>
        <color rgb="FF4BACC6"/>
        <color rgb="FFE5DFEC"/>
      </colorScale>
    </cfRule>
  </conditionalFormatting>
  <conditionalFormatting sqref="F62:F66">
    <cfRule type="colorScale" priority="11">
      <colorScale>
        <cfvo type="min"/>
        <cfvo type="max"/>
        <color rgb="FF4BACC6"/>
        <color rgb="FFE5DFEC"/>
      </colorScale>
    </cfRule>
  </conditionalFormatting>
  <conditionalFormatting sqref="G62:G66">
    <cfRule type="colorScale" priority="10">
      <colorScale>
        <cfvo type="min"/>
        <cfvo type="max"/>
        <color rgb="FF4BACC6"/>
        <color rgb="FFE5DFEC"/>
      </colorScale>
    </cfRule>
  </conditionalFormatting>
  <conditionalFormatting sqref="Y67:BG71">
    <cfRule type="expression" dxfId="3" priority="153">
      <formula>AND(TODAY()&gt;=#REF!,TODAY()&lt;#REF!)</formula>
    </cfRule>
  </conditionalFormatting>
  <conditionalFormatting sqref="Y67:BG71">
    <cfRule type="expression" dxfId="2" priority="154">
      <formula>AND(LAUNCH_DATE&lt;=(#REF!),ROUNDDOWN((DONE_DATE-LAUNCH_DATE+1)*PROGRESS,0)+LAUNCH_DATE-1&gt;=(#REF!))</formula>
    </cfRule>
  </conditionalFormatting>
  <conditionalFormatting sqref="Y67:BG71">
    <cfRule type="expression" dxfId="1" priority="155">
      <formula>AND(DONE_DATE&gt;=(#REF!),LAUNCH_DATE&lt;(#REF!))</formula>
    </cfRule>
    <cfRule type="expression" dxfId="0" priority="156">
      <formula>WEEKDAY(#REF!,2)&gt;5</formula>
    </cfRule>
  </conditionalFormatting>
  <conditionalFormatting sqref="J6">
    <cfRule type="dataBar" priority="9">
      <dataBar>
        <cfvo type="num" val="0"/>
        <cfvo type="num" val="1"/>
        <color rgb="FFD6007B"/>
      </dataBar>
      <extLst>
        <ext xmlns:x14="http://schemas.microsoft.com/office/spreadsheetml/2009/9/main" uri="{B025F937-C7B1-47D3-B67F-A62EFF666E3E}">
          <x14:id>{52876F63-6D39-42FC-B49E-9CBD8BDFAB6F}</x14:id>
        </ext>
      </extLst>
    </cfRule>
  </conditionalFormatting>
  <conditionalFormatting sqref="J7">
    <cfRule type="dataBar" priority="8">
      <dataBar>
        <cfvo type="num" val="0"/>
        <cfvo type="num" val="1"/>
        <color rgb="FFD6007B"/>
      </dataBar>
      <extLst>
        <ext xmlns:x14="http://schemas.microsoft.com/office/spreadsheetml/2009/9/main" uri="{B025F937-C7B1-47D3-B67F-A62EFF666E3E}">
          <x14:id>{13B7C120-2DA6-4A04-BCC2-5F54A8519CD8}</x14:id>
        </ext>
      </extLst>
    </cfRule>
  </conditionalFormatting>
  <conditionalFormatting sqref="F37">
    <cfRule type="colorScale" priority="7">
      <colorScale>
        <cfvo type="min"/>
        <cfvo type="max"/>
        <color rgb="FF4BACC6"/>
        <color rgb="FFE5DFEC"/>
      </colorScale>
    </cfRule>
  </conditionalFormatting>
  <conditionalFormatting sqref="G37">
    <cfRule type="colorScale" priority="6">
      <colorScale>
        <cfvo type="min"/>
        <cfvo type="max"/>
        <color rgb="FF4BACC6"/>
        <color rgb="FFE5DFEC"/>
      </colorScale>
    </cfRule>
  </conditionalFormatting>
  <conditionalFormatting sqref="F49">
    <cfRule type="colorScale" priority="5">
      <colorScale>
        <cfvo type="min"/>
        <cfvo type="max"/>
        <color rgb="FF4BACC6"/>
        <color rgb="FFE5DFEC"/>
      </colorScale>
    </cfRule>
  </conditionalFormatting>
  <conditionalFormatting sqref="G49">
    <cfRule type="colorScale" priority="4">
      <colorScale>
        <cfvo type="min"/>
        <cfvo type="max"/>
        <color rgb="FF4BACC6"/>
        <color rgb="FFE5DFEC"/>
      </colorScale>
    </cfRule>
  </conditionalFormatting>
  <conditionalFormatting sqref="F61">
    <cfRule type="colorScale" priority="2">
      <colorScale>
        <cfvo type="min"/>
        <cfvo type="max"/>
        <color rgb="FF4BACC6"/>
        <color rgb="FFE5DFEC"/>
      </colorScale>
    </cfRule>
  </conditionalFormatting>
  <conditionalFormatting sqref="G61">
    <cfRule type="colorScale" priority="1">
      <colorScale>
        <cfvo type="min"/>
        <cfvo type="max"/>
        <color rgb="FF4BACC6"/>
        <color rgb="FFE5DFEC"/>
      </colorScale>
    </cfRule>
  </conditionalFormatting>
  <dataValidations count="1">
    <dataValidation type="list" allowBlank="1" sqref="F8" xr:uid="{FE40155B-8FF9-AC4C-9AEF-360DE0D61D57}">
      <formula1>SCROLL</formula1>
    </dataValidation>
  </dataValidations>
  <pageMargins left="0.7" right="0.7" top="0.75" bottom="0.75" header="0.3" footer="0.3"/>
  <pageSetup orientation="portrait" horizontalDpi="0" verticalDpi="0"/>
  <ignoredErrors>
    <ignoredError sqref="O18:O22 O49:O58 O37:O46 O25:O34 O61:O70" evalError="1"/>
  </ignoredErrors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C0CFADF-155B-A142-8D4B-67E0FA7AA5D9}">
            <x14:dataBar minLength="0" maxLength="100" border="1" direction="rightToLeft" negativeBarBorderColorSameAsPositive="0">
              <x14:cfvo type="num">
                <xm:f>0</xm:f>
              </x14:cfvo>
              <x14:cfvo type="num">
                <xm:f>1</xm:f>
              </x14:cfvo>
              <x14:borderColor rgb="FFD6007B"/>
              <x14:negativeFillColor theme="1"/>
              <x14:negativeBorderColor theme="1"/>
              <x14:axisColor rgb="FF000000"/>
            </x14:dataBar>
          </x14:cfRule>
          <xm:sqref>L6</xm:sqref>
        </x14:conditionalFormatting>
        <x14:conditionalFormatting xmlns:xm="http://schemas.microsoft.com/office/excel/2006/main">
          <x14:cfRule type="dataBar" id="{620CC3C7-5046-664C-AA1C-A73BDA667B8C}">
            <x14:dataBar minLength="0" maxLength="100" border="1" direction="rightToLeft" negativeBarBorderColorSameAsPositive="0">
              <x14:cfvo type="num">
                <xm:f>0</xm:f>
              </x14:cfvo>
              <x14:cfvo type="num">
                <xm:f>1</xm:f>
              </x14:cfvo>
              <x14:borderColor rgb="FFD6007B"/>
              <x14:negativeFillColor theme="1"/>
              <x14:negativeBorderColor theme="1"/>
              <x14:axisColor rgb="FF000000"/>
            </x14:dataBar>
          </x14:cfRule>
          <xm:sqref>E7</xm:sqref>
        </x14:conditionalFormatting>
        <x14:conditionalFormatting xmlns:xm="http://schemas.microsoft.com/office/excel/2006/main">
          <x14:cfRule type="dataBar" id="{6873488F-62B2-364A-9062-433F864474B6}">
            <x14:dataBar minLength="0" maxLength="100" border="1" direction="rightToLeft" negativeBarBorderColorSameAsPositive="0">
              <x14:cfvo type="num">
                <xm:f>0</xm:f>
              </x14:cfvo>
              <x14:cfvo type="num">
                <xm:f>1</xm:f>
              </x14:cfvo>
              <x14:borderColor rgb="FFD6007B"/>
              <x14:negativeFillColor theme="1"/>
              <x14:negativeBorderColor theme="1"/>
              <x14:axisColor rgb="FF000000"/>
            </x14:dataBar>
          </x14:cfRule>
          <xm:sqref>E8</xm:sqref>
        </x14:conditionalFormatting>
        <x14:conditionalFormatting xmlns:xm="http://schemas.microsoft.com/office/excel/2006/main">
          <x14:cfRule type="dataBar" id="{0D8C26FB-B41E-4448-9844-D1A9A48EC662}">
            <x14:dataBar minLength="0" maxLength="100" border="1" direction="rightToLeft" negativeBarBorderColorSameAsPositive="0">
              <x14:cfvo type="num">
                <xm:f>0</xm:f>
              </x14:cfvo>
              <x14:cfvo type="num">
                <xm:f>1</xm:f>
              </x14:cfvo>
              <x14:borderColor rgb="FFD6007B"/>
              <x14:negativeFillColor theme="1"/>
              <x14:negativeBorderColor theme="1"/>
              <x14:axisColor rgb="FF000000"/>
            </x14:dataBar>
          </x14:cfRule>
          <xm:sqref>E8</xm:sqref>
        </x14:conditionalFormatting>
        <x14:conditionalFormatting xmlns:xm="http://schemas.microsoft.com/office/excel/2006/main">
          <x14:cfRule type="dataBar" id="{F10EF27F-AF85-A14C-A0C3-A0FE8257FC4F}">
            <x14:dataBar minLength="0" maxLength="100" border="1" direction="rightToLeft" negativeBarBorderColorSameAsPositive="0">
              <x14:cfvo type="num">
                <xm:f>0</xm:f>
              </x14:cfvo>
              <x14:cfvo type="num">
                <xm:f>1</xm:f>
              </x14:cfvo>
              <x14:borderColor rgb="FFD6007B"/>
              <x14:negativeFillColor theme="1"/>
              <x14:negativeBorderColor theme="1"/>
              <x14:axisColor rgb="FF000000"/>
            </x14:dataBar>
          </x14:cfRule>
          <xm:sqref>E7</xm:sqref>
        </x14:conditionalFormatting>
        <x14:conditionalFormatting xmlns:xm="http://schemas.microsoft.com/office/excel/2006/main">
          <x14:cfRule type="dataBar" id="{7B3CF873-357E-A647-BC30-9AFF96C1E7BB}">
            <x14:dataBar minLength="0" maxLength="100" border="1" direction="rightToLeft" negativeBarBorderColorSameAsPositive="0">
              <x14:cfvo type="num">
                <xm:f>0</xm:f>
              </x14:cfvo>
              <x14:cfvo type="num">
                <xm:f>1</xm:f>
              </x14:cfvo>
              <x14:borderColor rgb="FFD6007B"/>
              <x14:negativeFillColor theme="1"/>
              <x14:negativeBorderColor theme="1"/>
              <x14:axisColor rgb="FF000000"/>
            </x14:dataBar>
          </x14:cfRule>
          <xm:sqref>H4</xm:sqref>
        </x14:conditionalFormatting>
        <x14:conditionalFormatting xmlns:xm="http://schemas.microsoft.com/office/excel/2006/main">
          <x14:cfRule type="dataBar" id="{87A2AB96-98B6-B847-85BF-1DF5D4D6C379}">
            <x14:dataBar minLength="0" maxLength="100" border="1" direction="rightToLeft" negativeBarBorderColorSameAsPositive="0">
              <x14:cfvo type="num">
                <xm:f>0</xm:f>
              </x14:cfvo>
              <x14:cfvo type="num">
                <xm:f>1</xm:f>
              </x14:cfvo>
              <x14:borderColor rgb="FFD6007B"/>
              <x14:negativeFillColor theme="1"/>
              <x14:negativeBorderColor theme="1"/>
              <x14:axisColor rgb="FF000000"/>
            </x14:dataBar>
          </x14:cfRule>
          <xm:sqref>M6</xm:sqref>
        </x14:conditionalFormatting>
        <x14:conditionalFormatting xmlns:xm="http://schemas.microsoft.com/office/excel/2006/main">
          <x14:cfRule type="dataBar" id="{68B1D6D8-67E6-B445-B5B8-38ACEFED7594}">
            <x14:dataBar minLength="0" maxLength="100" border="1" direction="rightToLeft" negativeBarBorderColorSameAsPositive="0">
              <x14:cfvo type="num">
                <xm:f>0</xm:f>
              </x14:cfvo>
              <x14:cfvo type="num">
                <xm:f>1</xm:f>
              </x14:cfvo>
              <x14:borderColor rgb="FFD6007B"/>
              <x14:negativeFillColor theme="1"/>
              <x14:negativeBorderColor theme="1"/>
              <x14:axisColor rgb="FF000000"/>
            </x14:dataBar>
          </x14:cfRule>
          <xm:sqref>M7</xm:sqref>
        </x14:conditionalFormatting>
        <x14:conditionalFormatting xmlns:xm="http://schemas.microsoft.com/office/excel/2006/main">
          <x14:cfRule type="dataBar" id="{0DE24534-D631-2844-A995-0DD7868D1E8C}">
            <x14:dataBar minLength="0" maxLength="100" border="1" direction="rightToLeft" negativeBarBorderColorSameAsPositive="0">
              <x14:cfvo type="num">
                <xm:f>0</xm:f>
              </x14:cfvo>
              <x14:cfvo type="num">
                <xm:f>1</xm:f>
              </x14:cfvo>
              <x14:borderColor rgb="FFD6007B"/>
              <x14:negativeFillColor theme="1"/>
              <x14:negativeBorderColor theme="1"/>
              <x14:axisColor rgb="FF000000"/>
            </x14:dataBar>
          </x14:cfRule>
          <xm:sqref>K4</xm:sqref>
        </x14:conditionalFormatting>
        <x14:conditionalFormatting xmlns:xm="http://schemas.microsoft.com/office/excel/2006/main">
          <x14:cfRule type="dataBar" id="{17CACD62-285D-894E-83AB-BACF05A67A32}">
            <x14:dataBar minLength="0" maxLength="100" border="1" direction="rightToLeft" negativeBarBorderColorSameAsPositive="0">
              <x14:cfvo type="num">
                <xm:f>0</xm:f>
              </x14:cfvo>
              <x14:cfvo type="num">
                <xm:f>1</xm:f>
              </x14:cfvo>
              <x14:borderColor rgb="FFD6007B"/>
              <x14:negativeFillColor theme="1"/>
              <x14:negativeBorderColor theme="1"/>
              <x14:axisColor rgb="FF000000"/>
            </x14:dataBar>
          </x14:cfRule>
          <xm:sqref>N4</xm:sqref>
        </x14:conditionalFormatting>
        <x14:conditionalFormatting xmlns:xm="http://schemas.microsoft.com/office/excel/2006/main">
          <x14:cfRule type="dataBar" id="{0D692036-92D1-6544-A6D6-2AC943F02531}">
            <x14:dataBar minLength="0" maxLength="100" border="1" direction="rightToLeft" negativeBarBorderColorSameAsPositive="0">
              <x14:cfvo type="num">
                <xm:f>0</xm:f>
              </x14:cfvo>
              <x14:cfvo type="num">
                <xm:f>1</xm:f>
              </x14:cfvo>
              <x14:borderColor rgb="FFD6007B"/>
              <x14:negativeFillColor theme="1"/>
              <x14:negativeBorderColor theme="1"/>
              <x14:axisColor rgb="FF000000"/>
            </x14:dataBar>
          </x14:cfRule>
          <xm:sqref>P4</xm:sqref>
        </x14:conditionalFormatting>
        <x14:conditionalFormatting xmlns:xm="http://schemas.microsoft.com/office/excel/2006/main">
          <x14:cfRule type="dataBar" id="{FE20396A-DB91-9F40-A977-39FFEC1EA155}">
            <x14:dataBar minLength="0" maxLength="100" border="1" direction="rightToLeft" negativeBarBorderColorSameAsPositive="0">
              <x14:cfvo type="num">
                <xm:f>0</xm:f>
              </x14:cfvo>
              <x14:cfvo type="num">
                <xm:f>1</xm:f>
              </x14:cfvo>
              <x14:borderColor rgb="FFD6007B"/>
              <x14:negativeFillColor theme="1"/>
              <x14:negativeBorderColor theme="1"/>
              <x14:axisColor rgb="FF000000"/>
            </x14:dataBar>
          </x14:cfRule>
          <xm:sqref>R4</xm:sqref>
        </x14:conditionalFormatting>
        <x14:conditionalFormatting xmlns:xm="http://schemas.microsoft.com/office/excel/2006/main">
          <x14:cfRule type="dataBar" id="{B3AE5EE2-172E-D640-8475-A95A130149C3}">
            <x14:dataBar minLength="0" maxLength="100" border="1" direction="rightToLeft" negativeBarBorderColorSameAsPositive="0">
              <x14:cfvo type="num">
                <xm:f>0</xm:f>
              </x14:cfvo>
              <x14:cfvo type="num">
                <xm:f>1</xm:f>
              </x14:cfvo>
              <x14:borderColor rgb="FFD6007B"/>
              <x14:negativeFillColor theme="1"/>
              <x14:negativeBorderColor theme="1"/>
              <x14:axisColor rgb="FF000000"/>
            </x14:dataBar>
          </x14:cfRule>
          <xm:sqref>T4</xm:sqref>
        </x14:conditionalFormatting>
        <x14:conditionalFormatting xmlns:xm="http://schemas.microsoft.com/office/excel/2006/main">
          <x14:cfRule type="dataBar" id="{A8AB70DF-8203-8141-AEDA-B5E3236E5176}">
            <x14:dataBar minLength="0" maxLength="100" border="1" direction="rightToLeft" negativeBarBorderColorSameAsPositive="0">
              <x14:cfvo type="num">
                <xm:f>0</xm:f>
              </x14:cfvo>
              <x14:cfvo type="num">
                <xm:f>1</xm:f>
              </x14:cfvo>
              <x14:borderColor rgb="FFD6007B"/>
              <x14:negativeFillColor theme="1"/>
              <x14:negativeBorderColor theme="1"/>
              <x14:axisColor rgb="FF000000"/>
            </x14:dataBar>
          </x14:cfRule>
          <xm:sqref>V4</xm:sqref>
        </x14:conditionalFormatting>
        <x14:conditionalFormatting xmlns:xm="http://schemas.microsoft.com/office/excel/2006/main">
          <x14:cfRule type="dataBar" id="{FCD36B16-9B40-C047-98D3-691E0581F882}">
            <x14:dataBar minLength="0" maxLength="100" border="1" direction="rightToLeft" negativeBarBorderColorSameAsPositive="0">
              <x14:cfvo type="num">
                <xm:f>0</xm:f>
              </x14:cfvo>
              <x14:cfvo type="num">
                <xm:f>1</xm:f>
              </x14:cfvo>
              <x14:borderColor rgb="FFD6007B"/>
              <x14:negativeFillColor theme="1"/>
              <x14:negativeBorderColor theme="1"/>
              <x14:axisColor rgb="FF000000"/>
            </x14:dataBar>
          </x14:cfRule>
          <xm:sqref>O61:O71 O49:O59 O37:O47 O25:O35 O13:O23</xm:sqref>
        </x14:conditionalFormatting>
        <x14:conditionalFormatting xmlns:xm="http://schemas.microsoft.com/office/excel/2006/main">
          <x14:cfRule type="dataBar" id="{52876F63-6D39-42FC-B49E-9CBD8BDFAB6F}">
            <x14:dataBar minLength="0" maxLength="100" border="1" direction="rightToLeft" negativeBarBorderColorSameAsPositive="0">
              <x14:cfvo type="num">
                <xm:f>0</xm:f>
              </x14:cfvo>
              <x14:cfvo type="num">
                <xm:f>1</xm:f>
              </x14:cfvo>
              <x14:borderColor rgb="FFD6007B"/>
              <x14:negativeFillColor theme="1"/>
              <x14:negativeBorderColor theme="1"/>
              <x14:axisColor rgb="FF000000"/>
            </x14:dataBar>
          </x14:cfRule>
          <xm:sqref>J6</xm:sqref>
        </x14:conditionalFormatting>
        <x14:conditionalFormatting xmlns:xm="http://schemas.microsoft.com/office/excel/2006/main">
          <x14:cfRule type="dataBar" id="{13B7C120-2DA6-4A04-BCC2-5F54A8519CD8}">
            <x14:dataBar minLength="0" maxLength="100" border="1" direction="rightToLeft" negativeBarBorderColorSameAsPositive="0">
              <x14:cfvo type="num">
                <xm:f>0</xm:f>
              </x14:cfvo>
              <x14:cfvo type="num">
                <xm:f>1</xm:f>
              </x14:cfvo>
              <x14:borderColor rgb="FFD6007B"/>
              <x14:negativeFillColor theme="1"/>
              <x14:negativeBorderColor theme="1"/>
              <x14:axisColor rgb="FF000000"/>
            </x14:dataBar>
          </x14:cfRule>
          <xm:sqref>J7</xm:sqref>
        </x14:conditionalFormatting>
        <x14:conditionalFormatting xmlns:xm="http://schemas.microsoft.com/office/excel/2006/main">
          <x14:cfRule type="iconSet" priority="37" id="{CBA066C3-715F-EE44-9BF3-084F31EADB36}">
            <x14:iconSet iconSet="4TrafficLights" showValue="0" custom="1">
              <x14:cfvo type="percent">
                <xm:f>0</xm:f>
              </x14:cfvo>
              <x14:cfvo type="num">
                <xm:f>0.01</xm:f>
              </x14:cfvo>
              <x14:cfvo type="num">
                <xm:f>0.5</xm:f>
              </x14:cfvo>
              <x14:cfvo type="num">
                <xm:f>1</xm:f>
              </x14:cfvo>
              <x14:cfIcon iconSet="3TrafficLights1" iconId="0"/>
              <x14:cfIcon iconSet="5Quarters" iconId="0"/>
              <x14:cfIcon iconSet="5Quarters" iconId="0"/>
              <x14:cfIcon iconSet="3Symbols" iconId="2"/>
            </x14:iconSet>
          </x14:cfRule>
          <xm:sqref>C6:C59 C1:C3 D4:D5 C61:C1048576</xm:sqref>
        </x14:conditionalFormatting>
        <x14:conditionalFormatting xmlns:xm="http://schemas.microsoft.com/office/excel/2006/main">
          <x14:cfRule type="iconSet" priority="35" id="{A507F463-DB10-EB40-9588-78259E994B78}">
            <x14:iconSet iconSet="4TrafficLights" showValue="0" custom="1">
              <x14:cfvo type="percent">
                <xm:f>0</xm:f>
              </x14:cfvo>
              <x14:cfvo type="num">
                <xm:f>0.01</xm:f>
              </x14:cfvo>
              <x14:cfvo type="num">
                <xm:f>0.5</xm:f>
              </x14:cfvo>
              <x14:cfvo type="num">
                <xm:f>1</xm:f>
              </x14:cfvo>
              <x14:cfIcon iconSet="3TrafficLights1" iconId="0"/>
              <x14:cfIcon iconSet="5Quarters" iconId="0"/>
              <x14:cfIcon iconSet="5Quarters" iconId="0"/>
              <x14:cfIcon iconSet="3Symbols" iconId="2"/>
            </x14:iconSet>
          </x14:cfRule>
          <xm:sqref>C4:C5</xm:sqref>
        </x14:conditionalFormatting>
        <x14:conditionalFormatting xmlns:xm="http://schemas.microsoft.com/office/excel/2006/main">
          <x14:cfRule type="iconSet" priority="32" id="{A9AD6467-A98C-464C-BD6F-57407DE15CE2}">
            <x14:iconSet iconSet="4TrafficLights" showValue="0" custom="1">
              <x14:cfvo type="percent">
                <xm:f>0</xm:f>
              </x14:cfvo>
              <x14:cfvo type="num">
                <xm:f>0.01</xm:f>
              </x14:cfvo>
              <x14:cfvo type="num">
                <xm:f>0.5</xm:f>
              </x14:cfvo>
              <x14:cfvo type="num">
                <xm:f>1</xm:f>
              </x14:cfvo>
              <x14:cfIcon iconSet="4RedToBlack" iconId="1"/>
              <x14:cfIcon iconSet="5Quarters" iconId="0"/>
              <x14:cfIcon iconSet="5Quarters" iconId="0"/>
              <x14:cfIcon iconSet="3Symbols" iconId="2"/>
            </x14:iconSet>
          </x14:cfRule>
          <xm:sqref>B61:B71 B49:B59 B37:B47 B25:B35 B13:B23</xm:sqref>
        </x14:conditionalFormatting>
        <x14:conditionalFormatting xmlns:xm="http://schemas.microsoft.com/office/excel/2006/main">
          <x14:cfRule type="iconSet" priority="27" id="{7F41DE3D-B563-9B4E-8302-45E9498E40D0}">
            <x14:iconSet iconSet="3Stars" showValue="0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U61:U71 U49:U59 U37:U47 U25:U35 U13:U23</xm:sqref>
        </x14:conditionalFormatting>
        <x14:conditionalFormatting xmlns:xm="http://schemas.microsoft.com/office/excel/2006/main">
          <x14:cfRule type="iconSet" priority="3" id="{F0A4D3B3-FBF3-4E15-95AA-DE14AA02818B}">
            <x14:iconSet iconSet="4TrafficLights" showValue="0" custom="1">
              <x14:cfvo type="percent">
                <xm:f>0</xm:f>
              </x14:cfvo>
              <x14:cfvo type="num">
                <xm:f>0.01</xm:f>
              </x14:cfvo>
              <x14:cfvo type="num">
                <xm:f>0.5</xm:f>
              </x14:cfvo>
              <x14:cfvo type="num">
                <xm:f>1</xm:f>
              </x14:cfvo>
              <x14:cfIcon iconSet="3TrafficLights1" iconId="0"/>
              <x14:cfIcon iconSet="5Quarters" iconId="0"/>
              <x14:cfIcon iconSet="5Quarters" iconId="0"/>
              <x14:cfIcon iconSet="3Symbols" iconId="2"/>
            </x14:iconSet>
          </x14:cfRule>
          <xm:sqref>C60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D2B43-3985-B94C-A74E-BB7240543F22}">
  <sheetPr codeName="Sheet4"/>
  <dimension ref="A1:A53"/>
  <sheetViews>
    <sheetView showGridLines="0" topLeftCell="A2" workbookViewId="0">
      <selection activeCell="F17" sqref="F17"/>
    </sheetView>
  </sheetViews>
  <sheetFormatPr defaultColWidth="11" defaultRowHeight="15.75" x14ac:dyDescent="0.25"/>
  <cols>
    <col min="1" max="1" width="7.375" bestFit="1" customWidth="1"/>
  </cols>
  <sheetData>
    <row r="1" spans="1:1" x14ac:dyDescent="0.25">
      <c r="A1" t="s">
        <v>15</v>
      </c>
    </row>
    <row r="2" spans="1:1" x14ac:dyDescent="0.25">
      <c r="A2">
        <v>1</v>
      </c>
    </row>
    <row r="3" spans="1:1" x14ac:dyDescent="0.25">
      <c r="A3">
        <v>2</v>
      </c>
    </row>
    <row r="4" spans="1:1" x14ac:dyDescent="0.25">
      <c r="A4">
        <v>3</v>
      </c>
    </row>
    <row r="5" spans="1:1" x14ac:dyDescent="0.25">
      <c r="A5">
        <v>4</v>
      </c>
    </row>
    <row r="6" spans="1:1" x14ac:dyDescent="0.25">
      <c r="A6">
        <v>5</v>
      </c>
    </row>
    <row r="7" spans="1:1" x14ac:dyDescent="0.25">
      <c r="A7">
        <v>6</v>
      </c>
    </row>
    <row r="8" spans="1:1" x14ac:dyDescent="0.25">
      <c r="A8">
        <v>7</v>
      </c>
    </row>
    <row r="9" spans="1:1" x14ac:dyDescent="0.25">
      <c r="A9">
        <v>8</v>
      </c>
    </row>
    <row r="10" spans="1:1" x14ac:dyDescent="0.25">
      <c r="A10">
        <v>9</v>
      </c>
    </row>
    <row r="11" spans="1:1" x14ac:dyDescent="0.25">
      <c r="A11">
        <v>10</v>
      </c>
    </row>
    <row r="12" spans="1:1" x14ac:dyDescent="0.25">
      <c r="A12">
        <v>11</v>
      </c>
    </row>
    <row r="13" spans="1:1" x14ac:dyDescent="0.25">
      <c r="A13">
        <v>12</v>
      </c>
    </row>
    <row r="14" spans="1:1" x14ac:dyDescent="0.25">
      <c r="A14">
        <v>13</v>
      </c>
    </row>
    <row r="15" spans="1:1" x14ac:dyDescent="0.25">
      <c r="A15">
        <v>14</v>
      </c>
    </row>
    <row r="16" spans="1:1" x14ac:dyDescent="0.25">
      <c r="A16">
        <v>15</v>
      </c>
    </row>
    <row r="17" spans="1:1" x14ac:dyDescent="0.25">
      <c r="A17">
        <v>16</v>
      </c>
    </row>
    <row r="18" spans="1:1" x14ac:dyDescent="0.25">
      <c r="A18">
        <v>17</v>
      </c>
    </row>
    <row r="19" spans="1:1" x14ac:dyDescent="0.25">
      <c r="A19">
        <v>18</v>
      </c>
    </row>
    <row r="20" spans="1:1" x14ac:dyDescent="0.25">
      <c r="A20">
        <v>19</v>
      </c>
    </row>
    <row r="21" spans="1:1" x14ac:dyDescent="0.25">
      <c r="A21">
        <v>20</v>
      </c>
    </row>
    <row r="22" spans="1:1" x14ac:dyDescent="0.25">
      <c r="A22">
        <v>21</v>
      </c>
    </row>
    <row r="23" spans="1:1" x14ac:dyDescent="0.25">
      <c r="A23">
        <v>22</v>
      </c>
    </row>
    <row r="24" spans="1:1" x14ac:dyDescent="0.25">
      <c r="A24">
        <v>23</v>
      </c>
    </row>
    <row r="25" spans="1:1" x14ac:dyDescent="0.25">
      <c r="A25">
        <v>24</v>
      </c>
    </row>
    <row r="26" spans="1:1" x14ac:dyDescent="0.25">
      <c r="A26">
        <v>25</v>
      </c>
    </row>
    <row r="27" spans="1:1" x14ac:dyDescent="0.25">
      <c r="A27">
        <v>26</v>
      </c>
    </row>
    <row r="28" spans="1:1" x14ac:dyDescent="0.25">
      <c r="A28">
        <v>27</v>
      </c>
    </row>
    <row r="29" spans="1:1" x14ac:dyDescent="0.25">
      <c r="A29">
        <v>28</v>
      </c>
    </row>
    <row r="30" spans="1:1" x14ac:dyDescent="0.25">
      <c r="A30">
        <v>29</v>
      </c>
    </row>
    <row r="31" spans="1:1" x14ac:dyDescent="0.25">
      <c r="A31">
        <v>30</v>
      </c>
    </row>
    <row r="32" spans="1:1" x14ac:dyDescent="0.25">
      <c r="A32">
        <v>31</v>
      </c>
    </row>
    <row r="33" spans="1:1" x14ac:dyDescent="0.25">
      <c r="A33">
        <v>32</v>
      </c>
    </row>
    <row r="34" spans="1:1" x14ac:dyDescent="0.25">
      <c r="A34">
        <v>33</v>
      </c>
    </row>
    <row r="35" spans="1:1" x14ac:dyDescent="0.25">
      <c r="A35">
        <v>34</v>
      </c>
    </row>
    <row r="36" spans="1:1" x14ac:dyDescent="0.25">
      <c r="A36">
        <v>35</v>
      </c>
    </row>
    <row r="37" spans="1:1" x14ac:dyDescent="0.25">
      <c r="A37">
        <v>36</v>
      </c>
    </row>
    <row r="38" spans="1:1" x14ac:dyDescent="0.25">
      <c r="A38">
        <v>37</v>
      </c>
    </row>
    <row r="39" spans="1:1" x14ac:dyDescent="0.25">
      <c r="A39">
        <v>38</v>
      </c>
    </row>
    <row r="40" spans="1:1" x14ac:dyDescent="0.25">
      <c r="A40">
        <v>39</v>
      </c>
    </row>
    <row r="41" spans="1:1" x14ac:dyDescent="0.25">
      <c r="A41">
        <v>40</v>
      </c>
    </row>
    <row r="42" spans="1:1" x14ac:dyDescent="0.25">
      <c r="A42">
        <v>41</v>
      </c>
    </row>
    <row r="43" spans="1:1" x14ac:dyDescent="0.25">
      <c r="A43">
        <v>42</v>
      </c>
    </row>
    <row r="44" spans="1:1" x14ac:dyDescent="0.25">
      <c r="A44">
        <v>43</v>
      </c>
    </row>
    <row r="45" spans="1:1" x14ac:dyDescent="0.25">
      <c r="A45">
        <v>44</v>
      </c>
    </row>
    <row r="46" spans="1:1" x14ac:dyDescent="0.25">
      <c r="A46">
        <v>45</v>
      </c>
    </row>
    <row r="47" spans="1:1" x14ac:dyDescent="0.25">
      <c r="A47">
        <v>46</v>
      </c>
    </row>
    <row r="48" spans="1:1" x14ac:dyDescent="0.25">
      <c r="A48">
        <v>47</v>
      </c>
    </row>
    <row r="49" spans="1:1" x14ac:dyDescent="0.25">
      <c r="A49">
        <v>48</v>
      </c>
    </row>
    <row r="50" spans="1:1" x14ac:dyDescent="0.25">
      <c r="A50">
        <v>49</v>
      </c>
    </row>
    <row r="51" spans="1:1" x14ac:dyDescent="0.25">
      <c r="A51">
        <v>50</v>
      </c>
    </row>
    <row r="52" spans="1:1" x14ac:dyDescent="0.25">
      <c r="A52">
        <v>51</v>
      </c>
    </row>
    <row r="53" spans="1:1" x14ac:dyDescent="0.25">
      <c r="A53">
        <v>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RS Gantt Chart</vt:lpstr>
      <vt:lpstr>1</vt:lpstr>
      <vt:lpstr>BEGIN_VIEW_DATE</vt:lpstr>
      <vt:lpstr>DONE_DATE</vt:lpstr>
      <vt:lpstr>LAUNCH_DATE</vt:lpstr>
      <vt:lpstr>PROGRESS</vt:lpstr>
      <vt:lpstr>SCROLL</vt:lpstr>
      <vt:lpstr>VIEW_WEEK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Rina Yulius</dc:creator>
  <cp:lastModifiedBy>Lab</cp:lastModifiedBy>
  <dcterms:created xsi:type="dcterms:W3CDTF">2019-06-20T02:32:22Z</dcterms:created>
  <dcterms:modified xsi:type="dcterms:W3CDTF">2021-02-24T19:04:07Z</dcterms:modified>
</cp:coreProperties>
</file>