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655" windowHeight="5025"/>
  </bookViews>
  <sheets>
    <sheet name="Collision Experiments" sheetId="1" r:id="rId1"/>
    <sheet name="Characterisation Experiments" sheetId="2" r:id="rId2"/>
    <sheet name="Modelling" sheetId="3" r:id="rId3"/>
    <sheet name="Reviews" sheetId="4" r:id="rId4"/>
    <sheet name="Ice Sintering &amp; Surface Changes" sheetId="5" r:id="rId5"/>
  </sheets>
  <calcPr calcId="152511"/>
  <fileRecoveryPr repairLoad="1"/>
</workbook>
</file>

<file path=xl/calcChain.xml><?xml version="1.0" encoding="utf-8"?>
<calcChain xmlns="http://schemas.openxmlformats.org/spreadsheetml/2006/main">
  <c r="B214" i="1" l="1"/>
  <c r="B215" i="1"/>
  <c r="B216" i="1"/>
  <c r="B217" i="1"/>
  <c r="B340" i="1"/>
  <c r="B341" i="1"/>
  <c r="B342" i="1"/>
  <c r="B343" i="1"/>
  <c r="B18" i="2"/>
  <c r="B19" i="2"/>
  <c r="B20" i="2"/>
  <c r="B21" i="2"/>
  <c r="B124" i="2"/>
  <c r="B125" i="2"/>
  <c r="B126" i="2"/>
  <c r="B127" i="2"/>
  <c r="B332" i="1"/>
  <c r="B333" i="1"/>
  <c r="B334" i="1"/>
  <c r="B335" i="1"/>
  <c r="B230" i="1"/>
  <c r="B231" i="1"/>
  <c r="B232" i="1"/>
  <c r="B233" i="1"/>
  <c r="B205" i="1"/>
  <c r="B203" i="1"/>
  <c r="B204" i="1"/>
  <c r="B206" i="1"/>
  <c r="B210" i="1"/>
  <c r="B211" i="1"/>
  <c r="B212" i="1"/>
  <c r="B213" i="1"/>
  <c r="B218" i="1"/>
  <c r="B219" i="1"/>
  <c r="B220" i="1"/>
  <c r="B221" i="1"/>
  <c r="B18" i="1"/>
  <c r="B19" i="1"/>
  <c r="B20" i="1"/>
  <c r="B21" i="1"/>
  <c r="B187" i="1"/>
  <c r="B176" i="1"/>
  <c r="B177" i="1"/>
  <c r="B178" i="1"/>
  <c r="B179" i="1"/>
  <c r="B180" i="1"/>
  <c r="B181" i="1"/>
  <c r="B186" i="1"/>
  <c r="B188" i="1"/>
  <c r="B189" i="1"/>
  <c r="B190" i="1"/>
  <c r="B7" i="1" l="1"/>
  <c r="B8" i="1"/>
  <c r="B9" i="1"/>
  <c r="B11" i="1"/>
  <c r="B12" i="1"/>
  <c r="B13" i="1"/>
  <c r="B14" i="1"/>
  <c r="B15" i="1"/>
  <c r="B16" i="1"/>
  <c r="B17" i="1"/>
  <c r="B35" i="2"/>
  <c r="B36" i="2"/>
  <c r="B37" i="2"/>
  <c r="B38" i="2"/>
  <c r="B39" i="2"/>
  <c r="B40" i="2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S4" i="5"/>
  <c r="B6" i="5"/>
  <c r="B95" i="1" l="1"/>
  <c r="B96" i="1"/>
  <c r="B97" i="1"/>
  <c r="B98" i="1"/>
  <c r="B30" i="3"/>
  <c r="B31" i="3"/>
  <c r="B32" i="3"/>
  <c r="B33" i="3"/>
  <c r="B34" i="3"/>
  <c r="B35" i="3"/>
  <c r="B36" i="3"/>
  <c r="B37" i="3"/>
  <c r="B26" i="3"/>
  <c r="B27" i="3"/>
  <c r="B28" i="3"/>
  <c r="B29" i="3"/>
  <c r="B166" i="1"/>
  <c r="B167" i="1"/>
  <c r="B168" i="1"/>
  <c r="B169" i="1"/>
  <c r="B170" i="1"/>
  <c r="B171" i="1"/>
  <c r="B172" i="1"/>
  <c r="B51" i="3"/>
  <c r="B52" i="3"/>
  <c r="B53" i="3"/>
  <c r="B54" i="3"/>
  <c r="B55" i="3"/>
  <c r="B56" i="3"/>
  <c r="B57" i="3"/>
  <c r="B274" i="1"/>
  <c r="B275" i="1"/>
  <c r="B276" i="1"/>
  <c r="B277" i="1"/>
  <c r="B278" i="1"/>
  <c r="B279" i="1"/>
  <c r="B280" i="1"/>
  <c r="B273" i="1"/>
  <c r="B6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85" i="1"/>
  <c r="B86" i="1"/>
  <c r="B87" i="1"/>
  <c r="B88" i="1"/>
  <c r="B89" i="1"/>
  <c r="B90" i="1"/>
  <c r="B91" i="1"/>
  <c r="B92" i="1"/>
  <c r="B93" i="1"/>
  <c r="B94" i="1"/>
  <c r="W4" i="2"/>
  <c r="Y4" i="3"/>
  <c r="Z4" i="4"/>
  <c r="B24" i="2"/>
  <c r="B25" i="2"/>
  <c r="B26" i="2"/>
  <c r="B27" i="2"/>
  <c r="B28" i="2"/>
  <c r="B29" i="2"/>
  <c r="B30" i="2"/>
  <c r="B31" i="2"/>
  <c r="B32" i="2"/>
  <c r="B33" i="2"/>
  <c r="B34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7" i="2"/>
  <c r="B8" i="2"/>
  <c r="B9" i="2"/>
  <c r="B10" i="2"/>
  <c r="B11" i="2"/>
  <c r="B12" i="2"/>
  <c r="B13" i="2"/>
  <c r="B14" i="2"/>
  <c r="B15" i="2"/>
  <c r="B16" i="2"/>
  <c r="B17" i="2"/>
  <c r="B22" i="2"/>
  <c r="B23" i="2"/>
  <c r="B6" i="2"/>
  <c r="B67" i="4"/>
  <c r="B29" i="4"/>
  <c r="B30" i="4"/>
  <c r="B28" i="4"/>
  <c r="B31" i="4"/>
  <c r="B32" i="4"/>
  <c r="B33" i="4"/>
  <c r="B42" i="4"/>
  <c r="B43" i="4"/>
  <c r="B44" i="4"/>
  <c r="B45" i="4"/>
  <c r="B46" i="4"/>
  <c r="B47" i="4"/>
  <c r="B48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27" i="4"/>
  <c r="Z4" i="1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2" i="1"/>
  <c r="B196" i="1"/>
  <c r="B197" i="1"/>
  <c r="B198" i="1"/>
  <c r="B199" i="1"/>
  <c r="B200" i="1"/>
  <c r="B201" i="1"/>
  <c r="B202" i="1"/>
  <c r="B223" i="1"/>
  <c r="B224" i="1"/>
  <c r="B225" i="1"/>
  <c r="B226" i="1"/>
  <c r="B227" i="1"/>
  <c r="B228" i="1"/>
  <c r="B229" i="1"/>
  <c r="B234" i="1"/>
  <c r="B290" i="1"/>
  <c r="B291" i="1"/>
  <c r="B292" i="1"/>
  <c r="B293" i="1"/>
  <c r="B294" i="1"/>
  <c r="B307" i="1"/>
  <c r="B309" i="1"/>
  <c r="B310" i="1"/>
  <c r="B311" i="1"/>
  <c r="B319" i="1"/>
  <c r="B345" i="1"/>
  <c r="B346" i="1"/>
  <c r="B347" i="1"/>
  <c r="B337" i="1"/>
  <c r="B338" i="1"/>
  <c r="B339" i="1"/>
  <c r="B344" i="1"/>
  <c r="B235" i="1"/>
  <c r="B236" i="1"/>
  <c r="B237" i="1"/>
  <c r="B238" i="1"/>
  <c r="B242" i="1"/>
  <c r="B243" i="1"/>
  <c r="B244" i="1"/>
  <c r="B245" i="1"/>
  <c r="B246" i="1"/>
  <c r="B247" i="1"/>
  <c r="B248" i="1"/>
  <c r="B155" i="1"/>
  <c r="B156" i="1"/>
  <c r="B157" i="1"/>
  <c r="B158" i="1"/>
  <c r="B110" i="1"/>
  <c r="B111" i="1"/>
  <c r="B112" i="1"/>
  <c r="B113" i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127" i="1"/>
  <c r="B128" i="1"/>
  <c r="B129" i="1"/>
  <c r="B126" i="1"/>
  <c r="B7" i="4"/>
  <c r="B8" i="4"/>
  <c r="B9" i="4"/>
  <c r="B10" i="4"/>
  <c r="B11" i="4"/>
  <c r="B195" i="1"/>
  <c r="B6" i="4"/>
  <c r="B115" i="1"/>
  <c r="B116" i="1"/>
  <c r="B117" i="1"/>
  <c r="B118" i="1"/>
  <c r="B119" i="1"/>
  <c r="B120" i="1"/>
  <c r="B121" i="1"/>
  <c r="B122" i="1"/>
  <c r="B123" i="1"/>
  <c r="B124" i="1"/>
  <c r="B125" i="1"/>
  <c r="B73" i="1"/>
  <c r="B74" i="1"/>
  <c r="B75" i="1"/>
  <c r="B76" i="1"/>
  <c r="B77" i="1"/>
  <c r="B78" i="1"/>
  <c r="B79" i="1"/>
  <c r="B80" i="1"/>
  <c r="B81" i="1"/>
  <c r="B82" i="1"/>
  <c r="B83" i="1"/>
  <c r="B52" i="1"/>
  <c r="B72" i="1"/>
  <c r="B282" i="1"/>
  <c r="B283" i="1"/>
  <c r="B284" i="1"/>
  <c r="B285" i="1"/>
  <c r="B286" i="1"/>
  <c r="B287" i="1"/>
  <c r="B288" i="1"/>
  <c r="B289" i="1"/>
  <c r="B266" i="1"/>
  <c r="B267" i="1"/>
  <c r="B268" i="1"/>
  <c r="B269" i="1"/>
  <c r="B270" i="1"/>
  <c r="B271" i="1"/>
  <c r="B272" i="1"/>
  <c r="B281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6" i="1"/>
  <c r="B263" i="1"/>
  <c r="B264" i="1"/>
  <c r="B265" i="1"/>
  <c r="B260" i="1"/>
  <c r="B261" i="1"/>
  <c r="B262" i="1"/>
  <c r="B258" i="1"/>
  <c r="B259" i="1"/>
  <c r="B256" i="1"/>
  <c r="B257" i="1"/>
  <c r="B249" i="1"/>
  <c r="B250" i="1"/>
  <c r="B251" i="1"/>
  <c r="B252" i="1"/>
  <c r="B253" i="1"/>
  <c r="B254" i="1"/>
  <c r="B255" i="1"/>
  <c r="B207" i="1"/>
  <c r="B208" i="1"/>
  <c r="B209" i="1"/>
  <c r="B222" i="1"/>
  <c r="B192" i="1"/>
  <c r="B193" i="1"/>
  <c r="B194" i="1"/>
  <c r="B43" i="1"/>
  <c r="B44" i="1"/>
  <c r="B45" i="1"/>
  <c r="B46" i="1"/>
  <c r="B47" i="1"/>
  <c r="B67" i="1"/>
  <c r="B68" i="1"/>
  <c r="B69" i="1"/>
  <c r="B70" i="1"/>
  <c r="B71" i="1"/>
  <c r="B48" i="1"/>
  <c r="B49" i="1"/>
  <c r="B50" i="1"/>
  <c r="B51" i="1"/>
  <c r="B84" i="1"/>
  <c r="B114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52" i="1"/>
  <c r="B153" i="1"/>
  <c r="B154" i="1"/>
  <c r="B159" i="1"/>
  <c r="B160" i="1"/>
  <c r="B161" i="1"/>
  <c r="B162" i="1"/>
  <c r="B163" i="1"/>
  <c r="B164" i="1"/>
  <c r="B165" i="1"/>
  <c r="B173" i="1"/>
  <c r="B174" i="1"/>
  <c r="B175" i="1"/>
  <c r="B191" i="1"/>
  <c r="B42" i="1"/>
  <c r="B39" i="3"/>
  <c r="B40" i="3"/>
  <c r="B41" i="3"/>
  <c r="B42" i="3"/>
  <c r="B43" i="3"/>
  <c r="B44" i="3"/>
  <c r="B45" i="3"/>
  <c r="B46" i="3"/>
  <c r="B47" i="3"/>
  <c r="B48" i="3"/>
  <c r="B49" i="3"/>
  <c r="B50" i="3"/>
  <c r="B58" i="3"/>
  <c r="B59" i="3"/>
  <c r="B60" i="3"/>
  <c r="B61" i="3"/>
  <c r="B38" i="3"/>
  <c r="Z3" i="1" l="1"/>
</calcChain>
</file>

<file path=xl/sharedStrings.xml><?xml version="1.0" encoding="utf-8"?>
<sst xmlns="http://schemas.openxmlformats.org/spreadsheetml/2006/main" count="1891" uniqueCount="1360">
  <si>
    <t>Paper</t>
  </si>
  <si>
    <t>Author</t>
  </si>
  <si>
    <t>Year</t>
  </si>
  <si>
    <t>Title</t>
  </si>
  <si>
    <t>Experimental Conditions</t>
  </si>
  <si>
    <t>Pressure</t>
  </si>
  <si>
    <t>Temperature</t>
  </si>
  <si>
    <t>Material</t>
  </si>
  <si>
    <t>Phase</t>
  </si>
  <si>
    <t>Porosity</t>
  </si>
  <si>
    <t>Results</t>
  </si>
  <si>
    <t>COR</t>
  </si>
  <si>
    <t>Sticking</t>
  </si>
  <si>
    <t>Fragmentation</t>
  </si>
  <si>
    <t>Rotation</t>
  </si>
  <si>
    <t>(mbar)</t>
  </si>
  <si>
    <t>(K)</t>
  </si>
  <si>
    <t>before</t>
  </si>
  <si>
    <t>after</t>
  </si>
  <si>
    <t>Gundlach</t>
  </si>
  <si>
    <t>The stickiness of micrometer-sized water-ice particles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</si>
  <si>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</si>
  <si>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(mm)</t>
  </si>
  <si>
    <t>below 210 K threshold velocity 9.6 m/s</t>
  </si>
  <si>
    <t>then increasing with temperature</t>
  </si>
  <si>
    <t>Erosion</t>
  </si>
  <si>
    <t>Shattering</t>
  </si>
  <si>
    <t>(m/s)</t>
  </si>
  <si>
    <t>1 - 150</t>
  </si>
  <si>
    <t>Velocities</t>
  </si>
  <si>
    <t>50 - 200 (first extraction chamber)</t>
  </si>
  <si>
    <t>110 - 198 (production)</t>
  </si>
  <si>
    <t>0.1 - 50 (collision chamber, nozzle to target: 2 cm)</t>
  </si>
  <si>
    <t>target actively cooled by liquid nitrogen</t>
  </si>
  <si>
    <t>114 - 260 (particles at collision)</t>
  </si>
  <si>
    <t>80 - 133 (target at collision)</t>
  </si>
  <si>
    <t>cooling length in collision chamber 15 cm</t>
  </si>
  <si>
    <t>=&gt; particles not in thermal equilibrium</t>
  </si>
  <si>
    <t>0 (particles)</t>
  </si>
  <si>
    <t>Poppe</t>
  </si>
  <si>
    <t>Shape</t>
  </si>
  <si>
    <t>spherical</t>
  </si>
  <si>
    <t>silica</t>
  </si>
  <si>
    <t>Schräpler</t>
  </si>
  <si>
    <t>below 210 K threshold velocities 15.3 m/s</t>
  </si>
  <si>
    <t>threshold velocity 1.2 m/s (constant with T)</t>
  </si>
  <si>
    <t>threshold velocity 2 m/s (constant with T)</t>
  </si>
  <si>
    <t>Method</t>
  </si>
  <si>
    <t>gas flow</t>
  </si>
  <si>
    <t>several stages of "vacuum" chambers</t>
  </si>
  <si>
    <t>1 g</t>
  </si>
  <si>
    <t>particle impact on target</t>
  </si>
  <si>
    <t>Hill</t>
  </si>
  <si>
    <t>particle particle collisions</t>
  </si>
  <si>
    <t>pistons</t>
  </si>
  <si>
    <t>130 - 160 (collision)</t>
  </si>
  <si>
    <t>4.7 - 10.8</t>
  </si>
  <si>
    <t>fragments</t>
  </si>
  <si>
    <t>Surface</t>
  </si>
  <si>
    <t>rough</t>
  </si>
  <si>
    <t>Heißelmann</t>
  </si>
  <si>
    <t>0.26 - 0.51</t>
  </si>
  <si>
    <t>0.06 - 0.22</t>
  </si>
  <si>
    <t>15</t>
  </si>
  <si>
    <t>130 - 180 (collision)</t>
  </si>
  <si>
    <t>Higa</t>
  </si>
  <si>
    <r>
      <t>10</t>
    </r>
    <r>
      <rPr>
        <vertAlign val="superscript"/>
        <sz val="11"/>
        <color theme="1"/>
        <rFont val="Calibri"/>
        <family val="2"/>
        <scheme val="minor"/>
      </rPr>
      <t>-5</t>
    </r>
    <r>
      <rPr>
        <sz val="11"/>
        <color theme="1"/>
        <rFont val="Calibri"/>
        <family val="2"/>
        <scheme val="minor"/>
      </rPr>
      <t xml:space="preserve"> (collision)</t>
    </r>
  </si>
  <si>
    <r>
      <t>likely (not stated) 10</t>
    </r>
    <r>
      <rPr>
        <vertAlign val="superscript"/>
        <sz val="11"/>
        <color theme="1"/>
        <rFont val="Calibri"/>
        <family val="2"/>
        <scheme val="minor"/>
      </rPr>
      <t>-5</t>
    </r>
    <r>
      <rPr>
        <sz val="11"/>
        <color theme="1"/>
        <rFont val="Calibri"/>
        <family val="2"/>
        <scheme val="minor"/>
      </rPr>
      <t xml:space="preserve"> (collision)</t>
    </r>
  </si>
  <si>
    <t>2.8 - 72</t>
  </si>
  <si>
    <t>ice block</t>
  </si>
  <si>
    <t>0.01 - 10</t>
  </si>
  <si>
    <t>smooth</t>
  </si>
  <si>
    <t>0.01 - 7</t>
  </si>
  <si>
    <t>Hatzes</t>
  </si>
  <si>
    <t>1988</t>
  </si>
  <si>
    <t>50</t>
  </si>
  <si>
    <t>0.00015 - 0.02</t>
  </si>
  <si>
    <t>Microgravity experiments on the collisional behavior of saturnian ring particles</t>
  </si>
  <si>
    <t>uniform distribution</t>
  </si>
  <si>
    <t>particle ensemble collisions</t>
  </si>
  <si>
    <t>Bridges</t>
  </si>
  <si>
    <t>1984</t>
  </si>
  <si>
    <t>disk pendulum + flat target</t>
  </si>
  <si>
    <t>central impacts</t>
  </si>
  <si>
    <t>decreasing with increasing surface frost</t>
  </si>
  <si>
    <t>Supulver</t>
  </si>
  <si>
    <t>1995</t>
  </si>
  <si>
    <t>Size (Diameter)</t>
  </si>
  <si>
    <r>
      <t>0.4 - 1.2 x 10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</si>
  <si>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1.2 x 10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</si>
  <si>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1.5 x 10</t>
    </r>
    <r>
      <rPr>
        <vertAlign val="superscript"/>
        <sz val="11"/>
        <color theme="1"/>
        <rFont val="Calibri"/>
        <family val="2"/>
        <scheme val="minor"/>
      </rPr>
      <t>-3</t>
    </r>
  </si>
  <si>
    <t>free fall into larger target</t>
  </si>
  <si>
    <t>Impact Parameter</t>
  </si>
  <si>
    <t>central to grazing impacts</t>
  </si>
  <si>
    <t>arbitrary</t>
  </si>
  <si>
    <t>microgravity (parabolic flight = 0.01 g)</t>
  </si>
  <si>
    <t>predominantly centralized</t>
  </si>
  <si>
    <t>hexagonal</t>
  </si>
  <si>
    <t>77 (storage in liquid Nitrogen)</t>
  </si>
  <si>
    <t>&lt; 1 min exposure to humid air</t>
  </si>
  <si>
    <t>10</t>
  </si>
  <si>
    <t>glass</t>
  </si>
  <si>
    <t>slightly roughened</t>
  </si>
  <si>
    <t>0 - 0.5</t>
  </si>
  <si>
    <t>independent of impact parameter</t>
  </si>
  <si>
    <t>0.06 - 0.84 (0.45 mean)</t>
  </si>
  <si>
    <t>independent of impact velocity</t>
  </si>
  <si>
    <t>independent of combination of velocity and impact parameter</t>
  </si>
  <si>
    <t>0.002 - 0.005</t>
  </si>
  <si>
    <t>0.0035 median</t>
  </si>
  <si>
    <t>0.64 (best fit of energy dissipation of entire ensemble)</t>
  </si>
  <si>
    <t>microgravity (mini drop tower in lab)</t>
  </si>
  <si>
    <r>
      <t>microgravity (drop tower Bremen = 10</t>
    </r>
    <r>
      <rPr>
        <vertAlign val="superscript"/>
        <sz val="11"/>
        <color theme="1"/>
        <rFont val="Calibri"/>
        <family val="2"/>
        <scheme val="minor"/>
      </rPr>
      <t xml:space="preserve">-5 </t>
    </r>
    <r>
      <rPr>
        <sz val="11"/>
        <color theme="1"/>
        <rFont val="Calibri"/>
        <family val="2"/>
        <scheme val="minor"/>
      </rPr>
      <t>g)</t>
    </r>
  </si>
  <si>
    <t>0.01 - 0.04</t>
  </si>
  <si>
    <t>likely 295 (room temperature)</t>
  </si>
  <si>
    <t>not stated</t>
  </si>
  <si>
    <t>0.35 - 0.95</t>
  </si>
  <si>
    <t>random distribution</t>
  </si>
  <si>
    <t>0.2 - 0.9 or 0.77 constant (2D projection analysis of individual encounters)</t>
  </si>
  <si>
    <t>Dilley</t>
  </si>
  <si>
    <t>1996</t>
  </si>
  <si>
    <t>decreasing with increasing impact velocity</t>
  </si>
  <si>
    <t>Graselli</t>
  </si>
  <si>
    <t>2009</t>
  </si>
  <si>
    <t>Sorace</t>
  </si>
  <si>
    <t>granular cooling</t>
  </si>
  <si>
    <t>~1</t>
  </si>
  <si>
    <t>low</t>
  </si>
  <si>
    <t>potentially clustering at low velocities or COR potentially increasing with decreasing velocities</t>
  </si>
  <si>
    <t>Colwell</t>
  </si>
  <si>
    <t>1999</t>
  </si>
  <si>
    <t>2003</t>
  </si>
  <si>
    <t>regolith</t>
  </si>
  <si>
    <t>(martian)</t>
  </si>
  <si>
    <t>(lunar)</t>
  </si>
  <si>
    <t>particles impacting in bulk material</t>
  </si>
  <si>
    <t>lower than on hard, non-porous material</t>
  </si>
  <si>
    <t>Langkowski</t>
  </si>
  <si>
    <t>2008</t>
  </si>
  <si>
    <t>2007</t>
  </si>
  <si>
    <t>dust</t>
  </si>
  <si>
    <t>high</t>
  </si>
  <si>
    <t>Blum</t>
  </si>
  <si>
    <t>1993</t>
  </si>
  <si>
    <t>2014</t>
  </si>
  <si>
    <t>(I) Collisions of small ice particles under microgravity conditions</t>
  </si>
  <si>
    <t>(II) Collisions of small ice particles under microgravity conditions: Does the presence of chemical pollutants change the collisional properties</t>
  </si>
  <si>
    <t>0 - 1</t>
  </si>
  <si>
    <t>check:</t>
  </si>
  <si>
    <t>5</t>
  </si>
  <si>
    <t>hexagonal, polycrystalline</t>
  </si>
  <si>
    <t>rough (anisotropic)</t>
  </si>
  <si>
    <t>77 (production in liquid nitrogen)</t>
  </si>
  <si>
    <t>no</t>
  </si>
  <si>
    <t>even distribution between 0.32 and 0.46</t>
  </si>
  <si>
    <t>0.08 - 0.65 (0.36 average), uniform distribution</t>
  </si>
  <si>
    <t>one outlier: 0.87 (ignored in average)</t>
  </si>
  <si>
    <t>centralised impacts slightly favoured by apparatus</t>
  </si>
  <si>
    <t>independent of T, impact velocity, impact parameter</t>
  </si>
  <si>
    <t>comparison with Heißelmann 2010: upper limit decreases with increasing impact velocity</t>
  </si>
  <si>
    <t>or with deviation from sphericity or with decreasing particle size</t>
  </si>
  <si>
    <t>(89 ± 5) %</t>
  </si>
  <si>
    <t>(10.5 ± 0.5) %</t>
  </si>
  <si>
    <t>0.08 to 17% of translational energy converted to rotation</t>
  </si>
  <si>
    <t>4 to 41% of rotatinal energy converted to tranlsation</t>
  </si>
  <si>
    <t>energy loss unaccounted for: 58 % to 96 %</t>
  </si>
  <si>
    <t>1997</t>
  </si>
  <si>
    <t>frosted</t>
  </si>
  <si>
    <t>unfrosted</t>
  </si>
  <si>
    <t xml:space="preserve">critical velocity for fragmentation: </t>
  </si>
  <si>
    <t>1.24 m/s (2.8 mm ice spheres)</t>
  </si>
  <si>
    <t>0.702 m/s (8 mm ice spheres)</t>
  </si>
  <si>
    <t>at velocities 0.34 - 0.42 m/s (within bouncing range)</t>
  </si>
  <si>
    <t>(maybe due to prior weakening of particles e.g. shattering in the production process)</t>
  </si>
  <si>
    <r>
      <t xml:space="preserve">(minimum observable fragment size: 39 x 39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</si>
  <si>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year</t>
  </si>
  <si>
    <t>authors</t>
  </si>
  <si>
    <t>2010</t>
  </si>
  <si>
    <t>2012</t>
  </si>
  <si>
    <t>2013</t>
  </si>
  <si>
    <t>2000</t>
  </si>
  <si>
    <t>2005</t>
  </si>
  <si>
    <t>multiple</t>
  </si>
  <si>
    <t>2011</t>
  </si>
  <si>
    <t xml:space="preserve">Chockshi et al </t>
  </si>
  <si>
    <t>2002</t>
  </si>
  <si>
    <t>pure</t>
  </si>
  <si>
    <t>5 % methanol</t>
  </si>
  <si>
    <t>5 % formic acid</t>
  </si>
  <si>
    <t>pure + polluted particles on pure ice target</t>
  </si>
  <si>
    <t>pure + polluted particles with each other</t>
  </si>
  <si>
    <t>0.01 - 0.19</t>
  </si>
  <si>
    <t>methanol likely to be concentrated in centre</t>
  </si>
  <si>
    <t>formic acid likely to be distributed throughout ice</t>
  </si>
  <si>
    <t>crystalline, not much affected by pollutions</t>
  </si>
  <si>
    <t>higher concentrations would be unrepresentative of protoplanetary/interstellar ices</t>
  </si>
  <si>
    <t>0.0005 - 0.014</t>
  </si>
  <si>
    <t>130 - 150 (water deposition to grow frost)</t>
  </si>
  <si>
    <t>cubic frost</t>
  </si>
  <si>
    <t>~1 - 533 (water deposition to grow frost)</t>
  </si>
  <si>
    <t>porous frost layers</t>
  </si>
  <si>
    <t>no sticking for unfrosted surface</t>
  </si>
  <si>
    <t>sticking for frosted surface (velcro effect)</t>
  </si>
  <si>
    <t>Shimaki</t>
  </si>
  <si>
    <t>Free fall impact on ice target</t>
  </si>
  <si>
    <t>0.44 - 4.12</t>
  </si>
  <si>
    <t>(created by sintering micron-sized ice spheres)</t>
  </si>
  <si>
    <r>
      <t xml:space="preserve">0, 0.5 </t>
    </r>
    <r>
      <rPr>
        <sz val="11"/>
        <color theme="1"/>
        <rFont val="Calibri"/>
        <family val="2"/>
      </rPr>
      <t>(rotation of target)</t>
    </r>
  </si>
  <si>
    <t>3 cases (of 104)</t>
  </si>
  <si>
    <t>1 case (of 104)</t>
  </si>
  <si>
    <t>1 case (of 120)</t>
  </si>
  <si>
    <t>if there is critical velocity for bouncing it will be below 0.01 m/s</t>
  </si>
  <si>
    <t>0.08 - 0.81</t>
  </si>
  <si>
    <t>even distribution between 0.05 and 0.10 (target)</t>
  </si>
  <si>
    <t>even distribution between 0.15 and 0.17 (particle-particle)</t>
  </si>
  <si>
    <t>evenly spaced between 0.2 and 0.6 (target 90°)</t>
  </si>
  <si>
    <t>evenly spaced between 0.2 and 0.5 (particle-particle)</t>
  </si>
  <si>
    <t>evenly spaced between 0.3 and 0.65 (target 60°)</t>
  </si>
  <si>
    <t>independent of T, impact velocity, chemical composition, use of target</t>
  </si>
  <si>
    <t>(7.5 ± 3.5) %</t>
  </si>
  <si>
    <t>(80.5 ± 9.5) %</t>
  </si>
  <si>
    <t>Zamankhan</t>
  </si>
  <si>
    <t>likely 255 (production in kitchen freezer)</t>
  </si>
  <si>
    <t>likely (not stated) 255 (production in kitchen freezer)</t>
  </si>
  <si>
    <t>axis of rotation very close to pendulum's centre of mass</t>
  </si>
  <si>
    <t>ice ball attached to edge of disk, counter weight on other side</t>
  </si>
  <si>
    <t>pendulum period 30 - 60 s</t>
  </si>
  <si>
    <t>150 - 175</t>
  </si>
  <si>
    <t>0.00015 - 0.051</t>
  </si>
  <si>
    <t>0.25 constant above 1 cm/s</t>
  </si>
  <si>
    <t>minimum frost (can't be excluded)</t>
  </si>
  <si>
    <t>relatively free of dust/gas</t>
  </si>
  <si>
    <r>
      <t>quasi-elastic and inelastic regime separated by critical velocity v</t>
    </r>
    <r>
      <rPr>
        <vertAlign val="subscript"/>
        <sz val="11"/>
        <color theme="1"/>
        <rFont val="Calibri"/>
        <family val="2"/>
        <scheme val="minor"/>
      </rPr>
      <t>c</t>
    </r>
  </si>
  <si>
    <t>30 (sphere)</t>
  </si>
  <si>
    <t>113 - 269 (collisions)</t>
  </si>
  <si>
    <t xml:space="preserve">production of sphere: </t>
  </si>
  <si>
    <t>two ice blocks (XxYxZ) used:</t>
  </si>
  <si>
    <t xml:space="preserve">  100x100x100 (block) (245-269 K)</t>
  </si>
  <si>
    <t xml:space="preserve">   90 x  90 x  35 (block) (113-215 K)</t>
  </si>
  <si>
    <t xml:space="preserve">  (ice block planed and polished)</t>
  </si>
  <si>
    <t xml:space="preserve">  (no roughening by sublimation)</t>
  </si>
  <si>
    <t>multiple collisions observed for same sphere (bouncing)</t>
  </si>
  <si>
    <t>any collisions after fracturing collision not taken into account</t>
  </si>
  <si>
    <t>definition: largest fragment &lt; 95 % of original mass</t>
  </si>
  <si>
    <t>more likely at higher velocities</t>
  </si>
  <si>
    <t>wide overlap with cracking collisions for 100 - 200 cm/s</t>
  </si>
  <si>
    <r>
      <t>around v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: small (10 m/s) overlap of bouncing and cracking</t>
    </r>
  </si>
  <si>
    <r>
      <t>v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increases with decreasing temperature (25 cm/s @ 269 K, 61 cm/s @ 245 K, 180 cm/s @ 113-215 K)</t>
    </r>
  </si>
  <si>
    <t>comparison with other experiments:</t>
  </si>
  <si>
    <t xml:space="preserve">  fracture becomes harder to occur for smaller radius</t>
  </si>
  <si>
    <t>55</t>
  </si>
  <si>
    <t>uncontrolled surface</t>
  </si>
  <si>
    <t>Structure, stability and evolution of Saturn's rings</t>
  </si>
  <si>
    <t>Measurement of restitution coefficients of ice at low temperatures</t>
  </si>
  <si>
    <t>Collisional properties of ice spheres at low impact velocities</t>
  </si>
  <si>
    <t>pendulum period 10 - 40 s</t>
  </si>
  <si>
    <t xml:space="preserve">  of curvature, they moulded them</t>
  </si>
  <si>
    <t xml:space="preserve">  onto ice spheres of the same size</t>
  </si>
  <si>
    <t>spheres produced by freezing in moulds</t>
  </si>
  <si>
    <t>roughened (by sublimation)</t>
  </si>
  <si>
    <t>conditions as above unless stated</t>
  </si>
  <si>
    <t>200-220 (roughening by sublimation)</t>
  </si>
  <si>
    <r>
      <t>probably 10</t>
    </r>
    <r>
      <rPr>
        <vertAlign val="superscript"/>
        <sz val="11"/>
        <color theme="1"/>
        <rFont val="Calibri"/>
        <family val="2"/>
        <scheme val="minor"/>
      </rPr>
      <t>-5</t>
    </r>
    <r>
      <rPr>
        <sz val="11"/>
        <color theme="1"/>
        <rFont val="Calibri"/>
        <family val="2"/>
        <scheme val="minor"/>
      </rPr>
      <t xml:space="preserve"> for sublimation roughening</t>
    </r>
  </si>
  <si>
    <t xml:space="preserve">  (remove frost by blowing dry</t>
  </si>
  <si>
    <t xml:space="preserve">  before experiments)</t>
  </si>
  <si>
    <t xml:space="preserve">  nitrogen over contact surfaces</t>
  </si>
  <si>
    <t xml:space="preserve">50 </t>
  </si>
  <si>
    <t>(and  radii of curvature: 25, 50, 100, 200)</t>
  </si>
  <si>
    <t xml:space="preserve">  when investigating different radii</t>
  </si>
  <si>
    <t>85 - 140 (collisions)</t>
  </si>
  <si>
    <t>decreasing with increasing surface roughness</t>
  </si>
  <si>
    <t>especially first collisions strongly affected</t>
  </si>
  <si>
    <r>
      <t xml:space="preserve">frost layer 10 - 30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 thick</t>
    </r>
  </si>
  <si>
    <t>effect of frost stronger than effect of roughness by sublimation</t>
  </si>
  <si>
    <t>independent of temperature, pressure (no significant effect)</t>
  </si>
  <si>
    <t>independent of radius of curvature (for smoothest spheres)</t>
  </si>
  <si>
    <t>no sticking contacts in several 100 collisions</t>
  </si>
  <si>
    <t>pendulum has 2D freedom of motion</t>
  </si>
  <si>
    <t>pendulum period 10 s</t>
  </si>
  <si>
    <t>(nitrogen atmosphere)</t>
  </si>
  <si>
    <t xml:space="preserve">  (ice brick macroscopically level)</t>
  </si>
  <si>
    <t>all collisions slightly fractured the ice block surface</t>
  </si>
  <si>
    <t>every collision hits a different spot -&gt; no saturation effect (as in Hatzes 1988)</t>
  </si>
  <si>
    <t>glancing impacts</t>
  </si>
  <si>
    <t>tangential component increases with increasing tangential v</t>
  </si>
  <si>
    <t>they investigated three types of</t>
  </si>
  <si>
    <t xml:space="preserve">  surfaces (not stated which), but</t>
  </si>
  <si>
    <t xml:space="preserve">  saw no significant differences</t>
  </si>
  <si>
    <t xml:space="preserve">  (ices are probably locally rough)</t>
  </si>
  <si>
    <r>
      <t xml:space="preserve">  (roughness of sphere &lt; 10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</si>
  <si>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r>
      <t xml:space="preserve">  (roughness of block </t>
    </r>
    <r>
      <rPr>
        <sz val="11"/>
        <color theme="1"/>
        <rFont val="Calibri"/>
        <family val="2"/>
      </rPr>
      <t xml:space="preserve">≈ 200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</rPr>
      <t>m)</t>
    </r>
  </si>
  <si>
    <t>The coefficient of restitution of ice particles in glancing collisions: experimental results for unfrosted surfaces</t>
  </si>
  <si>
    <t>smooth (unfrosted)</t>
  </si>
  <si>
    <t>100</t>
  </si>
  <si>
    <t>0.01</t>
  </si>
  <si>
    <t>quasi-free collisions</t>
  </si>
  <si>
    <t>"pendulum"</t>
  </si>
  <si>
    <t>ice ball on 2 light lines (10 m long) impacting 4 kg ice block</t>
  </si>
  <si>
    <t>likely 255</t>
  </si>
  <si>
    <t xml:space="preserve">  store resulting sphere in cold room (263)</t>
  </si>
  <si>
    <t xml:space="preserve">  slowly melt ice cube between brass molds (288-298)</t>
  </si>
  <si>
    <t>surface of ice brick: thin layer of water frozen on top at just below 273</t>
  </si>
  <si>
    <t xml:space="preserve">  (any frost compacted by preliminary</t>
  </si>
  <si>
    <t xml:space="preserve">  collisions before real experiments)</t>
  </si>
  <si>
    <t>(40, 48, 60, 101)</t>
  </si>
  <si>
    <t>masses: 34 g, 58 g, 112 g, 538 g</t>
  </si>
  <si>
    <t>experiment carried out inside commercial deep freezer</t>
  </si>
  <si>
    <t>spheres produced by freezing in aluminum moulds</t>
  </si>
  <si>
    <t>spheres produced by freezing in plastic moulds in commercial freezer</t>
  </si>
  <si>
    <t>procedures continually exposed iceballs to the atmoshpere at different</t>
  </si>
  <si>
    <t xml:space="preserve">  temperatures and humidities</t>
  </si>
  <si>
    <t>variety of frost conditions</t>
  </si>
  <si>
    <t>1013 (production)</t>
  </si>
  <si>
    <t>Mass dependence of energy loss in collisions of icy spheres: An experimental study</t>
  </si>
  <si>
    <r>
      <t>1.3 x 10</t>
    </r>
    <r>
      <rPr>
        <vertAlign val="superscript"/>
        <sz val="11"/>
        <color theme="1"/>
        <rFont val="Calibri"/>
        <family val="2"/>
        <scheme val="minor"/>
      </rPr>
      <t>-5</t>
    </r>
    <r>
      <rPr>
        <sz val="11"/>
        <color theme="1"/>
        <rFont val="Calibri"/>
        <family val="2"/>
        <scheme val="minor"/>
      </rPr>
      <t xml:space="preserve"> - 1013</t>
    </r>
  </si>
  <si>
    <t>measure sticking force between two frost coated plates</t>
  </si>
  <si>
    <t>70 - 160</t>
  </si>
  <si>
    <t xml:space="preserve">  lower plate: brass (temperature monitoring and controll</t>
  </si>
  <si>
    <t xml:space="preserve">  upper plate: small aluminum disk (0.785 cm²)</t>
  </si>
  <si>
    <t>cryo-liquid: nitrogen</t>
  </si>
  <si>
    <t>water deposition by "wet" nitrogen/helium gas flow</t>
  </si>
  <si>
    <t xml:space="preserve">  gas flow rates for deposition: 22 &amp; 2.4 ml/s</t>
  </si>
  <si>
    <t xml:space="preserve">  gas flow parallel to deposition surface, 1.5 cm away</t>
  </si>
  <si>
    <t>compression of frost bewteen plate by weight on top of plate</t>
  </si>
  <si>
    <t xml:space="preserve">  (1.6 g, 16 g, 22 g, 110 g)</t>
  </si>
  <si>
    <t>repeated contacts of the same surfaces: no sticking after a few contacts</t>
  </si>
  <si>
    <t xml:space="preserve">  direct condensation of water on plate possible</t>
  </si>
  <si>
    <t xml:space="preserve">  deposition of micro-snowflakes more likely</t>
  </si>
  <si>
    <t>porous frost layer advatageous for sticking</t>
  </si>
  <si>
    <t xml:space="preserve">    deposited on surface, frost layer becomes very</t>
  </si>
  <si>
    <t xml:space="preserve">    porous with dendritic structures -&gt; velcro</t>
  </si>
  <si>
    <r>
      <t xml:space="preserve">  if 10 - 100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m-sized snowflakes form and are</t>
    </r>
  </si>
  <si>
    <t xml:space="preserve">  longer deposition times (20 min ) tend to</t>
  </si>
  <si>
    <t>thickness of frost layer: up to 2 mm</t>
  </si>
  <si>
    <t xml:space="preserve">    smoothen frost layer and increase its density</t>
  </si>
  <si>
    <t>lot of scatter in sticking force results</t>
  </si>
  <si>
    <r>
      <t xml:space="preserve">sticking force increases </t>
    </r>
    <r>
      <rPr>
        <sz val="11"/>
        <color theme="1"/>
        <rFont val="Calibri"/>
        <family val="2"/>
      </rPr>
      <t xml:space="preserve">≈ linearly </t>
    </r>
    <r>
      <rPr>
        <sz val="11"/>
        <color theme="1"/>
        <rFont val="Calibri"/>
        <family val="2"/>
        <scheme val="minor"/>
      </rPr>
      <t>with deposition time up to maximum</t>
    </r>
  </si>
  <si>
    <t>sticking force rather depends on density and porosity than on thickness of frost layer</t>
  </si>
  <si>
    <t xml:space="preserve">  -&gt; particle's core material will have little influence on stickiness</t>
  </si>
  <si>
    <t>sticking force increases with force pressing surfaces together up to maximum</t>
  </si>
  <si>
    <t xml:space="preserve">  then decreases (at some point frost layer must be crushed between plates)</t>
  </si>
  <si>
    <t>for collisions pressing force depends on impact velocity and thickness of frost layer</t>
  </si>
  <si>
    <t xml:space="preserve">  (increasing with velocity, decreasing with thickness)</t>
  </si>
  <si>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 xml:space="preserve"> 100 - 150 (water deposition to grow frost)</t>
    </r>
  </si>
  <si>
    <t>post-heating (plates in contact again after first separation, heating by 20 - 80 K):</t>
  </si>
  <si>
    <t xml:space="preserve">  sticking set in again as soon as frost was heated above 140 K (stayed sticky upon cooling)</t>
  </si>
  <si>
    <t xml:space="preserve">  annealing below 130 K -&gt; no sticking</t>
  </si>
  <si>
    <t xml:space="preserve">  then decreases rapidly to almost zero (maximum reached earlier for higher pressures)</t>
  </si>
  <si>
    <t xml:space="preserve">  significant stickking mostly in range</t>
  </si>
  <si>
    <r>
      <t xml:space="preserve">  300 - 600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</si>
  <si>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>they suggest amorphous or mixed frost for T &lt; 140 K</t>
  </si>
  <si>
    <t xml:space="preserve">  and onset of crystallisation at T = 140 K</t>
  </si>
  <si>
    <t>The sticking properties of water frost produced under various ambient conditions</t>
  </si>
  <si>
    <t>Wang</t>
  </si>
  <si>
    <t>Wurm</t>
  </si>
  <si>
    <t>Teiser</t>
  </si>
  <si>
    <t>Hertzsch</t>
  </si>
  <si>
    <t>Zsom</t>
  </si>
  <si>
    <t>Güttler</t>
  </si>
  <si>
    <r>
      <t>quasi-elastic region: (below critical velocity v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</t>
    </r>
  </si>
  <si>
    <r>
      <t xml:space="preserve">  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 xml:space="preserve"> velocity independent</t>
    </r>
  </si>
  <si>
    <t>critical velocity = onset of fracturing</t>
  </si>
  <si>
    <t xml:space="preserve">  comment:</t>
  </si>
  <si>
    <t xml:space="preserve">    I doubt they had amorphous frost at all (fast deposition)</t>
  </si>
  <si>
    <t>frost free</t>
  </si>
  <si>
    <t>(2.8, 8, 16, 30, 72)</t>
  </si>
  <si>
    <t>(eccentricity</t>
  </si>
  <si>
    <r>
      <t xml:space="preserve">  0.92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0.04)</t>
    </r>
  </si>
  <si>
    <t xml:space="preserve">  of 2.8 mm:</t>
  </si>
  <si>
    <t>2.8 mm spheres composed of sub-mm radius polycrystalline ice</t>
  </si>
  <si>
    <t>larger spheres and ice blocks composed of polycrystalline ice</t>
  </si>
  <si>
    <t xml:space="preserve">  (columnar grains a few cm in radius)</t>
  </si>
  <si>
    <t xml:space="preserve">  77 (2.8 mm sample: frozen in liquid nitrogen from droplets)</t>
  </si>
  <si>
    <t xml:space="preserve">  288-298 (larger spheres: slowly melt ice cube between brass molds)</t>
  </si>
  <si>
    <t xml:space="preserve">  100x100x100 (block) (2.8 - 30 mm samples)</t>
  </si>
  <si>
    <t xml:space="preserve">  280x280x280 (block) (72 mm samples)</t>
  </si>
  <si>
    <t xml:space="preserve">  261 (store resulting sphere in cold room)</t>
  </si>
  <si>
    <t>(smooth)</t>
  </si>
  <si>
    <t>(frosted)</t>
  </si>
  <si>
    <t>(droptower</t>
  </si>
  <si>
    <t xml:space="preserve">(parbolic </t>
  </si>
  <si>
    <t xml:space="preserve">  flight)</t>
  </si>
  <si>
    <t xml:space="preserve">  Bremen)</t>
  </si>
  <si>
    <t xml:space="preserve">  lab)</t>
  </si>
  <si>
    <t>(central</t>
  </si>
  <si>
    <t xml:space="preserve">  impacts)</t>
  </si>
  <si>
    <t>(glancing</t>
  </si>
  <si>
    <t>(rough)</t>
  </si>
  <si>
    <r>
      <t>inelastic region: (above v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     (only largest fragment tracked)</t>
    </r>
  </si>
  <si>
    <r>
      <t>v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increases with decreasing particle radius</t>
    </r>
  </si>
  <si>
    <t>fracture becomes harder to occur for smaller radius</t>
  </si>
  <si>
    <r>
      <t xml:space="preserve">  v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increases with decreasing particle radius</t>
    </r>
  </si>
  <si>
    <r>
      <t>degree of fracture (sphere and block) increased with increasing 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and radius</t>
    </r>
  </si>
  <si>
    <r>
      <t>largest fracture mass rapidly decreased with increasing v</t>
    </r>
    <r>
      <rPr>
        <vertAlign val="subscript"/>
        <sz val="11"/>
        <color theme="1"/>
        <rFont val="Calibri"/>
        <family val="2"/>
        <scheme val="minor"/>
      </rPr>
      <t>i</t>
    </r>
  </si>
  <si>
    <r>
      <t xml:space="preserve">  average increasing with increasing particle size (0.71 </t>
    </r>
    <r>
      <rPr>
        <sz val="11"/>
        <color theme="1"/>
        <rFont val="Calibri"/>
        <family val="2"/>
      </rPr>
      <t>± 0.09</t>
    </r>
    <r>
      <rPr>
        <sz val="11"/>
        <color theme="1"/>
        <rFont val="Calibri"/>
        <family val="2"/>
        <scheme val="minor"/>
      </rPr>
      <t xml:space="preserve"> @ 2.8 mm, 0.95 ± 0.04 @ 72 mm), </t>
    </r>
    <r>
      <rPr>
        <sz val="11"/>
        <color theme="1"/>
        <rFont val="Symbol"/>
        <family val="1"/>
        <charset val="2"/>
      </rPr>
      <t>e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≈ 1 (size-independent)</t>
    </r>
  </si>
  <si>
    <t>Size dependence of restitution coefficients of ice in relation to collision strength</t>
  </si>
  <si>
    <t>(spontaneous</t>
  </si>
  <si>
    <t xml:space="preserve">  dipoles)</t>
  </si>
  <si>
    <t>measure ferro-electricity with Kelvin contact potential difference probe</t>
  </si>
  <si>
    <r>
      <t>1.2 x 10</t>
    </r>
    <r>
      <rPr>
        <vertAlign val="superscript"/>
        <sz val="11"/>
        <color theme="1"/>
        <rFont val="Calibri"/>
        <family val="2"/>
        <scheme val="minor"/>
      </rPr>
      <t>-6</t>
    </r>
  </si>
  <si>
    <t>31 - 35</t>
  </si>
  <si>
    <t>vapour deposition of thin films on Pt(111) crystal substrate</t>
  </si>
  <si>
    <t xml:space="preserve">  molecular beam (normal incident)</t>
  </si>
  <si>
    <t xml:space="preserve">  directed tube</t>
  </si>
  <si>
    <t xml:space="preserve">  background</t>
  </si>
  <si>
    <t>dosing methods:</t>
  </si>
  <si>
    <t>Iedema</t>
  </si>
  <si>
    <t>1998</t>
  </si>
  <si>
    <t>&amp; water/hexane mix</t>
  </si>
  <si>
    <t>40 - 130</t>
  </si>
  <si>
    <t>compact amorphous (molecular beam below 120 K)</t>
  </si>
  <si>
    <t>crystalline (molecular beam above 120 K)</t>
  </si>
  <si>
    <t>porous amorphous (tube and background dosing at low T)</t>
  </si>
  <si>
    <t>density of molecular beam deposition assumed</t>
  </si>
  <si>
    <t xml:space="preserve">  to be 0.7 g/cm³</t>
  </si>
  <si>
    <t>thin film</t>
  </si>
  <si>
    <r>
      <t xml:space="preserve">thickness: a few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</si>
  <si>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>fluffy</t>
  </si>
  <si>
    <t>Dipole Moment</t>
  </si>
  <si>
    <t>molecular beam deposition:</t>
  </si>
  <si>
    <r>
      <t xml:space="preserve">  voltage increases linear with thickness (33 V/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 @ 31 K)</t>
    </r>
  </si>
  <si>
    <r>
      <t xml:space="preserve">  = 3.7 x 10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D/molecule</t>
    </r>
  </si>
  <si>
    <t>background deposition:     (only one data point)</t>
  </si>
  <si>
    <t xml:space="preserve">  only 7 % of above voltage</t>
  </si>
  <si>
    <r>
      <t xml:space="preserve">  = 2.6 x 10</t>
    </r>
    <r>
      <rPr>
        <vertAlign val="superscript"/>
        <sz val="11"/>
        <color theme="1"/>
        <rFont val="Calibri"/>
        <family val="2"/>
        <scheme val="minor"/>
      </rPr>
      <t>-4</t>
    </r>
    <r>
      <rPr>
        <sz val="11"/>
        <color theme="1"/>
        <rFont val="Calibri"/>
        <family val="2"/>
        <scheme val="minor"/>
      </rPr>
      <t xml:space="preserve"> D/molecule</t>
    </r>
  </si>
  <si>
    <t>dipole moment decreases with increasing deposition T</t>
  </si>
  <si>
    <t>symmetrical grain will have no net dipole moment</t>
  </si>
  <si>
    <t>assymetricity, temperature changes, collisions, fragmentation</t>
  </si>
  <si>
    <t xml:space="preserve">  can cause net dipole moments (a few 100 charges per grain)</t>
  </si>
  <si>
    <r>
      <t>local plasma densities (e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and S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(sulfur ions)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 xml:space="preserve"> 400 cm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)</t>
    </r>
  </si>
  <si>
    <t xml:space="preserve">  will shield/neutralise grains within 10 - 70 min</t>
  </si>
  <si>
    <t xml:space="preserve">  =&gt; few hundred volts</t>
  </si>
  <si>
    <t>(mechanical</t>
  </si>
  <si>
    <t xml:space="preserve">  inelasticity)</t>
  </si>
  <si>
    <t>vapour deposition of film on copper substrate</t>
  </si>
  <si>
    <t>free fall collision of ceramic ball with film</t>
  </si>
  <si>
    <t>baffled can (2 mm above substrate) closely reproduces background dosing</t>
  </si>
  <si>
    <t>ultra-high vacuum chamber</t>
  </si>
  <si>
    <r>
      <t xml:space="preserve">deposition rate 10 - 45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m/h</t>
    </r>
  </si>
  <si>
    <t>40 (deposition)</t>
  </si>
  <si>
    <t>40 - 140 (collisions)</t>
  </si>
  <si>
    <t>area: several cm²</t>
  </si>
  <si>
    <t>ceramic ball: 3.2 mm</t>
  </si>
  <si>
    <t>contaminated water still forms dipoles</t>
  </si>
  <si>
    <t>increasing with increasing collision T</t>
  </si>
  <si>
    <t>lower and less scatter than for crystalline ice collisions</t>
  </si>
  <si>
    <t>amorphous</t>
  </si>
  <si>
    <t>highest possible porosity (no value stated)</t>
  </si>
  <si>
    <t>amorphous: 0.31 @ 42 K to 0.58 @ 140 K</t>
  </si>
  <si>
    <t>crystalline: 0.34 to 0.85, erratic</t>
  </si>
  <si>
    <t>(crystalline mentioned but not shown)</t>
  </si>
  <si>
    <t>amorphous films did not appear to suffer from fracturing</t>
  </si>
  <si>
    <t>1.5</t>
  </si>
  <si>
    <t>independent of dosing rate</t>
  </si>
  <si>
    <t>Sticky ice grains aid planet formation: unusual properties of cryogenic water ice</t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</si>
  <si>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(ball)</t>
    </r>
  </si>
  <si>
    <r>
      <t>ZrSiO</t>
    </r>
    <r>
      <rPr>
        <vertAlign val="subscript"/>
        <sz val="11"/>
        <color theme="1"/>
        <rFont val="Calibri"/>
        <family val="2"/>
        <scheme val="minor"/>
      </rPr>
      <t>4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</si>
  <si>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</si>
  <si>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t>Kothe</t>
  </si>
  <si>
    <t>Meisner</t>
  </si>
  <si>
    <t>Weidling</t>
  </si>
  <si>
    <t>Beitz</t>
  </si>
  <si>
    <t>Garaud</t>
  </si>
  <si>
    <t>Krijt</t>
  </si>
  <si>
    <t>Seizinger</t>
  </si>
  <si>
    <t>Windmark</t>
  </si>
  <si>
    <r>
      <t xml:space="preserve">smooth </t>
    </r>
    <r>
      <rPr>
        <i/>
        <sz val="11"/>
        <color theme="0" tint="-0.499984740745262"/>
        <rFont val="Calibri"/>
        <family val="2"/>
        <scheme val="minor"/>
      </rPr>
      <t>(2.8 mm don't look smooth)</t>
    </r>
  </si>
  <si>
    <t>iron</t>
  </si>
  <si>
    <t>4</t>
  </si>
  <si>
    <t xml:space="preserve">  volume fraction of beads in cell: 19 %</t>
  </si>
  <si>
    <t xml:space="preserve">  vibration to initiate motion</t>
  </si>
  <si>
    <t>microgravity (prabolic flight)</t>
  </si>
  <si>
    <t>maximum cell velocities: 0.3 - 2.5</t>
  </si>
  <si>
    <t xml:space="preserve">  flat round glas cell, sitting on its side</t>
  </si>
  <si>
    <t>high speed camera</t>
  </si>
  <si>
    <t>they on't observe real clustering after stopping the vibration,</t>
  </si>
  <si>
    <t xml:space="preserve">  but rather alignment of beads along wavy lines</t>
  </si>
  <si>
    <t xml:space="preserve">  no electrostatic effects observed</t>
  </si>
  <si>
    <r>
      <t xml:space="preserve">relative normal impact velocity: </t>
    </r>
    <r>
      <rPr>
        <sz val="11"/>
        <color theme="1"/>
        <rFont val="Calibri"/>
        <family val="2"/>
      </rPr>
      <t>≈ 0.01 - 0.95</t>
    </r>
  </si>
  <si>
    <t>increasing with increasing impact velocity, constant (0.9) for v &gt; 30 cm/s</t>
  </si>
  <si>
    <t>a complete theory should include rotational + translational degrees of freedom and a velocity distribution with the correct</t>
  </si>
  <si>
    <t xml:space="preserve">  simplification and averages can't reprouce the rapid loss of energy in the system</t>
  </si>
  <si>
    <t>iron beads in 2D-configuration (no rotational analysis)</t>
  </si>
  <si>
    <t>central collisions</t>
  </si>
  <si>
    <t>double pendulum</t>
  </si>
  <si>
    <t xml:space="preserve">  two identical spheres </t>
  </si>
  <si>
    <t>acrylic</t>
  </si>
  <si>
    <t>ceramic</t>
  </si>
  <si>
    <t>steel</t>
  </si>
  <si>
    <t xml:space="preserve">  each suspended by two thin resilient strands (100 mm long)</t>
  </si>
  <si>
    <t>stroboscopic photographs</t>
  </si>
  <si>
    <r>
      <t>increasing with increasing impact velocity (all three materials), constant (</t>
    </r>
    <r>
      <rPr>
        <sz val="11"/>
        <color theme="1"/>
        <rFont val="Calibri"/>
        <family val="2"/>
      </rPr>
      <t>≈ 0.9 - 0.95, material dependent) for v &gt; 0.2 m/s</t>
    </r>
  </si>
  <si>
    <t xml:space="preserve">  ceramic: 0.95, steel: 0.90, acrylic: 0.91</t>
  </si>
  <si>
    <t xml:space="preserve">  velocity dependence best describd y visco-elastic theory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</si>
  <si>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frosted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</si>
  <si>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frosted</t>
    </r>
  </si>
  <si>
    <t>methanol frosted</t>
  </si>
  <si>
    <t xml:space="preserve">(methanol </t>
  </si>
  <si>
    <t xml:space="preserve">  frosted)</t>
  </si>
  <si>
    <t xml:space="preserve">(water </t>
  </si>
  <si>
    <t>Velocity-dependent restitution coefficient and granular cooling in microgravity</t>
  </si>
  <si>
    <t>High apparent adhesion energy in the breakdown of normal restitution for binary impacts of small spheres at low speed</t>
  </si>
  <si>
    <t>Energy loss and sticking mechanisms on particle aggregation in planetesimal formation</t>
  </si>
  <si>
    <r>
      <t>(CO</t>
    </r>
    <r>
      <rPr>
        <vertAlign val="sub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 xml:space="preserve"> frosted)</t>
    </r>
  </si>
  <si>
    <t>Hartmann</t>
  </si>
  <si>
    <t>1978</t>
  </si>
  <si>
    <t>McDonald</t>
  </si>
  <si>
    <t>1989</t>
  </si>
  <si>
    <t>Mass Transfer</t>
  </si>
  <si>
    <t>v = 4 - 10 cm/s: surface of ice particles fractures</t>
  </si>
  <si>
    <t xml:space="preserve">  increased erosion expected, but rate not measured</t>
  </si>
  <si>
    <t>1991</t>
  </si>
  <si>
    <t>at low speeds water frosted ice particles will stick together</t>
  </si>
  <si>
    <t>pendulum has 1D freedom of motion</t>
  </si>
  <si>
    <t>contact time decreases with increasing impact velocity and increasing frost thickness</t>
  </si>
  <si>
    <t xml:space="preserve">  fast collisions on clean surfaces: 1 ms, impact force &gt; 1 N</t>
  </si>
  <si>
    <r>
      <t xml:space="preserve">  low speed collisions on frost coated surfaces (100 - 300 </t>
    </r>
    <r>
      <rPr>
        <sz val="11"/>
        <color theme="1"/>
        <rFont val="Calibri"/>
        <family val="2"/>
      </rPr>
      <t>μm thick): ≈ 600 ms, impact force ≈ 250 dyn = 2.5 x 10</t>
    </r>
    <r>
      <rPr>
        <vertAlign val="superscript"/>
        <sz val="11"/>
        <color theme="1"/>
        <rFont val="Calibri"/>
        <family val="2"/>
      </rPr>
      <t>-3</t>
    </r>
    <r>
      <rPr>
        <sz val="11"/>
        <color theme="1"/>
        <rFont val="Calibri"/>
        <family val="2"/>
      </rPr>
      <t xml:space="preserve"> N</t>
    </r>
  </si>
  <si>
    <t>frost bond is elastic and can be stretched like a spring before it breaks</t>
  </si>
  <si>
    <r>
      <t xml:space="preserve">typical values of sticking force: several 100 dyn (frost thickness 300 </t>
    </r>
    <r>
      <rPr>
        <sz val="11"/>
        <color theme="1"/>
        <rFont val="Calibri"/>
        <family val="2"/>
      </rPr>
      <t>μm)</t>
    </r>
  </si>
  <si>
    <t>1013 (collisions)</t>
  </si>
  <si>
    <t>195 (frost deposition)</t>
  </si>
  <si>
    <t>110 - 150 (collisions)</t>
  </si>
  <si>
    <t>100 - 110 (frost deposition)</t>
  </si>
  <si>
    <t>frost deposited in three consecutive runs</t>
  </si>
  <si>
    <t xml:space="preserve">  on the same surfaces</t>
  </si>
  <si>
    <t xml:space="preserve">  (after subliming previous frost layer away)</t>
  </si>
  <si>
    <t>sticking forces smaller for each consecutive frost deposition</t>
  </si>
  <si>
    <t xml:space="preserve">    surface roughening by sublimation</t>
  </si>
  <si>
    <t xml:space="preserve">  potential explanations: incomplete sublimation of previous layer or</t>
  </si>
  <si>
    <t>sticking force increases linearly with increasing impact v (v &lt; 0.3 cm/s)</t>
  </si>
  <si>
    <t xml:space="preserve">  v &gt; 0.3 cm/s: frost damaged </t>
  </si>
  <si>
    <t xml:space="preserve">    =&gt; sticking rapidly decreases with increasing v</t>
  </si>
  <si>
    <t>0.0002 - 0.005</t>
  </si>
  <si>
    <t>0.0001 - 0.03</t>
  </si>
  <si>
    <t>100 - 158</t>
  </si>
  <si>
    <r>
      <t xml:space="preserve">stronger variations of </t>
    </r>
    <r>
      <rPr>
        <sz val="11"/>
        <color theme="1"/>
        <rFont val="Calibri"/>
        <family val="2"/>
      </rPr>
      <t>ε</t>
    </r>
    <r>
      <rPr>
        <sz val="11"/>
        <color theme="1"/>
        <rFont val="Calibri"/>
        <family val="2"/>
        <scheme val="minor"/>
      </rPr>
      <t xml:space="preserve"> with temperature than for water frost</t>
    </r>
  </si>
  <si>
    <t xml:space="preserve">  ε decreased with increasing particle size</t>
  </si>
  <si>
    <t>scatter of ε increases with decreasing particle size for both regions</t>
  </si>
  <si>
    <t>they also state a model based function describing the velocity, particle size, and temperature dependece of ε (complicated)</t>
  </si>
  <si>
    <t>in inelastic regime ε decreases with increasing T (and shattering becomes more likely)</t>
  </si>
  <si>
    <t>quasi-elastic regime: ε almost constant 0.88</t>
  </si>
  <si>
    <t>wide spread of ε (0.2 for individual averages at same mass)</t>
  </si>
  <si>
    <t>scatter of ε increasing with increasing surface roughness</t>
  </si>
  <si>
    <t>scatter of ε increasing with increasing surface frost</t>
  </si>
  <si>
    <r>
      <t xml:space="preserve">  ε decreased with increasing velocity: ε = ε</t>
    </r>
    <r>
      <rPr>
        <vertAlign val="subscript"/>
        <sz val="11"/>
        <color theme="1"/>
        <rFont val="Calibri"/>
        <family val="2"/>
        <scheme val="minor"/>
      </rPr>
      <t>qe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· (v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/v</t>
    </r>
    <r>
      <rPr>
        <vertAlign val="subscript"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>)</t>
    </r>
    <r>
      <rPr>
        <vertAlign val="superscript"/>
        <sz val="11"/>
        <color theme="1"/>
        <rFont val="Calibri"/>
        <family val="2"/>
      </rPr>
      <t>- log(vi/vc)</t>
    </r>
    <r>
      <rPr>
        <sz val="11"/>
        <color theme="1"/>
        <rFont val="Calibri"/>
        <family val="2"/>
      </rPr>
      <t xml:space="preserve"> </t>
    </r>
  </si>
  <si>
    <r>
      <t>ε temperature independent (insignificant dependence) for low T and low 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(in bouncing regime)</t>
    </r>
  </si>
  <si>
    <r>
      <t>inelastic regime: ε(v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 = (v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-log(vi/vc)</t>
    </r>
    <r>
      <rPr>
        <sz val="11"/>
        <color theme="1"/>
        <rFont val="Calibri"/>
        <family val="2"/>
        <scheme val="minor"/>
      </rPr>
      <t xml:space="preserve"> (decreases with increasing 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     (only largest fragment tracked)</t>
    </r>
  </si>
  <si>
    <t xml:space="preserve">ε temperature independent (insignificant dependence) </t>
  </si>
  <si>
    <r>
      <t>quasi-elastic regime: ε(v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) = </t>
    </r>
    <r>
      <rPr>
        <sz val="14"/>
        <color theme="1"/>
        <rFont val="Calibri"/>
        <family val="2"/>
      </rPr>
      <t>√</t>
    </r>
    <r>
      <rPr>
        <sz val="11"/>
        <color theme="1"/>
        <rFont val="Calibri"/>
        <family val="2"/>
      </rPr>
      <t>1-5.3·</t>
    </r>
    <r>
      <rPr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-0.52</t>
    </r>
    <r>
      <rPr>
        <sz val="14"/>
        <color theme="1"/>
        <rFont val="Calibri"/>
        <family val="2"/>
        <scheme val="minor"/>
      </rPr>
      <t>'</t>
    </r>
    <r>
      <rPr>
        <sz val="11"/>
        <color theme="1"/>
        <rFont val="Calibri"/>
        <family val="2"/>
        <scheme val="minor"/>
      </rPr>
      <t xml:space="preserve"> decreases with decreasing v</t>
    </r>
    <r>
      <rPr>
        <vertAlign val="subscript"/>
        <sz val="11"/>
        <color theme="1"/>
        <rFont val="Calibri"/>
        <family val="2"/>
        <scheme val="minor"/>
      </rPr>
      <t>i</t>
    </r>
  </si>
  <si>
    <t>they have a complicated model for ε(m) that doesn't fit the data terribly well</t>
  </si>
  <si>
    <r>
      <t xml:space="preserve">decreasing with increasing impact velocity: ε </t>
    </r>
    <r>
      <rPr>
        <sz val="11"/>
        <color theme="1"/>
        <rFont val="Calibri"/>
        <family val="2"/>
      </rPr>
      <t>≈ (0.515 ± 0.010) · v</t>
    </r>
    <r>
      <rPr>
        <vertAlign val="superscript"/>
        <sz val="11"/>
        <color theme="1"/>
        <rFont val="Calibri"/>
        <family val="2"/>
      </rPr>
      <t>- 0.165 ± 0.025</t>
    </r>
  </si>
  <si>
    <r>
      <t xml:space="preserve">  additional degree of freedom slightly reduced velocity dependence and ε at low velocities increased scatter            &lt;</t>
    </r>
    <r>
      <rPr>
        <sz val="11"/>
        <color theme="1"/>
        <rFont val="Calibri"/>
        <family val="2"/>
      </rPr>
      <t>−−−&gt;</t>
    </r>
  </si>
  <si>
    <t>ε ≈ 0.5 at v &gt; 0.8 cm/s</t>
  </si>
  <si>
    <r>
      <t>normal component behaves as for central impacts: ε ≈ (0.500 ± 0.009) · v</t>
    </r>
    <r>
      <rPr>
        <vertAlign val="superscript"/>
        <sz val="11"/>
        <color theme="1"/>
        <rFont val="Calibri"/>
        <family val="2"/>
        <scheme val="minor"/>
      </rPr>
      <t>- 0.066 ± 0.008</t>
    </r>
    <r>
      <rPr>
        <sz val="11"/>
        <color theme="1"/>
        <rFont val="Calibri"/>
        <family val="2"/>
        <scheme val="minor"/>
      </rPr>
      <t xml:space="preserve"> (weaker v-dependence than central impacts)</t>
    </r>
  </si>
  <si>
    <r>
      <t xml:space="preserve">larger scatter of 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 xml:space="preserve"> components than ε for central impacts</t>
    </r>
  </si>
  <si>
    <r>
      <t>ε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≈ 0.5 at v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&gt; 0.8 cm/s              ε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≈ 0.9 at v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&gt; 0.8 cm/s               </t>
    </r>
  </si>
  <si>
    <t>the more glancing the collisions, the smaller the energy loss (higher ε)</t>
  </si>
  <si>
    <r>
      <t xml:space="preserve">scatter of ε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 xml:space="preserve"> 0.2 wide (much larger than errorbars), only little scatter for smoothest spheres</t>
    </r>
  </si>
  <si>
    <r>
      <t>fit for most data:  ε(v,R) = e</t>
    </r>
    <r>
      <rPr>
        <vertAlign val="superscript"/>
        <sz val="11"/>
        <color theme="1"/>
        <rFont val="Calibri"/>
        <family val="2"/>
        <scheme val="minor"/>
      </rPr>
      <t>-( 0.01 R - 0.42) v</t>
    </r>
    <r>
      <rPr>
        <sz val="11"/>
        <color theme="1"/>
        <rFont val="Calibri"/>
        <family val="2"/>
        <scheme val="minor"/>
      </rPr>
      <t xml:space="preserve"> (R = radius of curvature in cm), adequate for thin layer of compacted frost on the surface</t>
    </r>
  </si>
  <si>
    <t>ε increases for repeated collisions of the same surfaces, then saturates (surface fracturing and compaction must saturate)</t>
  </si>
  <si>
    <r>
      <t xml:space="preserve">data can be fitted by powerlaw ε = (0.32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0.02) 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 xml:space="preserve"> v</t>
    </r>
    <r>
      <rPr>
        <vertAlign val="superscript"/>
        <sz val="11"/>
        <color theme="1"/>
        <rFont val="Calibri"/>
        <family val="2"/>
        <scheme val="minor"/>
      </rPr>
      <t>-0.234 ± 0.008</t>
    </r>
    <r>
      <rPr>
        <sz val="11"/>
        <color theme="1"/>
        <rFont val="Calibri"/>
        <family val="2"/>
        <scheme val="minor"/>
      </rPr>
      <t xml:space="preserve"> (v in cm/s)</t>
    </r>
  </si>
  <si>
    <t>ε approaching unity at v = 0.008 cm/s (from fit)</t>
  </si>
  <si>
    <r>
      <t xml:space="preserve">  velocity dependence of ε </t>
    </r>
    <r>
      <rPr>
        <sz val="11"/>
        <color theme="1"/>
        <rFont val="Calibri"/>
        <family val="2"/>
      </rPr>
      <t>to describe an ensemble</t>
    </r>
  </si>
  <si>
    <t>smaller sticking forces than for water frost (10 - 20 dyn)</t>
  </si>
  <si>
    <t xml:space="preserve">  may be explained by lower sublimation temperature (150 K)</t>
  </si>
  <si>
    <t>static setup (rather than dynamic as above)</t>
  </si>
  <si>
    <t xml:space="preserve">  then measure sticking force</t>
  </si>
  <si>
    <t xml:space="preserve">  pressing two frosted flat surfaces together</t>
  </si>
  <si>
    <r>
      <t>sticking forces &gt; 2 x 10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dyn</t>
    </r>
  </si>
  <si>
    <t>Micrometer-sized ice particles for planetary-science experiments - I. Preparation, critical rolling friction force, and specific surface energy</t>
  </si>
  <si>
    <t>(spraying into</t>
  </si>
  <si>
    <t xml:space="preserve">  nitrogen)</t>
  </si>
  <si>
    <t xml:space="preserve">(spraying </t>
  </si>
  <si>
    <t xml:space="preserve">  into liquid </t>
  </si>
  <si>
    <t xml:space="preserve">  atmosphere)</t>
  </si>
  <si>
    <t xml:space="preserve">  cold nitrogen</t>
  </si>
  <si>
    <t>spray droplets with aspirator into liquid nitrogen</t>
  </si>
  <si>
    <t>spray droplets with aspirator into cold nitrogen atmosphere</t>
  </si>
  <si>
    <t>1013</t>
  </si>
  <si>
    <t>77 (production)</t>
  </si>
  <si>
    <t>crystalline (stacking disordered)</t>
  </si>
  <si>
    <t>most likely crystalline (stacking disordered)</t>
  </si>
  <si>
    <t>μm-sized particles: none</t>
  </si>
  <si>
    <r>
      <t>separate particles from liquid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by filtering or evaporation</t>
    </r>
  </si>
  <si>
    <r>
      <t>215 - 245 (production: temperature gradient acrosss liquid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atmosphere)</t>
    </r>
  </si>
  <si>
    <r>
      <t xml:space="preserve">(1.49 </t>
    </r>
    <r>
      <rPr>
        <sz val="11"/>
        <color theme="1"/>
        <rFont val="Calibri"/>
        <family val="2"/>
      </rPr>
      <t>± 0.79) x 10</t>
    </r>
    <r>
      <rPr>
        <vertAlign val="superscript"/>
        <sz val="11"/>
        <color theme="1"/>
        <rFont val="Calibri"/>
        <family val="2"/>
      </rPr>
      <t>-3</t>
    </r>
    <r>
      <rPr>
        <sz val="11"/>
        <color theme="1"/>
        <rFont val="Calibri"/>
        <family val="2"/>
      </rPr>
      <t xml:space="preserve"> arithmeic mean</t>
    </r>
  </si>
  <si>
    <r>
      <t xml:space="preserve">(1.45 </t>
    </r>
    <r>
      <rPr>
        <sz val="11"/>
        <color theme="1"/>
        <rFont val="Calibri"/>
        <family val="2"/>
      </rPr>
      <t>± 0.65) x 10</t>
    </r>
    <r>
      <rPr>
        <vertAlign val="superscript"/>
        <sz val="11"/>
        <color theme="1"/>
        <rFont val="Calibri"/>
        <family val="2"/>
      </rPr>
      <t>-3</t>
    </r>
    <r>
      <rPr>
        <sz val="11"/>
        <color theme="1"/>
        <rFont val="Calibri"/>
        <family val="2"/>
      </rPr>
      <t xml:space="preserve"> arithmeic mean</t>
    </r>
  </si>
  <si>
    <r>
      <t>(0.24 - 6.07) x 10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</t>
    </r>
  </si>
  <si>
    <r>
      <t>(0.24 - 5.52) x 10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</t>
    </r>
  </si>
  <si>
    <t>aggregates: (0.72 ± 0.04)</t>
  </si>
  <si>
    <t>aggregates: (0.11 ± 0.01)</t>
  </si>
  <si>
    <t xml:space="preserve">  (close to hexagonal close packed value of 0.74)</t>
  </si>
  <si>
    <t xml:space="preserve">  (hit and stick behaviour in sedimentation)</t>
  </si>
  <si>
    <r>
      <t xml:space="preserve">  (sedimentaiion and rearrangement in liquid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</si>
  <si>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Heim</t>
  </si>
  <si>
    <r>
      <t xml:space="preserve">critical rolling friction force: (8.5 </t>
    </r>
    <r>
      <rPr>
        <sz val="11"/>
        <color theme="1"/>
        <rFont val="Calibri"/>
        <family val="2"/>
      </rPr>
      <t>± 1.6) x 10</t>
    </r>
    <r>
      <rPr>
        <vertAlign val="superscript"/>
        <sz val="11"/>
        <color theme="1"/>
        <rFont val="Calibri"/>
        <family val="2"/>
      </rPr>
      <t>-10</t>
    </r>
    <r>
      <rPr>
        <sz val="11"/>
        <color theme="1"/>
        <rFont val="Calibri"/>
        <family val="2"/>
      </rPr>
      <t xml:space="preserve"> N</t>
    </r>
  </si>
  <si>
    <r>
      <t>0.95</t>
    </r>
    <r>
      <rPr>
        <sz val="11"/>
        <color theme="1"/>
        <rFont val="Calibri"/>
        <family val="2"/>
      </rPr>
      <t xml:space="preserve"> x 10</t>
    </r>
    <r>
      <rPr>
        <vertAlign val="superscript"/>
        <sz val="11"/>
        <color theme="1"/>
        <rFont val="Calibri"/>
        <family val="2"/>
      </rPr>
      <t>-3</t>
    </r>
    <r>
      <rPr>
        <sz val="11"/>
        <color theme="1"/>
        <rFont val="Calibri"/>
        <family val="2"/>
      </rPr>
      <t xml:space="preserve"> </t>
    </r>
  </si>
  <si>
    <r>
      <t>(CH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Si(OCH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</si>
  <si>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>coated with</t>
  </si>
  <si>
    <t>non-polar</t>
  </si>
  <si>
    <t>hydrophobic</t>
  </si>
  <si>
    <t>coating enhances specific surface energy by factor 1.35</t>
  </si>
  <si>
    <r>
      <t xml:space="preserve">rolling friction force (coated particles): (5.0 </t>
    </r>
    <r>
      <rPr>
        <sz val="11"/>
        <color theme="1"/>
        <rFont val="Calibri"/>
        <family val="2"/>
      </rPr>
      <t>± 2.5) x 10</t>
    </r>
    <r>
      <rPr>
        <vertAlign val="superscript"/>
        <sz val="11"/>
        <color theme="1"/>
        <rFont val="Calibri"/>
        <family val="2"/>
      </rPr>
      <t>-10</t>
    </r>
    <r>
      <rPr>
        <sz val="11"/>
        <color theme="1"/>
        <rFont val="Calibri"/>
        <family val="2"/>
      </rPr>
      <t xml:space="preserve"> N</t>
    </r>
  </si>
  <si>
    <t>( commercial</t>
  </si>
  <si>
    <t xml:space="preserve">  dust-</t>
  </si>
  <si>
    <t xml:space="preserve">  dispenser)</t>
  </si>
  <si>
    <t>spraying monodispesre particles into chamber with commercial dust-dispenser</t>
  </si>
  <si>
    <r>
      <t>0.75 x 10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</t>
    </r>
  </si>
  <si>
    <t>rest of setup as for cold nitrogen atmosphere particle production</t>
  </si>
  <si>
    <t xml:space="preserve">  75 % single grains</t>
  </si>
  <si>
    <t xml:space="preserve">  15 % 2-particle clusters</t>
  </si>
  <si>
    <t xml:space="preserve">  10 % 3-particle clusters</t>
  </si>
  <si>
    <r>
      <t xml:space="preserve">critical rolling friction force: (12.1 </t>
    </r>
    <r>
      <rPr>
        <sz val="11"/>
        <color theme="1"/>
        <rFont val="Calibri"/>
        <family val="2"/>
      </rPr>
      <t>± 3.6) x 10</t>
    </r>
    <r>
      <rPr>
        <vertAlign val="superscript"/>
        <sz val="11"/>
        <color theme="1"/>
        <rFont val="Calibri"/>
        <family val="2"/>
      </rPr>
      <t>-10</t>
    </r>
    <r>
      <rPr>
        <sz val="11"/>
        <color theme="1"/>
        <rFont val="Calibri"/>
        <family val="2"/>
      </rPr>
      <t xml:space="preserve"> N</t>
    </r>
  </si>
  <si>
    <r>
      <t xml:space="preserve">  range: 5 x 10</t>
    </r>
    <r>
      <rPr>
        <vertAlign val="superscript"/>
        <sz val="11"/>
        <color theme="1"/>
        <rFont val="Calibri"/>
        <family val="2"/>
        <scheme val="minor"/>
      </rPr>
      <t>-11</t>
    </r>
    <r>
      <rPr>
        <sz val="11"/>
        <color theme="1"/>
        <rFont val="Calibri"/>
        <family val="2"/>
        <scheme val="minor"/>
      </rPr>
      <t xml:space="preserve"> to 4 x 10</t>
    </r>
    <r>
      <rPr>
        <vertAlign val="superscript"/>
        <sz val="11"/>
        <color theme="1"/>
        <rFont val="Calibri"/>
        <family val="2"/>
        <scheme val="minor"/>
      </rPr>
      <t>-9</t>
    </r>
    <r>
      <rPr>
        <sz val="11"/>
        <color theme="1"/>
        <rFont val="Calibri"/>
        <family val="2"/>
        <scheme val="minor"/>
      </rPr>
      <t xml:space="preserve"> N</t>
    </r>
  </si>
  <si>
    <r>
      <t xml:space="preserve">critical rolling friction force: (114.8 </t>
    </r>
    <r>
      <rPr>
        <sz val="11"/>
        <color theme="1"/>
        <rFont val="Calibri"/>
        <family val="2"/>
      </rPr>
      <t>± 23.8) x 10</t>
    </r>
    <r>
      <rPr>
        <vertAlign val="superscript"/>
        <sz val="11"/>
        <color theme="1"/>
        <rFont val="Calibri"/>
        <family val="2"/>
      </rPr>
      <t>-10</t>
    </r>
    <r>
      <rPr>
        <sz val="11"/>
        <color theme="1"/>
        <rFont val="Calibri"/>
        <family val="2"/>
      </rPr>
      <t xml:space="preserve"> N</t>
    </r>
  </si>
  <si>
    <t>189 - 226 (cold target: slight temperature variations with time)</t>
  </si>
  <si>
    <t>Kendall</t>
  </si>
  <si>
    <t>1987</t>
  </si>
  <si>
    <r>
      <t>specific surface energy: 0.025 J/m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</si>
  <si>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specific surface energy: (0.014 </t>
    </r>
    <r>
      <rPr>
        <sz val="11"/>
        <color theme="1"/>
        <rFont val="Calibri"/>
        <family val="2"/>
      </rPr>
      <t>± 0.002)</t>
    </r>
    <r>
      <rPr>
        <sz val="11"/>
        <color theme="1"/>
        <rFont val="Calibri"/>
        <family val="2"/>
        <scheme val="minor"/>
      </rPr>
      <t xml:space="preserve"> J/m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</si>
  <si>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specific surface energy: 0.190</t>
    </r>
    <r>
      <rPr>
        <sz val="11"/>
        <color theme="1"/>
        <rFont val="Calibri"/>
        <family val="2"/>
        <scheme val="minor"/>
      </rPr>
      <t xml:space="preserve"> J/m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</si>
  <si>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higher rolling friction force than for SiO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implies stronger adhesive bonding between particles</t>
    </r>
  </si>
  <si>
    <t>uncoated</t>
  </si>
  <si>
    <t>Deckers</t>
  </si>
  <si>
    <t>2016</t>
  </si>
  <si>
    <t>Aumatell</t>
  </si>
  <si>
    <t>Austen Angell</t>
  </si>
  <si>
    <t>2004</t>
  </si>
  <si>
    <t>Hallbrucker</t>
  </si>
  <si>
    <t>Mayer</t>
  </si>
  <si>
    <t>1982</t>
  </si>
  <si>
    <t>vitrification of pure liquid water by high pressure jet freezing</t>
  </si>
  <si>
    <t>Vitrification of pure liquid water by high pressure jet Vreezing</t>
  </si>
  <si>
    <t>spray jet of water into organic cryomedium under vacuum</t>
  </si>
  <si>
    <r>
      <t>(10 - 400) x 10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(jet)</t>
    </r>
  </si>
  <si>
    <t>vaccum (not specified) (cryoliquid)</t>
  </si>
  <si>
    <t>80 K</t>
  </si>
  <si>
    <r>
      <t>likely a few 10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</si>
  <si>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aperture diameter: 5 - 100 </t>
    </r>
    <r>
      <rPr>
        <sz val="11"/>
        <color theme="1"/>
        <rFont val="Calibri"/>
        <family val="2"/>
      </rPr>
      <t>μm</t>
    </r>
  </si>
  <si>
    <t>best conditions:</t>
  </si>
  <si>
    <t xml:space="preserve">  10 μm aperture, 400 atm jet pressure, vigorously stirred propane @ 80 K</t>
  </si>
  <si>
    <t>cryomedia: ethane, propane, butene-1</t>
  </si>
  <si>
    <t>characterization: X-ray diffraction</t>
  </si>
  <si>
    <t>vitrified to hexagonal</t>
  </si>
  <si>
    <t>containing cryoliquid</t>
  </si>
  <si>
    <t>varying amounts of hexagonal contribution</t>
  </si>
  <si>
    <t xml:space="preserve">  (depending on production conditions)</t>
  </si>
  <si>
    <t xml:space="preserve">  (depending on cryoliquid)</t>
  </si>
  <si>
    <t xml:space="preserve">  probably triggered by cryoliquid desorption</t>
  </si>
  <si>
    <t xml:space="preserve">  transition to cubic ice at devitrification T</t>
  </si>
  <si>
    <t>cryoliquid cannot be removed withour devitrification</t>
  </si>
  <si>
    <t>devitrification sets in at temperatures between 130 - 150 K</t>
  </si>
  <si>
    <t>storage at 77 K for 3 months: no devitrification</t>
  </si>
  <si>
    <t>best sample looks almost like ASW</t>
  </si>
  <si>
    <t xml:space="preserve">  (vapour deposited, mulled with propane)</t>
  </si>
  <si>
    <t>estimate for minimum cooling rate to produce ASW:</t>
  </si>
  <si>
    <r>
      <t xml:space="preserve">  10</t>
    </r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- 10</t>
    </r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K/s (for 1 </t>
    </r>
    <r>
      <rPr>
        <sz val="11"/>
        <color theme="1"/>
        <rFont val="Calibri"/>
        <family val="2"/>
      </rPr>
      <t>μm droplets)</t>
    </r>
  </si>
  <si>
    <t>2006</t>
  </si>
  <si>
    <t>irregular</t>
  </si>
  <si>
    <t>C (diamond)</t>
  </si>
  <si>
    <r>
      <t>MgSiO</t>
    </r>
    <r>
      <rPr>
        <vertAlign val="subscript"/>
        <sz val="11"/>
        <color theme="1"/>
        <rFont val="Calibri"/>
        <family val="2"/>
        <scheme val="minor"/>
      </rPr>
      <t>3</t>
    </r>
  </si>
  <si>
    <t>sticking threshold velocity decreases with increasing particle size</t>
  </si>
  <si>
    <r>
      <t xml:space="preserve">  (SiO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spheres: 1.9 m/s for 0.48 </t>
    </r>
    <r>
      <rPr>
        <sz val="11"/>
        <color theme="1"/>
        <rFont val="Calibri"/>
        <family val="2"/>
      </rPr>
      <t>μm, 1.2 m/s for 1.06 μm)</t>
    </r>
  </si>
  <si>
    <r>
      <t>irregular SiO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particles show considerable sticking probability</t>
    </r>
  </si>
  <si>
    <t xml:space="preserve">  even at &gt; 10 m/s           =&gt; morphology more important than size</t>
  </si>
  <si>
    <r>
      <t>10</t>
    </r>
    <r>
      <rPr>
        <vertAlign val="superscript"/>
        <sz val="11"/>
        <color theme="1"/>
        <rFont val="Calibri"/>
        <family val="2"/>
        <scheme val="minor"/>
      </rPr>
      <t>-4</t>
    </r>
    <r>
      <rPr>
        <sz val="11"/>
        <color theme="1"/>
        <rFont val="Calibri"/>
        <family val="2"/>
        <scheme val="minor"/>
      </rPr>
      <t xml:space="preserve"> - 0.26</t>
    </r>
  </si>
  <si>
    <r>
      <t>(1, 1.52, 1.9) x 10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(individual grains)</t>
    </r>
  </si>
  <si>
    <r>
      <t>1 x 10</t>
    </r>
    <r>
      <rPr>
        <vertAlign val="superscript"/>
        <sz val="11"/>
        <color theme="1"/>
        <rFont val="Calibri"/>
        <family val="2"/>
        <scheme val="minor"/>
      </rPr>
      <t>-4</t>
    </r>
    <r>
      <rPr>
        <sz val="11"/>
        <color theme="1"/>
        <rFont val="Calibri"/>
        <family val="2"/>
        <scheme val="minor"/>
      </rPr>
      <t>, 1.2 x 10</t>
    </r>
    <r>
      <rPr>
        <vertAlign val="superscript"/>
        <sz val="11"/>
        <color theme="1"/>
        <rFont val="Calibri"/>
        <family val="2"/>
        <scheme val="minor"/>
      </rPr>
      <t>-5</t>
    </r>
    <r>
      <rPr>
        <sz val="11"/>
        <color theme="1"/>
        <rFont val="Calibri"/>
        <family val="2"/>
        <scheme val="minor"/>
      </rPr>
      <t xml:space="preserve"> (individual grains)</t>
    </r>
  </si>
  <si>
    <r>
      <t>(0.2 - 1) x 10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 (individual grains)</t>
    </r>
  </si>
  <si>
    <r>
      <t xml:space="preserve">(1.5 </t>
    </r>
    <r>
      <rPr>
        <sz val="11"/>
        <color theme="1"/>
        <rFont val="Calibri"/>
        <family val="2"/>
      </rPr>
      <t>± 0.5)</t>
    </r>
    <r>
      <rPr>
        <sz val="11"/>
        <color theme="1"/>
        <rFont val="Calibri"/>
        <family val="2"/>
        <scheme val="minor"/>
      </rPr>
      <t xml:space="preserve"> x 10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(individual grains)</t>
    </r>
  </si>
  <si>
    <r>
      <t>&lt; 2.5 x 10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(individual grains)</t>
    </r>
  </si>
  <si>
    <t>Blum et al</t>
  </si>
  <si>
    <t>1</t>
  </si>
  <si>
    <t>low energy hit-and-stick collisions lead to fractal dust aggregates</t>
  </si>
  <si>
    <t>fragmentation of fractal dust aggregates for v &gt; 1 m/s</t>
  </si>
  <si>
    <t>non-fractal aggregates never lead to sticking</t>
  </si>
  <si>
    <t xml:space="preserve">  compaction in subsequent collisions -&gt; non-fractal in the end</t>
  </si>
  <si>
    <t>no stiking above 1 mm size</t>
  </si>
  <si>
    <t>mass loss from projectile increases with increasing impact velocity</t>
  </si>
  <si>
    <t>mass loss from projectile decreases with increasing impact anlge</t>
  </si>
  <si>
    <t>mass distribution of fragments at high collision velocities (3.8 m/s) follows</t>
  </si>
  <si>
    <t xml:space="preserve">  power-law</t>
  </si>
  <si>
    <t>0.15 - 3.9, 15 -60</t>
  </si>
  <si>
    <t>sticking at higher velocities caused by geometric effect:</t>
  </si>
  <si>
    <t xml:space="preserve">  projectile penetrates target so deeply, that it cannot escape</t>
  </si>
  <si>
    <t xml:space="preserve">  i.e. more than one projectile radius</t>
  </si>
  <si>
    <t>even at v = 25 m/s a target can gain mass in a collision</t>
  </si>
  <si>
    <t>accretion efficiency is always 50 %</t>
  </si>
  <si>
    <t xml:space="preserve">  half of the projectile mass is redispersed to small particles</t>
  </si>
  <si>
    <t xml:space="preserve">  ejection velocities of fragments are typically between</t>
  </si>
  <si>
    <t xml:space="preserve">    1 and 10 % of impact velocity</t>
  </si>
  <si>
    <t>organics</t>
  </si>
  <si>
    <t>frost and organic layers can help sticking, but come with some</t>
  </si>
  <si>
    <t xml:space="preserve">  problems as well</t>
  </si>
  <si>
    <t>The growth mechanisms of macroscopis bodies in protoplanetary disks</t>
  </si>
  <si>
    <t>hyperquenched glassy water show glass -&gt; liquid transition</t>
  </si>
  <si>
    <t xml:space="preserve">  vapour-deposited amorphous ice does not</t>
  </si>
  <si>
    <t>only supercooling liquid water makes truly glassy ice</t>
  </si>
  <si>
    <t xml:space="preserve">  low- and high-density forms of ASW obtained by squeezing</t>
  </si>
  <si>
    <t xml:space="preserve">    hexgonal ice do not</t>
  </si>
  <si>
    <r>
      <t xml:space="preserve">ultrasonic nubuliser -&gt; H2O droplets </t>
    </r>
    <r>
      <rPr>
        <sz val="11"/>
        <color theme="1"/>
        <rFont val="Calibri"/>
        <family val="2"/>
      </rPr>
      <t>≤ 3 μm</t>
    </r>
  </si>
  <si>
    <r>
      <t xml:space="preserve">  suspended as aerosol in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gas -&gt; enter high vacuum cryostat</t>
    </r>
  </si>
  <si>
    <r>
      <t xml:space="preserve">  deposit on copper substrate -&gt; estimated rate of cooling &gt; 10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K/s</t>
    </r>
  </si>
  <si>
    <t>77 K (substrate @ deposition)</t>
  </si>
  <si>
    <r>
      <t>77 K (storage in liquid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</si>
  <si>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 xml:space="preserve">  contain &lt; 5 % cubic ice</t>
  </si>
  <si>
    <t xml:space="preserve">  porcelain-like appearance &amp; texture</t>
  </si>
  <si>
    <t>samples produced by droplet deposition on cold substrate:</t>
  </si>
  <si>
    <t>not stated (maybe 1013?)</t>
  </si>
  <si>
    <t>differential scanning calorimeter (model DSC 4 by Perkin Elmer corporation)</t>
  </si>
  <si>
    <t xml:space="preserve">  heating rates: 10, 30 K/min</t>
  </si>
  <si>
    <t xml:space="preserve">  without annealing: rapid spontaneous enthalpy relaxation to</t>
  </si>
  <si>
    <t xml:space="preserve">    a different structural state around 125 K</t>
  </si>
  <si>
    <t xml:space="preserve">  with aneealing (4 h near 130 K): glass -&gt; liquid transition</t>
  </si>
  <si>
    <t xml:space="preserve">    observable below crystallisation to cubic ice (150 K):</t>
  </si>
  <si>
    <t xml:space="preserve">    onset: 136 K, midpoint: 142 K</t>
  </si>
  <si>
    <t xml:space="preserve">    heat capacity of glassy water 10 % lower than cubic ice</t>
  </si>
  <si>
    <t xml:space="preserve">    heat capacity of cubic ice 5 % lower than hexagonal ice</t>
  </si>
  <si>
    <t xml:space="preserve">    in the glass transition range the structural states of glassy</t>
  </si>
  <si>
    <t xml:space="preserve">      and liquid water are thermodynamically continuous and</t>
  </si>
  <si>
    <t xml:space="preserve">      crystallisation to cubic ice does not appreciably occur</t>
  </si>
  <si>
    <t>various forms to produce ASW:</t>
  </si>
  <si>
    <t xml:space="preserve">  (i) jetting into cryomedium, (ii) quenching thin film in cryo-</t>
  </si>
  <si>
    <t xml:space="preserve">  medium, (iii) droplets on cryoplate, (iv) uniaxial compression</t>
  </si>
  <si>
    <t xml:space="preserve">  of hexagonal ice, (v) supercooling emulsified water, (vi) heat</t>
  </si>
  <si>
    <t xml:space="preserve">  high-density form</t>
  </si>
  <si>
    <t xml:space="preserve">  none of them are interconvertible via a single thermodynamic</t>
  </si>
  <si>
    <t xml:space="preserve">  path (vary T or p), not sure wheter any are thermodynamically</t>
  </si>
  <si>
    <t xml:space="preserve">  continuous with the state of water above 273 K</t>
  </si>
  <si>
    <t>The heat capacity and glass transition of hyperquenched glassy water</t>
  </si>
  <si>
    <t>Mass transfer during ice particle collisions in planetary rings</t>
  </si>
  <si>
    <t>0.005 - 0.02</t>
  </si>
  <si>
    <t>100 - 150</t>
  </si>
  <si>
    <t>988 (dry nitrogen atmoshpere)</t>
  </si>
  <si>
    <t>roughened (wire brush -&gt; irregular structures</t>
  </si>
  <si>
    <t xml:space="preserve">  on 0.1 - 0.4 mm scale)</t>
  </si>
  <si>
    <t>effective mass of small particle: 450 g</t>
  </si>
  <si>
    <t xml:space="preserve">  -&gt; dye transfer measured with spectral fluorimeter</t>
  </si>
  <si>
    <t xml:space="preserve">  fluorescein, 0.38 g per liter</t>
  </si>
  <si>
    <t>fluorescent dye in one of the collision partners</t>
  </si>
  <si>
    <t xml:space="preserve">  in material scratched off collision surface</t>
  </si>
  <si>
    <t xml:space="preserve">  number of collisions before analysis: 2 - 300</t>
  </si>
  <si>
    <t>no preference for mass transfer direction (target or sphere)</t>
  </si>
  <si>
    <t>amount of transferred dye increases linearly with number of</t>
  </si>
  <si>
    <r>
      <t xml:space="preserve">  collisions, then reaches asymptotic value after </t>
    </r>
    <r>
      <rPr>
        <sz val="11"/>
        <color theme="1"/>
        <rFont val="Calibri"/>
        <family val="2"/>
      </rPr>
      <t>≈ 30 impacts</t>
    </r>
  </si>
  <si>
    <t xml:space="preserve">  (with a LOT of scatter), that is to be expected because mass </t>
  </si>
  <si>
    <t xml:space="preserve">  exchange goes in both directions -&gt; mixing of material</t>
  </si>
  <si>
    <r>
      <t>smooth surfaces: 10</t>
    </r>
    <r>
      <rPr>
        <vertAlign val="superscript"/>
        <sz val="11"/>
        <color theme="1"/>
        <rFont val="Calibri"/>
        <family val="2"/>
        <scheme val="minor"/>
      </rPr>
      <t>-6</t>
    </r>
    <r>
      <rPr>
        <sz val="11"/>
        <color theme="1"/>
        <rFont val="Calibri"/>
        <family val="2"/>
        <scheme val="minor"/>
      </rPr>
      <t xml:space="preserve"> g exchanged (0.5 cm/s)</t>
    </r>
  </si>
  <si>
    <r>
      <t>rough surfaces: 10</t>
    </r>
    <r>
      <rPr>
        <vertAlign val="superscript"/>
        <sz val="11"/>
        <color theme="1"/>
        <rFont val="Calibri"/>
        <family val="2"/>
        <scheme val="minor"/>
      </rPr>
      <t>-5</t>
    </r>
    <r>
      <rPr>
        <sz val="11"/>
        <color theme="1"/>
        <rFont val="Calibri"/>
        <family val="2"/>
        <scheme val="minor"/>
      </rPr>
      <t xml:space="preserve"> g exchanged (0.5 cm/s)</t>
    </r>
  </si>
  <si>
    <r>
      <t xml:space="preserve">                                10</t>
    </r>
    <r>
      <rPr>
        <vertAlign val="superscript"/>
        <sz val="11"/>
        <color theme="1"/>
        <rFont val="Calibri"/>
        <family val="2"/>
        <scheme val="minor"/>
      </rPr>
      <t>-4</t>
    </r>
    <r>
      <rPr>
        <sz val="11"/>
        <color theme="1"/>
        <rFont val="Calibri"/>
        <family val="2"/>
        <scheme val="minor"/>
      </rPr>
      <t xml:space="preserve"> g exchanged (2.0 cm/s)</t>
    </r>
  </si>
  <si>
    <t>exchanged mass increases with increasing velocity</t>
  </si>
  <si>
    <t>exchanged mass is upper limit for transferred mass</t>
  </si>
  <si>
    <t>Amorphous Water</t>
  </si>
  <si>
    <t>Collisions Review</t>
  </si>
  <si>
    <t>LDA</t>
  </si>
  <si>
    <t>ASW</t>
  </si>
  <si>
    <t>HQG</t>
  </si>
  <si>
    <t>low-density amorphous water</t>
  </si>
  <si>
    <t>VHDA</t>
  </si>
  <si>
    <t>high-density amorphous water</t>
  </si>
  <si>
    <t>amorphous solid water</t>
  </si>
  <si>
    <t>hyperquenched glassy water</t>
  </si>
  <si>
    <t>very high density amorphous water</t>
  </si>
  <si>
    <r>
      <t xml:space="preserve">prepared by hyperquenching </t>
    </r>
    <r>
      <rPr>
        <sz val="11"/>
        <color theme="1"/>
        <rFont val="Calibri"/>
        <family val="2"/>
      </rPr>
      <t>μm droplets or thin films</t>
    </r>
  </si>
  <si>
    <t>after annealing ASW and HQG almost indistinguishable</t>
  </si>
  <si>
    <t xml:space="preserve">prepared in vapour deposition, </t>
  </si>
  <si>
    <t xml:space="preserve">  decompression amorphisation (starting high-pressure phase: ice XII)</t>
  </si>
  <si>
    <t xml:space="preserve">HDA </t>
  </si>
  <si>
    <r>
      <t>density: 0.94 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</si>
  <si>
    <t>prepared by cold microtoming (shear stress and local pressure) of ice</t>
  </si>
  <si>
    <t>prepared by vapour deposition below 30 K</t>
  </si>
  <si>
    <t xml:space="preserve">  starts to relax at 87 K -&gt; transforms to LDA at 98 - 103 K</t>
  </si>
  <si>
    <t xml:space="preserve">  transforms to LDA at 130 K</t>
  </si>
  <si>
    <t>prepared by radiation damage-induced vitrification</t>
  </si>
  <si>
    <r>
      <t>density maximum: 1.00 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</si>
  <si>
    <t>ice III</t>
  </si>
  <si>
    <t>ice IX</t>
  </si>
  <si>
    <r>
      <t>density: 1.16 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</si>
  <si>
    <t>ice XII</t>
  </si>
  <si>
    <r>
      <t>density: 1.4365 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</si>
  <si>
    <r>
      <t>density: 1.17 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, under pressure: 1.31 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</si>
  <si>
    <r>
      <t>under ambient pressure: 1.25 - 1.299 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</si>
  <si>
    <t>produced from HDA by compression &amp; temperature rise to 165 K then</t>
  </si>
  <si>
    <t xml:space="preserve">  dropping T to 77 K and removing pressure</t>
  </si>
  <si>
    <t>untypical, crystal-like behaviour: thermal conductivity increases with</t>
  </si>
  <si>
    <t>uncertain if a characteristic glass transition temperature can be assigned</t>
  </si>
  <si>
    <t>ice I</t>
  </si>
  <si>
    <t>pressure-volume-temperature properties of ASW, HQG, LDA very</t>
  </si>
  <si>
    <t xml:space="preserve">  similar to this ice</t>
  </si>
  <si>
    <t xml:space="preserve">  decreasing T, negative expansivity at low T</t>
  </si>
  <si>
    <t>transforms into HDA at high pressures</t>
  </si>
  <si>
    <t>enthalpy of amorphous water forms is time dependent at higher T</t>
  </si>
  <si>
    <t xml:space="preserve">  (various relaxation processes set in -&gt; molecular arragnement becomes</t>
  </si>
  <si>
    <t xml:space="preserve">  mobile) -&gt; observations depend on previous thermal history</t>
  </si>
  <si>
    <t>low T relaxations in amorphous water occur when solid has been</t>
  </si>
  <si>
    <t xml:space="preserve">  prepared far from relaxation conditions</t>
  </si>
  <si>
    <t>amorphous waters</t>
  </si>
  <si>
    <t xml:space="preserve">  at heating with 10 K/min relaxation starts at 110 K</t>
  </si>
  <si>
    <t xml:space="preserve">  at heating with 10 K/min relaxation starts at 125 K</t>
  </si>
  <si>
    <t>glass transition might be around 129 - 136 K, depends on conditions</t>
  </si>
  <si>
    <t xml:space="preserve">  this value might be a result of annealing and the true value could be</t>
  </si>
  <si>
    <t xml:space="preserve">  10 - 15 % higher</t>
  </si>
  <si>
    <t xml:space="preserve">  =&gt; water would stay glassy until crystallisation occurs at 155 - 160 K</t>
  </si>
  <si>
    <t xml:space="preserve">  transformation should occur in three stages, that could be mistaken</t>
  </si>
  <si>
    <t xml:space="preserve">    for various metastable forms of ice in isothermal step experiments</t>
  </si>
  <si>
    <t>Characterisation Review (amorphous forms of water)</t>
  </si>
  <si>
    <t>s</t>
  </si>
  <si>
    <t>topic</t>
  </si>
  <si>
    <t>Sirono</t>
  </si>
  <si>
    <t>Ding et al</t>
  </si>
  <si>
    <t>contact forces (dust)</t>
  </si>
  <si>
    <t>Sümer &amp; Sitti</t>
  </si>
  <si>
    <t>Ice aggregate contacts at the nm-scale</t>
  </si>
  <si>
    <t>thermal gradient force microscope</t>
  </si>
  <si>
    <t>free floating probe on sub-mm scale, applying forces and torques</t>
  </si>
  <si>
    <t xml:space="preserve">  motion monitored by high-speed camera, torques and forces deduced from</t>
  </si>
  <si>
    <t xml:space="preserve">  observed acceleration and estimated mass</t>
  </si>
  <si>
    <t>detectable properties: rolling torque, twisting torque, pull-off-force</t>
  </si>
  <si>
    <t>external field to counteract gravity and apply observed forces/torques:</t>
  </si>
  <si>
    <t xml:space="preserve">  thermophoretic force (temperature gradient across container volume)</t>
  </si>
  <si>
    <t>0.5 (force measurements)</t>
  </si>
  <si>
    <t>1013 (particle and aggregate production)</t>
  </si>
  <si>
    <t>200 (force measurements)</t>
  </si>
  <si>
    <r>
      <t>gradient: 4100 K/m =&gt; thermophoretic force: 2.3 x 10</t>
    </r>
    <r>
      <rPr>
        <vertAlign val="superscript"/>
        <sz val="11"/>
        <color theme="1"/>
        <rFont val="Calibri"/>
        <family val="2"/>
        <scheme val="minor"/>
      </rPr>
      <t>-13</t>
    </r>
    <r>
      <rPr>
        <sz val="11"/>
        <color theme="1"/>
        <rFont val="Calibri"/>
        <family val="2"/>
        <scheme val="minor"/>
      </rPr>
      <t xml:space="preserve"> N</t>
    </r>
  </si>
  <si>
    <t>probe: microscopic ice aggregates (non-symmetric), formed form frozen water</t>
  </si>
  <si>
    <r>
      <t>2.1 x 10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(peak of droplet size distribution)</t>
    </r>
  </si>
  <si>
    <t>&lt; 180 (freezing of droplets)</t>
  </si>
  <si>
    <t xml:space="preserve">  droplets (generated by vapouriser), grown on temperature sensor, depostion</t>
  </si>
  <si>
    <r>
      <t xml:space="preserve">  time: few minutes, thickness of aggregate layer: few </t>
    </r>
    <r>
      <rPr>
        <sz val="11"/>
        <color theme="1"/>
        <rFont val="Calibri"/>
        <family val="2"/>
      </rPr>
      <t>μm to few mm</t>
    </r>
  </si>
  <si>
    <t>particles sublimate during experiment (200 K, 0.5 mbar) =&gt; contact area decreases</t>
  </si>
  <si>
    <t xml:space="preserve">  while thermophoretic force stays constant =&gt; contact breaks when contact forces</t>
  </si>
  <si>
    <t xml:space="preserve">  become smaller than thermophoretic force</t>
  </si>
  <si>
    <t>initially</t>
  </si>
  <si>
    <t xml:space="preserve">  spherical</t>
  </si>
  <si>
    <t>assumed filling factor: 0.4 (range 0.2 - 0.8)</t>
  </si>
  <si>
    <t>twisting starts before break-up</t>
  </si>
  <si>
    <t>finite torque measured once particle starts twisting motion =&gt; friction is reduced suddenly</t>
  </si>
  <si>
    <t xml:space="preserve">  =&gt; sliding friction &lt; sticking friction (like in macroscopis case)</t>
  </si>
  <si>
    <t>friction provided by stepwise motion of atoms from one potential well into the next one</t>
  </si>
  <si>
    <t>during twisting a contact loses part of its sticking ability</t>
  </si>
  <si>
    <t>upper limits for contact rolling torque two orders of magnitude higher than theoretical prediction</t>
  </si>
  <si>
    <t>torque opposing twisting factor 10 higher than model prediction</t>
  </si>
  <si>
    <t>ice particles can rotate around their contact "freely" even if contacting particles are pulled apart</t>
  </si>
  <si>
    <r>
      <t>assumed surface energy: 0.37 J/m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</si>
  <si>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>Fukazawa</t>
  </si>
  <si>
    <t>2015</t>
  </si>
  <si>
    <t>Properties of ferroelectric ice</t>
  </si>
  <si>
    <t>neutron diffraction</t>
  </si>
  <si>
    <t>57 - 74 (stability range of ice XI)</t>
  </si>
  <si>
    <t>powder</t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</si>
  <si>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</si>
  <si>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 xml:space="preserve">    doped with</t>
  </si>
  <si>
    <t xml:space="preserve">        KOD</t>
  </si>
  <si>
    <t xml:space="preserve">        NaOD</t>
  </si>
  <si>
    <t xml:space="preserve">        LiOD</t>
  </si>
  <si>
    <t xml:space="preserve">        DCl</t>
  </si>
  <si>
    <r>
      <t xml:space="preserve">        ND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</si>
  <si>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       Ca(OD)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</si>
  <si>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 xml:space="preserve">  more ferroelectric ice for smaller amounts of doping</t>
  </si>
  <si>
    <t>ice smaples with D-defect did not become ferrolectric ice</t>
  </si>
  <si>
    <t>ice XI (ferroelectric ice)</t>
  </si>
  <si>
    <r>
      <t xml:space="preserve">57 - 66 (stability range of ice XI)          </t>
    </r>
    <r>
      <rPr>
        <i/>
        <sz val="11"/>
        <color theme="0" tint="-0.499984740745262"/>
        <rFont val="Calibri"/>
        <family val="2"/>
        <scheme val="minor"/>
      </rPr>
      <t>they state both ranges</t>
    </r>
  </si>
  <si>
    <t>77 K (sample production)</t>
  </si>
  <si>
    <r>
      <t>powder ices prepared by rapid solidification of misted D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solution at 77 K</t>
    </r>
  </si>
  <si>
    <t>0.1 - 5 g of powder sealed in vanadium can with He gas or high-pressure cells</t>
  </si>
  <si>
    <t>heating profile:</t>
  </si>
  <si>
    <t xml:space="preserve">       (done for most samples but not all)</t>
  </si>
  <si>
    <r>
      <t xml:space="preserve">  T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(annealing for time t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                                                                    varies (57 - 74 K)</t>
    </r>
  </si>
  <si>
    <r>
      <t xml:space="preserve">  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(annealing for time 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=&gt; increase ferroelectricity)            varies (62 - 70 K)</t>
    </r>
  </si>
  <si>
    <r>
      <t xml:space="preserve">  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(annealing for time t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some samples)                                    varies (65 - 72 K)</t>
    </r>
  </si>
  <si>
    <r>
      <t xml:space="preserve">  T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(annealing for time t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some samples)                                    varies (61 - 74 K)</t>
    </r>
  </si>
  <si>
    <t>significant amount of ferroelectric ice (mass fraction f)</t>
  </si>
  <si>
    <r>
      <t xml:space="preserve">  KOD: 0 - 0.59, NaOD: 0 - 0.48, LiOD: 0.11, DCl/ND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/Ca(OD)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 0</t>
    </r>
  </si>
  <si>
    <r>
      <t>ice I</t>
    </r>
    <r>
      <rPr>
        <vertAlign val="subscript"/>
        <sz val="11"/>
        <color theme="1"/>
        <rFont val="Calibri"/>
        <family val="2"/>
        <scheme val="minor"/>
      </rPr>
      <t>h</t>
    </r>
  </si>
  <si>
    <t xml:space="preserve">  observed for dopants that produce L-defect (KOD, NaOD, LiOD)</t>
  </si>
  <si>
    <t xml:space="preserve">f values: </t>
  </si>
  <si>
    <t xml:space="preserve">  pure D2O: 0 (even after anealing for 1 month)</t>
  </si>
  <si>
    <t xml:space="preserve">    =&gt; pure ice does not become ferroelectric on laboratory</t>
  </si>
  <si>
    <t xml:space="preserve">          time scales, although it should have areas of L-defect</t>
  </si>
  <si>
    <t xml:space="preserve">          that should grow with time (molecules aligning)</t>
  </si>
  <si>
    <t xml:space="preserve">    =&gt; pure ice might become ferroelectric on astronomical</t>
  </si>
  <si>
    <t xml:space="preserve">          time scales </t>
  </si>
  <si>
    <t xml:space="preserve">  ice XI can exist until 1 GPa </t>
  </si>
  <si>
    <t>prepared by pressure induced amorphisation of hexagonal ice (1.6 GPa)</t>
  </si>
  <si>
    <t xml:space="preserve">prepared by quenching liquid at 0.2 - 0.5 GPa </t>
  </si>
  <si>
    <t>book (earth moon and planets)</t>
  </si>
  <si>
    <t>varying (44 - 80) %</t>
  </si>
  <si>
    <t>dominant result for porosities &gt; 70 %</t>
  </si>
  <si>
    <t>dependent on porosity (stronger than on velocity)</t>
  </si>
  <si>
    <t>compaction volume: dynamic compressive strength of snow consitent with upper limit of static compressive strength</t>
  </si>
  <si>
    <t>Low- velocity collisions between centimeter-sized snoballs: Porosity dependence of coefficient of restitution for ice aggregates analogues in the Solar System</t>
  </si>
  <si>
    <t>decreases with increasing porosity</t>
  </si>
  <si>
    <t>Wada et al</t>
  </si>
  <si>
    <t>numerical simulations of ice aggregate collisions based on partilce interaction model</t>
  </si>
  <si>
    <t>effect of filling factor on sticking (ice &amp; dust)</t>
  </si>
  <si>
    <t>Suyama et al</t>
  </si>
  <si>
    <t>Okuzumi et al</t>
  </si>
  <si>
    <t>numerical model for mass and porosity evolution of dust aggregates</t>
  </si>
  <si>
    <t>total:</t>
  </si>
  <si>
    <t>Cuzzi et al</t>
  </si>
  <si>
    <t>Schmidt et al</t>
  </si>
  <si>
    <t>orbits of ice particles</t>
  </si>
  <si>
    <t xml:space="preserve">  projectile and snowball both (differently coloured) snowballs</t>
  </si>
  <si>
    <t>263 (collisions, storage and sintering of snowballs)</t>
  </si>
  <si>
    <t>77 (production and storage of ice particles)</t>
  </si>
  <si>
    <r>
      <t xml:space="preserve">(21 </t>
    </r>
    <r>
      <rPr>
        <sz val="11"/>
        <color theme="1"/>
        <rFont val="Calibri"/>
        <family val="2"/>
      </rPr>
      <t>± 15) x 10</t>
    </r>
    <r>
      <rPr>
        <vertAlign val="superscript"/>
        <sz val="11"/>
        <color theme="1"/>
        <rFont val="Calibri"/>
        <family val="2"/>
      </rPr>
      <t>-3</t>
    </r>
    <r>
      <rPr>
        <sz val="11"/>
        <color theme="1"/>
        <rFont val="Calibri"/>
        <family val="2"/>
      </rPr>
      <t xml:space="preserve"> (ice particles)</t>
    </r>
  </si>
  <si>
    <t>sintered snowballs (sintering times: 15 min to 2 days)</t>
  </si>
  <si>
    <t>ice particles produced by splashing water droplets from nozzle</t>
  </si>
  <si>
    <t xml:space="preserve">  into liquid nitrogen</t>
  </si>
  <si>
    <t>storage and sintering of snowballs in sealed plastic bags</t>
  </si>
  <si>
    <t xml:space="preserve">  (80% porosity samples deformed under their own weigth after</t>
  </si>
  <si>
    <t xml:space="preserve">  1 day of sintering -&gt; max sinter time used: 1 day)</t>
  </si>
  <si>
    <t>1013 (air)</t>
  </si>
  <si>
    <t xml:space="preserve">    confirmed by test measurements that red ink does not alter</t>
  </si>
  <si>
    <t xml:space="preserve">    collisional properties</t>
  </si>
  <si>
    <t xml:space="preserve">  projectile and target both free falling</t>
  </si>
  <si>
    <r>
      <t xml:space="preserve"> b/R </t>
    </r>
    <r>
      <rPr>
        <sz val="11"/>
        <color theme="1"/>
        <rFont val="Calibri"/>
        <family val="2"/>
      </rPr>
      <t>≤ 0.12</t>
    </r>
  </si>
  <si>
    <t>30 (most snowballs)</t>
  </si>
  <si>
    <t>three cases: 10 mm snowball on cylindrical</t>
  </si>
  <si>
    <t xml:space="preserve">  target (100 mm diameter and height)</t>
  </si>
  <si>
    <t>cylindrical</t>
  </si>
  <si>
    <t>40 %, 50 %, 60 %</t>
  </si>
  <si>
    <t>most sticking particles separated when landing on airbag (exept one case)</t>
  </si>
  <si>
    <t>sometimes small amount of mass transferred</t>
  </si>
  <si>
    <t>bouncing dominant result for porosities &lt; 70 %</t>
  </si>
  <si>
    <t>mostly independent of impact parameter</t>
  </si>
  <si>
    <t>dependence on velocity unclear</t>
  </si>
  <si>
    <t>ε shows a lot of scatter in all plots</t>
  </si>
  <si>
    <t>results comparable with collisions of equal sized spheres</t>
  </si>
  <si>
    <t xml:space="preserve">  they also compare to Heißelmann 2010 results =&gt; these don't follow the trend =&gt; they argue that this was caused by surface</t>
  </si>
  <si>
    <t xml:space="preserve">    frost, although Heißelmann et al. state that their surfaces were not frosted!</t>
  </si>
  <si>
    <r>
      <t xml:space="preserve">  they fit a function, as all of their results follow nicely the same trend with porosity: </t>
    </r>
    <r>
      <rPr>
        <sz val="11"/>
        <color theme="1"/>
        <rFont val="Calibri"/>
        <family val="2"/>
      </rPr>
      <t>ε = ε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·f </t>
    </r>
    <r>
      <rPr>
        <vertAlign val="superscript"/>
        <sz val="11"/>
        <color theme="1"/>
        <rFont val="Calibri"/>
        <family val="2"/>
      </rPr>
      <t>-k·log(f)</t>
    </r>
    <r>
      <rPr>
        <sz val="11"/>
        <color theme="1"/>
        <rFont val="Calibri"/>
        <family val="2"/>
      </rPr>
      <t xml:space="preserve"> , ε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= 0.90 ± 0.02, k = 10.5 ± 0.4</t>
    </r>
  </si>
  <si>
    <t xml:space="preserve">  11 x projectile mass gain</t>
  </si>
  <si>
    <t xml:space="preserve">  5 x target mass gain</t>
  </si>
  <si>
    <t>width of contact area and amount of mass transfer increase</t>
  </si>
  <si>
    <t xml:space="preserve">  with increasing porosity and impact velocity</t>
  </si>
  <si>
    <t>width of contact area indeendent of sintering time</t>
  </si>
  <si>
    <t>amount of mass transfer decreases with increasing sintering time</t>
  </si>
  <si>
    <t>in some cases mass loss by erosion or sublimation</t>
  </si>
  <si>
    <t>bouncing snowballs: mass transfer &lt; 1 %</t>
  </si>
  <si>
    <t>sticking snowballs: mass transfer after separation &lt;3 %</t>
  </si>
  <si>
    <t xml:space="preserve">  compaction volume increases with increase of dissipated kinetic energy and porosity, irrespective of sintering duration</t>
  </si>
  <si>
    <t>(equal-sized</t>
  </si>
  <si>
    <t xml:space="preserve">  collisions)</t>
  </si>
  <si>
    <t>(different</t>
  </si>
  <si>
    <t xml:space="preserve">  sized </t>
  </si>
  <si>
    <t>Yasui</t>
  </si>
  <si>
    <t>Impact strength of small icy bodies that experienced multiple collisions</t>
  </si>
  <si>
    <t>gas gun</t>
  </si>
  <si>
    <t>fire cylindrical projectile on ice target</t>
  </si>
  <si>
    <t>multiple impacts</t>
  </si>
  <si>
    <t>258 - 263 (collisions)</t>
  </si>
  <si>
    <t>84 - 502</t>
  </si>
  <si>
    <t>total energy density: 77.6 J/kg</t>
  </si>
  <si>
    <r>
      <t xml:space="preserve">  n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= 10</t>
    </r>
    <r>
      <rPr>
        <vertAlign val="superscript"/>
        <sz val="11"/>
        <color theme="1"/>
        <rFont val="Calibri"/>
        <family val="2"/>
        <scheme val="minor"/>
      </rPr>
      <t>1.02 ± 0.22</t>
    </r>
    <r>
      <rPr>
        <sz val="11"/>
        <color theme="1"/>
        <rFont val="Calibri"/>
        <family val="2"/>
        <scheme val="minor"/>
      </rPr>
      <t xml:space="preserve"> · Q</t>
    </r>
    <r>
      <rPr>
        <vertAlign val="subscript"/>
        <sz val="11"/>
        <color theme="1"/>
        <rFont val="Calibri"/>
        <family val="2"/>
        <scheme val="minor"/>
      </rPr>
      <t>j</t>
    </r>
    <r>
      <rPr>
        <vertAlign val="superscript"/>
        <sz val="11"/>
        <color theme="1"/>
        <rFont val="Calibri"/>
        <family val="2"/>
        <scheme val="minor"/>
      </rPr>
      <t>1.31 ± 0.12</t>
    </r>
  </si>
  <si>
    <r>
      <t>number of fragments of normalized mass m/M</t>
    </r>
    <r>
      <rPr>
        <vertAlign val="subscript"/>
        <sz val="11"/>
        <color theme="1"/>
        <rFont val="Calibri"/>
        <family val="2"/>
        <scheme val="minor"/>
      </rPr>
      <t>t0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≈ 10</t>
    </r>
    <r>
      <rPr>
        <vertAlign val="superscript"/>
        <sz val="11"/>
        <color theme="1"/>
        <rFont val="Calibri"/>
        <family val="2"/>
      </rPr>
      <t>-6</t>
    </r>
    <r>
      <rPr>
        <sz val="11"/>
        <color theme="1"/>
        <rFont val="Calibri"/>
        <family val="2"/>
      </rPr>
      <t>: n</t>
    </r>
    <r>
      <rPr>
        <vertAlign val="subscript"/>
        <sz val="11"/>
        <color theme="1"/>
        <rFont val="Calibri"/>
        <family val="2"/>
      </rPr>
      <t>m</t>
    </r>
    <r>
      <rPr>
        <sz val="11"/>
        <color theme="1"/>
        <rFont val="Calibri"/>
        <family val="2"/>
      </rPr>
      <t xml:space="preserve"> </t>
    </r>
  </si>
  <si>
    <r>
      <t>single energy density each shot: Q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, initial target mass: M</t>
    </r>
    <r>
      <rPr>
        <vertAlign val="subscript"/>
        <sz val="11"/>
        <color theme="1"/>
        <rFont val="Calibri"/>
        <family val="2"/>
        <scheme val="minor"/>
      </rPr>
      <t>t0</t>
    </r>
    <r>
      <rPr>
        <sz val="11"/>
        <color theme="1"/>
        <rFont val="Calibri"/>
        <family val="2"/>
        <scheme val="minor"/>
      </rPr>
      <t xml:space="preserve"> </t>
    </r>
  </si>
  <si>
    <t>impact strength: Q* = energy density when largest fragment</t>
  </si>
  <si>
    <r>
      <t>energy density: Q = E</t>
    </r>
    <r>
      <rPr>
        <vertAlign val="subscript"/>
        <sz val="11"/>
        <color theme="1"/>
        <rFont val="  "/>
      </rPr>
      <t>kin</t>
    </r>
    <r>
      <rPr>
        <sz val="11"/>
        <color theme="1"/>
        <rFont val="Calibri"/>
        <family val="2"/>
        <scheme val="minor"/>
      </rPr>
      <t>/M</t>
    </r>
    <r>
      <rPr>
        <vertAlign val="subscript"/>
        <sz val="11"/>
        <color theme="1"/>
        <rFont val="Calibri"/>
        <family val="2"/>
        <scheme val="minor"/>
      </rPr>
      <t>t0</t>
    </r>
    <r>
      <rPr>
        <sz val="11"/>
        <color theme="1"/>
        <rFont val="Calibri"/>
        <family val="2"/>
        <scheme val="minor"/>
      </rPr>
      <t xml:space="preserve"> </t>
    </r>
  </si>
  <si>
    <r>
      <t>kinetic energy of impactor: E</t>
    </r>
    <r>
      <rPr>
        <vertAlign val="subscript"/>
        <sz val="11"/>
        <color theme="1"/>
        <rFont val="Calibri"/>
        <family val="2"/>
        <scheme val="minor"/>
      </rPr>
      <t>kin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</si>
  <si>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 mass is </t>
    </r>
    <r>
      <rPr>
        <sz val="11"/>
        <color theme="1"/>
        <rFont val="Calibri"/>
        <family val="2"/>
      </rPr>
      <t>½ of original target mass</t>
    </r>
  </si>
  <si>
    <t>Fujiwara et al</t>
  </si>
  <si>
    <t>1977</t>
  </si>
  <si>
    <t>Kawakami et al</t>
  </si>
  <si>
    <t>1983</t>
  </si>
  <si>
    <t>Takagi et al</t>
  </si>
  <si>
    <t>Davis &amp; Ryan</t>
  </si>
  <si>
    <t>1990</t>
  </si>
  <si>
    <t>Kato et al</t>
  </si>
  <si>
    <t>impact strength of basalt and ice</t>
  </si>
  <si>
    <t>projectile: 15 diameter, 9-11 height</t>
  </si>
  <si>
    <t>tap water</t>
  </si>
  <si>
    <t>freeze water in mold in cold room</t>
  </si>
  <si>
    <t>263 (production, few tens of minutes)</t>
  </si>
  <si>
    <t>0.5 (ice aggregates)</t>
  </si>
  <si>
    <t>cubic target</t>
  </si>
  <si>
    <t>target: 87 - 140</t>
  </si>
  <si>
    <t>polycrystalline (projectile)</t>
  </si>
  <si>
    <t>&lt; few % (projectile, small bubbles incuded)</t>
  </si>
  <si>
    <t>none (target, transparent, no bubbles)</t>
  </si>
  <si>
    <t>cut ice target from big commercial ice block</t>
  </si>
  <si>
    <t>number of impacts on same target: 1 - 10</t>
  </si>
  <si>
    <t xml:space="preserve">  (different surface each time)</t>
  </si>
  <si>
    <t>1013 (v &lt; 340 m/s)</t>
  </si>
  <si>
    <t>&lt; 100 (v &gt; 340 m/s)</t>
  </si>
  <si>
    <r>
      <t>fragment velocity increases with increasing Q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, irrespective of impact history</t>
    </r>
  </si>
  <si>
    <r>
      <t xml:space="preserve">  V</t>
    </r>
    <r>
      <rPr>
        <vertAlign val="subscript"/>
        <sz val="11"/>
        <color theme="1"/>
        <rFont val="Calibri"/>
        <family val="2"/>
        <scheme val="minor"/>
      </rPr>
      <t>e-g</t>
    </r>
    <r>
      <rPr>
        <sz val="11"/>
        <color theme="1"/>
        <rFont val="Calibri"/>
        <family val="2"/>
        <scheme val="minor"/>
      </rPr>
      <t xml:space="preserve"> = 10</t>
    </r>
    <r>
      <rPr>
        <vertAlign val="superscript"/>
        <sz val="11"/>
        <color theme="1"/>
        <rFont val="Calibri"/>
        <family val="2"/>
        <scheme val="minor"/>
      </rPr>
      <t>-1.53 ± 0.18</t>
    </r>
    <r>
      <rPr>
        <sz val="11"/>
        <color theme="1"/>
        <rFont val="Calibri"/>
        <family val="2"/>
        <scheme val="minor"/>
      </rPr>
      <t xml:space="preserve"> · Q</t>
    </r>
    <r>
      <rPr>
        <vertAlign val="subscript"/>
        <sz val="11"/>
        <color theme="1"/>
        <rFont val="Calibri"/>
        <family val="2"/>
        <scheme val="minor"/>
      </rPr>
      <t>j</t>
    </r>
    <r>
      <rPr>
        <vertAlign val="superscript"/>
        <sz val="11"/>
        <color theme="1"/>
        <rFont val="Calibri"/>
        <family val="2"/>
        <scheme val="minor"/>
      </rPr>
      <t>1.03 ± 0.09</t>
    </r>
  </si>
  <si>
    <t>mass of the largest fragment almost irrespective of number of impacts</t>
  </si>
  <si>
    <t>number of fine fragments decreases with increasing impact number</t>
  </si>
  <si>
    <t>onset of fragmentation for pre-impacted targets is described by total energy</t>
  </si>
  <si>
    <r>
      <t xml:space="preserve">  density </t>
    </r>
    <r>
      <rPr>
        <sz val="11"/>
        <color theme="1"/>
        <rFont val="Calibri"/>
        <family val="2"/>
      </rPr>
      <t>ΣQ</t>
    </r>
    <r>
      <rPr>
        <vertAlign val="subscript"/>
        <sz val="11"/>
        <color theme="1"/>
        <rFont val="Calibri"/>
        <family val="2"/>
      </rPr>
      <t>onset</t>
    </r>
    <r>
      <rPr>
        <sz val="11"/>
        <color theme="1"/>
        <rFont val="Calibri"/>
        <family val="2"/>
      </rPr>
      <t xml:space="preserve"> = Σ</t>
    </r>
    <r>
      <rPr>
        <vertAlign val="subscript"/>
        <sz val="11"/>
        <color theme="1"/>
        <rFont val="Calibri"/>
        <family val="2"/>
      </rPr>
      <t>j</t>
    </r>
    <r>
      <rPr>
        <sz val="11"/>
        <color theme="1"/>
        <rFont val="Calibri"/>
        <family val="2"/>
      </rPr>
      <t>Q</t>
    </r>
    <r>
      <rPr>
        <vertAlign val="subscript"/>
        <sz val="11"/>
        <color theme="1"/>
        <rFont val="Calibri"/>
        <family val="2"/>
      </rPr>
      <t>j</t>
    </r>
    <r>
      <rPr>
        <sz val="11"/>
        <color theme="1"/>
        <rFont val="Calibri"/>
        <family val="2"/>
      </rPr>
      <t xml:space="preserve"> which is independent of impact history</t>
    </r>
  </si>
  <si>
    <t xml:space="preserve">  Q* decreases with number of impacts</t>
  </si>
  <si>
    <r>
      <t xml:space="preserve">  Q* = 10</t>
    </r>
    <r>
      <rPr>
        <vertAlign val="superscript"/>
        <sz val="11"/>
        <color theme="1"/>
        <rFont val="Calibri"/>
        <family val="2"/>
        <scheme val="minor"/>
      </rPr>
      <t>1.86 ± 0.04</t>
    </r>
    <r>
      <rPr>
        <sz val="11"/>
        <color theme="1"/>
        <rFont val="Calibri"/>
        <family val="2"/>
        <scheme val="minor"/>
      </rPr>
      <t xml:space="preserve"> · j </t>
    </r>
    <r>
      <rPr>
        <vertAlign val="superscript"/>
        <sz val="11"/>
        <color theme="1"/>
        <rFont val="Calibri"/>
        <family val="2"/>
        <scheme val="minor"/>
      </rPr>
      <t>- 0.66 ± 0.09</t>
    </r>
  </si>
  <si>
    <t>15 - 45</t>
  </si>
  <si>
    <t>smaller body gets disrupted and part of it sticks to target</t>
  </si>
  <si>
    <t>up to threshold velocity, no mass transfer beyond that</t>
  </si>
  <si>
    <t>projectile fired by launcher (horizontally, 1g)</t>
  </si>
  <si>
    <r>
      <t xml:space="preserve">255.8 </t>
    </r>
    <r>
      <rPr>
        <sz val="11"/>
        <color theme="1"/>
        <rFont val="Calibri"/>
        <family val="2"/>
      </rPr>
      <t>± 0.7 (collisions and production of samples in silicone moulds)</t>
    </r>
  </si>
  <si>
    <t>17, 20, 25, 33 (projectile)</t>
  </si>
  <si>
    <r>
      <t xml:space="preserve">120 diameter, 129 </t>
    </r>
    <r>
      <rPr>
        <sz val="11"/>
        <color theme="1"/>
        <rFont val="Calibri"/>
        <family val="2"/>
      </rPr>
      <t>± 1</t>
    </r>
    <r>
      <rPr>
        <sz val="11"/>
        <color theme="1"/>
        <rFont val="Calibri"/>
        <family val="2"/>
        <scheme val="minor"/>
      </rPr>
      <t xml:space="preserve"> height (target)</t>
    </r>
  </si>
  <si>
    <t>spherical (p)</t>
  </si>
  <si>
    <t>cylindrical (t)</t>
  </si>
  <si>
    <t>&lt; 5 % (inclusion of tiny air bubbles)</t>
  </si>
  <si>
    <t xml:space="preserve">  accretion efficiency &lt; 6 % (fraction of projectile mass that sticks)</t>
  </si>
  <si>
    <t xml:space="preserve">  threshold velocity decreases with increasing particle size as</t>
  </si>
  <si>
    <r>
      <t xml:space="preserve">    v</t>
    </r>
    <r>
      <rPr>
        <vertAlign val="subscript"/>
        <sz val="11"/>
        <color theme="1"/>
        <rFont val="Calibri"/>
        <family val="2"/>
        <scheme val="minor"/>
      </rPr>
      <t>thr</t>
    </r>
    <r>
      <rPr>
        <sz val="11"/>
        <color theme="1"/>
        <rFont val="Calibri"/>
        <family val="2"/>
        <scheme val="minor"/>
      </rPr>
      <t xml:space="preserve"> = 74.7 m/s </t>
    </r>
    <r>
      <rPr>
        <sz val="11"/>
        <color theme="1"/>
        <rFont val="Calibri"/>
        <family val="2"/>
      </rPr>
      <t>· (diameter/cm)</t>
    </r>
    <r>
      <rPr>
        <vertAlign val="superscript"/>
        <sz val="11"/>
        <color theme="1"/>
        <rFont val="Calibri"/>
        <family val="2"/>
      </rPr>
      <t>-1.15</t>
    </r>
    <r>
      <rPr>
        <sz val="11"/>
        <color theme="1"/>
        <rFont val="Calibri"/>
        <family val="2"/>
      </rPr>
      <t xml:space="preserve"> </t>
    </r>
  </si>
  <si>
    <t>small fragments produced in collision also transfer mass to target</t>
  </si>
  <si>
    <r>
      <t>ditribution of fragments follows power law: number(radius) ~ radius</t>
    </r>
    <r>
      <rPr>
        <vertAlign val="superscript"/>
        <sz val="11"/>
        <color theme="1"/>
        <rFont val="Calibri"/>
        <family val="2"/>
        <scheme val="minor"/>
      </rPr>
      <t xml:space="preserve">-3.6 </t>
    </r>
    <r>
      <rPr>
        <vertAlign val="superscript"/>
        <sz val="11"/>
        <color theme="1"/>
        <rFont val="Calibri"/>
        <family val="2"/>
      </rPr>
      <t>± 0.2</t>
    </r>
    <r>
      <rPr>
        <sz val="11"/>
        <color theme="1"/>
        <rFont val="Calibri"/>
        <family val="2"/>
      </rPr>
      <t xml:space="preserve"> </t>
    </r>
  </si>
  <si>
    <t>impact angle 45°</t>
  </si>
  <si>
    <t>no influence of the impact angle on threshold velocity within errors</t>
  </si>
  <si>
    <t xml:space="preserve">  (accretion effieciency looks larger for central collisions though)</t>
  </si>
  <si>
    <t>irregular (p)</t>
  </si>
  <si>
    <t>0.2 - 50</t>
  </si>
  <si>
    <t>a few cases of sticking (diameter &lt; 0.5 mm, v &lt; 1 m/s)</t>
  </si>
  <si>
    <t xml:space="preserve">  overlap with bouncing region</t>
  </si>
  <si>
    <t>bouncing is dominant outcome in low velocity region</t>
  </si>
  <si>
    <t xml:space="preserve">  threshold velocity to fragmentation decreases with increasing projectile size</t>
  </si>
  <si>
    <t xml:space="preserve">  some overlap with fragmentation region around threshold</t>
  </si>
  <si>
    <t>fragmentation is dominant outcome in medium velocity range</t>
  </si>
  <si>
    <t xml:space="preserve">  threshold velocity to mass transfer decreases with increasing projectile size</t>
  </si>
  <si>
    <t xml:space="preserve">  some overlap with mass transfer region and with bouncing region around threshold velocities</t>
  </si>
  <si>
    <t>conditions as top one unless stated</t>
  </si>
  <si>
    <t>multiple impacts on same target area</t>
  </si>
  <si>
    <t>all other condition are likely as for the top one (not stated)</t>
  </si>
  <si>
    <t>total specific energy needed for catastrophic disruption of target</t>
  </si>
  <si>
    <t>increases with the number of collisions (at smaller individual</t>
  </si>
  <si>
    <t xml:space="preserve">  kinetic energy)</t>
  </si>
  <si>
    <t xml:space="preserve">  (it looks like this might be an observational effect because of the</t>
  </si>
  <si>
    <t xml:space="preserve">    discrete energy steps)</t>
  </si>
  <si>
    <t>(mass transfer</t>
  </si>
  <si>
    <t xml:space="preserve">  cm projectiles)</t>
  </si>
  <si>
    <t xml:space="preserve">  cm projectiles</t>
  </si>
  <si>
    <t xml:space="preserve">  central impact)</t>
  </si>
  <si>
    <t xml:space="preserve">  45° impact)</t>
  </si>
  <si>
    <t>(multiple</t>
  </si>
  <si>
    <t xml:space="preserve">  impacts</t>
  </si>
  <si>
    <t xml:space="preserve">  mm projectiles</t>
  </si>
  <si>
    <t>(fragmentation</t>
  </si>
  <si>
    <t xml:space="preserve">  free fall)</t>
  </si>
  <si>
    <t>free fall (projectile on fixed target)</t>
  </si>
  <si>
    <t>20, 25 (projectile)</t>
  </si>
  <si>
    <t>target likely as above</t>
  </si>
  <si>
    <t>0.9 - 6.5</t>
  </si>
  <si>
    <t xml:space="preserve">  from various heights</t>
  </si>
  <si>
    <t xml:space="preserve">  as in Deckers &amp; Teiser 2014</t>
  </si>
  <si>
    <t xml:space="preserve">  strength &amp; COR</t>
  </si>
  <si>
    <r>
      <t xml:space="preserve">fragmentation strength: </t>
    </r>
    <r>
      <rPr>
        <sz val="11"/>
        <color theme="1"/>
        <rFont val="Calibri"/>
        <family val="2"/>
      </rPr>
      <t>μ = M</t>
    </r>
    <r>
      <rPr>
        <vertAlign val="subscript"/>
        <sz val="11"/>
        <color theme="1"/>
        <rFont val="Calibri"/>
        <family val="2"/>
      </rPr>
      <t>f</t>
    </r>
    <r>
      <rPr>
        <sz val="11"/>
        <color theme="1"/>
        <rFont val="Calibri"/>
        <family val="2"/>
      </rPr>
      <t>/M</t>
    </r>
    <r>
      <rPr>
        <vertAlign val="subscript"/>
        <sz val="11"/>
        <color theme="1"/>
        <rFont val="Calibri"/>
        <family val="2"/>
      </rPr>
      <t>0</t>
    </r>
  </si>
  <si>
    <r>
      <t xml:space="preserve">  M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: largest projectile fragment, M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original projectile mass</t>
    </r>
  </si>
  <si>
    <r>
      <t xml:space="preserve">  power law fit to velocity dependence: </t>
    </r>
    <r>
      <rPr>
        <sz val="11"/>
        <color theme="1"/>
        <rFont val="Calibri"/>
        <family val="2"/>
      </rPr>
      <t>μ = μ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· (v/(m/s))</t>
    </r>
    <r>
      <rPr>
        <vertAlign val="superscript"/>
        <sz val="11"/>
        <color theme="1"/>
        <rFont val="Calibri"/>
        <family val="2"/>
      </rPr>
      <t>b</t>
    </r>
    <r>
      <rPr>
        <sz val="11"/>
        <color theme="1"/>
        <rFont val="Calibri"/>
        <family val="2"/>
      </rPr>
      <t xml:space="preserve"> </t>
    </r>
  </si>
  <si>
    <r>
      <t xml:space="preserve">    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decreases with increasing projectile size (10.6 @ 20 mm, 1.8 @ 25 mm)</t>
    </r>
  </si>
  <si>
    <t xml:space="preserve">    b's magnitude decreases with increasing projectile size (-2.24 @ 20 mm, -0.89 @ 25 mm)</t>
  </si>
  <si>
    <t xml:space="preserve">  fragmentation strength decreases with increasing velocity (biggest fragment smaller)</t>
  </si>
  <si>
    <r>
      <t xml:space="preserve">threshold to fragmentation: </t>
    </r>
    <r>
      <rPr>
        <sz val="11"/>
        <color theme="1"/>
        <rFont val="Calibri"/>
        <family val="2"/>
      </rPr>
      <t>μ = 0.95</t>
    </r>
  </si>
  <si>
    <t xml:space="preserve">  decreases with increasing projectile size</t>
  </si>
  <si>
    <t>some particles were rotating after the collison, but those</t>
  </si>
  <si>
    <t xml:space="preserve">  were not included in analysis for COR</t>
  </si>
  <si>
    <r>
      <t xml:space="preserve">for fragmenting collisions only largest fragment was included in calculation of </t>
    </r>
    <r>
      <rPr>
        <sz val="11"/>
        <color theme="1"/>
        <rFont val="Calibri"/>
        <family val="2"/>
      </rPr>
      <t>ε</t>
    </r>
  </si>
  <si>
    <t>Musiolik</t>
  </si>
  <si>
    <t>ε decreases with increasing v (some scatter), seems to become ≈ constant for fragmenting collisions of 25 mm spheres</t>
  </si>
  <si>
    <t xml:space="preserve">  decrease faster for smaller projectiles</t>
  </si>
  <si>
    <t xml:space="preserve">  decrease follows roughly power law, below fragmentation threshold it can also be described by Musiolik 2014 model</t>
  </si>
  <si>
    <t>Collisions of solid ice in planetesimal formation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</si>
  <si>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</si>
  <si>
    <t>Arakawa</t>
  </si>
  <si>
    <t>Ejection velocity of ice impact fragments</t>
  </si>
  <si>
    <t>Kato</t>
  </si>
  <si>
    <t>Ice-on-ice impact experiments</t>
  </si>
  <si>
    <t>Dominik</t>
  </si>
  <si>
    <t>The physics of dust coagulation and the structure of dust aggregates in space</t>
  </si>
  <si>
    <t>Ferroelectricity in water ice</t>
  </si>
  <si>
    <t>Saito</t>
  </si>
  <si>
    <t>Planetesimal formation by sublimation</t>
  </si>
  <si>
    <t>Planetesimal formation induced by sintering</t>
  </si>
  <si>
    <t>The sinterng region of icy dust aggregates in a protoplanetary nebula</t>
  </si>
  <si>
    <t>Experimental study on collisional disruption of highly porous icy bodies</t>
  </si>
  <si>
    <r>
      <t>Ice grain collisions in comparison: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, and their mixtures</t>
    </r>
  </si>
  <si>
    <t>fire projectile on (free falling) ice target</t>
  </si>
  <si>
    <t>1013 (v &lt; 300 m/s)</t>
  </si>
  <si>
    <t>spherical (t)</t>
  </si>
  <si>
    <t>spherical/</t>
  </si>
  <si>
    <t>cylindrical (p)</t>
  </si>
  <si>
    <t>2.4 - 489</t>
  </si>
  <si>
    <t>258 (collisions, storage and sintering of snowballs)</t>
  </si>
  <si>
    <t>60 (target)</t>
  </si>
  <si>
    <r>
      <t xml:space="preserve">(28 </t>
    </r>
    <r>
      <rPr>
        <sz val="11"/>
        <color theme="1"/>
        <rFont val="Calibri"/>
        <family val="2"/>
      </rPr>
      <t>± 12) x 10</t>
    </r>
    <r>
      <rPr>
        <vertAlign val="superscript"/>
        <sz val="11"/>
        <color theme="1"/>
        <rFont val="Calibri"/>
        <family val="2"/>
      </rPr>
      <t>-3</t>
    </r>
    <r>
      <rPr>
        <sz val="11"/>
        <color theme="1"/>
        <rFont val="Calibri"/>
        <family val="2"/>
      </rPr>
      <t xml:space="preserve"> (ice particles)</t>
    </r>
  </si>
  <si>
    <t>sintered snowballs (sintering times: 1 h to 1 month)</t>
  </si>
  <si>
    <t>40 %, 50 %, 60 %, 70 %     (target)</t>
  </si>
  <si>
    <t>0 %, 30 %     (projectile)</t>
  </si>
  <si>
    <t>10 (diameter 30 % porous cylindrical projectile)</t>
  </si>
  <si>
    <t>15 (diameter 30 % porous spherical projectile)</t>
  </si>
  <si>
    <t>15 (diameter) 10 (height) (cylindrical solid projectile)</t>
  </si>
  <si>
    <t xml:space="preserve">  (sintering time 30 % porous projectiles: 1 day)</t>
  </si>
  <si>
    <t>&lt; 100 (v &gt; 300 m/s)</t>
  </si>
  <si>
    <t xml:space="preserve">  300 - 490 m/s: gas gun (evacuated chamber),</t>
  </si>
  <si>
    <t xml:space="preserve">                               cylindrical solid ice projectile</t>
  </si>
  <si>
    <t xml:space="preserve">                            spherical 30 % porosity projectile</t>
  </si>
  <si>
    <t xml:space="preserve">  30 - 300 m/s: gas gun, cylindrical 30 % porosity projectile OR</t>
  </si>
  <si>
    <t xml:space="preserve">  9.7 - 17 m/s: spring gun, cylindrical 30 % porosity projectile OR</t>
  </si>
  <si>
    <t xml:space="preserve">  2.4 - 3 m/s: free falling cylindrical 30 % porosity projectile</t>
  </si>
  <si>
    <r>
      <t xml:space="preserve">70 m/s, 40 % porous target, 30 % porous cylindrical projectile: </t>
    </r>
    <r>
      <rPr>
        <sz val="11"/>
        <color theme="1"/>
        <rFont val="Calibri"/>
        <family val="2"/>
      </rPr>
      <t>ε = 0.08         (cratering collision)</t>
    </r>
  </si>
  <si>
    <r>
      <t xml:space="preserve">70 m/s, 60 % porous target, 30 % porous cylindrical projectile: </t>
    </r>
    <r>
      <rPr>
        <sz val="11"/>
        <color theme="1"/>
        <rFont val="Calibri"/>
        <family val="2"/>
      </rPr>
      <t>ε = 0.014       (cratering collision)</t>
    </r>
  </si>
  <si>
    <r>
      <t xml:space="preserve">70 m/s, 50 % porous target, 30 % porous cylindrical projectile: </t>
    </r>
    <r>
      <rPr>
        <sz val="11"/>
        <color theme="1"/>
        <rFont val="Calibri"/>
        <family val="2"/>
      </rPr>
      <t>ε = 0.036       (disrupting collision)</t>
    </r>
  </si>
  <si>
    <r>
      <t xml:space="preserve">70 m/s, 70 % porous target, 30 % porous cylindrical projectile: </t>
    </r>
    <r>
      <rPr>
        <sz val="11"/>
        <color theme="1"/>
        <rFont val="Calibri"/>
        <family val="2"/>
      </rPr>
      <t xml:space="preserve">                         (capturing collision)</t>
    </r>
  </si>
  <si>
    <t>200 m/s, 40 % porous target, 30 % porous spherical projectile:                          (disrupting collision)</t>
  </si>
  <si>
    <t>200 m/s, 50 % porous target, 30 % porous spherical projectile:                          (disrupting collision)</t>
  </si>
  <si>
    <t>200 m/s, 60 % porous target, 30 % porous spherical projectile:                          (capturing collision)</t>
  </si>
  <si>
    <t>200 m/s, 70 % porous target, 30 % porous spherical projectile:                          (capturing collision)</t>
  </si>
  <si>
    <t>450 m/s, 40 % porous target, solid ice cylindrical projectile:                               (capturing collision)</t>
  </si>
  <si>
    <t>450 m/s, 50 % porous target, solid ice cylindrical projectile:                               (capturing collision)</t>
  </si>
  <si>
    <t>450 m/s, 60 % porous target, solid ice cylindrical projectile:                               (capturing collision)</t>
  </si>
  <si>
    <t>ε decreasing with increasing porosity</t>
  </si>
  <si>
    <t>cratering observed for low porosities and velocities (40 - 50 %, 70 m/s)</t>
  </si>
  <si>
    <t>disruption of target more dominant towrads higher porosities and higher velocities</t>
  </si>
  <si>
    <t>at highest velocities both, projectile and target, were catastropically disrupted</t>
  </si>
  <si>
    <t>towards higher velocities and porosities, increasing probability to</t>
  </si>
  <si>
    <t xml:space="preserve">  capture some of the projectiles mass inside the (cracking) target</t>
  </si>
  <si>
    <t>ejected material tends to move backwards for lower impact energies and porosities and forwards (with increasing speed) for higher impact energies and porosities</t>
  </si>
  <si>
    <t>smaller fragments (total mass distribution and biggest fragment) for higher impact energies and porosities</t>
  </si>
  <si>
    <t>no effect of sintering duration was observed (but theory predicts maximal sintering necks to be reached in 1 h for the given conditions, so all samples probably were at max sintering)</t>
  </si>
  <si>
    <t>coparison with literature data suggests that water ice reaches a maximum shattering strength around 40 % porosity (particles with higher or lower porosity are more easily disrupted)</t>
  </si>
  <si>
    <t>(I would interpret their plot (Fig. 10) differently: probably the conditions were not fully comparable, especially because of the huge scatter around 40 % (Shimaki 2011 data))</t>
  </si>
  <si>
    <t>kingery</t>
  </si>
  <si>
    <t>1960</t>
  </si>
  <si>
    <t>1964</t>
  </si>
  <si>
    <t>kuczynski</t>
  </si>
  <si>
    <t>1949</t>
  </si>
  <si>
    <t>itagaki</t>
  </si>
  <si>
    <t>fletcher</t>
  </si>
  <si>
    <t>1962</t>
  </si>
  <si>
    <t>1972</t>
  </si>
  <si>
    <t>Lacmann &amp; stranski</t>
  </si>
  <si>
    <t>Maeno</t>
  </si>
  <si>
    <t>Pressure sintering of ice and its implication to the densification of snow at polar glaciers and ice sheets</t>
  </si>
  <si>
    <t>review</t>
  </si>
  <si>
    <t>theoretical work (based on review of experiments)</t>
  </si>
  <si>
    <t>248 - 271 K (reviewed experiments)</t>
  </si>
  <si>
    <t>150 - 273 K (theoretical work)</t>
  </si>
  <si>
    <t>0.015 - 0.35, 0.02 - 0.5, 0.1 - 3 (reviewed exp.)</t>
  </si>
  <si>
    <t>0.035, 0.35 (theoretical work)</t>
  </si>
  <si>
    <t>spherical (th)</t>
  </si>
  <si>
    <t>spherical? (exp)</t>
  </si>
  <si>
    <t>Sintering</t>
  </si>
  <si>
    <t>6 mechanisms contribute to sintering:</t>
  </si>
  <si>
    <t xml:space="preserve">  1. surface diffusion from surface source</t>
  </si>
  <si>
    <t xml:space="preserve">  2. lattice diffusion from surface source</t>
  </si>
  <si>
    <t xml:space="preserve">  3. vapour transport from surface source</t>
  </si>
  <si>
    <t xml:space="preserve">  4. boundary diffusion from grain boundary source</t>
  </si>
  <si>
    <t xml:space="preserve">  5. lattice diffusionfrom grain boundary source</t>
  </si>
  <si>
    <t xml:space="preserve">  6. lattice diffusion from dislocation source</t>
  </si>
  <si>
    <t>most important:                      1., 3.</t>
  </si>
  <si>
    <t>important contributions:     2., 4., 5.</t>
  </si>
  <si>
    <t>negligible:                                  6.</t>
  </si>
  <si>
    <r>
      <t xml:space="preserve">surface &amp; vapour diffusion: </t>
    </r>
    <r>
      <rPr>
        <sz val="11"/>
        <color theme="1"/>
        <rFont val="Calibri"/>
        <family val="2"/>
      </rPr>
      <t>≈ equally strong</t>
    </r>
  </si>
  <si>
    <t>boundary diffusion:                ≈ 1 order of magnitude less</t>
  </si>
  <si>
    <t>lattice diffusion:                       ≈ 2 orders of magnitude less than boundary</t>
  </si>
  <si>
    <t>mostly vapour transport dominant process, surface diffusion dominant</t>
  </si>
  <si>
    <t xml:space="preserve">  for small sinter necks at very low T and very close to melting point</t>
  </si>
  <si>
    <t xml:space="preserve">  surface diffusion more important for smaller particles</t>
  </si>
  <si>
    <t>sintering slower for lower T and for larger necks</t>
  </si>
  <si>
    <t>Quasi-liquid surface layer</t>
  </si>
  <si>
    <t>causes surface diffusion</t>
  </si>
  <si>
    <t>occurs near the melting point</t>
  </si>
  <si>
    <r>
      <t xml:space="preserve">  activation energy assumed </t>
    </r>
    <r>
      <rPr>
        <sz val="11"/>
        <color theme="1"/>
        <rFont val="Calibri"/>
        <family val="2"/>
      </rPr>
      <t>≈ 22 kJ/mol</t>
    </r>
  </si>
  <si>
    <r>
      <t xml:space="preserve">  activation energy assumed </t>
    </r>
    <r>
      <rPr>
        <sz val="11"/>
        <color theme="1"/>
        <rFont val="Calibri"/>
        <family val="2"/>
      </rPr>
      <t>≈ 66.2 kJ/mol</t>
    </r>
  </si>
  <si>
    <t>thin supercooled water film</t>
  </si>
  <si>
    <t>effective thickness estimated to be 1 monolayer (0.3 nm)</t>
  </si>
  <si>
    <r>
      <t xml:space="preserve">  @ T </t>
    </r>
    <r>
      <rPr>
        <sz val="11"/>
        <color theme="1"/>
        <rFont val="Calibri"/>
        <family val="2"/>
      </rPr>
      <t>≈ (264 - 265.6) K</t>
    </r>
  </si>
  <si>
    <t>enhanced mass transport by mobility of water molecules</t>
  </si>
  <si>
    <t xml:space="preserve">  in quasi-liquid layer can also be interpreted as viscous</t>
  </si>
  <si>
    <t xml:space="preserve">  flow instead of surface diffusion</t>
  </si>
  <si>
    <t>(pressureless)</t>
  </si>
  <si>
    <t>(pressure)</t>
  </si>
  <si>
    <t>kelling &amp; wurm</t>
  </si>
  <si>
    <t>levitation of porous dust aggregates</t>
  </si>
  <si>
    <t>Breaking the ice: planetesimal formation at the snowline</t>
  </si>
  <si>
    <t>≈ 1</t>
  </si>
  <si>
    <t>77 - 260 (gradient between these two values)</t>
  </si>
  <si>
    <t>free levitation of ice aggregates</t>
  </si>
  <si>
    <t>temperature gradient causes thermal creep through pores of aggregate</t>
  </si>
  <si>
    <t>between hot bottom (peltier element) and cold top plate (liquid nitrogen)</t>
  </si>
  <si>
    <t>frost (humidity from lab air condensating on liquid nitrogen pipe)</t>
  </si>
  <si>
    <t>≈ 0.3 (aggregate thickness)</t>
  </si>
  <si>
    <t>1.5 - 4 (aggregate radius of gyration)</t>
  </si>
  <si>
    <t>≈ 1 (levitation)</t>
  </si>
  <si>
    <t>1013 (aggregated condensation)</t>
  </si>
  <si>
    <t>resulting force balances gravity: only small forces remain =&gt; grain interaction</t>
  </si>
  <si>
    <t>aggregates move in 2D and extend in 2D (thin layers)</t>
  </si>
  <si>
    <t>only horizontal (2D) break-ups considered for analysis</t>
  </si>
  <si>
    <t>porous, but not quantified</t>
  </si>
  <si>
    <t>rough (frost)</t>
  </si>
  <si>
    <t>10 % of break-ups: bending (one contact point breaks another doesn't)</t>
  </si>
  <si>
    <t>aggregates sublime within few min</t>
  </si>
  <si>
    <t>sublimation rates observed:</t>
  </si>
  <si>
    <r>
      <t xml:space="preserve">  1.25 or 0.41 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</si>
  <si>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t xml:space="preserve">  (slowing down suddenly after 25 s)</t>
  </si>
  <si>
    <r>
      <t xml:space="preserve">break-up rate independent on aggregate size (but scattering </t>
    </r>
    <r>
      <rPr>
        <sz val="11"/>
        <color theme="1"/>
        <rFont val="Calibri"/>
        <family val="2"/>
      </rPr>
      <t>± 0.2 s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  <scheme val="minor"/>
      </rPr>
      <t>)</t>
    </r>
  </si>
  <si>
    <t xml:space="preserve"> two mean values observed (one for each sublimation rate):</t>
  </si>
  <si>
    <r>
      <t xml:space="preserve">  1.21 and 0.42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</t>
    </r>
  </si>
  <si>
    <t>neck size should influence break-up rate (maybe explains factor 3 difference)</t>
  </si>
  <si>
    <t>average value is good approximation to start with</t>
  </si>
  <si>
    <r>
      <t>≈ (1 - 50) x 10</t>
    </r>
    <r>
      <rPr>
        <vertAlign val="superscript"/>
        <sz val="11"/>
        <color theme="1"/>
        <rFont val="Calibri"/>
        <family val="2"/>
      </rPr>
      <t>-3</t>
    </r>
    <r>
      <rPr>
        <sz val="11"/>
        <color theme="1"/>
        <rFont val="Calibri"/>
        <family val="2"/>
      </rPr>
      <t xml:space="preserve"> (individual grains)</t>
    </r>
  </si>
  <si>
    <t>mix 1:1</t>
  </si>
  <si>
    <r>
      <t xml:space="preserve">0.09 </t>
    </r>
    <r>
      <rPr>
        <sz val="11"/>
        <color theme="1"/>
        <rFont val="Calibri"/>
        <family val="2"/>
      </rPr>
      <t>± 0.02 (average, powerlaw-size distribution)</t>
    </r>
  </si>
  <si>
    <t>80</t>
  </si>
  <si>
    <t xml:space="preserve">  projectiles and target deposited on chamber walls</t>
  </si>
  <si>
    <t xml:space="preserve">  projectiles scraped off with gearwheel and falling down on target</t>
  </si>
  <si>
    <t xml:space="preserve">  deposition rate: 2 mm thickness in few minutes</t>
  </si>
  <si>
    <t>free falling collisions of small aggregates</t>
  </si>
  <si>
    <t>likely central</t>
  </si>
  <si>
    <t>chamber cooled by liquid nitrogen</t>
  </si>
  <si>
    <t>very low</t>
  </si>
  <si>
    <t xml:space="preserve">  hitting the walls)</t>
  </si>
  <si>
    <t>homogeneous bulk (pure vapour deposition, no grains fromed in gas phase before</t>
  </si>
  <si>
    <t xml:space="preserve">mix of vapour deposition and grain sticking (pure water droplets freeze in gas phase, </t>
  </si>
  <si>
    <t>columnar ice (target, large ice crystals elongated toward one direction with the size of</t>
  </si>
  <si>
    <t xml:space="preserve">  several cm)</t>
  </si>
  <si>
    <r>
      <t xml:space="preserve">  get included in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O/CO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matrix in deposition, size </t>
    </r>
    <r>
      <rPr>
        <sz val="11"/>
        <color theme="1"/>
        <rFont val="Calibri"/>
        <family val="2"/>
      </rPr>
      <t>≈ μm</t>
    </r>
    <r>
      <rPr>
        <sz val="11"/>
        <color theme="1"/>
        <rFont val="Calibri"/>
        <family val="2"/>
        <scheme val="minor"/>
      </rPr>
      <t>)</t>
    </r>
  </si>
  <si>
    <t>no clear threshold between bouncing and sticking</t>
  </si>
  <si>
    <r>
      <t xml:space="preserve">sticking probabilty </t>
    </r>
    <r>
      <rPr>
        <sz val="11"/>
        <color theme="1"/>
        <rFont val="Calibri"/>
        <family val="2"/>
      </rPr>
      <t>≈ 65 % for v ≤ 1m/s</t>
    </r>
  </si>
  <si>
    <t xml:space="preserve">elasticity visible in larger aggregates (restructuring) =&gt; sticking probability </t>
  </si>
  <si>
    <t xml:space="preserve">  depends on energy dissipated in restructuring</t>
  </si>
  <si>
    <t>"smooth"</t>
  </si>
  <si>
    <r>
      <t>higher than pure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</si>
  <si>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more irregular than pure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</si>
  <si>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>higher than mixture</t>
  </si>
  <si>
    <t>more irregular than mixture</t>
  </si>
  <si>
    <r>
      <t xml:space="preserve">  get included in very soft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matrix in deposition, size </t>
    </r>
    <r>
      <rPr>
        <sz val="11"/>
        <color theme="1"/>
        <rFont val="Calibri"/>
        <family val="2"/>
      </rPr>
      <t>≈ μm</t>
    </r>
    <r>
      <rPr>
        <sz val="11"/>
        <color theme="1"/>
        <rFont val="Calibri"/>
        <family val="2"/>
        <scheme val="minor"/>
      </rPr>
      <t>)</t>
    </r>
  </si>
  <si>
    <r>
      <t>surface energy: 2.77 +0.9/-0.8 J/m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</si>
  <si>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surface energy: 0.17 J/m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</si>
  <si>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velocity dependent: </t>
    </r>
    <r>
      <rPr>
        <sz val="11"/>
        <color theme="1"/>
        <rFont val="Calibri"/>
        <family val="2"/>
      </rPr>
      <t>ε(v) = A · exp(a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 xml:space="preserve"> (ln((v - v</t>
    </r>
    <r>
      <rPr>
        <vertAlign val="subscript"/>
        <sz val="11"/>
        <color theme="1"/>
        <rFont val="Calibri"/>
        <family val="2"/>
      </rPr>
      <t>stick</t>
    </r>
    <r>
      <rPr>
        <sz val="11"/>
        <color theme="1"/>
        <rFont val="Calibri"/>
        <family val="2"/>
      </rPr>
      <t>)/v</t>
    </r>
    <r>
      <rPr>
        <vertAlign val="subscript"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>))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) · Θ(v - v</t>
    </r>
    <r>
      <rPr>
        <vertAlign val="subscript"/>
        <sz val="11"/>
        <color theme="1"/>
        <rFont val="Calibri"/>
        <family val="2"/>
      </rPr>
      <t>stick</t>
    </r>
    <r>
      <rPr>
        <sz val="11"/>
        <color theme="1"/>
        <rFont val="Calibri"/>
        <family val="2"/>
      </rPr>
      <t>)</t>
    </r>
  </si>
  <si>
    <r>
      <t xml:space="preserve">  v</t>
    </r>
    <r>
      <rPr>
        <vertAlign val="subscript"/>
        <sz val="11"/>
        <color theme="1"/>
        <rFont val="Calibri"/>
        <family val="2"/>
        <scheme val="minor"/>
      </rPr>
      <t>stick</t>
    </r>
    <r>
      <rPr>
        <sz val="11"/>
        <color theme="1"/>
        <rFont val="Calibri"/>
        <family val="2"/>
        <scheme val="minor"/>
      </rPr>
      <t xml:space="preserve"> = sticking threshold, v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critical velocity (maximum of </t>
    </r>
    <r>
      <rPr>
        <sz val="11"/>
        <color theme="1"/>
        <rFont val="Calibri"/>
        <family val="2"/>
      </rPr>
      <t>ε)</t>
    </r>
  </si>
  <si>
    <t>clear threshold velocity between sticking and bouncing: 0.04 m/s</t>
  </si>
  <si>
    <t>clear threshold velocity between sticking and bouncing: 0.43 m/s</t>
  </si>
  <si>
    <t>no clear functional dependence on velocity</t>
  </si>
  <si>
    <t>eluszkiewicz</t>
  </si>
  <si>
    <t xml:space="preserve">                                      2016                                                                            2016                                                                            2016                                                                            2016                                                                            2016                                                                           2016                                                                            2016                                                                            2016                                                                            2016                                                                            2016                                    </t>
  </si>
  <si>
    <t xml:space="preserve">                                      2014                                                                            2014                                                                            2014                                                                            2014                                                                            2014                                                                           2014                                                                            2014                                                                            2014                                                                            2014                                                                            2014                                    </t>
  </si>
  <si>
    <t xml:space="preserve">                  2013                                                                            2013                                                                            2013                                                                            2013                                                                            2013                                                                            2013                                                                            2013                                                                            2013                                                                            2013                                                                            2013                                     </t>
  </si>
  <si>
    <t xml:space="preserve">                  2012                                                                            2012                                                                            2012                                                                            2012                                                                            2012                                                                            2012                                                                            2012                                                                            2012                                                                            2012                                                                            2012                   </t>
  </si>
  <si>
    <t xml:space="preserve">                  2011                                                                            2011                                                                            2011                                                                            2011                                                                            2011                                                                            2011                                                                            2011                                                                            2011                                                                            2011                                                                            2011                    </t>
  </si>
  <si>
    <t xml:space="preserve">                  2010                                                                            2010                                                                            2010                                                                            2010                                                                            2010                                                                            2010                                                                            2010                                                                            2010                                                                            2010                                                                            2010                    </t>
  </si>
  <si>
    <t xml:space="preserve">                  2009                                                                            2009                                                                            2009                                                                            2009                                                                            2009                                                                            2009                                                                            2009                                                                            2009                                                                            2009                                                                            2009                    </t>
  </si>
  <si>
    <t xml:space="preserve">                    2002                    </t>
  </si>
  <si>
    <t>Impact experiments on porous icy-silicate cylindrical blocks and the implication for disruption and accumulation of small icy bodies</t>
  </si>
  <si>
    <t>(pure water ice)</t>
  </si>
  <si>
    <t>(ice-silicate mix)</t>
  </si>
  <si>
    <t>silicate</t>
  </si>
  <si>
    <r>
      <t>(Al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</si>
  <si>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(natural snow)</t>
  </si>
  <si>
    <t>≈ 0.1 (average grain size)</t>
  </si>
  <si>
    <t>100 (diameter and height of target)</t>
  </si>
  <si>
    <r>
      <rPr>
        <sz val="11"/>
        <color theme="1"/>
        <rFont val="Calibri"/>
        <family val="2"/>
      </rPr>
      <t>≤ 3 x 10</t>
    </r>
    <r>
      <rPr>
        <vertAlign val="super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 (compression of snow)</t>
    </r>
  </si>
  <si>
    <t>255 (storage in cold room)</t>
  </si>
  <si>
    <t>gas gun (vertical) firing projectile on flat surface of target</t>
  </si>
  <si>
    <t>snow compressed by piston in cylinder</t>
  </si>
  <si>
    <r>
      <t xml:space="preserve">  (8 x 10</t>
    </r>
    <r>
      <rPr>
        <vertAlign val="superscript"/>
        <sz val="11"/>
        <color theme="1"/>
        <rFont val="Calibri"/>
        <family val="2"/>
        <scheme val="minor"/>
      </rPr>
      <t>-4</t>
    </r>
    <r>
      <rPr>
        <sz val="11"/>
        <color theme="1"/>
        <rFont val="Calibri"/>
        <family val="2"/>
        <scheme val="minor"/>
      </rPr>
      <t xml:space="preserve"> mm/s for 30 min to several h)</t>
    </r>
  </si>
  <si>
    <t xml:space="preserve">  cut from naturally sintered snowblock</t>
  </si>
  <si>
    <t xml:space="preserve">  55 % sample not compressed in the lab,</t>
  </si>
  <si>
    <t>after pressing stored in cold room for 2 months</t>
  </si>
  <si>
    <t xml:space="preserve">  to relax internal stress and sinter thermally</t>
  </si>
  <si>
    <t>0 %, 10 %, 24 %, 37 %, 55 % (targets)</t>
  </si>
  <si>
    <t>0 % (projectile)</t>
  </si>
  <si>
    <t>≈ 0.1 (average grain size snow)</t>
  </si>
  <si>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0.01 (grain size silicate)</t>
    </r>
  </si>
  <si>
    <t>100 (diameter and height of target)     or</t>
  </si>
  <si>
    <t>70 (diameter and height of target)</t>
  </si>
  <si>
    <t>38 % (100 m target)</t>
  </si>
  <si>
    <t>0 %, 13 %, 26 %, 39 % (70 mm target)</t>
  </si>
  <si>
    <t>0 % (ice projectile)</t>
  </si>
  <si>
    <t>pressing and sinterig as above</t>
  </si>
  <si>
    <t>15 (diameter and height of ice projectile)</t>
  </si>
  <si>
    <t>crystalline ice projectile</t>
  </si>
  <si>
    <t>snow likely (not stated) crystalline</t>
  </si>
  <si>
    <t>fragments recoverd in box</t>
  </si>
  <si>
    <t>video and mass analysis of collision and fragments</t>
  </si>
  <si>
    <t>10 (collisions)</t>
  </si>
  <si>
    <t>263 (collisions and compression of snow in stainless-steel cylinder)</t>
  </si>
  <si>
    <t>150 - 670</t>
  </si>
  <si>
    <t>ejecta plume velocity increases with increasing impact velocity</t>
  </si>
  <si>
    <t>projectile penetrating into target</t>
  </si>
  <si>
    <t>ejecta angle increases almost linearly increasing impact velocity</t>
  </si>
  <si>
    <t xml:space="preserve">  (30° @ 200 m/s, 60° @ 700 m/s)</t>
  </si>
  <si>
    <t>ejecta angle independent of porosity</t>
  </si>
  <si>
    <t>maximum ejecta velocity independent of impcat velocity</t>
  </si>
  <si>
    <t>maximum ejecta velocity increases with decreasing porosity</t>
  </si>
  <si>
    <t>composition does not affect ejecta pattern (angle &amp; velocity, maximum velocity)</t>
  </si>
  <si>
    <r>
      <t xml:space="preserve">  (higher than impact velocity for porosities </t>
    </r>
    <r>
      <rPr>
        <sz val="11"/>
        <color theme="1"/>
        <rFont val="Calibri"/>
        <family val="2"/>
      </rPr>
      <t>≤ 15 %)</t>
    </r>
  </si>
  <si>
    <t>as above unless stated</t>
  </si>
  <si>
    <t>larger fragments for higher porosities</t>
  </si>
  <si>
    <t>smaller fragments for higher porosities</t>
  </si>
  <si>
    <t xml:space="preserve">  (projectile kinetic energy divided by target mass where largest fragment &lt; 1/5 of target mass)</t>
  </si>
  <si>
    <t>shattering critical specific energy increases with increasing target porosity</t>
  </si>
  <si>
    <t>mass distribution of fragments follows power-law, slope independent of impact velocity</t>
  </si>
  <si>
    <r>
      <t>fragments smaller than some critical size (</t>
    </r>
    <r>
      <rPr>
        <sz val="11"/>
        <color theme="1"/>
        <rFont val="Calibri"/>
        <family val="2"/>
      </rPr>
      <t xml:space="preserve">≈ </t>
    </r>
    <r>
      <rPr>
        <sz val="11"/>
        <color theme="1"/>
        <rFont val="Calibri"/>
        <family val="2"/>
        <scheme val="minor"/>
      </rPr>
      <t>0.01 of target mass) easily separate</t>
    </r>
  </si>
  <si>
    <t>fragile and weaker than pure ice target</t>
  </si>
  <si>
    <t>shattering critical specific energy decreases with increasing target porosity</t>
  </si>
  <si>
    <t>book (Metamorphism of Solar System Ices): mechanisms of sintering</t>
  </si>
  <si>
    <t>unavailable article (Regelation, Surface Diffusion, and Ice Sintering ): sintering rate</t>
  </si>
  <si>
    <t>unavailable article (Study of the Sintering of Glass): theory of sintering</t>
  </si>
  <si>
    <t>unavailable article (Self-diffusion in single crystals of ice): activation energy for lattice difusion (sintering)</t>
  </si>
  <si>
    <t>unavailable article (Surface structure of water and ice): effective thickness of quasi-liquid layer</t>
  </si>
  <si>
    <t>unavailable article (The growth of snow crystals): effective thickness of quasi-liquid layer</t>
  </si>
  <si>
    <t>Ejection velocity of ice fragments in oblique impacts of ice spheres</t>
  </si>
  <si>
    <t>Collisional disruption of ice by high-velocity impact</t>
  </si>
  <si>
    <r>
      <t>Impact cratering of granular micture tagets made of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ice -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ice - pyrophylite</t>
    </r>
  </si>
  <si>
    <t xml:space="preserve">                  2000                                                                            2000                                                                            2000                                                                            2000                                                                            2000                                                                            2000                                                                            2000                                                                            2000                                                                            2000                                                                            2000                    </t>
  </si>
  <si>
    <t xml:space="preserve">                  1999                                                                            1999                                                                            1999                                                                            1999                                                                            1999                                                                            1999                                                                            1999                                                                            1999                                                                            1999                                                                            1999                   </t>
  </si>
  <si>
    <t xml:space="preserve">                  1998                                                                            1998                                                                            1998                                                                            1998                                                                            1998                                                                            1998                                                                            1998                                                                            1998                                                                            1998                                                                            1998                    </t>
  </si>
  <si>
    <t>Measurements of ejection velocities in collisional disruption of ice spheres</t>
  </si>
  <si>
    <t xml:space="preserve">                  1996                                                                            1996                                                                            1996                                                                            1996                                                                            1996                                                                            1996                                                                            1996                                                                            1996                                                                            1996                                                                            1996                    </t>
  </si>
  <si>
    <t xml:space="preserve">                  1995                                                                            1995                                                                            1995                                                                            1995                                                                            1995                                                                            1995                                                                            1995                                                                            1995                                                                            1995                                                                            1995                   </t>
  </si>
  <si>
    <t>Lange</t>
  </si>
  <si>
    <t>Impact experiments in low-temperature ice</t>
  </si>
  <si>
    <t>The dynamic tensile strength of ice an ice-silicate mictures</t>
  </si>
  <si>
    <t>Comets formed in solar-nebula instabilities! - An experimental and modelling attempt to relate the activity of comets to their formation process</t>
  </si>
  <si>
    <t>Kawakami</t>
  </si>
  <si>
    <t>Impact expeiments on ice</t>
  </si>
  <si>
    <t>Ryan</t>
  </si>
  <si>
    <t>A laboratory impact study on simlated Edgeworth-Kuiper Belt Objects</t>
  </si>
  <si>
    <t>≤ 1</t>
  </si>
  <si>
    <t>&lt; 2 (projectile)</t>
  </si>
  <si>
    <r>
      <t xml:space="preserve">probably crystalline, </t>
    </r>
    <r>
      <rPr>
        <i/>
        <sz val="11"/>
        <color theme="0" tint="-0.499984740745262"/>
        <rFont val="Calibri"/>
        <family val="2"/>
        <scheme val="minor"/>
      </rPr>
      <t>stacking disordered</t>
    </r>
  </si>
  <si>
    <r>
      <t xml:space="preserve">= (2.9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1.3) x 10</t>
    </r>
    <r>
      <rPr>
        <vertAlign val="superscript"/>
        <sz val="11"/>
        <color theme="1"/>
        <rFont val="Calibri"/>
        <family val="2"/>
        <scheme val="minor"/>
      </rPr>
      <t>-3</t>
    </r>
  </si>
  <si>
    <t>spherical (p/t)</t>
  </si>
  <si>
    <r>
      <t>≤ 10</t>
    </r>
    <r>
      <rPr>
        <vertAlign val="superscript"/>
        <sz val="11"/>
        <color theme="1"/>
        <rFont val="Calibri"/>
        <family val="2"/>
      </rPr>
      <t>4</t>
    </r>
    <r>
      <rPr>
        <sz val="11"/>
        <color theme="1"/>
        <rFont val="Calibri"/>
        <family val="2"/>
      </rPr>
      <t xml:space="preserve"> (compaction of particles in mould)</t>
    </r>
  </si>
  <si>
    <t>261</t>
  </si>
  <si>
    <t>Coagulation of particles in Saturn's rings: Measurements of the cohesive force of water frost</t>
  </si>
  <si>
    <r>
      <t xml:space="preserve">pendulum period </t>
    </r>
    <r>
      <rPr>
        <sz val="11"/>
        <color theme="1"/>
        <rFont val="Calibri"/>
        <family val="2"/>
      </rPr>
      <t>≤ 6</t>
    </r>
    <r>
      <rPr>
        <sz val="11"/>
        <color theme="1"/>
        <rFont val="Calibri"/>
        <family val="2"/>
        <scheme val="minor"/>
      </rPr>
      <t>0 s</t>
    </r>
  </si>
  <si>
    <t>cohesion measurements by electromagnet controlled displacement</t>
  </si>
  <si>
    <t xml:space="preserve">  of touching sphere and block</t>
  </si>
  <si>
    <t>90 - 150 (frosting)</t>
  </si>
  <si>
    <t>likely (not stated) 1013 (collision)</t>
  </si>
  <si>
    <t>few mbar (frosting)</t>
  </si>
  <si>
    <t>(cohesive force &lt; 1 dyn detection limit)</t>
  </si>
  <si>
    <r>
      <t>1 x 10</t>
    </r>
    <r>
      <rPr>
        <vertAlign val="superscript"/>
        <sz val="11"/>
        <color theme="1"/>
        <rFont val="Calibri"/>
        <family val="2"/>
        <scheme val="minor"/>
      </rPr>
      <t>-4</t>
    </r>
    <r>
      <rPr>
        <sz val="11"/>
        <color theme="1"/>
        <rFont val="Calibri"/>
        <family val="2"/>
        <scheme val="minor"/>
      </rPr>
      <t xml:space="preserve"> </t>
    </r>
  </si>
  <si>
    <t>50 (sphere)</t>
  </si>
  <si>
    <t>130</t>
  </si>
  <si>
    <r>
      <t>1 x 10</t>
    </r>
    <r>
      <rPr>
        <vertAlign val="superscript"/>
        <sz val="11"/>
        <color theme="1"/>
        <rFont val="Calibri"/>
        <family val="2"/>
        <scheme val="minor"/>
      </rPr>
      <t>-4</t>
    </r>
    <r>
      <rPr>
        <sz val="11"/>
        <color theme="1"/>
        <rFont val="Calibri"/>
        <family val="2"/>
        <scheme val="minor"/>
      </rPr>
      <t xml:space="preserve"> - 2 x 10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</si>
  <si>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(10 - 100 </t>
    </r>
    <r>
      <rPr>
        <sz val="11"/>
        <color theme="1"/>
        <rFont val="Calibri"/>
        <family val="2"/>
      </rPr>
      <t>μm thick layer on both, sphere and</t>
    </r>
  </si>
  <si>
    <t xml:space="preserve">  block)</t>
  </si>
  <si>
    <t xml:space="preserve">  no measurable sticking, frost becomes compacted</t>
  </si>
  <si>
    <t xml:space="preserve">  decreases with number of repeated collisions</t>
  </si>
  <si>
    <t>cohesive forces: 1 - 150 dyn</t>
  </si>
  <si>
    <t>cohesive force: increases with increasing v (deeper penetration),</t>
  </si>
  <si>
    <t xml:space="preserve">  maximum cohesion around 0.1 mm/s, high speeds (1 - 2 cm/s):</t>
  </si>
  <si>
    <t>sticking probability: 1 below critical velocity (0.3 - 1 mm/s), 0 above</t>
  </si>
  <si>
    <t>reach of cohesive force: frost layer thickness (pulling further: separation)</t>
  </si>
  <si>
    <t>30 % higher than with frost on surface</t>
  </si>
  <si>
    <r>
      <t xml:space="preserve">    =&gt; outermost 10 - 50 </t>
    </r>
    <r>
      <rPr>
        <sz val="11"/>
        <color theme="1"/>
        <rFont val="Calibri"/>
        <family val="2"/>
      </rPr>
      <t>μm layer largely responsible for sticking)</t>
    </r>
  </si>
  <si>
    <t xml:space="preserve">  increases with frost thickness (factor 2 - 3 for 10 times more frost</t>
  </si>
  <si>
    <t>then increasing with temperature to 50 m/s</t>
  </si>
  <si>
    <t xml:space="preserve">                                2015                                                                            2015                                                                            2015                                                                            2015                                                                            2015                                                                            2015                                                                            2015                                                                            2015                                                                            2015                                                                            2015                                     </t>
  </si>
  <si>
    <t xml:space="preserve">                  1993                                                                            1993                                                                            1993                                                                            1993                                                                            1993                                                                            1993                                                                            1993                                                                            1993                                                                            1993                                                                            1993                    </t>
  </si>
  <si>
    <t xml:space="preserve">                  1991                                                                            1991                                                                            1991                                                                            1991                                                                            1991                                                                            1991                                                                            1991                                                                            1991                                                                            1991                                                                            1991                   </t>
  </si>
  <si>
    <t xml:space="preserve">                  1989                                                                            1989                                                                            1989                                                                            1989                                                                            1989                                                                            1989                                                                            1989                                                                            1989                                                                            1989                                                                            1989                    </t>
  </si>
  <si>
    <t>increasing with increasing particle size (mass), levelling off for the highest mass</t>
  </si>
  <si>
    <t xml:space="preserve">                  1988                                                                            1988                                                                            1988                                                                            1988                                                                            1988                                                                            1988                                                                            1988                                                                            1988                                                                            1988                                                                            1988                    </t>
  </si>
  <si>
    <r>
      <t>decreasing with increasing 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</si>
  <si>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scatter: </t>
    </r>
    <r>
      <rPr>
        <sz val="11"/>
        <color theme="1"/>
        <rFont val="Calibri"/>
        <family val="2"/>
      </rPr>
      <t>± 0.1</t>
    </r>
  </si>
  <si>
    <r>
      <t xml:space="preserve">no clear trend with temperature or pressure </t>
    </r>
    <r>
      <rPr>
        <i/>
        <sz val="11"/>
        <color theme="0" tint="-0.499984740745262"/>
        <rFont val="Calibri"/>
        <family val="2"/>
        <scheme val="minor"/>
      </rPr>
      <t>(too many parameters varied at the same time)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</si>
</sst>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i/>
      <sz val="11"/>
      <color theme="0" tint="-0.499984740745262"/>
      <name val="Calibri"/>
      <family val="2"/>
      <scheme val="minor"/>
    </font>
    <font>
      <vertAlign val="subscript"/>
      <sz val="11"/>
      <color theme="0" tint="-0.499984740745262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  "/>
    </font>
    <font>
      <sz val="11"/>
      <color rgb="FFFF0000"/>
      <name val="Calibri"/>
      <family val="2"/>
      <scheme val="minor"/>
    </font>
    <font>
      <sz val="8"/>
      <color theme="2" tint="-0.8999603259376811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2B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gradientFill>
        <stop position="0">
          <color theme="6" tint="0.59999389629810485"/>
        </stop>
        <stop position="1">
          <color theme="2" tint="-0.25098422193060094"/>
        </stop>
      </gradientFill>
    </fill>
  </fills>
  <borders count="6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7">
    <xf numFmtId="0" fontId="0" fillId="0" borderId="0" xfId="0"/>
    <xf numFmtId="49" fontId="0" fillId="0" borderId="0" xfId="0" applyNumberFormat="1"/>
    <xf numFmtId="49" fontId="0" fillId="0" borderId="10" xfId="0" applyNumberFormat="1" applyBorder="1"/>
    <xf numFmtId="49" fontId="0" fillId="0" borderId="12" xfId="0" applyNumberFormat="1" applyBorder="1"/>
    <xf numFmtId="49" fontId="0" fillId="0" borderId="10" xfId="0" quotePrefix="1" applyNumberFormat="1" applyBorder="1"/>
    <xf numFmtId="49" fontId="0" fillId="0" borderId="14" xfId="0" applyNumberFormat="1" applyBorder="1"/>
    <xf numFmtId="49" fontId="0" fillId="3" borderId="7" xfId="0" applyNumberFormat="1" applyFill="1" applyBorder="1"/>
    <xf numFmtId="49" fontId="0" fillId="3" borderId="21" xfId="0" applyNumberFormat="1" applyFill="1" applyBorder="1"/>
    <xf numFmtId="49" fontId="0" fillId="0" borderId="17" xfId="0" applyNumberFormat="1" applyBorder="1"/>
    <xf numFmtId="49" fontId="0" fillId="0" borderId="19" xfId="0" applyNumberFormat="1" applyBorder="1"/>
    <xf numFmtId="49" fontId="0" fillId="0" borderId="14" xfId="0" quotePrefix="1" applyNumberFormat="1" applyBorder="1"/>
    <xf numFmtId="49" fontId="0" fillId="3" borderId="20" xfId="0" applyNumberFormat="1" applyFill="1" applyBorder="1" applyAlignment="1">
      <alignment horizontal="left"/>
    </xf>
    <xf numFmtId="49" fontId="0" fillId="3" borderId="8" xfId="0" applyNumberFormat="1" applyFill="1" applyBorder="1" applyAlignment="1">
      <alignment horizontal="left"/>
    </xf>
    <xf numFmtId="49" fontId="0" fillId="2" borderId="22" xfId="0" applyNumberFormat="1" applyFill="1" applyBorder="1"/>
    <xf numFmtId="49" fontId="0" fillId="7" borderId="7" xfId="0" applyNumberFormat="1" applyFill="1" applyBorder="1"/>
    <xf numFmtId="49" fontId="0" fillId="0" borderId="9" xfId="0" applyNumberFormat="1" applyBorder="1"/>
    <xf numFmtId="49" fontId="0" fillId="0" borderId="16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0" fillId="0" borderId="0" xfId="0" applyNumberFormat="1" applyBorder="1"/>
    <xf numFmtId="49" fontId="0" fillId="0" borderId="16" xfId="0" applyNumberFormat="1" applyBorder="1"/>
    <xf numFmtId="49" fontId="0" fillId="0" borderId="1" xfId="0" applyNumberFormat="1" applyBorder="1"/>
    <xf numFmtId="49" fontId="0" fillId="0" borderId="13" xfId="0" applyNumberFormat="1" applyBorder="1"/>
    <xf numFmtId="49" fontId="0" fillId="0" borderId="18" xfId="0" applyNumberFormat="1" applyBorder="1" applyAlignment="1">
      <alignment horizontal="left"/>
    </xf>
    <xf numFmtId="49" fontId="0" fillId="0" borderId="15" xfId="0" applyNumberFormat="1" applyBorder="1" applyAlignment="1">
      <alignment horizontal="left"/>
    </xf>
    <xf numFmtId="49" fontId="0" fillId="0" borderId="23" xfId="0" applyNumberFormat="1" applyBorder="1"/>
    <xf numFmtId="49" fontId="0" fillId="0" borderId="18" xfId="0" applyNumberFormat="1" applyBorder="1"/>
    <xf numFmtId="49" fontId="0" fillId="0" borderId="2" xfId="0" applyNumberFormat="1" applyBorder="1"/>
    <xf numFmtId="49" fontId="0" fillId="0" borderId="0" xfId="0" applyNumberFormat="1" applyAlignment="1">
      <alignment horizontal="left"/>
    </xf>
    <xf numFmtId="49" fontId="0" fillId="0" borderId="7" xfId="0" applyNumberFormat="1" applyBorder="1"/>
    <xf numFmtId="49" fontId="0" fillId="0" borderId="21" xfId="0" applyNumberFormat="1" applyBorder="1"/>
    <xf numFmtId="49" fontId="0" fillId="0" borderId="7" xfId="0" quotePrefix="1" applyNumberFormat="1" applyBorder="1"/>
    <xf numFmtId="49" fontId="0" fillId="0" borderId="20" xfId="0" applyNumberFormat="1" applyBorder="1" applyAlignment="1">
      <alignment horizontal="left"/>
    </xf>
    <xf numFmtId="49" fontId="0" fillId="0" borderId="8" xfId="0" applyNumberFormat="1" applyBorder="1" applyAlignment="1">
      <alignment horizontal="left"/>
    </xf>
    <xf numFmtId="49" fontId="0" fillId="0" borderId="22" xfId="0" applyNumberFormat="1" applyBorder="1"/>
    <xf numFmtId="49" fontId="0" fillId="0" borderId="20" xfId="0" applyNumberFormat="1" applyBorder="1"/>
    <xf numFmtId="49" fontId="0" fillId="0" borderId="24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3" borderId="32" xfId="0" applyNumberFormat="1" applyFill="1" applyBorder="1"/>
    <xf numFmtId="49" fontId="0" fillId="3" borderId="30" xfId="0" applyNumberFormat="1" applyFill="1" applyBorder="1"/>
    <xf numFmtId="49" fontId="0" fillId="3" borderId="33" xfId="0" applyNumberFormat="1" applyFill="1" applyBorder="1" applyAlignment="1">
      <alignment horizontal="left"/>
    </xf>
    <xf numFmtId="49" fontId="0" fillId="3" borderId="34" xfId="0" applyNumberFormat="1" applyFill="1" applyBorder="1" applyAlignment="1">
      <alignment horizontal="left"/>
    </xf>
    <xf numFmtId="49" fontId="0" fillId="2" borderId="35" xfId="0" applyNumberFormat="1" applyFill="1" applyBorder="1"/>
    <xf numFmtId="49" fontId="0" fillId="7" borderId="30" xfId="0" applyNumberFormat="1" applyFill="1" applyBorder="1"/>
    <xf numFmtId="49" fontId="0" fillId="5" borderId="33" xfId="0" applyNumberFormat="1" applyFill="1" applyBorder="1"/>
    <xf numFmtId="49" fontId="0" fillId="5" borderId="32" xfId="0" applyNumberFormat="1" applyFill="1" applyBorder="1"/>
    <xf numFmtId="49" fontId="0" fillId="6" borderId="33" xfId="0" applyNumberFormat="1" applyFill="1" applyBorder="1"/>
    <xf numFmtId="49" fontId="0" fillId="6" borderId="36" xfId="0" applyNumberFormat="1" applyFill="1" applyBorder="1"/>
    <xf numFmtId="49" fontId="0" fillId="0" borderId="37" xfId="0" applyNumberFormat="1" applyBorder="1"/>
    <xf numFmtId="1" fontId="3" fillId="0" borderId="0" xfId="0" applyNumberFormat="1" applyFont="1"/>
    <xf numFmtId="49" fontId="6" fillId="0" borderId="1" xfId="0" applyNumberFormat="1" applyFont="1" applyBorder="1"/>
    <xf numFmtId="49" fontId="0" fillId="0" borderId="39" xfId="0" applyNumberFormat="1" applyBorder="1" applyAlignment="1"/>
    <xf numFmtId="49" fontId="0" fillId="0" borderId="40" xfId="0" applyNumberFormat="1" applyBorder="1" applyAlignment="1"/>
    <xf numFmtId="49" fontId="0" fillId="0" borderId="18" xfId="0" applyNumberFormat="1" applyBorder="1" applyAlignment="1">
      <alignment horizontal="left"/>
    </xf>
    <xf numFmtId="49" fontId="0" fillId="0" borderId="17" xfId="0" applyNumberFormat="1" applyBorder="1" applyAlignment="1">
      <alignment horizontal="left"/>
    </xf>
    <xf numFmtId="49" fontId="0" fillId="0" borderId="0" xfId="0" quotePrefix="1" applyNumberFormat="1" applyBorder="1"/>
    <xf numFmtId="49" fontId="0" fillId="0" borderId="0" xfId="0" applyNumberFormat="1" applyBorder="1" applyAlignment="1">
      <alignment horizontal="left"/>
    </xf>
    <xf numFmtId="49" fontId="0" fillId="0" borderId="16" xfId="0" applyNumberFormat="1" applyBorder="1" applyAlignment="1">
      <alignment horizontal="left"/>
    </xf>
    <xf numFmtId="49" fontId="0" fillId="0" borderId="17" xfId="0" applyNumberFormat="1" applyBorder="1" applyAlignment="1">
      <alignment horizontal="left"/>
    </xf>
    <xf numFmtId="1" fontId="3" fillId="0" borderId="0" xfId="0" applyNumberFormat="1" applyFont="1" applyBorder="1"/>
    <xf numFmtId="49" fontId="0" fillId="9" borderId="3" xfId="0" applyNumberFormat="1" applyFill="1" applyBorder="1"/>
    <xf numFmtId="49" fontId="0" fillId="9" borderId="4" xfId="0" applyNumberFormat="1" applyFill="1" applyBorder="1"/>
    <xf numFmtId="49" fontId="0" fillId="9" borderId="25" xfId="0" applyNumberFormat="1" applyFill="1" applyBorder="1"/>
    <xf numFmtId="49" fontId="0" fillId="8" borderId="9" xfId="0" applyNumberFormat="1" applyFill="1" applyBorder="1"/>
    <xf numFmtId="49" fontId="0" fillId="8" borderId="10" xfId="0" applyNumberFormat="1" applyFill="1" applyBorder="1"/>
    <xf numFmtId="49" fontId="0" fillId="8" borderId="27" xfId="0" applyNumberFormat="1" applyFill="1" applyBorder="1"/>
    <xf numFmtId="49" fontId="0" fillId="8" borderId="13" xfId="0" applyNumberFormat="1" applyFill="1" applyBorder="1"/>
    <xf numFmtId="49" fontId="0" fillId="8" borderId="14" xfId="0" applyNumberFormat="1" applyFill="1" applyBorder="1"/>
    <xf numFmtId="49" fontId="0" fillId="8" borderId="28" xfId="0" applyNumberFormat="1" applyFill="1" applyBorder="1"/>
    <xf numFmtId="49" fontId="0" fillId="8" borderId="6" xfId="0" applyNumberFormat="1" applyFill="1" applyBorder="1"/>
    <xf numFmtId="49" fontId="0" fillId="8" borderId="7" xfId="0" applyNumberFormat="1" applyFill="1" applyBorder="1"/>
    <xf numFmtId="49" fontId="0" fillId="8" borderId="26" xfId="0" applyNumberFormat="1" applyFill="1" applyBorder="1"/>
    <xf numFmtId="49" fontId="0" fillId="8" borderId="29" xfId="0" applyNumberFormat="1" applyFill="1" applyBorder="1"/>
    <xf numFmtId="49" fontId="0" fillId="8" borderId="30" xfId="0" applyNumberFormat="1" applyFill="1" applyBorder="1"/>
    <xf numFmtId="49" fontId="0" fillId="8" borderId="31" xfId="0" applyNumberFormat="1" applyFill="1" applyBorder="1"/>
    <xf numFmtId="49" fontId="4" fillId="8" borderId="6" xfId="0" applyNumberFormat="1" applyFont="1" applyFill="1" applyBorder="1"/>
    <xf numFmtId="49" fontId="4" fillId="8" borderId="7" xfId="0" applyNumberFormat="1" applyFont="1" applyFill="1" applyBorder="1"/>
    <xf numFmtId="49" fontId="4" fillId="8" borderId="26" xfId="0" applyNumberFormat="1" applyFont="1" applyFill="1" applyBorder="1"/>
    <xf numFmtId="49" fontId="4" fillId="8" borderId="9" xfId="0" applyNumberFormat="1" applyFont="1" applyFill="1" applyBorder="1"/>
    <xf numFmtId="49" fontId="4" fillId="8" borderId="10" xfId="0" applyNumberFormat="1" applyFont="1" applyFill="1" applyBorder="1"/>
    <xf numFmtId="49" fontId="4" fillId="8" borderId="27" xfId="0" applyNumberFormat="1" applyFont="1" applyFill="1" applyBorder="1"/>
    <xf numFmtId="49" fontId="0" fillId="0" borderId="41" xfId="0" applyNumberFormat="1" applyBorder="1"/>
    <xf numFmtId="49" fontId="0" fillId="0" borderId="45" xfId="0" applyNumberFormat="1" applyBorder="1"/>
    <xf numFmtId="49" fontId="0" fillId="0" borderId="43" xfId="0" applyNumberFormat="1" applyBorder="1"/>
    <xf numFmtId="49" fontId="0" fillId="0" borderId="46" xfId="0" applyNumberFormat="1" applyBorder="1"/>
    <xf numFmtId="49" fontId="0" fillId="0" borderId="47" xfId="0" applyNumberFormat="1" applyBorder="1" applyAlignment="1">
      <alignment horizontal="left"/>
    </xf>
    <xf numFmtId="49" fontId="0" fillId="0" borderId="48" xfId="0" applyNumberFormat="1" applyBorder="1" applyAlignment="1">
      <alignment horizontal="left"/>
    </xf>
    <xf numFmtId="49" fontId="0" fillId="0" borderId="47" xfId="0" applyNumberFormat="1" applyBorder="1"/>
    <xf numFmtId="49" fontId="0" fillId="0" borderId="49" xfId="0" applyNumberFormat="1" applyBorder="1"/>
    <xf numFmtId="49" fontId="0" fillId="8" borderId="42" xfId="0" applyNumberFormat="1" applyFill="1" applyBorder="1"/>
    <xf numFmtId="49" fontId="0" fillId="8" borderId="43" xfId="0" applyNumberFormat="1" applyFill="1" applyBorder="1"/>
    <xf numFmtId="49" fontId="0" fillId="0" borderId="9" xfId="0" applyNumberFormat="1" applyFill="1" applyBorder="1"/>
    <xf numFmtId="49" fontId="0" fillId="0" borderId="10" xfId="0" applyNumberFormat="1" applyFill="1" applyBorder="1"/>
    <xf numFmtId="49" fontId="0" fillId="0" borderId="27" xfId="0" applyNumberFormat="1" applyFill="1" applyBorder="1"/>
    <xf numFmtId="1" fontId="0" fillId="0" borderId="0" xfId="0" applyNumberFormat="1"/>
    <xf numFmtId="49" fontId="0" fillId="2" borderId="50" xfId="0" applyNumberFormat="1" applyFill="1" applyBorder="1"/>
    <xf numFmtId="49" fontId="0" fillId="2" borderId="51" xfId="0" applyNumberFormat="1" applyFill="1" applyBorder="1"/>
    <xf numFmtId="49" fontId="0" fillId="0" borderId="38" xfId="0" applyNumberFormat="1" applyBorder="1"/>
    <xf numFmtId="49" fontId="0" fillId="0" borderId="52" xfId="0" applyNumberFormat="1" applyBorder="1"/>
    <xf numFmtId="49" fontId="0" fillId="0" borderId="13" xfId="0" applyNumberFormat="1" applyFill="1" applyBorder="1"/>
    <xf numFmtId="49" fontId="0" fillId="0" borderId="14" xfId="0" applyNumberFormat="1" applyFill="1" applyBorder="1"/>
    <xf numFmtId="49" fontId="0" fillId="0" borderId="28" xfId="0" applyNumberFormat="1" applyFill="1" applyBorder="1"/>
    <xf numFmtId="1" fontId="3" fillId="0" borderId="0" xfId="0" applyNumberFormat="1" applyFont="1" applyFill="1"/>
    <xf numFmtId="49" fontId="0" fillId="0" borderId="17" xfId="0" applyNumberFormat="1" applyFill="1" applyBorder="1"/>
    <xf numFmtId="49" fontId="0" fillId="0" borderId="16" xfId="0" applyNumberFormat="1" applyFill="1" applyBorder="1" applyAlignment="1">
      <alignment horizontal="left"/>
    </xf>
    <xf numFmtId="49" fontId="0" fillId="0" borderId="11" xfId="0" applyNumberFormat="1" applyFill="1" applyBorder="1" applyAlignment="1">
      <alignment horizontal="left"/>
    </xf>
    <xf numFmtId="49" fontId="0" fillId="0" borderId="0" xfId="0" applyNumberFormat="1" applyFill="1" applyBorder="1"/>
    <xf numFmtId="49" fontId="0" fillId="0" borderId="16" xfId="0" applyNumberFormat="1" applyFill="1" applyBorder="1"/>
    <xf numFmtId="49" fontId="0" fillId="0" borderId="1" xfId="0" applyNumberFormat="1" applyFill="1" applyBorder="1"/>
    <xf numFmtId="49" fontId="0" fillId="0" borderId="0" xfId="0" applyNumberFormat="1" applyFill="1"/>
    <xf numFmtId="49" fontId="12" fillId="0" borderId="10" xfId="0" applyNumberFormat="1" applyFont="1" applyBorder="1"/>
    <xf numFmtId="49" fontId="4" fillId="8" borderId="28" xfId="0" applyNumberFormat="1" applyFont="1" applyFill="1" applyBorder="1"/>
    <xf numFmtId="49" fontId="4" fillId="8" borderId="44" xfId="0" applyNumberFormat="1" applyFont="1" applyFill="1" applyBorder="1"/>
    <xf numFmtId="49" fontId="0" fillId="0" borderId="38" xfId="0" applyNumberFormat="1" applyFill="1" applyBorder="1"/>
    <xf numFmtId="49" fontId="0" fillId="0" borderId="10" xfId="0" quotePrefix="1" applyNumberFormat="1" applyFill="1" applyBorder="1"/>
    <xf numFmtId="49" fontId="5" fillId="0" borderId="9" xfId="0" applyNumberFormat="1" applyFont="1" applyFill="1" applyBorder="1"/>
    <xf numFmtId="49" fontId="5" fillId="0" borderId="10" xfId="0" applyNumberFormat="1" applyFont="1" applyFill="1" applyBorder="1"/>
    <xf numFmtId="49" fontId="5" fillId="0" borderId="27" xfId="0" applyNumberFormat="1" applyFont="1" applyFill="1" applyBorder="1"/>
    <xf numFmtId="49" fontId="5" fillId="0" borderId="13" xfId="0" applyNumberFormat="1" applyFont="1" applyFill="1" applyBorder="1"/>
    <xf numFmtId="49" fontId="5" fillId="0" borderId="14" xfId="0" applyNumberFormat="1" applyFont="1" applyFill="1" applyBorder="1"/>
    <xf numFmtId="49" fontId="5" fillId="0" borderId="28" xfId="0" applyNumberFormat="1" applyFont="1" applyFill="1" applyBorder="1"/>
    <xf numFmtId="49" fontId="0" fillId="5" borderId="35" xfId="0" applyNumberFormat="1" applyFill="1" applyBorder="1"/>
    <xf numFmtId="49" fontId="0" fillId="0" borderId="11" xfId="0" applyNumberFormat="1" applyBorder="1"/>
    <xf numFmtId="49" fontId="0" fillId="0" borderId="11" xfId="0" applyNumberFormat="1" applyFill="1" applyBorder="1"/>
    <xf numFmtId="49" fontId="0" fillId="0" borderId="15" xfId="0" applyNumberFormat="1" applyBorder="1"/>
    <xf numFmtId="49" fontId="0" fillId="6" borderId="8" xfId="0" applyNumberFormat="1" applyFill="1" applyBorder="1" applyAlignment="1"/>
    <xf numFmtId="49" fontId="0" fillId="6" borderId="34" xfId="0" applyNumberFormat="1" applyFill="1" applyBorder="1"/>
    <xf numFmtId="49" fontId="0" fillId="0" borderId="45" xfId="0" applyNumberFormat="1" applyFill="1" applyBorder="1"/>
    <xf numFmtId="49" fontId="0" fillId="0" borderId="43" xfId="0" applyNumberFormat="1" applyFill="1" applyBorder="1"/>
    <xf numFmtId="49" fontId="0" fillId="0" borderId="47" xfId="0" applyNumberFormat="1" applyFill="1" applyBorder="1" applyAlignment="1">
      <alignment horizontal="left"/>
    </xf>
    <xf numFmtId="49" fontId="0" fillId="0" borderId="48" xfId="0" applyNumberFormat="1" applyFill="1" applyBorder="1" applyAlignment="1">
      <alignment horizontal="left"/>
    </xf>
    <xf numFmtId="49" fontId="0" fillId="0" borderId="53" xfId="0" applyNumberFormat="1" applyFill="1" applyBorder="1"/>
    <xf numFmtId="49" fontId="0" fillId="0" borderId="47" xfId="0" applyNumberFormat="1" applyFill="1" applyBorder="1"/>
    <xf numFmtId="49" fontId="0" fillId="0" borderId="46" xfId="0" applyNumberFormat="1" applyFill="1" applyBorder="1"/>
    <xf numFmtId="49" fontId="0" fillId="0" borderId="48" xfId="0" applyNumberFormat="1" applyFill="1" applyBorder="1"/>
    <xf numFmtId="49" fontId="4" fillId="8" borderId="42" xfId="0" applyNumberFormat="1" applyFont="1" applyFill="1" applyBorder="1"/>
    <xf numFmtId="49" fontId="4" fillId="8" borderId="43" xfId="0" applyNumberFormat="1" applyFont="1" applyFill="1" applyBorder="1"/>
    <xf numFmtId="49" fontId="5" fillId="8" borderId="13" xfId="0" applyNumberFormat="1" applyFont="1" applyFill="1" applyBorder="1"/>
    <xf numFmtId="49" fontId="5" fillId="8" borderId="14" xfId="0" applyNumberFormat="1" applyFont="1" applyFill="1" applyBorder="1"/>
    <xf numFmtId="49" fontId="5" fillId="8" borderId="28" xfId="0" applyNumberFormat="1" applyFont="1" applyFill="1" applyBorder="1"/>
    <xf numFmtId="49" fontId="0" fillId="0" borderId="16" xfId="0" applyNumberFormat="1" applyBorder="1" applyAlignment="1">
      <alignment horizontal="left"/>
    </xf>
    <xf numFmtId="49" fontId="5" fillId="0" borderId="0" xfId="0" applyNumberFormat="1" applyFont="1"/>
    <xf numFmtId="1" fontId="5" fillId="0" borderId="0" xfId="0" applyNumberFormat="1" applyFont="1"/>
    <xf numFmtId="49" fontId="5" fillId="0" borderId="0" xfId="0" applyNumberFormat="1" applyFont="1" applyBorder="1"/>
    <xf numFmtId="49" fontId="0" fillId="0" borderId="18" xfId="0" applyNumberFormat="1" applyBorder="1" applyAlignment="1"/>
    <xf numFmtId="49" fontId="0" fillId="0" borderId="19" xfId="0" applyNumberFormat="1" applyBorder="1" applyAlignment="1">
      <alignment horizontal="right"/>
    </xf>
    <xf numFmtId="49" fontId="0" fillId="0" borderId="6" xfId="0" applyNumberFormat="1" applyBorder="1"/>
    <xf numFmtId="49" fontId="0" fillId="0" borderId="26" xfId="0" applyNumberFormat="1" applyBorder="1"/>
    <xf numFmtId="49" fontId="0" fillId="0" borderId="42" xfId="0" applyNumberFormat="1" applyBorder="1"/>
    <xf numFmtId="49" fontId="0" fillId="0" borderId="44" xfId="0" applyNumberFormat="1" applyBorder="1"/>
    <xf numFmtId="49" fontId="0" fillId="0" borderId="43" xfId="0" quotePrefix="1" applyNumberFormat="1" applyBorder="1"/>
    <xf numFmtId="49" fontId="0" fillId="0" borderId="0" xfId="0" applyNumberFormat="1" applyBorder="1" applyAlignment="1"/>
    <xf numFmtId="49" fontId="0" fillId="0" borderId="0" xfId="0" applyNumberFormat="1" applyBorder="1" applyAlignment="1">
      <alignment horizontal="center"/>
    </xf>
    <xf numFmtId="49" fontId="0" fillId="10" borderId="7" xfId="0" applyNumberFormat="1" applyFill="1" applyBorder="1" applyAlignment="1">
      <alignment horizontal="left"/>
    </xf>
    <xf numFmtId="49" fontId="0" fillId="10" borderId="35" xfId="0" applyNumberFormat="1" applyFill="1" applyBorder="1"/>
    <xf numFmtId="49" fontId="0" fillId="0" borderId="7" xfId="0" applyNumberFormat="1" applyFont="1" applyBorder="1"/>
    <xf numFmtId="49" fontId="6" fillId="0" borderId="10" xfId="0" applyNumberFormat="1" applyFont="1" applyBorder="1"/>
    <xf numFmtId="49" fontId="4" fillId="8" borderId="13" xfId="0" applyNumberFormat="1" applyFont="1" applyFill="1" applyBorder="1"/>
    <xf numFmtId="49" fontId="4" fillId="8" borderId="14" xfId="0" applyNumberFormat="1" applyFont="1" applyFill="1" applyBorder="1"/>
    <xf numFmtId="49" fontId="5" fillId="8" borderId="9" xfId="0" applyNumberFormat="1" applyFont="1" applyFill="1" applyBorder="1"/>
    <xf numFmtId="49" fontId="5" fillId="8" borderId="10" xfId="0" applyNumberFormat="1" applyFont="1" applyFill="1" applyBorder="1"/>
    <xf numFmtId="49" fontId="5" fillId="8" borderId="27" xfId="0" applyNumberFormat="1" applyFont="1" applyFill="1" applyBorder="1"/>
    <xf numFmtId="49" fontId="6" fillId="0" borderId="16" xfId="0" applyNumberFormat="1" applyFont="1" applyFill="1" applyBorder="1" applyAlignment="1">
      <alignment horizontal="left"/>
    </xf>
    <xf numFmtId="49" fontId="0" fillId="0" borderId="21" xfId="0" applyNumberFormat="1" applyFill="1" applyBorder="1"/>
    <xf numFmtId="49" fontId="0" fillId="0" borderId="7" xfId="0" applyNumberFormat="1" applyFill="1" applyBorder="1"/>
    <xf numFmtId="49" fontId="6" fillId="0" borderId="20" xfId="0" applyNumberFormat="1" applyFont="1" applyFill="1" applyBorder="1" applyAlignment="1">
      <alignment horizontal="left"/>
    </xf>
    <xf numFmtId="49" fontId="0" fillId="0" borderId="8" xfId="0" applyNumberFormat="1" applyFill="1" applyBorder="1" applyAlignment="1">
      <alignment horizontal="left"/>
    </xf>
    <xf numFmtId="49" fontId="0" fillId="0" borderId="50" xfId="0" applyNumberFormat="1" applyFill="1" applyBorder="1"/>
    <xf numFmtId="49" fontId="0" fillId="0" borderId="22" xfId="0" applyNumberFormat="1" applyFill="1" applyBorder="1"/>
    <xf numFmtId="49" fontId="0" fillId="0" borderId="20" xfId="0" applyNumberFormat="1" applyFill="1" applyBorder="1"/>
    <xf numFmtId="49" fontId="0" fillId="0" borderId="8" xfId="0" applyNumberFormat="1" applyFill="1" applyBorder="1"/>
    <xf numFmtId="49" fontId="0" fillId="0" borderId="53" xfId="0" applyNumberFormat="1" applyBorder="1"/>
    <xf numFmtId="49" fontId="0" fillId="0" borderId="19" xfId="0" applyNumberFormat="1" applyFill="1" applyBorder="1"/>
    <xf numFmtId="49" fontId="0" fillId="0" borderId="18" xfId="0" applyNumberFormat="1" applyFill="1" applyBorder="1" applyAlignment="1">
      <alignment horizontal="left"/>
    </xf>
    <xf numFmtId="49" fontId="0" fillId="0" borderId="15" xfId="0" applyNumberFormat="1" applyFill="1" applyBorder="1" applyAlignment="1">
      <alignment horizontal="left"/>
    </xf>
    <xf numFmtId="49" fontId="0" fillId="0" borderId="52" xfId="0" applyNumberFormat="1" applyFill="1" applyBorder="1"/>
    <xf numFmtId="49" fontId="0" fillId="0" borderId="23" xfId="0" applyNumberFormat="1" applyFill="1" applyBorder="1"/>
    <xf numFmtId="49" fontId="0" fillId="0" borderId="18" xfId="0" applyNumberFormat="1" applyFill="1" applyBorder="1"/>
    <xf numFmtId="49" fontId="0" fillId="0" borderId="15" xfId="0" applyNumberFormat="1" applyFill="1" applyBorder="1"/>
    <xf numFmtId="49" fontId="5" fillId="0" borderId="0" xfId="0" applyNumberFormat="1" applyFont="1" applyFill="1"/>
    <xf numFmtId="49" fontId="0" fillId="0" borderId="57" xfId="0" applyNumberFormat="1" applyBorder="1"/>
    <xf numFmtId="49" fontId="0" fillId="0" borderId="55" xfId="0" quotePrefix="1" applyNumberFormat="1" applyBorder="1"/>
    <xf numFmtId="49" fontId="0" fillId="0" borderId="55" xfId="0" applyNumberFormat="1" applyBorder="1"/>
    <xf numFmtId="49" fontId="0" fillId="0" borderId="58" xfId="0" applyNumberFormat="1" applyBorder="1" applyAlignment="1">
      <alignment horizontal="left"/>
    </xf>
    <xf numFmtId="49" fontId="0" fillId="0" borderId="59" xfId="0" applyNumberFormat="1" applyBorder="1" applyAlignment="1">
      <alignment horizontal="left"/>
    </xf>
    <xf numFmtId="49" fontId="0" fillId="0" borderId="60" xfId="0" applyNumberFormat="1" applyBorder="1"/>
    <xf numFmtId="49" fontId="0" fillId="0" borderId="58" xfId="0" applyNumberFormat="1" applyBorder="1"/>
    <xf numFmtId="49" fontId="0" fillId="0" borderId="61" xfId="0" applyNumberFormat="1" applyBorder="1"/>
    <xf numFmtId="49" fontId="5" fillId="8" borderId="6" xfId="0" applyNumberFormat="1" applyFont="1" applyFill="1" applyBorder="1"/>
    <xf numFmtId="49" fontId="5" fillId="8" borderId="7" xfId="0" applyNumberFormat="1" applyFont="1" applyFill="1" applyBorder="1"/>
    <xf numFmtId="49" fontId="5" fillId="8" borderId="42" xfId="0" applyNumberFormat="1" applyFont="1" applyFill="1" applyBorder="1"/>
    <xf numFmtId="49" fontId="5" fillId="8" borderId="43" xfId="0" applyNumberFormat="1" applyFont="1" applyFill="1" applyBorder="1"/>
    <xf numFmtId="49" fontId="0" fillId="8" borderId="44" xfId="0" applyNumberFormat="1" applyFill="1" applyBorder="1"/>
    <xf numFmtId="49" fontId="5" fillId="8" borderId="54" xfId="0" applyNumberFormat="1" applyFont="1" applyFill="1" applyBorder="1"/>
    <xf numFmtId="49" fontId="5" fillId="8" borderId="55" xfId="0" applyNumberFormat="1" applyFont="1" applyFill="1" applyBorder="1"/>
    <xf numFmtId="49" fontId="0" fillId="8" borderId="56" xfId="0" applyNumberFormat="1" applyFill="1" applyBorder="1"/>
    <xf numFmtId="49" fontId="4" fillId="0" borderId="0" xfId="0" applyNumberFormat="1" applyFont="1"/>
    <xf numFmtId="49" fontId="0" fillId="0" borderId="49" xfId="0" applyNumberFormat="1" applyFill="1" applyBorder="1"/>
    <xf numFmtId="49" fontId="6" fillId="0" borderId="10" xfId="0" applyNumberFormat="1" applyFont="1" applyFill="1" applyBorder="1"/>
    <xf numFmtId="49" fontId="12" fillId="0" borderId="0" xfId="0" applyNumberFormat="1" applyFont="1" applyFill="1" applyBorder="1"/>
    <xf numFmtId="49" fontId="0" fillId="0" borderId="16" xfId="0" applyNumberFormat="1" applyFill="1" applyBorder="1" applyAlignment="1">
      <alignment horizontal="left"/>
    </xf>
    <xf numFmtId="49" fontId="12" fillId="0" borderId="46" xfId="0" applyNumberFormat="1" applyFont="1" applyFill="1" applyBorder="1"/>
    <xf numFmtId="49" fontId="12" fillId="0" borderId="17" xfId="0" applyNumberFormat="1" applyFont="1" applyFill="1" applyBorder="1"/>
    <xf numFmtId="49" fontId="12" fillId="0" borderId="45" xfId="0" applyNumberFormat="1" applyFont="1" applyFill="1" applyBorder="1"/>
    <xf numFmtId="49" fontId="0" fillId="0" borderId="20" xfId="0" applyNumberFormat="1" applyFill="1" applyBorder="1" applyAlignment="1">
      <alignment horizontal="left"/>
    </xf>
    <xf numFmtId="49" fontId="0" fillId="0" borderId="24" xfId="0" applyNumberFormat="1" applyFill="1" applyBorder="1"/>
    <xf numFmtId="49" fontId="5" fillId="7" borderId="0" xfId="0" applyNumberFormat="1" applyFont="1" applyFill="1"/>
    <xf numFmtId="49" fontId="6" fillId="0" borderId="17" xfId="0" applyNumberFormat="1" applyFont="1" applyBorder="1"/>
    <xf numFmtId="49" fontId="0" fillId="6" borderId="24" xfId="0" applyNumberFormat="1" applyFill="1" applyBorder="1" applyAlignment="1">
      <alignment horizontal="left"/>
    </xf>
    <xf numFmtId="49" fontId="0" fillId="6" borderId="6" xfId="0" applyNumberFormat="1" applyFill="1" applyBorder="1"/>
    <xf numFmtId="49" fontId="0" fillId="6" borderId="29" xfId="0" applyNumberFormat="1" applyFill="1" applyBorder="1"/>
    <xf numFmtId="49" fontId="0" fillId="0" borderId="65" xfId="0" applyNumberFormat="1" applyBorder="1"/>
    <xf numFmtId="49" fontId="0" fillId="0" borderId="63" xfId="0" quotePrefix="1" applyNumberFormat="1" applyBorder="1"/>
    <xf numFmtId="49" fontId="0" fillId="0" borderId="63" xfId="0" applyNumberFormat="1" applyBorder="1"/>
    <xf numFmtId="49" fontId="0" fillId="0" borderId="66" xfId="0" applyNumberFormat="1" applyBorder="1" applyAlignment="1">
      <alignment horizontal="left"/>
    </xf>
    <xf numFmtId="49" fontId="0" fillId="0" borderId="67" xfId="0" applyNumberFormat="1" applyBorder="1" applyAlignment="1">
      <alignment horizontal="left"/>
    </xf>
    <xf numFmtId="49" fontId="0" fillId="0" borderId="62" xfId="0" applyNumberFormat="1" applyBorder="1"/>
    <xf numFmtId="49" fontId="0" fillId="0" borderId="68" xfId="0" applyNumberFormat="1" applyBorder="1"/>
    <xf numFmtId="49" fontId="4" fillId="0" borderId="62" xfId="0" applyNumberFormat="1" applyFont="1" applyFill="1" applyBorder="1"/>
    <xf numFmtId="49" fontId="4" fillId="0" borderId="63" xfId="0" applyNumberFormat="1" applyFont="1" applyFill="1" applyBorder="1"/>
    <xf numFmtId="49" fontId="4" fillId="0" borderId="64" xfId="0" applyNumberFormat="1" applyFont="1" applyFill="1" applyBorder="1"/>
    <xf numFmtId="49" fontId="0" fillId="0" borderId="7" xfId="0" quotePrefix="1" applyNumberFormat="1" applyFill="1" applyBorder="1"/>
    <xf numFmtId="49" fontId="6" fillId="0" borderId="17" xfId="0" applyNumberFormat="1" applyFont="1" applyFill="1" applyBorder="1"/>
    <xf numFmtId="49" fontId="0" fillId="0" borderId="16" xfId="0" applyNumberFormat="1" applyBorder="1" applyAlignment="1">
      <alignment horizontal="left"/>
    </xf>
    <xf numFmtId="49" fontId="0" fillId="0" borderId="0" xfId="0" applyNumberFormat="1" applyAlignment="1">
      <alignment horizontal="center" vertical="center" textRotation="90"/>
    </xf>
    <xf numFmtId="1" fontId="17" fillId="12" borderId="0" xfId="0" applyNumberFormat="1" applyFont="1" applyFill="1"/>
    <xf numFmtId="49" fontId="16" fillId="0" borderId="0" xfId="0" applyNumberFormat="1" applyFont="1" applyFill="1"/>
    <xf numFmtId="49" fontId="4" fillId="0" borderId="0" xfId="0" applyNumberFormat="1" applyFont="1" applyFill="1"/>
    <xf numFmtId="49" fontId="0" fillId="0" borderId="14" xfId="0" quotePrefix="1" applyNumberFormat="1" applyFill="1" applyBorder="1"/>
    <xf numFmtId="49" fontId="0" fillId="0" borderId="2" xfId="0" applyNumberFormat="1" applyFill="1" applyBorder="1"/>
    <xf numFmtId="49" fontId="0" fillId="0" borderId="0" xfId="0" applyNumberFormat="1" applyAlignment="1">
      <alignment horizontal="center" vertical="center" textRotation="90"/>
    </xf>
    <xf numFmtId="49" fontId="0" fillId="0" borderId="0" xfId="0" applyNumberFormat="1" applyFill="1" applyAlignment="1">
      <alignment horizontal="center" vertical="center" textRotation="90"/>
    </xf>
    <xf numFmtId="49" fontId="0" fillId="0" borderId="38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4" xfId="0" applyNumberFormat="1" applyBorder="1" applyAlignment="1">
      <alignment horizontal="left"/>
    </xf>
    <xf numFmtId="49" fontId="0" fillId="0" borderId="5" xfId="0" applyNumberFormat="1" applyBorder="1" applyAlignment="1">
      <alignment horizontal="left"/>
    </xf>
    <xf numFmtId="49" fontId="0" fillId="6" borderId="7" xfId="0" applyNumberFormat="1" applyFill="1" applyBorder="1" applyAlignment="1">
      <alignment horizontal="left"/>
    </xf>
    <xf numFmtId="49" fontId="0" fillId="6" borderId="8" xfId="0" applyNumberFormat="1" applyFill="1" applyBorder="1" applyAlignment="1">
      <alignment horizontal="left"/>
    </xf>
    <xf numFmtId="49" fontId="0" fillId="5" borderId="7" xfId="0" applyNumberFormat="1" applyFill="1" applyBorder="1" applyAlignment="1">
      <alignment horizontal="left"/>
    </xf>
    <xf numFmtId="49" fontId="0" fillId="4" borderId="4" xfId="0" applyNumberFormat="1" applyFill="1" applyBorder="1" applyAlignment="1">
      <alignment horizontal="left"/>
    </xf>
    <xf numFmtId="49" fontId="0" fillId="4" borderId="5" xfId="0" applyNumberFormat="1" applyFill="1" applyBorder="1" applyAlignment="1">
      <alignment horizontal="left"/>
    </xf>
    <xf numFmtId="49" fontId="0" fillId="0" borderId="16" xfId="0" applyNumberFormat="1" applyBorder="1" applyAlignment="1">
      <alignment horizontal="center"/>
    </xf>
    <xf numFmtId="49" fontId="0" fillId="0" borderId="16" xfId="0" applyNumberFormat="1" applyBorder="1" applyAlignment="1">
      <alignment horizontal="left"/>
    </xf>
    <xf numFmtId="49" fontId="0" fillId="0" borderId="17" xfId="0" applyNumberFormat="1" applyBorder="1" applyAlignment="1">
      <alignment horizontal="left"/>
    </xf>
    <xf numFmtId="49" fontId="0" fillId="0" borderId="20" xfId="0" applyNumberFormat="1" applyFill="1" applyBorder="1" applyAlignment="1">
      <alignment horizontal="left"/>
    </xf>
    <xf numFmtId="49" fontId="0" fillId="0" borderId="21" xfId="0" applyNumberFormat="1" applyFill="1" applyBorder="1" applyAlignment="1">
      <alignment horizontal="left"/>
    </xf>
    <xf numFmtId="49" fontId="0" fillId="0" borderId="16" xfId="0" applyNumberFormat="1" applyFill="1" applyBorder="1" applyAlignment="1">
      <alignment horizontal="left"/>
    </xf>
    <xf numFmtId="49" fontId="0" fillId="0" borderId="17" xfId="0" applyNumberFormat="1" applyFill="1" applyBorder="1" applyAlignment="1">
      <alignment horizontal="left"/>
    </xf>
    <xf numFmtId="49" fontId="12" fillId="0" borderId="16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49" fontId="0" fillId="5" borderId="20" xfId="0" applyNumberFormat="1" applyFill="1" applyBorder="1" applyAlignment="1">
      <alignment horizontal="left"/>
    </xf>
    <xf numFmtId="49" fontId="0" fillId="5" borderId="22" xfId="0" applyNumberFormat="1" applyFill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39" xfId="0" applyNumberFormat="1" applyBorder="1" applyAlignment="1">
      <alignment horizontal="left"/>
    </xf>
    <xf numFmtId="49" fontId="0" fillId="0" borderId="40" xfId="0" applyNumberFormat="1" applyBorder="1" applyAlignment="1">
      <alignment horizontal="left"/>
    </xf>
    <xf numFmtId="49" fontId="0" fillId="11" borderId="4" xfId="0" applyNumberFormat="1" applyFill="1" applyBorder="1" applyAlignment="1">
      <alignment horizontal="left"/>
    </xf>
    <xf numFmtId="49" fontId="0" fillId="11" borderId="5" xfId="0" applyNumberFormat="1" applyFill="1" applyBorder="1" applyAlignment="1">
      <alignment horizontal="left"/>
    </xf>
  </cellXfs>
  <cellStyles count="1">
    <cellStyle name="Normal" xfId="0" builtinId="0"/>
  </cellStyles>
  <dxfs count="183"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0"/>
      </font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2" tint="-0.89996032593768116"/>
      </font>
      <fill>
        <patternFill>
          <bgColor theme="2" tint="-9.9948118533890809E-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</dxfs>
  <tableStyles count="0" defaultTableStyle="TableStyleMedium2" defaultPivotStyle="PivotStyleMedium9"/>
  <colors>
    <mruColors>
      <color rgb="FFFFF2B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2995612</xdr:colOff>
      <xdr:row>49</xdr:row>
      <xdr:rowOff>28575</xdr:rowOff>
    </xdr:from>
    <xdr:ext cx="65" cy="172227"/>
    <xdr:sp macro="" textlink="">
      <xdr:nvSpPr>
        <xdr:cNvPr id="2" name="TextBox 1"/>
        <xdr:cNvSpPr txBox="1"/>
      </xdr:nvSpPr>
      <xdr:spPr>
        <a:xfrm>
          <a:off x="8253412" y="4114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77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9434512" y="4114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2995612</xdr:colOff>
      <xdr:row>49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9434512" y="3676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2995612</xdr:colOff>
      <xdr:row>5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9739312" y="3676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5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10044112" y="962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7"/>
  <sheetViews>
    <sheetView tabSelected="1" workbookViewId="0">
      <pane xSplit="5" ySplit="5" topLeftCell="R6" activePane="bottomRight" state="frozen"/>
      <selection pane="topRight" activeCell="F1" sqref="F1"/>
      <selection pane="bottomLeft" activeCell="A6" sqref="A6"/>
      <selection pane="bottomRight" activeCell="R36" sqref="R36"/>
    </sheetView>
  </sheetViews>
  <sheetFormatPr defaultRowHeight="15"/>
  <cols>
    <col min="1" max="1" width="3.140625" style="224" customWidth="1"/>
    <col min="2" max="2" width="12.28515625" style="49" bestFit="1" customWidth="1"/>
    <col min="3" max="3" width="11.85546875" style="1" bestFit="1" customWidth="1"/>
    <col min="4" max="4" width="4.85546875" style="1" bestFit="1" customWidth="1"/>
    <col min="5" max="5" width="15.140625" style="1" customWidth="1"/>
    <col min="6" max="6" width="61.140625" style="1" bestFit="1" customWidth="1"/>
    <col min="7" max="7" width="46.42578125" style="1" bestFit="1" customWidth="1"/>
    <col min="8" max="8" width="44.28515625" style="1" customWidth="1"/>
    <col min="9" max="9" width="63.85546875" style="1" customWidth="1"/>
    <col min="10" max="10" width="48.85546875" style="1" bestFit="1" customWidth="1"/>
    <col min="11" max="11" width="13.28515625" style="1" customWidth="1"/>
    <col min="12" max="12" width="53.85546875" style="1" bestFit="1" customWidth="1"/>
    <col min="13" max="13" width="29.85546875" style="1" customWidth="1"/>
    <col min="14" max="14" width="77.7109375" style="1" bestFit="1" customWidth="1"/>
    <col min="15" max="15" width="43.42578125" style="27" bestFit="1" customWidth="1"/>
    <col min="16" max="16" width="40.28515625" style="27" bestFit="1" customWidth="1"/>
    <col min="17" max="17" width="68" style="1" bestFit="1" customWidth="1"/>
    <col min="18" max="18" width="112.140625" style="1" customWidth="1"/>
    <col min="19" max="19" width="78.5703125" style="1" customWidth="1"/>
    <col min="20" max="20" width="85.140625" style="1" customWidth="1"/>
    <col min="21" max="21" width="60.140625" style="1" bestFit="1" customWidth="1"/>
    <col min="22" max="23" width="52" style="1" bestFit="1" customWidth="1"/>
    <col min="24" max="24" width="9.140625" style="1"/>
    <col min="25" max="25" width="22" style="141" bestFit="1" customWidth="1"/>
    <col min="26" max="27" width="9.140625" style="141"/>
    <col min="28" max="16384" width="9.140625" style="1"/>
  </cols>
  <sheetData>
    <row r="1" spans="1:28">
      <c r="O1" s="1"/>
      <c r="P1" s="1"/>
    </row>
    <row r="3" spans="1:28">
      <c r="C3" s="60" t="s">
        <v>0</v>
      </c>
      <c r="D3" s="61"/>
      <c r="E3" s="62"/>
      <c r="F3" s="239" t="s">
        <v>4</v>
      </c>
      <c r="G3" s="239"/>
      <c r="H3" s="239"/>
      <c r="I3" s="239"/>
      <c r="J3" s="239"/>
      <c r="K3" s="239"/>
      <c r="L3" s="239"/>
      <c r="M3" s="239"/>
      <c r="N3" s="239"/>
      <c r="O3" s="239"/>
      <c r="P3" s="240"/>
      <c r="Q3" s="234" t="s">
        <v>10</v>
      </c>
      <c r="R3" s="234"/>
      <c r="S3" s="234"/>
      <c r="T3" s="234"/>
      <c r="U3" s="234"/>
      <c r="V3" s="234"/>
      <c r="W3" s="235"/>
      <c r="Y3" s="141" t="s">
        <v>898</v>
      </c>
      <c r="Z3" s="142">
        <f>Z4+'Characterisation Experiments'!W4+Modelling!Y4+Reviews!Z4+'Ice Sintering &amp; Surface Changes'!S4</f>
        <v>23</v>
      </c>
    </row>
    <row r="4" spans="1:28">
      <c r="C4" s="69" t="s">
        <v>1</v>
      </c>
      <c r="D4" s="70" t="s">
        <v>2</v>
      </c>
      <c r="E4" s="71" t="s">
        <v>3</v>
      </c>
      <c r="F4" s="7" t="s">
        <v>47</v>
      </c>
      <c r="G4" s="7" t="s">
        <v>92</v>
      </c>
      <c r="H4" s="7" t="s">
        <v>5</v>
      </c>
      <c r="I4" s="6" t="s">
        <v>6</v>
      </c>
      <c r="J4" s="6" t="s">
        <v>87</v>
      </c>
      <c r="K4" s="6" t="s">
        <v>40</v>
      </c>
      <c r="L4" s="6" t="s">
        <v>29</v>
      </c>
      <c r="M4" s="6" t="s">
        <v>7</v>
      </c>
      <c r="N4" s="6" t="s">
        <v>8</v>
      </c>
      <c r="O4" s="11" t="s">
        <v>9</v>
      </c>
      <c r="P4" s="12" t="s">
        <v>58</v>
      </c>
      <c r="Q4" s="13" t="s">
        <v>12</v>
      </c>
      <c r="R4" s="14" t="s">
        <v>11</v>
      </c>
      <c r="S4" s="238" t="s">
        <v>13</v>
      </c>
      <c r="T4" s="238"/>
      <c r="U4" s="153" t="s">
        <v>508</v>
      </c>
      <c r="V4" s="236" t="s">
        <v>14</v>
      </c>
      <c r="W4" s="237"/>
      <c r="Y4" s="141" t="s">
        <v>148</v>
      </c>
      <c r="Z4" s="142">
        <f>COUNTA(Z5:Z339)+COUNTA(AA5:AA339)-2</f>
        <v>6</v>
      </c>
    </row>
    <row r="5" spans="1:28" ht="15.75" thickBot="1">
      <c r="C5" s="72"/>
      <c r="D5" s="73"/>
      <c r="E5" s="74"/>
      <c r="F5" s="38"/>
      <c r="G5" s="38"/>
      <c r="H5" s="38" t="s">
        <v>15</v>
      </c>
      <c r="I5" s="39" t="s">
        <v>16</v>
      </c>
      <c r="J5" s="39" t="s">
        <v>22</v>
      </c>
      <c r="K5" s="39"/>
      <c r="L5" s="39" t="s">
        <v>27</v>
      </c>
      <c r="M5" s="39"/>
      <c r="N5" s="39"/>
      <c r="O5" s="40"/>
      <c r="P5" s="41"/>
      <c r="Q5" s="42"/>
      <c r="R5" s="43"/>
      <c r="S5" s="44" t="s">
        <v>25</v>
      </c>
      <c r="T5" s="45" t="s">
        <v>26</v>
      </c>
      <c r="U5" s="154"/>
      <c r="V5" s="46" t="s">
        <v>17</v>
      </c>
      <c r="W5" s="47" t="s">
        <v>18</v>
      </c>
      <c r="Y5" s="141" t="s">
        <v>176</v>
      </c>
      <c r="Z5" s="141" t="s">
        <v>175</v>
      </c>
      <c r="AA5" s="141" t="s">
        <v>182</v>
      </c>
      <c r="AB5" s="1" t="s">
        <v>807</v>
      </c>
    </row>
    <row r="6" spans="1:28" s="109" customFormat="1" ht="19.5" thickTop="1">
      <c r="A6" s="231" t="s">
        <v>1235</v>
      </c>
      <c r="B6" s="49" t="str">
        <f>IF(M6="H2O", "H2O", IF(M6="silica", "SiO2", IF(M6="dust", "SiO2", IF(M6="SiO2", "SiO2", IF(M6="CO2", "CO2", IF(M6="glass", "Glass", IF(M6="regolith", "Regolith", M6)))))))</f>
        <v>CO2</v>
      </c>
      <c r="C6" s="63" t="s">
        <v>1057</v>
      </c>
      <c r="D6" s="64" t="s">
        <v>624</v>
      </c>
      <c r="E6" s="65" t="s">
        <v>1075</v>
      </c>
      <c r="F6" s="103" t="s">
        <v>1207</v>
      </c>
      <c r="G6" s="103" t="s">
        <v>1208</v>
      </c>
      <c r="H6" s="222" t="s">
        <v>1175</v>
      </c>
      <c r="I6" s="114" t="s">
        <v>1203</v>
      </c>
      <c r="J6" s="92" t="s">
        <v>1202</v>
      </c>
      <c r="K6" s="92" t="s">
        <v>658</v>
      </c>
      <c r="L6" s="198" t="s">
        <v>1319</v>
      </c>
      <c r="M6" s="92" t="s">
        <v>1062</v>
      </c>
      <c r="N6" s="92" t="s">
        <v>1212</v>
      </c>
      <c r="O6" s="104" t="s">
        <v>1210</v>
      </c>
      <c r="P6" s="105" t="s">
        <v>1221</v>
      </c>
      <c r="Q6" s="106" t="s">
        <v>1231</v>
      </c>
      <c r="R6" s="92" t="s">
        <v>1229</v>
      </c>
      <c r="S6" s="107"/>
      <c r="T6" s="103"/>
      <c r="U6" s="106"/>
      <c r="V6" s="107"/>
      <c r="W6" s="108"/>
      <c r="Y6" s="196" t="s">
        <v>671</v>
      </c>
      <c r="Z6" s="196" t="s">
        <v>407</v>
      </c>
      <c r="AA6" s="196"/>
      <c r="AB6" s="196" t="s">
        <v>885</v>
      </c>
    </row>
    <row r="7" spans="1:28" s="109" customFormat="1" ht="18.75">
      <c r="A7" s="231"/>
      <c r="B7" s="49">
        <f t="shared" ref="B7:B21" si="0">IF(M7="H2O", "H2O", IF(M7="silica", "SiO2", IF(M7="dust", "SiO2", IF(M7="SiO2", "SiO2", IF(M7="CO2", "CO2", IF(M7="glass", "Glass", IF(M7="regolith", "Regolith", M7)))))))</f>
        <v>0</v>
      </c>
      <c r="C7" s="63"/>
      <c r="D7" s="64"/>
      <c r="E7" s="65"/>
      <c r="F7" s="103" t="s">
        <v>1204</v>
      </c>
      <c r="G7" s="103"/>
      <c r="H7" s="103"/>
      <c r="I7" s="114"/>
      <c r="J7" s="92"/>
      <c r="K7" s="92"/>
      <c r="L7" s="92"/>
      <c r="M7" s="92"/>
      <c r="N7" s="92" t="s">
        <v>1211</v>
      </c>
      <c r="O7" s="104"/>
      <c r="P7" s="105"/>
      <c r="Q7" s="106" t="s">
        <v>1228</v>
      </c>
      <c r="R7" s="92" t="s">
        <v>1230</v>
      </c>
      <c r="S7" s="107"/>
      <c r="T7" s="103"/>
      <c r="U7" s="106"/>
      <c r="V7" s="107"/>
      <c r="W7" s="108"/>
      <c r="Y7" s="179"/>
      <c r="Z7" s="179"/>
      <c r="AA7" s="179"/>
      <c r="AB7" s="179"/>
    </row>
    <row r="8" spans="1:28" s="109" customFormat="1">
      <c r="A8" s="231"/>
      <c r="B8" s="49">
        <f t="shared" si="0"/>
        <v>0</v>
      </c>
      <c r="C8" s="63"/>
      <c r="D8" s="64"/>
      <c r="E8" s="65"/>
      <c r="F8" s="103" t="s">
        <v>1205</v>
      </c>
      <c r="G8" s="103"/>
      <c r="H8" s="103"/>
      <c r="I8" s="114"/>
      <c r="J8" s="92"/>
      <c r="K8" s="92"/>
      <c r="L8" s="92"/>
      <c r="M8" s="92"/>
      <c r="N8" s="92"/>
      <c r="O8" s="104"/>
      <c r="P8" s="105"/>
      <c r="Q8" s="106"/>
      <c r="R8" s="92"/>
      <c r="S8" s="107"/>
      <c r="T8" s="103"/>
      <c r="U8" s="106"/>
      <c r="V8" s="107"/>
      <c r="W8" s="108"/>
      <c r="Y8" s="141" t="s">
        <v>961</v>
      </c>
      <c r="Z8" s="141" t="s">
        <v>962</v>
      </c>
      <c r="AA8" s="141"/>
      <c r="AB8" s="141" t="s">
        <v>969</v>
      </c>
    </row>
    <row r="9" spans="1:28" s="109" customFormat="1">
      <c r="A9" s="231"/>
      <c r="B9" s="49">
        <f t="shared" si="0"/>
        <v>0</v>
      </c>
      <c r="C9" s="63"/>
      <c r="D9" s="64"/>
      <c r="E9" s="65"/>
      <c r="F9" s="103" t="s">
        <v>1206</v>
      </c>
      <c r="G9" s="103"/>
      <c r="H9" s="103"/>
      <c r="I9" s="114"/>
      <c r="J9" s="92"/>
      <c r="K9" s="92"/>
      <c r="L9" s="92"/>
      <c r="M9" s="92"/>
      <c r="N9" s="92"/>
      <c r="O9" s="104"/>
      <c r="P9" s="105"/>
      <c r="Q9" s="106"/>
      <c r="R9" s="92"/>
      <c r="S9" s="107"/>
      <c r="T9" s="103"/>
      <c r="U9" s="106"/>
      <c r="V9" s="107"/>
      <c r="W9" s="108"/>
      <c r="Y9" s="141" t="s">
        <v>963</v>
      </c>
      <c r="Z9" s="141" t="s">
        <v>964</v>
      </c>
      <c r="AA9" s="141"/>
      <c r="AB9" s="141" t="s">
        <v>969</v>
      </c>
    </row>
    <row r="10" spans="1:28" s="109" customFormat="1">
      <c r="A10" s="231"/>
      <c r="B10" s="49"/>
      <c r="C10" s="63"/>
      <c r="D10" s="64"/>
      <c r="E10" s="65"/>
      <c r="F10" s="103" t="s">
        <v>1209</v>
      </c>
      <c r="G10" s="103"/>
      <c r="H10" s="103"/>
      <c r="I10" s="114"/>
      <c r="J10" s="92"/>
      <c r="K10" s="92"/>
      <c r="L10" s="92"/>
      <c r="M10" s="92"/>
      <c r="N10" s="92"/>
      <c r="O10" s="104"/>
      <c r="P10" s="105"/>
      <c r="Q10" s="106"/>
      <c r="R10" s="92"/>
      <c r="S10" s="107"/>
      <c r="T10" s="103"/>
      <c r="U10" s="106"/>
      <c r="V10" s="107"/>
      <c r="W10" s="108"/>
      <c r="Y10" s="141" t="s">
        <v>965</v>
      </c>
      <c r="Z10" s="141" t="s">
        <v>81</v>
      </c>
      <c r="AA10" s="141"/>
      <c r="AB10" s="141" t="s">
        <v>969</v>
      </c>
    </row>
    <row r="11" spans="1:28" s="109" customFormat="1" ht="18.75">
      <c r="A11" s="231"/>
      <c r="B11" s="49" t="str">
        <f t="shared" si="0"/>
        <v>CO2</v>
      </c>
      <c r="C11" s="69"/>
      <c r="D11" s="70"/>
      <c r="E11" s="71"/>
      <c r="F11" s="163" t="s">
        <v>260</v>
      </c>
      <c r="G11" s="163"/>
      <c r="H11" s="163"/>
      <c r="I11" s="221"/>
      <c r="J11" s="164"/>
      <c r="K11" s="164"/>
      <c r="L11" s="164"/>
      <c r="M11" s="164" t="s">
        <v>1062</v>
      </c>
      <c r="N11" s="164" t="s">
        <v>1213</v>
      </c>
      <c r="O11" s="204" t="s">
        <v>1222</v>
      </c>
      <c r="P11" s="166" t="s">
        <v>1223</v>
      </c>
      <c r="Q11" s="168" t="s">
        <v>1232</v>
      </c>
      <c r="R11" s="164" t="s">
        <v>1229</v>
      </c>
      <c r="S11" s="169"/>
      <c r="T11" s="163"/>
      <c r="U11" s="168"/>
      <c r="V11" s="169"/>
      <c r="W11" s="205"/>
      <c r="Y11" s="141" t="s">
        <v>966</v>
      </c>
      <c r="Z11" s="141" t="s">
        <v>967</v>
      </c>
      <c r="AA11" s="141"/>
      <c r="AB11" s="141" t="s">
        <v>969</v>
      </c>
    </row>
    <row r="12" spans="1:28" s="109" customFormat="1" ht="18.75">
      <c r="A12" s="231"/>
      <c r="B12" s="49" t="str">
        <f t="shared" si="0"/>
        <v>H2O</v>
      </c>
      <c r="C12" s="63"/>
      <c r="D12" s="64"/>
      <c r="E12" s="65"/>
      <c r="F12" s="103"/>
      <c r="G12" s="103"/>
      <c r="H12" s="103"/>
      <c r="I12" s="114"/>
      <c r="J12" s="92"/>
      <c r="K12" s="92"/>
      <c r="L12" s="92"/>
      <c r="M12" s="92" t="s">
        <v>21</v>
      </c>
      <c r="N12" s="92" t="s">
        <v>1216</v>
      </c>
      <c r="O12" s="104"/>
      <c r="P12" s="105"/>
      <c r="Q12" s="106" t="s">
        <v>1227</v>
      </c>
      <c r="R12" s="92" t="s">
        <v>1230</v>
      </c>
      <c r="S12" s="107"/>
      <c r="T12" s="103"/>
      <c r="U12" s="106"/>
      <c r="V12" s="107"/>
      <c r="W12" s="108"/>
      <c r="Y12" s="141" t="s">
        <v>968</v>
      </c>
      <c r="Z12" s="141" t="s">
        <v>86</v>
      </c>
      <c r="AA12" s="141"/>
      <c r="AB12" s="141" t="s">
        <v>969</v>
      </c>
    </row>
    <row r="13" spans="1:28" s="109" customFormat="1">
      <c r="A13" s="231"/>
      <c r="B13" s="49" t="str">
        <f t="shared" si="0"/>
        <v>mix 1:1</v>
      </c>
      <c r="C13" s="63"/>
      <c r="D13" s="64"/>
      <c r="E13" s="65"/>
      <c r="F13" s="103"/>
      <c r="G13" s="103"/>
      <c r="H13" s="103"/>
      <c r="I13" s="114"/>
      <c r="J13" s="92"/>
      <c r="K13" s="92"/>
      <c r="L13" s="92"/>
      <c r="M13" s="92" t="s">
        <v>1201</v>
      </c>
      <c r="N13" s="92"/>
      <c r="O13" s="104"/>
      <c r="P13" s="105"/>
      <c r="Q13" s="106"/>
      <c r="R13" s="92"/>
      <c r="S13" s="107"/>
      <c r="T13" s="103"/>
      <c r="U13" s="106"/>
      <c r="V13" s="107"/>
      <c r="W13" s="108"/>
      <c r="Y13" s="179"/>
      <c r="Z13" s="179"/>
      <c r="AA13" s="179"/>
      <c r="AB13" s="179"/>
    </row>
    <row r="14" spans="1:28" s="109" customFormat="1" ht="18">
      <c r="A14" s="231"/>
      <c r="B14" s="49" t="str">
        <f t="shared" si="0"/>
        <v>H2O</v>
      </c>
      <c r="C14" s="69"/>
      <c r="D14" s="70"/>
      <c r="E14" s="71"/>
      <c r="F14" s="163" t="s">
        <v>260</v>
      </c>
      <c r="G14" s="163"/>
      <c r="H14" s="163"/>
      <c r="I14" s="221"/>
      <c r="J14" s="164"/>
      <c r="K14" s="164"/>
      <c r="L14" s="164"/>
      <c r="M14" s="164" t="s">
        <v>21</v>
      </c>
      <c r="N14" s="164" t="s">
        <v>1213</v>
      </c>
      <c r="O14" s="204" t="s">
        <v>1224</v>
      </c>
      <c r="P14" s="166" t="s">
        <v>1225</v>
      </c>
      <c r="Q14" s="168" t="s">
        <v>1217</v>
      </c>
      <c r="R14" s="164" t="s">
        <v>1233</v>
      </c>
      <c r="S14" s="169"/>
      <c r="T14" s="163"/>
      <c r="U14" s="168"/>
      <c r="V14" s="169"/>
      <c r="W14" s="205"/>
      <c r="Y14" s="179"/>
      <c r="Z14" s="179"/>
      <c r="AA14" s="179"/>
      <c r="AB14" s="179"/>
    </row>
    <row r="15" spans="1:28" s="109" customFormat="1" ht="18">
      <c r="A15" s="231"/>
      <c r="B15" s="49">
        <f t="shared" si="0"/>
        <v>0</v>
      </c>
      <c r="C15" s="63"/>
      <c r="D15" s="64"/>
      <c r="E15" s="65"/>
      <c r="F15" s="103"/>
      <c r="G15" s="103"/>
      <c r="H15" s="103"/>
      <c r="I15" s="114"/>
      <c r="J15" s="92"/>
      <c r="K15" s="92"/>
      <c r="L15" s="92"/>
      <c r="M15" s="92"/>
      <c r="N15" s="92" t="s">
        <v>1226</v>
      </c>
      <c r="O15" s="104"/>
      <c r="P15" s="105"/>
      <c r="Q15" s="106" t="s">
        <v>1218</v>
      </c>
      <c r="R15" s="92"/>
      <c r="S15" s="107"/>
      <c r="T15" s="103"/>
      <c r="U15" s="106"/>
      <c r="V15" s="107"/>
      <c r="W15" s="108"/>
      <c r="Y15" s="179"/>
      <c r="Z15" s="179"/>
      <c r="AA15" s="179"/>
      <c r="AB15" s="179"/>
    </row>
    <row r="16" spans="1:28" s="109" customFormat="1">
      <c r="A16" s="231"/>
      <c r="B16" s="49">
        <f t="shared" si="0"/>
        <v>0</v>
      </c>
      <c r="C16" s="63"/>
      <c r="D16" s="64"/>
      <c r="E16" s="65"/>
      <c r="F16" s="103"/>
      <c r="G16" s="103"/>
      <c r="H16" s="103"/>
      <c r="I16" s="114"/>
      <c r="J16" s="92"/>
      <c r="K16" s="92"/>
      <c r="L16" s="92"/>
      <c r="M16" s="92"/>
      <c r="N16" s="92"/>
      <c r="O16" s="104"/>
      <c r="P16" s="105"/>
      <c r="Q16" s="106" t="s">
        <v>1219</v>
      </c>
      <c r="R16" s="92"/>
      <c r="S16" s="107"/>
      <c r="T16" s="103"/>
      <c r="U16" s="106"/>
      <c r="V16" s="107"/>
      <c r="W16" s="108"/>
      <c r="Y16" s="179"/>
      <c r="Z16" s="179"/>
      <c r="AA16" s="179"/>
      <c r="AB16" s="179"/>
    </row>
    <row r="17" spans="1:29">
      <c r="A17" s="231"/>
      <c r="B17" s="49">
        <f t="shared" si="0"/>
        <v>0</v>
      </c>
      <c r="C17" s="157"/>
      <c r="D17" s="158"/>
      <c r="E17" s="111"/>
      <c r="F17" s="9"/>
      <c r="G17" s="9"/>
      <c r="H17" s="9"/>
      <c r="I17" s="10"/>
      <c r="J17" s="5"/>
      <c r="K17" s="5"/>
      <c r="L17" s="5"/>
      <c r="M17" s="5"/>
      <c r="N17" s="5"/>
      <c r="O17" s="53"/>
      <c r="P17" s="23"/>
      <c r="Q17" s="24" t="s">
        <v>1220</v>
      </c>
      <c r="R17" s="5"/>
      <c r="S17" s="25"/>
      <c r="T17" s="9"/>
      <c r="U17" s="24"/>
      <c r="V17" s="25"/>
      <c r="W17" s="26"/>
      <c r="Y17" s="179"/>
      <c r="Z17" s="179"/>
      <c r="AA17" s="179"/>
      <c r="AB17" s="179"/>
    </row>
    <row r="18" spans="1:29" s="109" customFormat="1" ht="18">
      <c r="A18" s="231"/>
      <c r="B18" s="49" t="str">
        <f t="shared" si="0"/>
        <v>CO2</v>
      </c>
      <c r="C18" s="115" t="s">
        <v>1057</v>
      </c>
      <c r="D18" s="116" t="s">
        <v>624</v>
      </c>
      <c r="E18" s="117"/>
      <c r="F18" s="103"/>
      <c r="G18" s="103"/>
      <c r="H18" s="103"/>
      <c r="I18" s="114"/>
      <c r="J18" s="92"/>
      <c r="K18" s="92"/>
      <c r="L18" s="92"/>
      <c r="M18" s="92" t="s">
        <v>1062</v>
      </c>
      <c r="N18" s="92"/>
      <c r="O18" s="200"/>
      <c r="P18" s="105"/>
      <c r="Q18" s="106"/>
      <c r="R18" s="92"/>
      <c r="S18" s="107"/>
      <c r="T18" s="103"/>
      <c r="U18" s="106"/>
      <c r="V18" s="107"/>
      <c r="W18" s="108"/>
      <c r="Y18" s="179"/>
      <c r="Z18" s="179"/>
      <c r="AA18" s="179"/>
      <c r="AB18" s="179"/>
    </row>
    <row r="19" spans="1:29" s="109" customFormat="1">
      <c r="A19" s="231"/>
      <c r="B19" s="49">
        <f t="shared" si="0"/>
        <v>0</v>
      </c>
      <c r="C19" s="115"/>
      <c r="D19" s="116"/>
      <c r="E19" s="117"/>
      <c r="F19" s="103"/>
      <c r="G19" s="103"/>
      <c r="H19" s="103"/>
      <c r="I19" s="114"/>
      <c r="J19" s="92"/>
      <c r="K19" s="92"/>
      <c r="L19" s="92"/>
      <c r="M19" s="92"/>
      <c r="N19" s="92"/>
      <c r="O19" s="200"/>
      <c r="P19" s="105"/>
      <c r="Q19" s="106"/>
      <c r="R19" s="92"/>
      <c r="S19" s="107"/>
      <c r="T19" s="103"/>
      <c r="U19" s="106"/>
      <c r="V19" s="107"/>
      <c r="W19" s="108"/>
      <c r="Y19" s="179"/>
      <c r="Z19" s="179"/>
      <c r="AA19" s="179"/>
      <c r="AB19" s="179"/>
    </row>
    <row r="20" spans="1:29" s="109" customFormat="1">
      <c r="A20" s="231"/>
      <c r="B20" s="49">
        <f t="shared" si="0"/>
        <v>0</v>
      </c>
      <c r="C20" s="115"/>
      <c r="D20" s="116"/>
      <c r="E20" s="117"/>
      <c r="F20" s="103"/>
      <c r="G20" s="103"/>
      <c r="H20" s="103"/>
      <c r="I20" s="114"/>
      <c r="J20" s="92"/>
      <c r="K20" s="92"/>
      <c r="L20" s="92"/>
      <c r="M20" s="92"/>
      <c r="N20" s="92"/>
      <c r="O20" s="200"/>
      <c r="P20" s="105"/>
      <c r="Q20" s="106"/>
      <c r="R20" s="92"/>
      <c r="S20" s="107"/>
      <c r="T20" s="103"/>
      <c r="U20" s="106"/>
      <c r="V20" s="107"/>
      <c r="W20" s="108"/>
      <c r="Y20" s="179"/>
      <c r="Z20" s="179"/>
      <c r="AA20" s="179"/>
      <c r="AB20" s="179"/>
    </row>
    <row r="21" spans="1:29" s="109" customFormat="1">
      <c r="A21" s="231"/>
      <c r="B21" s="49">
        <f t="shared" si="0"/>
        <v>0</v>
      </c>
      <c r="C21" s="118"/>
      <c r="D21" s="119"/>
      <c r="E21" s="120"/>
      <c r="F21" s="172"/>
      <c r="G21" s="172"/>
      <c r="H21" s="172"/>
      <c r="I21" s="228"/>
      <c r="J21" s="100"/>
      <c r="K21" s="100"/>
      <c r="L21" s="100"/>
      <c r="M21" s="100"/>
      <c r="N21" s="100"/>
      <c r="O21" s="173"/>
      <c r="P21" s="174"/>
      <c r="Q21" s="176"/>
      <c r="R21" s="100"/>
      <c r="S21" s="177"/>
      <c r="T21" s="172"/>
      <c r="U21" s="176"/>
      <c r="V21" s="177"/>
      <c r="W21" s="229"/>
      <c r="Y21" s="179"/>
      <c r="Z21" s="179"/>
      <c r="AA21" s="179"/>
      <c r="AB21" s="179"/>
    </row>
    <row r="22" spans="1:29" s="109" customFormat="1" ht="18.75">
      <c r="A22" s="231"/>
      <c r="B22" s="49" t="str">
        <f t="shared" ref="B22:B41" si="1">IF(M22="H2O", "H2O", IF(M22="silica", "SiO2", IF(M22="dust", "SiO2", IF(M22="SiO2", "SiO2", IF(M22="CO2", "CO2", IF(M22="glass", "Glass", IF(M22="regolith", "Regolith", M22)))))))</f>
        <v>H2O</v>
      </c>
      <c r="C22" s="63" t="s">
        <v>623</v>
      </c>
      <c r="D22" s="64" t="s">
        <v>624</v>
      </c>
      <c r="E22" s="65" t="s">
        <v>1061</v>
      </c>
      <c r="F22" s="103" t="s">
        <v>996</v>
      </c>
      <c r="G22" s="103" t="s">
        <v>483</v>
      </c>
      <c r="H22" s="103"/>
      <c r="I22" s="92" t="s">
        <v>997</v>
      </c>
      <c r="J22" s="92" t="s">
        <v>998</v>
      </c>
      <c r="K22" s="92" t="s">
        <v>1000</v>
      </c>
      <c r="L22" s="92" t="s">
        <v>993</v>
      </c>
      <c r="M22" s="2" t="s">
        <v>21</v>
      </c>
      <c r="N22" s="92"/>
      <c r="O22" s="104" t="s">
        <v>1002</v>
      </c>
      <c r="P22" s="105"/>
      <c r="Q22" s="106"/>
      <c r="R22" s="92"/>
      <c r="S22" s="107" t="s">
        <v>1007</v>
      </c>
      <c r="T22" s="103"/>
      <c r="U22" s="106" t="s">
        <v>994</v>
      </c>
      <c r="V22" s="107"/>
      <c r="W22" s="108"/>
      <c r="Y22" s="141"/>
      <c r="Z22" s="141"/>
      <c r="AA22" s="141"/>
      <c r="AB22" s="141"/>
    </row>
    <row r="23" spans="1:29" s="109" customFormat="1">
      <c r="A23" s="231"/>
      <c r="B23" s="49">
        <f t="shared" si="1"/>
        <v>0</v>
      </c>
      <c r="C23" s="78"/>
      <c r="D23" s="79"/>
      <c r="E23" s="80" t="s">
        <v>1029</v>
      </c>
      <c r="F23" s="103"/>
      <c r="G23" s="103"/>
      <c r="H23" s="103"/>
      <c r="I23" s="92"/>
      <c r="J23" s="92" t="s">
        <v>999</v>
      </c>
      <c r="K23" s="92" t="s">
        <v>1001</v>
      </c>
      <c r="L23" s="92"/>
      <c r="M23" s="92"/>
      <c r="N23" s="92"/>
      <c r="O23" s="104"/>
      <c r="P23" s="105"/>
      <c r="Q23" s="106"/>
      <c r="R23" s="92"/>
      <c r="S23" s="107"/>
      <c r="T23" s="103"/>
      <c r="U23" s="106" t="s">
        <v>1003</v>
      </c>
      <c r="V23" s="107"/>
      <c r="W23" s="108"/>
      <c r="Y23" s="179"/>
      <c r="Z23" s="179"/>
      <c r="AA23" s="179"/>
      <c r="AB23" s="179"/>
    </row>
    <row r="24" spans="1:29" s="109" customFormat="1">
      <c r="A24" s="231"/>
      <c r="B24" s="49">
        <f t="shared" si="1"/>
        <v>0</v>
      </c>
      <c r="C24" s="78"/>
      <c r="D24" s="79"/>
      <c r="E24" s="80" t="s">
        <v>1031</v>
      </c>
      <c r="F24" s="103"/>
      <c r="G24" s="103"/>
      <c r="H24" s="103"/>
      <c r="I24" s="92"/>
      <c r="J24" s="92"/>
      <c r="K24" s="92"/>
      <c r="L24" s="92"/>
      <c r="M24" s="92"/>
      <c r="N24" s="92"/>
      <c r="O24" s="104"/>
      <c r="P24" s="105"/>
      <c r="Q24" s="106"/>
      <c r="R24" s="92"/>
      <c r="S24" s="107"/>
      <c r="T24" s="103"/>
      <c r="U24" s="106" t="s">
        <v>995</v>
      </c>
      <c r="V24" s="107"/>
      <c r="W24" s="108"/>
      <c r="Y24" s="179"/>
      <c r="Z24" s="179"/>
      <c r="AA24" s="179"/>
      <c r="AB24" s="179"/>
    </row>
    <row r="25" spans="1:29" s="109" customFormat="1">
      <c r="A25" s="231"/>
      <c r="B25" s="49">
        <f t="shared" si="1"/>
        <v>0</v>
      </c>
      <c r="C25" s="78"/>
      <c r="D25" s="79"/>
      <c r="E25" s="80" t="s">
        <v>1032</v>
      </c>
      <c r="F25" s="103"/>
      <c r="G25" s="103"/>
      <c r="H25" s="103"/>
      <c r="I25" s="92"/>
      <c r="J25" s="92"/>
      <c r="K25" s="92"/>
      <c r="L25" s="92"/>
      <c r="M25" s="92"/>
      <c r="N25" s="92"/>
      <c r="O25" s="104"/>
      <c r="P25" s="105"/>
      <c r="Q25" s="106"/>
      <c r="R25" s="92"/>
      <c r="S25" s="107"/>
      <c r="T25" s="103"/>
      <c r="U25" s="106" t="s">
        <v>1004</v>
      </c>
      <c r="V25" s="107"/>
      <c r="W25" s="108"/>
      <c r="Y25" s="179"/>
      <c r="Z25" s="179"/>
      <c r="AA25" s="179"/>
      <c r="AB25" s="179"/>
    </row>
    <row r="26" spans="1:29" s="109" customFormat="1" ht="18.75">
      <c r="A26" s="231"/>
      <c r="B26" s="49">
        <f t="shared" si="1"/>
        <v>0</v>
      </c>
      <c r="C26" s="135"/>
      <c r="D26" s="136"/>
      <c r="E26" s="112"/>
      <c r="F26" s="127"/>
      <c r="G26" s="127"/>
      <c r="H26" s="127"/>
      <c r="I26" s="128"/>
      <c r="J26" s="128"/>
      <c r="K26" s="128"/>
      <c r="L26" s="128"/>
      <c r="M26" s="128"/>
      <c r="N26" s="128"/>
      <c r="O26" s="129"/>
      <c r="P26" s="130"/>
      <c r="Q26" s="133"/>
      <c r="R26" s="128"/>
      <c r="S26" s="132"/>
      <c r="T26" s="127"/>
      <c r="U26" s="133" t="s">
        <v>1005</v>
      </c>
      <c r="V26" s="132"/>
      <c r="W26" s="197"/>
      <c r="Y26" s="179"/>
      <c r="Z26" s="179"/>
      <c r="AA26" s="179"/>
      <c r="AB26" s="179"/>
    </row>
    <row r="27" spans="1:29" s="109" customFormat="1" ht="18">
      <c r="A27" s="231"/>
      <c r="B27" s="49" t="str">
        <f t="shared" si="1"/>
        <v>H2O</v>
      </c>
      <c r="C27" s="78"/>
      <c r="D27" s="79"/>
      <c r="E27" s="80" t="s">
        <v>1029</v>
      </c>
      <c r="F27" s="103" t="s">
        <v>1021</v>
      </c>
      <c r="G27" s="103" t="s">
        <v>1008</v>
      </c>
      <c r="H27" s="103"/>
      <c r="I27" s="92"/>
      <c r="J27" s="92"/>
      <c r="K27" s="92"/>
      <c r="L27" s="198"/>
      <c r="M27" s="2" t="s">
        <v>21</v>
      </c>
      <c r="N27" s="92"/>
      <c r="O27" s="104"/>
      <c r="P27" s="105"/>
      <c r="Q27" s="106"/>
      <c r="R27" s="92"/>
      <c r="S27" s="107"/>
      <c r="T27" s="103"/>
      <c r="U27" s="106" t="s">
        <v>1009</v>
      </c>
      <c r="V27" s="107"/>
      <c r="W27" s="108"/>
      <c r="Y27" s="141"/>
      <c r="Z27" s="141"/>
      <c r="AA27" s="141"/>
      <c r="AB27" s="141"/>
      <c r="AC27" s="179"/>
    </row>
    <row r="28" spans="1:29" s="109" customFormat="1">
      <c r="A28" s="231"/>
      <c r="B28" s="49">
        <f t="shared" si="1"/>
        <v>0</v>
      </c>
      <c r="C28" s="78"/>
      <c r="D28" s="79"/>
      <c r="E28" s="80" t="s">
        <v>1031</v>
      </c>
      <c r="F28" s="103"/>
      <c r="G28" s="103"/>
      <c r="H28" s="103"/>
      <c r="I28" s="92"/>
      <c r="J28" s="92"/>
      <c r="K28" s="92"/>
      <c r="L28" s="92"/>
      <c r="M28" s="92"/>
      <c r="N28" s="92"/>
      <c r="O28" s="104"/>
      <c r="P28" s="105"/>
      <c r="Q28" s="106"/>
      <c r="R28" s="92"/>
      <c r="S28" s="107"/>
      <c r="T28" s="103"/>
      <c r="U28" s="199" t="s">
        <v>1010</v>
      </c>
      <c r="V28" s="107"/>
      <c r="W28" s="108"/>
      <c r="Y28" s="226"/>
      <c r="Z28" s="226"/>
      <c r="AA28" s="226"/>
      <c r="AB28" s="226"/>
      <c r="AC28" s="179"/>
    </row>
    <row r="29" spans="1:29" s="109" customFormat="1">
      <c r="A29" s="231"/>
      <c r="B29" s="49">
        <f t="shared" si="1"/>
        <v>0</v>
      </c>
      <c r="C29" s="135"/>
      <c r="D29" s="136"/>
      <c r="E29" s="112" t="s">
        <v>1033</v>
      </c>
      <c r="F29" s="127"/>
      <c r="G29" s="127"/>
      <c r="H29" s="127"/>
      <c r="I29" s="128"/>
      <c r="J29" s="128"/>
      <c r="K29" s="128"/>
      <c r="L29" s="128"/>
      <c r="M29" s="128"/>
      <c r="N29" s="128"/>
      <c r="O29" s="129"/>
      <c r="P29" s="130"/>
      <c r="Q29" s="133"/>
      <c r="R29" s="128"/>
      <c r="S29" s="132"/>
      <c r="T29" s="127"/>
      <c r="U29" s="201"/>
      <c r="V29" s="132"/>
      <c r="W29" s="197"/>
      <c r="Y29" s="226"/>
      <c r="Z29" s="226"/>
      <c r="AA29" s="226"/>
      <c r="AB29" s="226"/>
      <c r="AC29" s="179"/>
    </row>
    <row r="30" spans="1:29" s="109" customFormat="1" ht="18">
      <c r="A30" s="231"/>
      <c r="B30" s="49" t="str">
        <f t="shared" si="1"/>
        <v>H2O</v>
      </c>
      <c r="C30" s="78"/>
      <c r="D30" s="79"/>
      <c r="E30" s="80" t="s">
        <v>1034</v>
      </c>
      <c r="F30" s="103" t="s">
        <v>1022</v>
      </c>
      <c r="G30" s="92"/>
      <c r="H30" s="103"/>
      <c r="I30" s="92"/>
      <c r="J30" s="92"/>
      <c r="K30" s="92"/>
      <c r="L30" s="92"/>
      <c r="M30" s="2" t="s">
        <v>21</v>
      </c>
      <c r="N30" s="92"/>
      <c r="O30" s="104"/>
      <c r="P30" s="105"/>
      <c r="Q30" s="106"/>
      <c r="R30" s="92"/>
      <c r="S30" s="107"/>
      <c r="T30" s="103" t="s">
        <v>1024</v>
      </c>
      <c r="U30" s="106"/>
      <c r="V30" s="107"/>
      <c r="W30" s="108"/>
      <c r="Y30" s="226"/>
      <c r="Z30" s="226"/>
      <c r="AA30" s="226"/>
      <c r="AB30" s="226"/>
      <c r="AC30" s="179"/>
    </row>
    <row r="31" spans="1:29" s="109" customFormat="1">
      <c r="A31" s="231"/>
      <c r="B31" s="49">
        <f t="shared" si="1"/>
        <v>0</v>
      </c>
      <c r="C31" s="78"/>
      <c r="D31" s="79"/>
      <c r="E31" s="80" t="s">
        <v>1035</v>
      </c>
      <c r="F31" s="103" t="s">
        <v>1023</v>
      </c>
      <c r="G31" s="103"/>
      <c r="H31" s="103"/>
      <c r="I31" s="92"/>
      <c r="J31" s="92"/>
      <c r="K31" s="92"/>
      <c r="L31" s="92"/>
      <c r="M31" s="92"/>
      <c r="N31" s="92"/>
      <c r="O31" s="104"/>
      <c r="P31" s="105"/>
      <c r="Q31" s="106"/>
      <c r="R31" s="92"/>
      <c r="S31" s="107"/>
      <c r="T31" s="103" t="s">
        <v>1025</v>
      </c>
      <c r="U31" s="106"/>
      <c r="V31" s="107"/>
      <c r="W31" s="108"/>
      <c r="Y31" s="141"/>
      <c r="Z31" s="141"/>
      <c r="AA31" s="141"/>
      <c r="AB31" s="141"/>
      <c r="AC31" s="179"/>
    </row>
    <row r="32" spans="1:29" s="109" customFormat="1">
      <c r="A32" s="231"/>
      <c r="B32" s="49">
        <f t="shared" si="1"/>
        <v>0</v>
      </c>
      <c r="C32" s="78"/>
      <c r="D32" s="79"/>
      <c r="E32" s="80" t="s">
        <v>1030</v>
      </c>
      <c r="F32" s="103"/>
      <c r="G32" s="103"/>
      <c r="H32" s="103"/>
      <c r="I32" s="92"/>
      <c r="J32" s="92"/>
      <c r="K32" s="92"/>
      <c r="L32" s="92"/>
      <c r="M32" s="92"/>
      <c r="N32" s="92"/>
      <c r="O32" s="104"/>
      <c r="P32" s="105"/>
      <c r="Q32" s="106"/>
      <c r="R32" s="92"/>
      <c r="S32" s="107"/>
      <c r="T32" s="103" t="s">
        <v>1026</v>
      </c>
      <c r="U32" s="106"/>
      <c r="V32" s="107"/>
      <c r="W32" s="108"/>
      <c r="Y32" s="226"/>
      <c r="Z32" s="226"/>
      <c r="AA32" s="226"/>
      <c r="AB32" s="226"/>
      <c r="AC32" s="179"/>
    </row>
    <row r="33" spans="1:29" s="109" customFormat="1">
      <c r="A33" s="231"/>
      <c r="B33" s="49">
        <f t="shared" si="1"/>
        <v>0</v>
      </c>
      <c r="C33" s="78"/>
      <c r="D33" s="79"/>
      <c r="E33" s="80"/>
      <c r="F33" s="103"/>
      <c r="G33" s="103"/>
      <c r="H33" s="103"/>
      <c r="I33" s="92"/>
      <c r="J33" s="92"/>
      <c r="K33" s="92"/>
      <c r="L33" s="92"/>
      <c r="M33" s="92"/>
      <c r="N33" s="92"/>
      <c r="O33" s="104"/>
      <c r="P33" s="105"/>
      <c r="Q33" s="106"/>
      <c r="R33" s="92"/>
      <c r="S33" s="107"/>
      <c r="T33" s="202" t="s">
        <v>1027</v>
      </c>
      <c r="U33" s="106"/>
      <c r="V33" s="107"/>
      <c r="W33" s="108"/>
      <c r="Y33" s="226"/>
      <c r="Z33" s="226"/>
      <c r="AA33" s="226"/>
      <c r="AB33" s="226"/>
      <c r="AC33" s="179"/>
    </row>
    <row r="34" spans="1:29" s="109" customFormat="1">
      <c r="A34" s="231"/>
      <c r="B34" s="49">
        <f t="shared" si="1"/>
        <v>0</v>
      </c>
      <c r="C34" s="135"/>
      <c r="D34" s="136"/>
      <c r="E34" s="112"/>
      <c r="F34" s="127"/>
      <c r="G34" s="127"/>
      <c r="H34" s="127"/>
      <c r="I34" s="128"/>
      <c r="J34" s="128"/>
      <c r="K34" s="128"/>
      <c r="L34" s="128"/>
      <c r="M34" s="128"/>
      <c r="N34" s="128"/>
      <c r="O34" s="129"/>
      <c r="P34" s="130"/>
      <c r="Q34" s="133"/>
      <c r="R34" s="128"/>
      <c r="S34" s="132"/>
      <c r="T34" s="203" t="s">
        <v>1028</v>
      </c>
      <c r="U34" s="133"/>
      <c r="V34" s="132"/>
      <c r="W34" s="197"/>
      <c r="Y34" s="226"/>
      <c r="Z34" s="226"/>
      <c r="AA34" s="226"/>
      <c r="AB34" s="226"/>
      <c r="AC34" s="179"/>
    </row>
    <row r="35" spans="1:29" s="109" customFormat="1" ht="18">
      <c r="A35" s="231"/>
      <c r="B35" s="49" t="str">
        <f t="shared" si="1"/>
        <v>H2O</v>
      </c>
      <c r="C35" s="78"/>
      <c r="D35" s="79"/>
      <c r="E35" s="80" t="s">
        <v>1029</v>
      </c>
      <c r="F35" s="103" t="s">
        <v>1021</v>
      </c>
      <c r="G35" s="103"/>
      <c r="H35" s="103"/>
      <c r="I35" s="92"/>
      <c r="J35" s="92" t="s">
        <v>1320</v>
      </c>
      <c r="K35" s="92" t="s">
        <v>1011</v>
      </c>
      <c r="L35" s="198" t="s">
        <v>1012</v>
      </c>
      <c r="M35" s="2" t="s">
        <v>21</v>
      </c>
      <c r="N35" s="92"/>
      <c r="O35" s="104"/>
      <c r="P35" s="105"/>
      <c r="Q35" s="106" t="s">
        <v>1013</v>
      </c>
      <c r="R35" s="92" t="s">
        <v>1015</v>
      </c>
      <c r="S35" s="244" t="s">
        <v>1018</v>
      </c>
      <c r="T35" s="245"/>
      <c r="U35" s="106" t="s">
        <v>1006</v>
      </c>
      <c r="V35" s="107"/>
      <c r="W35" s="108"/>
      <c r="Y35" s="226"/>
      <c r="Z35" s="226"/>
      <c r="AA35" s="226"/>
      <c r="AB35" s="226"/>
      <c r="AC35" s="179"/>
    </row>
    <row r="36" spans="1:29" s="109" customFormat="1">
      <c r="A36" s="231"/>
      <c r="B36" s="49">
        <f t="shared" si="1"/>
        <v>0</v>
      </c>
      <c r="C36" s="78"/>
      <c r="D36" s="79"/>
      <c r="E36" s="80" t="s">
        <v>1036</v>
      </c>
      <c r="F36" s="103"/>
      <c r="G36" s="103"/>
      <c r="H36" s="103"/>
      <c r="I36" s="92"/>
      <c r="J36" s="92"/>
      <c r="K36" s="92" t="s">
        <v>1001</v>
      </c>
      <c r="L36" s="92"/>
      <c r="M36" s="92"/>
      <c r="N36" s="92"/>
      <c r="O36" s="104"/>
      <c r="P36" s="105"/>
      <c r="Q36" s="106" t="s">
        <v>1014</v>
      </c>
      <c r="R36" s="92" t="s">
        <v>1016</v>
      </c>
      <c r="S36" s="246" t="s">
        <v>1019</v>
      </c>
      <c r="T36" s="247"/>
      <c r="U36" s="106"/>
      <c r="V36" s="107"/>
      <c r="W36" s="108"/>
      <c r="Y36" s="226"/>
      <c r="Z36" s="226"/>
      <c r="AA36" s="226"/>
      <c r="AB36" s="226"/>
      <c r="AC36" s="179"/>
    </row>
    <row r="37" spans="1:29" s="109" customFormat="1">
      <c r="A37" s="231"/>
      <c r="B37" s="49">
        <f t="shared" si="1"/>
        <v>0</v>
      </c>
      <c r="C37" s="78"/>
      <c r="D37" s="79"/>
      <c r="E37" s="80" t="s">
        <v>1032</v>
      </c>
      <c r="F37" s="103"/>
      <c r="G37" s="103"/>
      <c r="H37" s="103"/>
      <c r="I37" s="92"/>
      <c r="J37" s="92"/>
      <c r="K37" s="92"/>
      <c r="L37" s="92"/>
      <c r="M37" s="92"/>
      <c r="N37" s="92"/>
      <c r="O37" s="104"/>
      <c r="P37" s="105"/>
      <c r="Q37" s="106"/>
      <c r="R37" s="92" t="s">
        <v>1017</v>
      </c>
      <c r="S37" s="246" t="s">
        <v>1020</v>
      </c>
      <c r="T37" s="247"/>
      <c r="U37" s="106"/>
      <c r="V37" s="107"/>
      <c r="W37" s="108"/>
      <c r="Y37" s="226"/>
      <c r="Z37" s="226"/>
      <c r="AA37" s="226"/>
      <c r="AB37" s="226"/>
      <c r="AC37" s="179"/>
    </row>
    <row r="38" spans="1:29" s="109" customFormat="1" ht="18">
      <c r="A38" s="231"/>
      <c r="B38" s="49" t="str">
        <f t="shared" si="1"/>
        <v>H2O</v>
      </c>
      <c r="C38" s="75"/>
      <c r="D38" s="76"/>
      <c r="E38" s="77" t="s">
        <v>1037</v>
      </c>
      <c r="F38" s="163" t="s">
        <v>1039</v>
      </c>
      <c r="G38" s="163" t="s">
        <v>83</v>
      </c>
      <c r="H38" s="163"/>
      <c r="I38" s="164"/>
      <c r="J38" s="164" t="s">
        <v>1040</v>
      </c>
      <c r="K38" s="164" t="s">
        <v>1000</v>
      </c>
      <c r="L38" s="164" t="s">
        <v>1042</v>
      </c>
      <c r="M38" s="28" t="s">
        <v>21</v>
      </c>
      <c r="N38" s="164"/>
      <c r="O38" s="204"/>
      <c r="P38" s="166"/>
      <c r="Q38" s="168"/>
      <c r="R38" s="164" t="s">
        <v>1056</v>
      </c>
      <c r="S38" s="169" t="s">
        <v>1046</v>
      </c>
      <c r="T38" s="163" t="s">
        <v>1051</v>
      </c>
      <c r="U38" s="168"/>
      <c r="V38" s="169"/>
      <c r="W38" s="205" t="s">
        <v>1054</v>
      </c>
      <c r="Y38" s="226"/>
      <c r="Z38" s="226"/>
      <c r="AA38" s="226"/>
      <c r="AB38" s="226"/>
      <c r="AC38" s="179"/>
    </row>
    <row r="39" spans="1:29" s="109" customFormat="1" ht="18.75">
      <c r="A39" s="231"/>
      <c r="B39" s="49">
        <f t="shared" si="1"/>
        <v>0</v>
      </c>
      <c r="C39" s="78"/>
      <c r="D39" s="79"/>
      <c r="E39" s="80" t="s">
        <v>1045</v>
      </c>
      <c r="F39" s="103" t="s">
        <v>1043</v>
      </c>
      <c r="G39" s="103"/>
      <c r="H39" s="103"/>
      <c r="I39" s="92"/>
      <c r="J39" s="92" t="s">
        <v>1041</v>
      </c>
      <c r="K39" s="92" t="s">
        <v>1001</v>
      </c>
      <c r="L39" s="92"/>
      <c r="M39" s="92"/>
      <c r="N39" s="92"/>
      <c r="O39" s="104"/>
      <c r="P39" s="105"/>
      <c r="Q39" s="106"/>
      <c r="R39" s="198" t="s">
        <v>1058</v>
      </c>
      <c r="S39" s="107" t="s">
        <v>1047</v>
      </c>
      <c r="T39" s="103" t="s">
        <v>1048</v>
      </c>
      <c r="U39" s="106"/>
      <c r="V39" s="107"/>
      <c r="W39" s="108" t="s">
        <v>1055</v>
      </c>
      <c r="Y39" s="226"/>
      <c r="Z39" s="226"/>
      <c r="AA39" s="226"/>
      <c r="AB39" s="226"/>
    </row>
    <row r="40" spans="1:29" s="109" customFormat="1" ht="18">
      <c r="A40" s="231"/>
      <c r="B40" s="49">
        <f t="shared" si="1"/>
        <v>0</v>
      </c>
      <c r="C40" s="78"/>
      <c r="D40" s="79"/>
      <c r="E40" s="80" t="s">
        <v>1031</v>
      </c>
      <c r="F40" s="103" t="s">
        <v>1044</v>
      </c>
      <c r="G40" s="103"/>
      <c r="H40" s="103"/>
      <c r="I40" s="92"/>
      <c r="J40" s="92"/>
      <c r="K40" s="92"/>
      <c r="L40" s="92"/>
      <c r="M40" s="92"/>
      <c r="N40" s="92"/>
      <c r="O40" s="104"/>
      <c r="P40" s="105"/>
      <c r="Q40" s="106"/>
      <c r="R40" s="92" t="s">
        <v>1059</v>
      </c>
      <c r="S40" s="107" t="s">
        <v>1052</v>
      </c>
      <c r="T40" s="103" t="s">
        <v>1049</v>
      </c>
      <c r="U40" s="106"/>
      <c r="V40" s="107"/>
      <c r="W40" s="108"/>
      <c r="Y40" s="226"/>
      <c r="Z40" s="226"/>
      <c r="AA40" s="226"/>
      <c r="AB40" s="226"/>
    </row>
    <row r="41" spans="1:29">
      <c r="A41" s="231"/>
      <c r="B41" s="49">
        <f t="shared" si="1"/>
        <v>0</v>
      </c>
      <c r="C41" s="157"/>
      <c r="D41" s="158"/>
      <c r="E41" s="111" t="s">
        <v>1038</v>
      </c>
      <c r="F41" s="9"/>
      <c r="G41" s="9"/>
      <c r="H41" s="9"/>
      <c r="I41" s="10"/>
      <c r="J41" s="5"/>
      <c r="K41" s="5"/>
      <c r="L41" s="5"/>
      <c r="M41" s="5"/>
      <c r="N41" s="5"/>
      <c r="O41" s="53"/>
      <c r="P41" s="23"/>
      <c r="Q41" s="24"/>
      <c r="R41" s="5" t="s">
        <v>1060</v>
      </c>
      <c r="S41" s="25" t="s">
        <v>1053</v>
      </c>
      <c r="T41" s="9" t="s">
        <v>1050</v>
      </c>
      <c r="U41" s="24"/>
      <c r="V41" s="25"/>
      <c r="W41" s="26"/>
      <c r="AB41" s="141"/>
    </row>
    <row r="42" spans="1:29" ht="18.75" customHeight="1">
      <c r="A42" s="230" t="s">
        <v>1351</v>
      </c>
      <c r="B42" s="49" t="str">
        <f>IF(M42="H2O", "H2O", IF(M42="silica", "SiO2", IF(M42="dust", "SiO2", IF(M42="SiO2", "SiO2", IF(M42="CO2", "CO2", IF(M42="glass", "Glass", IF(M42="regolith", "Regolith", M42)))))))</f>
        <v>H2O</v>
      </c>
      <c r="C42" s="63" t="s">
        <v>19</v>
      </c>
      <c r="D42" s="64">
        <v>2015</v>
      </c>
      <c r="E42" s="65" t="s">
        <v>20</v>
      </c>
      <c r="F42" s="8" t="s">
        <v>51</v>
      </c>
      <c r="G42" s="8"/>
      <c r="H42" s="8" t="s">
        <v>312</v>
      </c>
      <c r="I42" s="2" t="s">
        <v>31</v>
      </c>
      <c r="J42" s="2" t="s">
        <v>88</v>
      </c>
      <c r="K42" s="2" t="s">
        <v>41</v>
      </c>
      <c r="L42" s="2" t="s">
        <v>28</v>
      </c>
      <c r="M42" s="2" t="s">
        <v>21</v>
      </c>
      <c r="N42" s="2" t="s">
        <v>1321</v>
      </c>
      <c r="O42" s="16" t="s">
        <v>38</v>
      </c>
      <c r="P42" s="17"/>
      <c r="Q42" s="18" t="s">
        <v>23</v>
      </c>
      <c r="R42" s="2"/>
      <c r="S42" s="19" t="s">
        <v>44</v>
      </c>
      <c r="T42" s="8"/>
      <c r="U42" s="18"/>
      <c r="V42" s="19"/>
      <c r="W42" s="20"/>
    </row>
    <row r="43" spans="1:29" ht="17.25">
      <c r="A43" s="230"/>
      <c r="B43" s="49">
        <f t="shared" ref="B43:B207" si="2">IF(M43="H2O", "H2O", IF(M43="silica", "SiO2", IF(M43="dust", "SiO2", IF(M43="SiO2", "SiO2", IF(M43="CO2", "CO2", IF(M43="glass", "Glass", IF(M43="regolith", "Regolith", M43)))))))</f>
        <v>0</v>
      </c>
      <c r="C43" s="63"/>
      <c r="D43" s="64"/>
      <c r="E43" s="65"/>
      <c r="F43" s="8" t="s">
        <v>48</v>
      </c>
      <c r="G43" s="8"/>
      <c r="H43" s="8" t="s">
        <v>30</v>
      </c>
      <c r="I43" s="2" t="s">
        <v>34</v>
      </c>
      <c r="J43" s="4" t="s">
        <v>1322</v>
      </c>
      <c r="K43" s="4"/>
      <c r="L43" s="2"/>
      <c r="M43" s="2"/>
      <c r="N43" s="2"/>
      <c r="O43" s="16" t="s">
        <v>974</v>
      </c>
      <c r="P43" s="17"/>
      <c r="Q43" s="18" t="s">
        <v>1350</v>
      </c>
      <c r="R43" s="2"/>
      <c r="S43" s="19" t="s">
        <v>24</v>
      </c>
      <c r="T43" s="8"/>
      <c r="U43" s="18"/>
      <c r="V43" s="19"/>
      <c r="W43" s="20"/>
    </row>
    <row r="44" spans="1:29">
      <c r="A44" s="230"/>
      <c r="B44" s="49">
        <f t="shared" si="2"/>
        <v>0</v>
      </c>
      <c r="C44" s="63"/>
      <c r="D44" s="64"/>
      <c r="E44" s="65"/>
      <c r="F44" s="8" t="s">
        <v>49</v>
      </c>
      <c r="G44" s="8"/>
      <c r="H44" s="8" t="s">
        <v>32</v>
      </c>
      <c r="I44" s="2" t="s">
        <v>35</v>
      </c>
      <c r="J44" s="2"/>
      <c r="K44" s="2"/>
      <c r="L44" s="2"/>
      <c r="M44" s="2"/>
      <c r="N44" s="2"/>
      <c r="O44" s="16"/>
      <c r="P44" s="17"/>
      <c r="Q44" s="18"/>
      <c r="R44" s="2"/>
      <c r="S44" s="19"/>
      <c r="T44" s="8"/>
      <c r="U44" s="18"/>
      <c r="V44" s="19"/>
      <c r="W44" s="20"/>
    </row>
    <row r="45" spans="1:29">
      <c r="A45" s="230"/>
      <c r="B45" s="49">
        <f t="shared" si="2"/>
        <v>0</v>
      </c>
      <c r="C45" s="63"/>
      <c r="D45" s="64"/>
      <c r="E45" s="65"/>
      <c r="F45" s="8" t="s">
        <v>50</v>
      </c>
      <c r="G45" s="8"/>
      <c r="H45" s="8"/>
      <c r="I45" s="2" t="s">
        <v>33</v>
      </c>
      <c r="J45" s="2"/>
      <c r="K45" s="2"/>
      <c r="L45" s="2"/>
      <c r="M45" s="2"/>
      <c r="N45" s="2"/>
      <c r="O45" s="16"/>
      <c r="P45" s="17"/>
      <c r="Q45" s="18"/>
      <c r="R45" s="2"/>
      <c r="S45" s="19"/>
      <c r="T45" s="8"/>
      <c r="U45" s="18"/>
      <c r="V45" s="19"/>
      <c r="W45" s="20"/>
    </row>
    <row r="46" spans="1:29">
      <c r="A46" s="230"/>
      <c r="B46" s="49">
        <f t="shared" si="2"/>
        <v>0</v>
      </c>
      <c r="C46" s="63"/>
      <c r="D46" s="64"/>
      <c r="E46" s="65"/>
      <c r="F46" s="8"/>
      <c r="G46" s="8"/>
      <c r="H46" s="8"/>
      <c r="I46" s="2" t="s">
        <v>36</v>
      </c>
      <c r="J46" s="2"/>
      <c r="K46" s="2"/>
      <c r="L46" s="2"/>
      <c r="M46" s="2"/>
      <c r="N46" s="2"/>
      <c r="O46" s="16"/>
      <c r="P46" s="17"/>
      <c r="Q46" s="18"/>
      <c r="R46" s="2"/>
      <c r="S46" s="19"/>
      <c r="T46" s="8"/>
      <c r="U46" s="18"/>
      <c r="V46" s="19"/>
      <c r="W46" s="20"/>
    </row>
    <row r="47" spans="1:29">
      <c r="A47" s="230"/>
      <c r="B47" s="49">
        <f t="shared" si="2"/>
        <v>0</v>
      </c>
      <c r="C47" s="66"/>
      <c r="D47" s="67"/>
      <c r="E47" s="68"/>
      <c r="F47" s="9"/>
      <c r="G47" s="9"/>
      <c r="H47" s="9"/>
      <c r="I47" s="10" t="s">
        <v>37</v>
      </c>
      <c r="J47" s="5"/>
      <c r="K47" s="5"/>
      <c r="L47" s="5"/>
      <c r="M47" s="5"/>
      <c r="N47" s="5"/>
      <c r="O47" s="22"/>
      <c r="P47" s="23"/>
      <c r="Q47" s="24"/>
      <c r="R47" s="5"/>
      <c r="S47" s="25"/>
      <c r="T47" s="9"/>
      <c r="U47" s="24"/>
      <c r="V47" s="25"/>
      <c r="W47" s="26"/>
      <c r="AB47" s="141"/>
    </row>
    <row r="48" spans="1:29" ht="18.75">
      <c r="A48" s="230"/>
      <c r="B48" s="49" t="str">
        <f>IF(M48="H2O", "H2O", IF(M48="silica", "SiO2", IF(M48="dust", "SiO2", IF(M48="SiO2", "SiO2", IF(M48="CO2", "CO2", IF(M48="glass", "Glass", IF(M48="regolith", "Regolith", M48)))))))</f>
        <v>H2O</v>
      </c>
      <c r="C48" s="63" t="s">
        <v>52</v>
      </c>
      <c r="D48" s="64" t="s">
        <v>845</v>
      </c>
      <c r="E48" s="65" t="s">
        <v>146</v>
      </c>
      <c r="F48" s="8" t="s">
        <v>189</v>
      </c>
      <c r="G48" s="8" t="s">
        <v>207</v>
      </c>
      <c r="H48" s="8" t="s">
        <v>66</v>
      </c>
      <c r="I48" s="2" t="s">
        <v>55</v>
      </c>
      <c r="J48" s="2" t="s">
        <v>63</v>
      </c>
      <c r="K48" s="2" t="s">
        <v>41</v>
      </c>
      <c r="L48" s="2" t="s">
        <v>191</v>
      </c>
      <c r="M48" s="2" t="s">
        <v>21</v>
      </c>
      <c r="N48" s="2" t="s">
        <v>194</v>
      </c>
      <c r="O48" s="16"/>
      <c r="P48" s="17" t="s">
        <v>168</v>
      </c>
      <c r="Q48" s="18" t="s">
        <v>153</v>
      </c>
      <c r="R48" s="2" t="s">
        <v>212</v>
      </c>
      <c r="S48" s="19" t="s">
        <v>210</v>
      </c>
      <c r="T48" s="8"/>
      <c r="U48" s="18"/>
      <c r="V48" s="19" t="s">
        <v>219</v>
      </c>
      <c r="W48" s="20" t="s">
        <v>220</v>
      </c>
    </row>
    <row r="49" spans="1:28">
      <c r="A49" s="230"/>
      <c r="B49" s="49" t="str">
        <f>IF(M49="H2O", "H2O", IF(M49="silica", "SiO2", IF(M49="dust", "SiO2", IF(M49="SiO2", "SiO2", IF(M49="CO2", "CO2", IF(M49="glass", "Glass", IF(M49="regolith", "Regolith", M49)))))))</f>
        <v>pure</v>
      </c>
      <c r="C49" s="63"/>
      <c r="D49" s="64"/>
      <c r="E49" s="65"/>
      <c r="F49" s="8" t="s">
        <v>190</v>
      </c>
      <c r="G49" s="8"/>
      <c r="H49" s="2" t="s">
        <v>312</v>
      </c>
      <c r="I49" s="2" t="s">
        <v>222</v>
      </c>
      <c r="J49" s="2"/>
      <c r="K49" s="2"/>
      <c r="L49" s="2" t="s">
        <v>213</v>
      </c>
      <c r="M49" s="2" t="s">
        <v>186</v>
      </c>
      <c r="N49" s="2"/>
      <c r="O49" s="16"/>
      <c r="P49" s="17"/>
      <c r="Q49" s="18" t="s">
        <v>211</v>
      </c>
      <c r="R49" s="2" t="s">
        <v>215</v>
      </c>
      <c r="S49" s="19"/>
      <c r="T49" s="8"/>
      <c r="U49" s="18"/>
      <c r="V49" s="19"/>
      <c r="W49" s="50"/>
    </row>
    <row r="50" spans="1:28">
      <c r="A50" s="230"/>
      <c r="B50" s="49" t="str">
        <f>IF(M50="H2O", "H2O", IF(M50="silica", "SiO2", IF(M50="dust", "SiO2", IF(M50="SiO2", "SiO2", IF(M50="CO2", "CO2", IF(M50="glass", "Glass", IF(M50="regolith", "Regolith", M50)))))))</f>
        <v>5 % methanol</v>
      </c>
      <c r="C50" s="63"/>
      <c r="D50" s="64"/>
      <c r="E50" s="65"/>
      <c r="F50" s="8" t="s">
        <v>54</v>
      </c>
      <c r="G50" s="8"/>
      <c r="H50" s="8"/>
      <c r="I50" s="2" t="s">
        <v>98</v>
      </c>
      <c r="J50" s="2"/>
      <c r="K50" s="2"/>
      <c r="L50" s="2" t="s">
        <v>214</v>
      </c>
      <c r="M50" s="2" t="s">
        <v>187</v>
      </c>
      <c r="N50" s="2" t="s">
        <v>192</v>
      </c>
      <c r="O50" s="16"/>
      <c r="P50" s="17"/>
      <c r="Q50" s="18"/>
      <c r="R50" s="2" t="s">
        <v>217</v>
      </c>
      <c r="S50" s="19"/>
      <c r="T50" s="8"/>
      <c r="U50" s="18"/>
      <c r="V50" s="19"/>
      <c r="W50" s="20"/>
    </row>
    <row r="51" spans="1:28">
      <c r="A51" s="230"/>
      <c r="B51" s="49" t="str">
        <f>IF(M51="H2O", "H2O", IF(M51="silica", "SiO2", IF(M51="dust", "SiO2", IF(M51="SiO2", "SiO2", IF(M51="CO2", "CO2", IF(M51="glass", "Glass", IF(M51="regolith", "Regolith", M51)))))))</f>
        <v>5 % formic acid</v>
      </c>
      <c r="C51" s="63"/>
      <c r="D51" s="64"/>
      <c r="E51" s="65"/>
      <c r="F51" s="8" t="s">
        <v>95</v>
      </c>
      <c r="G51" s="8"/>
      <c r="H51" s="8"/>
      <c r="I51" s="4"/>
      <c r="J51" s="2"/>
      <c r="K51" s="2"/>
      <c r="L51" s="2"/>
      <c r="M51" s="2" t="s">
        <v>188</v>
      </c>
      <c r="N51" s="2" t="s">
        <v>193</v>
      </c>
      <c r="O51" s="16"/>
      <c r="P51" s="17"/>
      <c r="Q51" s="18"/>
      <c r="R51" s="2" t="s">
        <v>216</v>
      </c>
      <c r="S51" s="19"/>
      <c r="T51" s="8"/>
      <c r="U51" s="18"/>
      <c r="V51" s="19"/>
      <c r="W51" s="20"/>
    </row>
    <row r="52" spans="1:28">
      <c r="A52" s="230"/>
      <c r="B52" s="49">
        <f>IF(M52="H2O", "H2O", IF(M52="silica", "SiO2", IF(M52="dust", "SiO2", IF(M52="SiO2", "SiO2", IF(M52="CO2", "CO2", IF(M52="glass", "Glass", IF(M52="regolith", "Regolith", M52)))))))</f>
        <v>0</v>
      </c>
      <c r="C52" s="66"/>
      <c r="D52" s="67"/>
      <c r="E52" s="68"/>
      <c r="F52" s="9"/>
      <c r="G52" s="9"/>
      <c r="H52" s="9"/>
      <c r="I52" s="10"/>
      <c r="J52" s="5"/>
      <c r="K52" s="5"/>
      <c r="L52" s="5"/>
      <c r="M52" s="144"/>
      <c r="N52" s="145" t="s">
        <v>195</v>
      </c>
      <c r="O52" s="22"/>
      <c r="P52" s="23"/>
      <c r="Q52" s="24"/>
      <c r="R52" s="5" t="s">
        <v>218</v>
      </c>
      <c r="S52" s="25"/>
      <c r="T52" s="9"/>
      <c r="U52" s="24"/>
      <c r="V52" s="25"/>
      <c r="W52" s="26"/>
    </row>
    <row r="53" spans="1:28" s="109" customFormat="1" ht="15" customHeight="1">
      <c r="A53" s="231" t="s">
        <v>1236</v>
      </c>
      <c r="B53" s="49" t="str">
        <f t="shared" si="2"/>
        <v>SiO2</v>
      </c>
      <c r="C53" s="91" t="s">
        <v>623</v>
      </c>
      <c r="D53" s="92" t="s">
        <v>144</v>
      </c>
      <c r="E53" s="93"/>
      <c r="F53" s="103"/>
      <c r="G53" s="103"/>
      <c r="H53" s="103"/>
      <c r="I53" s="114"/>
      <c r="J53" s="92"/>
      <c r="K53" s="92"/>
      <c r="L53" s="92"/>
      <c r="M53" s="92" t="s">
        <v>140</v>
      </c>
      <c r="N53" s="92"/>
      <c r="O53" s="104"/>
      <c r="P53" s="105"/>
      <c r="Q53" s="106"/>
      <c r="R53" s="92"/>
      <c r="S53" s="107"/>
      <c r="T53" s="103"/>
      <c r="U53" s="106"/>
      <c r="V53" s="107"/>
      <c r="W53" s="108"/>
      <c r="Y53" s="179"/>
      <c r="Z53" s="179"/>
      <c r="AA53" s="179"/>
      <c r="AB53" s="179"/>
    </row>
    <row r="54" spans="1:28" s="109" customFormat="1">
      <c r="A54" s="231"/>
      <c r="B54" s="49">
        <f t="shared" si="2"/>
        <v>0</v>
      </c>
      <c r="C54" s="91"/>
      <c r="D54" s="92"/>
      <c r="E54" s="93"/>
      <c r="F54" s="103"/>
      <c r="G54" s="103"/>
      <c r="H54" s="103"/>
      <c r="I54" s="114"/>
      <c r="J54" s="92"/>
      <c r="K54" s="92"/>
      <c r="L54" s="92"/>
      <c r="M54" s="92"/>
      <c r="N54" s="92"/>
      <c r="O54" s="104"/>
      <c r="P54" s="105"/>
      <c r="Q54" s="106"/>
      <c r="R54" s="92"/>
      <c r="S54" s="107"/>
      <c r="T54" s="103"/>
      <c r="U54" s="106"/>
      <c r="V54" s="107"/>
      <c r="W54" s="108"/>
      <c r="Y54" s="179"/>
      <c r="Z54" s="179"/>
      <c r="AA54" s="179"/>
      <c r="AB54" s="179"/>
    </row>
    <row r="55" spans="1:28" s="109" customFormat="1">
      <c r="A55" s="231"/>
      <c r="B55" s="49">
        <f t="shared" si="2"/>
        <v>0</v>
      </c>
      <c r="C55" s="91"/>
      <c r="D55" s="92"/>
      <c r="E55" s="93"/>
      <c r="F55" s="103"/>
      <c r="G55" s="103"/>
      <c r="H55" s="103"/>
      <c r="I55" s="114"/>
      <c r="J55" s="92"/>
      <c r="K55" s="92"/>
      <c r="L55" s="92"/>
      <c r="M55" s="92"/>
      <c r="N55" s="92"/>
      <c r="O55" s="104"/>
      <c r="P55" s="105"/>
      <c r="Q55" s="106"/>
      <c r="R55" s="92"/>
      <c r="S55" s="107"/>
      <c r="T55" s="103"/>
      <c r="U55" s="106"/>
      <c r="V55" s="107"/>
      <c r="W55" s="108"/>
      <c r="Y55" s="179"/>
      <c r="Z55" s="179"/>
      <c r="AA55" s="179"/>
      <c r="AB55" s="179"/>
    </row>
    <row r="56" spans="1:28">
      <c r="A56" s="231"/>
      <c r="B56" s="49">
        <f t="shared" si="2"/>
        <v>0</v>
      </c>
      <c r="C56" s="21"/>
      <c r="D56" s="5"/>
      <c r="E56" s="37"/>
      <c r="F56" s="9"/>
      <c r="G56" s="9"/>
      <c r="H56" s="9"/>
      <c r="I56" s="10"/>
      <c r="J56" s="5"/>
      <c r="K56" s="5"/>
      <c r="L56" s="5"/>
      <c r="M56" s="5"/>
      <c r="N56" s="5"/>
      <c r="O56" s="53"/>
      <c r="P56" s="23"/>
      <c r="Q56" s="24"/>
      <c r="R56" s="5"/>
      <c r="S56" s="25"/>
      <c r="T56" s="9"/>
      <c r="U56" s="24"/>
      <c r="V56" s="25"/>
      <c r="W56" s="26"/>
    </row>
    <row r="57" spans="1:28" ht="18">
      <c r="A57" s="231"/>
      <c r="B57" s="49" t="str">
        <f t="shared" si="2"/>
        <v>H2O</v>
      </c>
      <c r="C57" s="63" t="s">
        <v>946</v>
      </c>
      <c r="D57" s="64" t="s">
        <v>144</v>
      </c>
      <c r="E57" s="65" t="s">
        <v>947</v>
      </c>
      <c r="F57" s="8" t="s">
        <v>948</v>
      </c>
      <c r="G57" s="8"/>
      <c r="H57" s="8" t="s">
        <v>983</v>
      </c>
      <c r="I57" s="4" t="s">
        <v>951</v>
      </c>
      <c r="J57" s="2" t="s">
        <v>970</v>
      </c>
      <c r="K57" s="2" t="s">
        <v>920</v>
      </c>
      <c r="L57" s="2" t="s">
        <v>952</v>
      </c>
      <c r="M57" s="2" t="s">
        <v>21</v>
      </c>
      <c r="N57" s="2" t="s">
        <v>977</v>
      </c>
      <c r="O57" s="57" t="s">
        <v>978</v>
      </c>
      <c r="P57" s="17"/>
      <c r="Q57" s="18"/>
      <c r="R57" s="2"/>
      <c r="S57" s="19" t="s">
        <v>953</v>
      </c>
      <c r="T57" s="8" t="s">
        <v>957</v>
      </c>
      <c r="U57" s="18"/>
      <c r="V57" s="19"/>
      <c r="W57" s="20"/>
      <c r="AB57" s="141"/>
    </row>
    <row r="58" spans="1:28" ht="18">
      <c r="A58" s="231"/>
      <c r="B58" s="49" t="str">
        <f t="shared" si="2"/>
        <v>tap water</v>
      </c>
      <c r="C58" s="63"/>
      <c r="D58" s="64"/>
      <c r="E58" s="65"/>
      <c r="F58" s="8" t="s">
        <v>949</v>
      </c>
      <c r="G58" s="8"/>
      <c r="H58" s="8" t="s">
        <v>984</v>
      </c>
      <c r="I58" s="4" t="s">
        <v>973</v>
      </c>
      <c r="J58" s="2" t="s">
        <v>976</v>
      </c>
      <c r="K58" s="2" t="s">
        <v>975</v>
      </c>
      <c r="L58" s="2"/>
      <c r="M58" s="2" t="s">
        <v>971</v>
      </c>
      <c r="N58" s="2" t="s">
        <v>1214</v>
      </c>
      <c r="O58" s="57" t="s">
        <v>979</v>
      </c>
      <c r="P58" s="17"/>
      <c r="Q58" s="18"/>
      <c r="R58" s="2"/>
      <c r="S58" s="19" t="s">
        <v>956</v>
      </c>
      <c r="T58" s="8" t="s">
        <v>960</v>
      </c>
      <c r="U58" s="18"/>
      <c r="V58" s="19"/>
      <c r="W58" s="20"/>
      <c r="AB58" s="141"/>
    </row>
    <row r="59" spans="1:28" ht="18.75">
      <c r="A59" s="231"/>
      <c r="B59" s="49">
        <f t="shared" si="2"/>
        <v>0</v>
      </c>
      <c r="C59" s="63"/>
      <c r="D59" s="64"/>
      <c r="E59" s="65"/>
      <c r="F59" s="8" t="s">
        <v>950</v>
      </c>
      <c r="G59" s="8"/>
      <c r="H59" s="8"/>
      <c r="I59" s="4"/>
      <c r="J59" s="2"/>
      <c r="K59" s="2"/>
      <c r="L59" s="2"/>
      <c r="M59" s="2"/>
      <c r="N59" s="2" t="s">
        <v>1215</v>
      </c>
      <c r="O59" s="57"/>
      <c r="P59" s="17"/>
      <c r="Q59" s="18"/>
      <c r="R59" s="2"/>
      <c r="S59" s="19" t="s">
        <v>955</v>
      </c>
      <c r="T59" s="8" t="s">
        <v>991</v>
      </c>
      <c r="U59" s="18"/>
      <c r="V59" s="19"/>
      <c r="W59" s="20"/>
      <c r="AB59" s="141"/>
    </row>
    <row r="60" spans="1:28" ht="18.75">
      <c r="A60" s="231"/>
      <c r="B60" s="49">
        <f t="shared" si="2"/>
        <v>0</v>
      </c>
      <c r="C60" s="63"/>
      <c r="D60" s="64"/>
      <c r="E60" s="65"/>
      <c r="F60" s="8" t="s">
        <v>972</v>
      </c>
      <c r="G60" s="8"/>
      <c r="H60" s="8"/>
      <c r="I60" s="4"/>
      <c r="J60" s="2"/>
      <c r="K60" s="2"/>
      <c r="L60" s="2"/>
      <c r="M60" s="2"/>
      <c r="N60" s="2"/>
      <c r="O60" s="57"/>
      <c r="P60" s="17"/>
      <c r="Q60" s="18"/>
      <c r="R60" s="2"/>
      <c r="S60" s="19" t="s">
        <v>954</v>
      </c>
      <c r="T60" s="8" t="s">
        <v>992</v>
      </c>
      <c r="U60" s="18"/>
      <c r="V60" s="19"/>
      <c r="W60" s="20"/>
      <c r="AB60" s="141"/>
    </row>
    <row r="61" spans="1:28" ht="18.75">
      <c r="A61" s="231"/>
      <c r="B61" s="49">
        <f t="shared" si="2"/>
        <v>0</v>
      </c>
      <c r="C61" s="63"/>
      <c r="D61" s="64"/>
      <c r="E61" s="65"/>
      <c r="F61" s="8" t="s">
        <v>980</v>
      </c>
      <c r="G61" s="8"/>
      <c r="H61" s="8"/>
      <c r="I61" s="4"/>
      <c r="J61" s="2"/>
      <c r="K61" s="2"/>
      <c r="L61" s="2"/>
      <c r="M61" s="2"/>
      <c r="N61" s="2"/>
      <c r="O61" s="57"/>
      <c r="P61" s="17"/>
      <c r="Q61" s="18"/>
      <c r="R61" s="2"/>
      <c r="S61" s="19" t="s">
        <v>985</v>
      </c>
      <c r="T61" s="8" t="s">
        <v>958</v>
      </c>
      <c r="U61" s="18"/>
      <c r="V61" s="19"/>
      <c r="W61" s="20"/>
      <c r="AB61" s="141"/>
    </row>
    <row r="62" spans="1:28" ht="18.75">
      <c r="A62" s="231"/>
      <c r="B62" s="49">
        <f t="shared" si="2"/>
        <v>0</v>
      </c>
      <c r="C62" s="63"/>
      <c r="D62" s="64"/>
      <c r="E62" s="65"/>
      <c r="F62" s="8" t="s">
        <v>981</v>
      </c>
      <c r="G62" s="8"/>
      <c r="H62" s="8"/>
      <c r="I62" s="4"/>
      <c r="J62" s="2"/>
      <c r="K62" s="2"/>
      <c r="L62" s="2"/>
      <c r="M62" s="2"/>
      <c r="N62" s="2"/>
      <c r="O62" s="57"/>
      <c r="P62" s="17"/>
      <c r="Q62" s="18"/>
      <c r="R62" s="2"/>
      <c r="S62" s="19" t="s">
        <v>986</v>
      </c>
      <c r="T62" s="8" t="s">
        <v>959</v>
      </c>
      <c r="U62" s="18"/>
      <c r="V62" s="19"/>
      <c r="W62" s="20"/>
      <c r="AB62" s="141"/>
    </row>
    <row r="63" spans="1:28">
      <c r="A63" s="231"/>
      <c r="B63" s="49">
        <f t="shared" si="2"/>
        <v>0</v>
      </c>
      <c r="C63" s="63"/>
      <c r="D63" s="64"/>
      <c r="E63" s="65"/>
      <c r="F63" s="8" t="s">
        <v>982</v>
      </c>
      <c r="G63" s="8"/>
      <c r="H63" s="8"/>
      <c r="I63" s="4"/>
      <c r="J63" s="2"/>
      <c r="K63" s="2"/>
      <c r="L63" s="2"/>
      <c r="M63" s="2"/>
      <c r="N63" s="2"/>
      <c r="O63" s="57"/>
      <c r="P63" s="17"/>
      <c r="Q63" s="18"/>
      <c r="R63" s="2"/>
      <c r="S63" s="19" t="s">
        <v>987</v>
      </c>
      <c r="T63" s="8"/>
      <c r="U63" s="18"/>
      <c r="V63" s="19"/>
      <c r="W63" s="20"/>
      <c r="AB63" s="141"/>
    </row>
    <row r="64" spans="1:28">
      <c r="A64" s="231"/>
      <c r="B64" s="49">
        <f t="shared" si="2"/>
        <v>0</v>
      </c>
      <c r="C64" s="63"/>
      <c r="D64" s="64"/>
      <c r="E64" s="65"/>
      <c r="F64" s="8"/>
      <c r="G64" s="8"/>
      <c r="H64" s="8"/>
      <c r="I64" s="4"/>
      <c r="J64" s="2"/>
      <c r="K64" s="2"/>
      <c r="L64" s="2"/>
      <c r="M64" s="2"/>
      <c r="N64" s="2"/>
      <c r="O64" s="57"/>
      <c r="P64" s="17"/>
      <c r="Q64" s="18"/>
      <c r="R64" s="2"/>
      <c r="S64" s="19" t="s">
        <v>988</v>
      </c>
      <c r="T64" s="8"/>
      <c r="U64" s="18"/>
      <c r="V64" s="19"/>
      <c r="W64" s="20"/>
      <c r="AB64" s="141"/>
    </row>
    <row r="65" spans="1:28">
      <c r="A65" s="231"/>
      <c r="B65" s="49">
        <f t="shared" si="2"/>
        <v>0</v>
      </c>
      <c r="C65" s="63"/>
      <c r="D65" s="64"/>
      <c r="E65" s="65"/>
      <c r="F65" s="8"/>
      <c r="G65" s="8"/>
      <c r="H65" s="8"/>
      <c r="I65" s="4"/>
      <c r="J65" s="2"/>
      <c r="K65" s="2"/>
      <c r="L65" s="2"/>
      <c r="M65" s="2"/>
      <c r="N65" s="2"/>
      <c r="O65" s="57"/>
      <c r="P65" s="17"/>
      <c r="Q65" s="18"/>
      <c r="R65" s="2"/>
      <c r="S65" s="19" t="s">
        <v>989</v>
      </c>
      <c r="T65" s="8"/>
      <c r="U65" s="18"/>
      <c r="V65" s="19"/>
      <c r="W65" s="20"/>
      <c r="AB65" s="141"/>
    </row>
    <row r="66" spans="1:28" ht="18">
      <c r="A66" s="231"/>
      <c r="B66" s="49">
        <f t="shared" si="2"/>
        <v>0</v>
      </c>
      <c r="C66" s="66"/>
      <c r="D66" s="67"/>
      <c r="E66" s="68"/>
      <c r="F66" s="9"/>
      <c r="G66" s="9"/>
      <c r="H66" s="9"/>
      <c r="I66" s="10"/>
      <c r="J66" s="5"/>
      <c r="K66" s="5"/>
      <c r="L66" s="5"/>
      <c r="M66" s="5"/>
      <c r="N66" s="5"/>
      <c r="O66" s="53"/>
      <c r="P66" s="23"/>
      <c r="Q66" s="24"/>
      <c r="R66" s="5"/>
      <c r="S66" s="25" t="s">
        <v>990</v>
      </c>
      <c r="T66" s="9"/>
      <c r="U66" s="24"/>
      <c r="V66" s="25"/>
      <c r="W66" s="26"/>
    </row>
    <row r="67" spans="1:28" ht="18.75">
      <c r="A67" s="231"/>
      <c r="B67" s="49" t="str">
        <f t="shared" si="2"/>
        <v>H2O</v>
      </c>
      <c r="C67" s="63" t="s">
        <v>52</v>
      </c>
      <c r="D67" s="64">
        <v>2014</v>
      </c>
      <c r="E67" s="65" t="s">
        <v>145</v>
      </c>
      <c r="F67" s="8" t="s">
        <v>53</v>
      </c>
      <c r="G67" s="8" t="s">
        <v>147</v>
      </c>
      <c r="H67" s="8" t="s">
        <v>66</v>
      </c>
      <c r="I67" s="2" t="s">
        <v>55</v>
      </c>
      <c r="J67" s="2" t="s">
        <v>149</v>
      </c>
      <c r="K67" s="2" t="s">
        <v>41</v>
      </c>
      <c r="L67" s="2" t="s">
        <v>61</v>
      </c>
      <c r="M67" s="3" t="s">
        <v>21</v>
      </c>
      <c r="N67" s="2" t="s">
        <v>150</v>
      </c>
      <c r="O67" s="16"/>
      <c r="P67" s="17" t="s">
        <v>151</v>
      </c>
      <c r="Q67" s="18" t="s">
        <v>153</v>
      </c>
      <c r="R67" s="2" t="s">
        <v>155</v>
      </c>
      <c r="S67" s="51" t="s">
        <v>208</v>
      </c>
      <c r="T67" s="52" t="s">
        <v>209</v>
      </c>
      <c r="U67" s="151"/>
      <c r="V67" s="19" t="s">
        <v>162</v>
      </c>
      <c r="W67" s="20" t="s">
        <v>161</v>
      </c>
    </row>
    <row r="68" spans="1:28">
      <c r="A68" s="231"/>
      <c r="B68" s="49">
        <f t="shared" si="2"/>
        <v>0</v>
      </c>
      <c r="C68" s="63"/>
      <c r="D68" s="64"/>
      <c r="E68" s="65"/>
      <c r="F68" s="8" t="s">
        <v>54</v>
      </c>
      <c r="G68" s="8" t="s">
        <v>157</v>
      </c>
      <c r="H68" s="2" t="s">
        <v>312</v>
      </c>
      <c r="I68" s="2" t="s">
        <v>152</v>
      </c>
      <c r="J68" s="2" t="s">
        <v>56</v>
      </c>
      <c r="K68" s="2" t="s">
        <v>57</v>
      </c>
      <c r="L68" s="2" t="s">
        <v>154</v>
      </c>
      <c r="M68" s="2"/>
      <c r="N68" s="2"/>
      <c r="O68" s="16"/>
      <c r="P68" s="17" t="s">
        <v>168</v>
      </c>
      <c r="Q68" s="18"/>
      <c r="R68" s="2" t="s">
        <v>156</v>
      </c>
      <c r="S68" s="241" t="s">
        <v>172</v>
      </c>
      <c r="T68" s="233"/>
      <c r="U68" s="152"/>
      <c r="V68" s="19" t="s">
        <v>164</v>
      </c>
      <c r="W68" s="20" t="s">
        <v>163</v>
      </c>
    </row>
    <row r="69" spans="1:28">
      <c r="A69" s="231"/>
      <c r="B69" s="49">
        <f t="shared" si="2"/>
        <v>0</v>
      </c>
      <c r="C69" s="63"/>
      <c r="D69" s="64"/>
      <c r="E69" s="65"/>
      <c r="F69" s="8" t="s">
        <v>95</v>
      </c>
      <c r="G69" s="8"/>
      <c r="H69" s="8"/>
      <c r="I69" s="4"/>
      <c r="J69" s="2"/>
      <c r="K69" s="2"/>
      <c r="L69" s="2"/>
      <c r="M69" s="2"/>
      <c r="N69" s="2"/>
      <c r="O69" s="16"/>
      <c r="P69" s="17"/>
      <c r="Q69" s="18"/>
      <c r="R69" s="2" t="s">
        <v>158</v>
      </c>
      <c r="S69" s="242" t="s">
        <v>173</v>
      </c>
      <c r="T69" s="243"/>
      <c r="U69" s="56"/>
      <c r="V69" s="19"/>
      <c r="W69" s="20" t="s">
        <v>165</v>
      </c>
    </row>
    <row r="70" spans="1:28" ht="17.25">
      <c r="A70" s="231"/>
      <c r="B70" s="49">
        <f t="shared" si="2"/>
        <v>0</v>
      </c>
      <c r="C70" s="63"/>
      <c r="D70" s="64"/>
      <c r="E70" s="65"/>
      <c r="F70" s="8"/>
      <c r="G70" s="8"/>
      <c r="H70" s="8"/>
      <c r="I70" s="4"/>
      <c r="J70" s="2"/>
      <c r="K70" s="2"/>
      <c r="L70" s="2"/>
      <c r="M70" s="2"/>
      <c r="N70" s="2"/>
      <c r="O70" s="16"/>
      <c r="P70" s="17"/>
      <c r="Q70" s="18"/>
      <c r="R70" s="2" t="s">
        <v>159</v>
      </c>
      <c r="S70" s="242" t="s">
        <v>174</v>
      </c>
      <c r="T70" s="243"/>
      <c r="U70" s="56"/>
      <c r="V70" s="19"/>
      <c r="W70" s="20"/>
    </row>
    <row r="71" spans="1:28">
      <c r="A71" s="231"/>
      <c r="B71" s="49">
        <f t="shared" si="2"/>
        <v>0</v>
      </c>
      <c r="C71" s="66"/>
      <c r="D71" s="67"/>
      <c r="E71" s="68"/>
      <c r="F71" s="9"/>
      <c r="G71" s="9"/>
      <c r="H71" s="9"/>
      <c r="I71" s="10"/>
      <c r="J71" s="5"/>
      <c r="K71" s="5"/>
      <c r="L71" s="5"/>
      <c r="M71" s="5"/>
      <c r="N71" s="5"/>
      <c r="O71" s="22"/>
      <c r="P71" s="23"/>
      <c r="Q71" s="24"/>
      <c r="R71" s="5" t="s">
        <v>160</v>
      </c>
      <c r="S71" s="25"/>
      <c r="T71" s="9"/>
      <c r="U71" s="24"/>
      <c r="V71" s="25"/>
      <c r="W71" s="26"/>
    </row>
    <row r="72" spans="1:28">
      <c r="A72" s="230" t="s">
        <v>1237</v>
      </c>
      <c r="B72" s="49" t="str">
        <f t="shared" si="2"/>
        <v>SiO2</v>
      </c>
      <c r="C72" s="15" t="s">
        <v>458</v>
      </c>
      <c r="D72" s="2" t="s">
        <v>179</v>
      </c>
      <c r="E72" s="36"/>
      <c r="F72" s="8"/>
      <c r="G72" s="8"/>
      <c r="H72" s="8"/>
      <c r="I72" s="4"/>
      <c r="J72" s="2"/>
      <c r="K72" s="2"/>
      <c r="L72" s="2"/>
      <c r="M72" s="2" t="s">
        <v>140</v>
      </c>
      <c r="N72" s="58"/>
      <c r="O72" s="57"/>
      <c r="P72" s="17"/>
      <c r="Q72" s="18"/>
      <c r="R72" s="2"/>
      <c r="S72" s="19"/>
      <c r="T72" s="8"/>
      <c r="U72" s="18"/>
      <c r="V72" s="19"/>
      <c r="W72" s="20"/>
    </row>
    <row r="73" spans="1:28">
      <c r="A73" s="230"/>
      <c r="B73" s="49">
        <f t="shared" si="2"/>
        <v>0</v>
      </c>
      <c r="C73" s="15"/>
      <c r="D73" s="2"/>
      <c r="E73" s="36"/>
      <c r="F73" s="8"/>
      <c r="G73" s="8"/>
      <c r="H73" s="8"/>
      <c r="I73" s="4"/>
      <c r="J73" s="2"/>
      <c r="K73" s="2"/>
      <c r="L73" s="2"/>
      <c r="M73" s="2"/>
      <c r="N73" s="58"/>
      <c r="O73" s="57"/>
      <c r="P73" s="17"/>
      <c r="Q73" s="18"/>
      <c r="R73" s="2"/>
      <c r="S73" s="19"/>
      <c r="T73" s="8"/>
      <c r="U73" s="18"/>
      <c r="V73" s="19"/>
      <c r="W73" s="20"/>
    </row>
    <row r="74" spans="1:28">
      <c r="A74" s="230"/>
      <c r="B74" s="49">
        <f t="shared" si="2"/>
        <v>0</v>
      </c>
      <c r="C74" s="15"/>
      <c r="D74" s="2"/>
      <c r="E74" s="36"/>
      <c r="F74" s="8"/>
      <c r="G74" s="8"/>
      <c r="H74" s="8"/>
      <c r="I74" s="4"/>
      <c r="J74" s="2"/>
      <c r="K74" s="2"/>
      <c r="L74" s="2"/>
      <c r="M74" s="2"/>
      <c r="N74" s="58"/>
      <c r="O74" s="57"/>
      <c r="P74" s="17"/>
      <c r="Q74" s="18"/>
      <c r="R74" s="2"/>
      <c r="S74" s="19"/>
      <c r="T74" s="8"/>
      <c r="U74" s="18"/>
      <c r="V74" s="19"/>
      <c r="W74" s="20"/>
    </row>
    <row r="75" spans="1:28">
      <c r="A75" s="230"/>
      <c r="B75" s="49">
        <f t="shared" si="2"/>
        <v>0</v>
      </c>
      <c r="C75" s="21"/>
      <c r="D75" s="5"/>
      <c r="E75" s="37"/>
      <c r="F75" s="9"/>
      <c r="G75" s="9"/>
      <c r="H75" s="9"/>
      <c r="I75" s="10"/>
      <c r="J75" s="5"/>
      <c r="K75" s="5"/>
      <c r="L75" s="5"/>
      <c r="M75" s="5"/>
      <c r="N75" s="5"/>
      <c r="O75" s="53"/>
      <c r="P75" s="23"/>
      <c r="Q75" s="24"/>
      <c r="R75" s="5"/>
      <c r="S75" s="25"/>
      <c r="T75" s="9"/>
      <c r="U75" s="24"/>
      <c r="V75" s="25"/>
      <c r="W75" s="26"/>
    </row>
    <row r="76" spans="1:28">
      <c r="A76" s="230"/>
      <c r="B76" s="49" t="str">
        <f t="shared" si="2"/>
        <v>SiO2</v>
      </c>
      <c r="C76" s="15" t="s">
        <v>459</v>
      </c>
      <c r="D76" s="2" t="s">
        <v>179</v>
      </c>
      <c r="E76" s="36"/>
      <c r="F76" s="8"/>
      <c r="G76" s="8"/>
      <c r="H76" s="8"/>
      <c r="I76" s="4"/>
      <c r="J76" s="2"/>
      <c r="K76" s="2"/>
      <c r="L76" s="2"/>
      <c r="M76" s="2" t="s">
        <v>140</v>
      </c>
      <c r="N76" s="8"/>
      <c r="O76" s="57"/>
      <c r="P76" s="17"/>
      <c r="Q76" s="18"/>
      <c r="R76" s="2"/>
      <c r="S76" s="19"/>
      <c r="T76" s="8"/>
      <c r="U76" s="18"/>
      <c r="V76" s="19"/>
      <c r="W76" s="20"/>
    </row>
    <row r="77" spans="1:28">
      <c r="A77" s="230"/>
      <c r="B77" s="49">
        <f t="shared" si="2"/>
        <v>0</v>
      </c>
      <c r="C77" s="15"/>
      <c r="D77" s="2"/>
      <c r="E77" s="36"/>
      <c r="F77" s="8"/>
      <c r="G77" s="8"/>
      <c r="H77" s="8"/>
      <c r="I77" s="4"/>
      <c r="J77" s="2"/>
      <c r="K77" s="2"/>
      <c r="L77" s="2"/>
      <c r="M77" s="2"/>
      <c r="N77" s="8"/>
      <c r="O77" s="57"/>
      <c r="P77" s="17"/>
      <c r="Q77" s="18"/>
      <c r="R77" s="2"/>
      <c r="S77" s="19"/>
      <c r="T77" s="8"/>
      <c r="U77" s="18"/>
      <c r="V77" s="19"/>
      <c r="W77" s="20"/>
    </row>
    <row r="78" spans="1:28">
      <c r="A78" s="230"/>
      <c r="B78" s="49">
        <f t="shared" si="2"/>
        <v>0</v>
      </c>
      <c r="C78" s="15"/>
      <c r="D78" s="2"/>
      <c r="E78" s="36"/>
      <c r="F78" s="8"/>
      <c r="G78" s="8"/>
      <c r="H78" s="8"/>
      <c r="I78" s="4"/>
      <c r="J78" s="2"/>
      <c r="K78" s="2"/>
      <c r="L78" s="2"/>
      <c r="M78" s="2"/>
      <c r="N78" s="8"/>
      <c r="O78" s="57"/>
      <c r="P78" s="17"/>
      <c r="Q78" s="18"/>
      <c r="R78" s="2"/>
      <c r="S78" s="19"/>
      <c r="T78" s="8"/>
      <c r="U78" s="18"/>
      <c r="V78" s="19"/>
      <c r="W78" s="20"/>
    </row>
    <row r="79" spans="1:28">
      <c r="A79" s="230"/>
      <c r="B79" s="49">
        <f t="shared" si="2"/>
        <v>0</v>
      </c>
      <c r="C79" s="21"/>
      <c r="D79" s="5"/>
      <c r="E79" s="37"/>
      <c r="F79" s="9"/>
      <c r="G79" s="9"/>
      <c r="H79" s="9"/>
      <c r="I79" s="10"/>
      <c r="J79" s="5"/>
      <c r="K79" s="5"/>
      <c r="L79" s="5"/>
      <c r="M79" s="5"/>
      <c r="N79" s="5"/>
      <c r="O79" s="53"/>
      <c r="P79" s="23"/>
      <c r="Q79" s="24"/>
      <c r="R79" s="5"/>
      <c r="S79" s="25"/>
      <c r="T79" s="9"/>
      <c r="U79" s="24"/>
      <c r="V79" s="25"/>
      <c r="W79" s="26"/>
    </row>
    <row r="80" spans="1:28">
      <c r="A80" s="230" t="s">
        <v>1238</v>
      </c>
      <c r="B80" s="49" t="str">
        <f t="shared" si="2"/>
        <v>SiO2</v>
      </c>
      <c r="C80" s="15" t="s">
        <v>460</v>
      </c>
      <c r="D80" s="2" t="s">
        <v>178</v>
      </c>
      <c r="E80" s="36"/>
      <c r="F80" s="8"/>
      <c r="G80" s="8"/>
      <c r="H80" s="8"/>
      <c r="I80" s="4"/>
      <c r="J80" s="2"/>
      <c r="K80" s="2"/>
      <c r="L80" s="2"/>
      <c r="M80" s="2" t="s">
        <v>140</v>
      </c>
      <c r="N80" s="8"/>
      <c r="O80" s="57"/>
      <c r="P80" s="17"/>
      <c r="Q80" s="18"/>
      <c r="R80" s="2"/>
      <c r="S80" s="19"/>
      <c r="T80" s="8"/>
      <c r="U80" s="18"/>
      <c r="V80" s="19"/>
      <c r="W80" s="20"/>
    </row>
    <row r="81" spans="1:23">
      <c r="A81" s="230"/>
      <c r="B81" s="49">
        <f t="shared" si="2"/>
        <v>0</v>
      </c>
      <c r="C81" s="15"/>
      <c r="D81" s="2"/>
      <c r="E81" s="36"/>
      <c r="F81" s="8"/>
      <c r="G81" s="8"/>
      <c r="H81" s="8"/>
      <c r="I81" s="4"/>
      <c r="J81" s="2"/>
      <c r="K81" s="2"/>
      <c r="L81" s="2"/>
      <c r="M81" s="2"/>
      <c r="N81" s="8"/>
      <c r="O81" s="57"/>
      <c r="P81" s="17"/>
      <c r="Q81" s="18"/>
      <c r="R81" s="2"/>
      <c r="S81" s="19"/>
      <c r="T81" s="8"/>
      <c r="U81" s="18"/>
      <c r="V81" s="19"/>
      <c r="W81" s="20"/>
    </row>
    <row r="82" spans="1:23">
      <c r="A82" s="230"/>
      <c r="B82" s="49">
        <f t="shared" si="2"/>
        <v>0</v>
      </c>
      <c r="C82" s="15"/>
      <c r="D82" s="2"/>
      <c r="E82" s="36"/>
      <c r="F82" s="8"/>
      <c r="G82" s="8"/>
      <c r="H82" s="8"/>
      <c r="I82" s="4"/>
      <c r="J82" s="2"/>
      <c r="K82" s="2"/>
      <c r="L82" s="2"/>
      <c r="M82" s="2"/>
      <c r="N82" s="8"/>
      <c r="O82" s="57"/>
      <c r="P82" s="17"/>
      <c r="Q82" s="18"/>
      <c r="R82" s="2"/>
      <c r="S82" s="19"/>
      <c r="T82" s="8"/>
      <c r="U82" s="18"/>
      <c r="V82" s="19"/>
      <c r="W82" s="20"/>
    </row>
    <row r="83" spans="1:23">
      <c r="A83" s="230"/>
      <c r="B83" s="49">
        <f t="shared" si="2"/>
        <v>0</v>
      </c>
      <c r="C83" s="21"/>
      <c r="D83" s="5"/>
      <c r="E83" s="37"/>
      <c r="F83" s="9"/>
      <c r="G83" s="9"/>
      <c r="H83" s="9"/>
      <c r="I83" s="10"/>
      <c r="J83" s="5"/>
      <c r="K83" s="5"/>
      <c r="L83" s="5"/>
      <c r="M83" s="5"/>
      <c r="N83" s="5"/>
      <c r="O83" s="53"/>
      <c r="P83" s="23"/>
      <c r="Q83" s="24"/>
      <c r="R83" s="5"/>
      <c r="S83" s="25"/>
      <c r="T83" s="9"/>
      <c r="U83" s="24"/>
      <c r="V83" s="25"/>
      <c r="W83" s="26"/>
    </row>
    <row r="84" spans="1:23" ht="18">
      <c r="A84" s="230"/>
      <c r="B84" s="49" t="str">
        <f t="shared" si="2"/>
        <v>H2O</v>
      </c>
      <c r="C84" s="63" t="s">
        <v>203</v>
      </c>
      <c r="D84" s="64" t="s">
        <v>178</v>
      </c>
      <c r="E84" s="65" t="s">
        <v>890</v>
      </c>
      <c r="F84" s="8" t="s">
        <v>204</v>
      </c>
      <c r="G84" s="8" t="s">
        <v>483</v>
      </c>
      <c r="H84" s="8" t="s">
        <v>912</v>
      </c>
      <c r="I84" s="4" t="s">
        <v>903</v>
      </c>
      <c r="J84" s="2" t="s">
        <v>917</v>
      </c>
      <c r="K84" s="2" t="s">
        <v>41</v>
      </c>
      <c r="L84" s="2" t="s">
        <v>205</v>
      </c>
      <c r="M84" s="2" t="s">
        <v>21</v>
      </c>
      <c r="N84" s="54" t="s">
        <v>906</v>
      </c>
      <c r="O84" s="16" t="s">
        <v>886</v>
      </c>
      <c r="P84" s="17"/>
      <c r="Q84" s="18" t="s">
        <v>887</v>
      </c>
      <c r="R84" s="2" t="s">
        <v>924</v>
      </c>
      <c r="S84" s="19" t="s">
        <v>938</v>
      </c>
      <c r="T84" s="8"/>
      <c r="U84" s="18" t="s">
        <v>923</v>
      </c>
      <c r="V84" s="19"/>
      <c r="W84" s="20"/>
    </row>
    <row r="85" spans="1:23" ht="17.25">
      <c r="A85" s="230"/>
      <c r="B85" s="49">
        <f t="shared" si="2"/>
        <v>0</v>
      </c>
      <c r="C85" s="78"/>
      <c r="D85" s="79"/>
      <c r="E85" s="80" t="s">
        <v>942</v>
      </c>
      <c r="F85" s="8" t="s">
        <v>902</v>
      </c>
      <c r="G85" s="8" t="s">
        <v>916</v>
      </c>
      <c r="H85" s="8"/>
      <c r="I85" s="4" t="s">
        <v>904</v>
      </c>
      <c r="J85" s="2" t="s">
        <v>905</v>
      </c>
      <c r="K85" s="2"/>
      <c r="L85" s="2"/>
      <c r="M85" s="2"/>
      <c r="N85" s="2"/>
      <c r="O85" s="16" t="s">
        <v>206</v>
      </c>
      <c r="P85" s="17"/>
      <c r="Q85" s="18" t="s">
        <v>922</v>
      </c>
      <c r="R85" s="2" t="s">
        <v>888</v>
      </c>
      <c r="S85" s="19"/>
      <c r="T85" s="8"/>
      <c r="U85" s="18" t="s">
        <v>932</v>
      </c>
      <c r="V85" s="19"/>
      <c r="W85" s="20"/>
    </row>
    <row r="86" spans="1:23" ht="18.75">
      <c r="A86" s="230"/>
      <c r="B86" s="49">
        <f t="shared" si="2"/>
        <v>0</v>
      </c>
      <c r="C86" s="78"/>
      <c r="D86" s="79"/>
      <c r="E86" s="80" t="s">
        <v>943</v>
      </c>
      <c r="F86" s="8" t="s">
        <v>913</v>
      </c>
      <c r="G86" s="8"/>
      <c r="H86" s="8"/>
      <c r="I86" s="4"/>
      <c r="J86" s="2"/>
      <c r="K86" s="2"/>
      <c r="L86" s="2"/>
      <c r="M86" s="2"/>
      <c r="N86" s="2"/>
      <c r="O86" s="57"/>
      <c r="P86" s="17"/>
      <c r="Q86" s="18"/>
      <c r="R86" s="2" t="s">
        <v>931</v>
      </c>
      <c r="S86" s="19"/>
      <c r="T86" s="8"/>
      <c r="U86" s="18" t="s">
        <v>933</v>
      </c>
      <c r="V86" s="19"/>
      <c r="W86" s="20"/>
    </row>
    <row r="87" spans="1:23">
      <c r="A87" s="230"/>
      <c r="B87" s="49">
        <f t="shared" si="2"/>
        <v>0</v>
      </c>
      <c r="C87" s="78"/>
      <c r="D87" s="79"/>
      <c r="E87" s="80"/>
      <c r="F87" s="8" t="s">
        <v>914</v>
      </c>
      <c r="G87" s="8"/>
      <c r="H87" s="8"/>
      <c r="I87" s="4"/>
      <c r="J87" s="2"/>
      <c r="K87" s="2"/>
      <c r="L87" s="2"/>
      <c r="M87" s="2"/>
      <c r="N87" s="2"/>
      <c r="O87" s="57"/>
      <c r="P87" s="17"/>
      <c r="Q87" s="18"/>
      <c r="R87" s="110" t="s">
        <v>929</v>
      </c>
      <c r="S87" s="19"/>
      <c r="T87" s="8"/>
      <c r="U87" s="18" t="s">
        <v>934</v>
      </c>
      <c r="V87" s="19"/>
      <c r="W87" s="20"/>
    </row>
    <row r="88" spans="1:23">
      <c r="A88" s="230"/>
      <c r="B88" s="49">
        <f t="shared" si="2"/>
        <v>0</v>
      </c>
      <c r="C88" s="78"/>
      <c r="D88" s="79"/>
      <c r="E88" s="80"/>
      <c r="F88" s="8" t="s">
        <v>915</v>
      </c>
      <c r="G88" s="8"/>
      <c r="H88" s="8"/>
      <c r="I88" s="4"/>
      <c r="J88" s="2"/>
      <c r="K88" s="2"/>
      <c r="L88" s="2"/>
      <c r="M88" s="2"/>
      <c r="N88" s="2"/>
      <c r="O88" s="57"/>
      <c r="P88" s="17"/>
      <c r="Q88" s="18"/>
      <c r="R88" s="110" t="s">
        <v>930</v>
      </c>
      <c r="S88" s="19"/>
      <c r="T88" s="8"/>
      <c r="U88" s="18" t="s">
        <v>935</v>
      </c>
      <c r="V88" s="19"/>
      <c r="W88" s="20"/>
    </row>
    <row r="89" spans="1:23">
      <c r="A89" s="230"/>
      <c r="B89" s="49">
        <f t="shared" si="2"/>
        <v>0</v>
      </c>
      <c r="C89" s="78"/>
      <c r="D89" s="79"/>
      <c r="E89" s="80"/>
      <c r="F89" s="8" t="s">
        <v>907</v>
      </c>
      <c r="G89" s="8"/>
      <c r="H89" s="8"/>
      <c r="I89" s="4"/>
      <c r="J89" s="2"/>
      <c r="K89" s="2"/>
      <c r="L89" s="2"/>
      <c r="M89" s="2"/>
      <c r="N89" s="2"/>
      <c r="O89" s="57"/>
      <c r="P89" s="17"/>
      <c r="Q89" s="18"/>
      <c r="R89" s="2" t="s">
        <v>926</v>
      </c>
      <c r="S89" s="19"/>
      <c r="T89" s="8"/>
      <c r="U89" s="18" t="s">
        <v>936</v>
      </c>
      <c r="V89" s="19"/>
      <c r="W89" s="20"/>
    </row>
    <row r="90" spans="1:23">
      <c r="A90" s="230"/>
      <c r="B90" s="49">
        <f t="shared" si="2"/>
        <v>0</v>
      </c>
      <c r="C90" s="78"/>
      <c r="D90" s="79"/>
      <c r="E90" s="80"/>
      <c r="F90" s="8" t="s">
        <v>908</v>
      </c>
      <c r="G90" s="8"/>
      <c r="H90" s="8"/>
      <c r="I90" s="4"/>
      <c r="J90" s="2"/>
      <c r="K90" s="2"/>
      <c r="L90" s="2"/>
      <c r="M90" s="2"/>
      <c r="N90" s="2"/>
      <c r="O90" s="57"/>
      <c r="P90" s="17"/>
      <c r="Q90" s="18"/>
      <c r="R90" s="2" t="s">
        <v>925</v>
      </c>
      <c r="S90" s="19"/>
      <c r="T90" s="8"/>
      <c r="U90" s="18" t="s">
        <v>937</v>
      </c>
      <c r="V90" s="19"/>
      <c r="W90" s="20"/>
    </row>
    <row r="91" spans="1:23">
      <c r="A91" s="230"/>
      <c r="B91" s="49">
        <f t="shared" si="2"/>
        <v>0</v>
      </c>
      <c r="C91" s="78"/>
      <c r="D91" s="79"/>
      <c r="E91" s="80"/>
      <c r="F91" s="8" t="s">
        <v>909</v>
      </c>
      <c r="G91" s="8"/>
      <c r="H91" s="8"/>
      <c r="I91" s="4"/>
      <c r="J91" s="2"/>
      <c r="K91" s="2"/>
      <c r="L91" s="2"/>
      <c r="M91" s="2"/>
      <c r="N91" s="2"/>
      <c r="O91" s="57"/>
      <c r="P91" s="17"/>
      <c r="Q91" s="18"/>
      <c r="R91" s="156" t="s">
        <v>927</v>
      </c>
      <c r="S91" s="19"/>
      <c r="T91" s="8"/>
      <c r="U91" s="18" t="s">
        <v>939</v>
      </c>
      <c r="V91" s="19"/>
      <c r="W91" s="20"/>
    </row>
    <row r="92" spans="1:23">
      <c r="A92" s="230"/>
      <c r="B92" s="49">
        <f t="shared" si="2"/>
        <v>0</v>
      </c>
      <c r="C92" s="78"/>
      <c r="D92" s="79"/>
      <c r="E92" s="80"/>
      <c r="F92" s="8" t="s">
        <v>910</v>
      </c>
      <c r="G92" s="8"/>
      <c r="H92" s="8"/>
      <c r="I92" s="4"/>
      <c r="J92" s="2"/>
      <c r="K92" s="2"/>
      <c r="L92" s="2"/>
      <c r="M92" s="2"/>
      <c r="N92" s="2"/>
      <c r="O92" s="57"/>
      <c r="P92" s="17"/>
      <c r="Q92" s="18"/>
      <c r="R92" s="2" t="s">
        <v>889</v>
      </c>
      <c r="S92" s="19"/>
      <c r="T92" s="8"/>
      <c r="U92" s="18" t="s">
        <v>940</v>
      </c>
      <c r="V92" s="19"/>
      <c r="W92" s="20"/>
    </row>
    <row r="93" spans="1:23">
      <c r="A93" s="230"/>
      <c r="B93" s="49">
        <f t="shared" si="2"/>
        <v>0</v>
      </c>
      <c r="C93" s="78"/>
      <c r="D93" s="79"/>
      <c r="E93" s="80"/>
      <c r="F93" s="8" t="s">
        <v>911</v>
      </c>
      <c r="G93" s="8"/>
      <c r="H93" s="8"/>
      <c r="I93" s="4"/>
      <c r="J93" s="2"/>
      <c r="K93" s="2"/>
      <c r="L93" s="2"/>
      <c r="M93" s="2"/>
      <c r="N93" s="2"/>
      <c r="O93" s="57"/>
      <c r="P93" s="17"/>
      <c r="Q93" s="18"/>
      <c r="R93" s="2" t="s">
        <v>941</v>
      </c>
      <c r="S93" s="19"/>
      <c r="T93" s="8"/>
      <c r="U93" s="18"/>
      <c r="V93" s="19"/>
      <c r="W93" s="20"/>
    </row>
    <row r="94" spans="1:23" ht="18">
      <c r="A94" s="230"/>
      <c r="B94" s="49" t="str">
        <f t="shared" si="2"/>
        <v>H2O</v>
      </c>
      <c r="C94" s="75" t="s">
        <v>203</v>
      </c>
      <c r="D94" s="76" t="s">
        <v>178</v>
      </c>
      <c r="E94" s="77" t="s">
        <v>944</v>
      </c>
      <c r="F94" s="29" t="s">
        <v>260</v>
      </c>
      <c r="G94" s="29"/>
      <c r="H94" s="29"/>
      <c r="I94" s="30"/>
      <c r="J94" s="28" t="s">
        <v>918</v>
      </c>
      <c r="K94" s="28" t="s">
        <v>1323</v>
      </c>
      <c r="L94" s="28"/>
      <c r="M94" s="28" t="s">
        <v>21</v>
      </c>
      <c r="N94" s="28"/>
      <c r="O94" s="31" t="s">
        <v>921</v>
      </c>
      <c r="P94" s="32"/>
      <c r="Q94" s="33"/>
      <c r="R94" s="28" t="s">
        <v>928</v>
      </c>
      <c r="S94" s="34"/>
      <c r="T94" s="29"/>
      <c r="U94" s="33"/>
      <c r="V94" s="34"/>
      <c r="W94" s="35"/>
    </row>
    <row r="95" spans="1:23">
      <c r="A95" s="230"/>
      <c r="B95" s="49">
        <f t="shared" si="2"/>
        <v>0</v>
      </c>
      <c r="C95" s="78"/>
      <c r="D95" s="79"/>
      <c r="E95" s="80" t="s">
        <v>945</v>
      </c>
      <c r="F95" s="8"/>
      <c r="G95" s="8"/>
      <c r="H95" s="8"/>
      <c r="I95" s="4"/>
      <c r="J95" s="2" t="s">
        <v>919</v>
      </c>
      <c r="K95" s="2" t="s">
        <v>1001</v>
      </c>
      <c r="L95" s="2"/>
      <c r="M95" s="2"/>
      <c r="N95" s="2"/>
      <c r="O95" s="57"/>
      <c r="P95" s="17"/>
      <c r="Q95" s="18"/>
      <c r="R95" s="156"/>
      <c r="S95" s="19"/>
      <c r="T95" s="8"/>
      <c r="U95" s="18"/>
      <c r="V95" s="19"/>
      <c r="W95" s="20"/>
    </row>
    <row r="96" spans="1:23">
      <c r="A96" s="230"/>
      <c r="B96" s="49">
        <f t="shared" si="2"/>
        <v>0</v>
      </c>
      <c r="C96" s="157"/>
      <c r="D96" s="158"/>
      <c r="E96" s="111" t="s">
        <v>943</v>
      </c>
      <c r="F96" s="9"/>
      <c r="G96" s="9"/>
      <c r="H96" s="9"/>
      <c r="I96" s="10"/>
      <c r="J96" s="5"/>
      <c r="K96" s="5"/>
      <c r="L96" s="5"/>
      <c r="M96" s="5"/>
      <c r="N96" s="5"/>
      <c r="O96" s="53"/>
      <c r="P96" s="23"/>
      <c r="Q96" s="24"/>
      <c r="R96" s="5"/>
      <c r="S96" s="25"/>
      <c r="T96" s="9"/>
      <c r="U96" s="24"/>
      <c r="V96" s="25"/>
      <c r="W96" s="26"/>
    </row>
    <row r="97" spans="1:23" ht="18">
      <c r="A97" s="230"/>
      <c r="B97" s="49" t="str">
        <f t="shared" si="2"/>
        <v>H2O</v>
      </c>
      <c r="C97" s="63" t="s">
        <v>203</v>
      </c>
      <c r="D97" s="64" t="s">
        <v>178</v>
      </c>
      <c r="E97" s="65" t="s">
        <v>1074</v>
      </c>
      <c r="F97" s="8" t="s">
        <v>1076</v>
      </c>
      <c r="G97" s="8" t="s">
        <v>483</v>
      </c>
      <c r="H97" s="8" t="s">
        <v>1077</v>
      </c>
      <c r="I97" s="4" t="s">
        <v>1082</v>
      </c>
      <c r="J97" s="2" t="s">
        <v>1083</v>
      </c>
      <c r="K97" s="2" t="s">
        <v>1078</v>
      </c>
      <c r="L97" s="2" t="s">
        <v>1081</v>
      </c>
      <c r="M97" s="2" t="s">
        <v>21</v>
      </c>
      <c r="N97" s="58" t="s">
        <v>1085</v>
      </c>
      <c r="O97" s="57" t="s">
        <v>1086</v>
      </c>
      <c r="P97" s="17"/>
      <c r="Q97" s="18"/>
      <c r="R97" s="2" t="s">
        <v>1099</v>
      </c>
      <c r="S97" s="19" t="s">
        <v>1111</v>
      </c>
      <c r="T97" s="8" t="s">
        <v>1112</v>
      </c>
      <c r="U97" s="18" t="s">
        <v>1114</v>
      </c>
      <c r="V97" s="19"/>
      <c r="W97" s="20"/>
    </row>
    <row r="98" spans="1:23" ht="17.25">
      <c r="A98" s="230"/>
      <c r="B98" s="49">
        <f t="shared" si="2"/>
        <v>0</v>
      </c>
      <c r="C98" s="63"/>
      <c r="D98" s="64"/>
      <c r="E98" s="65"/>
      <c r="F98" s="8" t="s">
        <v>1098</v>
      </c>
      <c r="G98" s="8"/>
      <c r="H98" s="8" t="s">
        <v>1092</v>
      </c>
      <c r="I98" s="4" t="s">
        <v>904</v>
      </c>
      <c r="J98" s="2" t="s">
        <v>1084</v>
      </c>
      <c r="K98" s="2" t="s">
        <v>1079</v>
      </c>
      <c r="L98" s="2"/>
      <c r="M98" s="2"/>
      <c r="N98" s="2" t="s">
        <v>1091</v>
      </c>
      <c r="O98" s="57" t="s">
        <v>1087</v>
      </c>
      <c r="P98" s="17"/>
      <c r="Q98" s="18"/>
      <c r="R98" s="2" t="s">
        <v>1101</v>
      </c>
      <c r="S98" s="19"/>
      <c r="T98" s="8" t="s">
        <v>1113</v>
      </c>
      <c r="U98" s="18" t="s">
        <v>1115</v>
      </c>
      <c r="V98" s="19"/>
      <c r="W98" s="20"/>
    </row>
    <row r="99" spans="1:23" ht="17.25">
      <c r="A99" s="230"/>
      <c r="C99" s="63"/>
      <c r="D99" s="64"/>
      <c r="E99" s="65"/>
      <c r="F99" s="8" t="s">
        <v>1097</v>
      </c>
      <c r="G99" s="8"/>
      <c r="H99" s="207" t="s">
        <v>1324</v>
      </c>
      <c r="I99" s="4"/>
      <c r="J99" s="2" t="s">
        <v>1088</v>
      </c>
      <c r="K99" s="2" t="s">
        <v>1080</v>
      </c>
      <c r="L99" s="2"/>
      <c r="M99" s="2"/>
      <c r="N99" s="2"/>
      <c r="O99" s="57"/>
      <c r="P99" s="17"/>
      <c r="Q99" s="18"/>
      <c r="R99" s="2" t="s">
        <v>1100</v>
      </c>
      <c r="S99" s="241" t="s">
        <v>1116</v>
      </c>
      <c r="T99" s="233"/>
      <c r="U99" s="18"/>
      <c r="V99" s="19"/>
      <c r="W99" s="20"/>
    </row>
    <row r="100" spans="1:23">
      <c r="A100" s="230"/>
      <c r="C100" s="63"/>
      <c r="D100" s="64"/>
      <c r="E100" s="65"/>
      <c r="F100" s="8" t="s">
        <v>1095</v>
      </c>
      <c r="G100" s="8"/>
      <c r="H100" s="8"/>
      <c r="I100" s="4"/>
      <c r="J100" s="2" t="s">
        <v>1089</v>
      </c>
      <c r="K100" s="2"/>
      <c r="L100" s="2"/>
      <c r="M100" s="2"/>
      <c r="N100" s="2"/>
      <c r="O100" s="57"/>
      <c r="P100" s="17"/>
      <c r="Q100" s="18"/>
      <c r="R100" s="83" t="s">
        <v>1102</v>
      </c>
      <c r="S100" s="241" t="s">
        <v>1117</v>
      </c>
      <c r="T100" s="233"/>
      <c r="U100" s="18"/>
      <c r="V100" s="19"/>
      <c r="W100" s="20"/>
    </row>
    <row r="101" spans="1:23">
      <c r="A101" s="230"/>
      <c r="C101" s="63"/>
      <c r="D101" s="64"/>
      <c r="E101" s="65"/>
      <c r="F101" s="8" t="s">
        <v>1096</v>
      </c>
      <c r="G101" s="8"/>
      <c r="H101" s="8"/>
      <c r="I101" s="4"/>
      <c r="J101" s="2" t="s">
        <v>1090</v>
      </c>
      <c r="K101" s="2"/>
      <c r="L101" s="2"/>
      <c r="M101" s="2"/>
      <c r="N101" s="2"/>
      <c r="O101" s="57"/>
      <c r="P101" s="17"/>
      <c r="Q101" s="18"/>
      <c r="R101" s="2" t="s">
        <v>1103</v>
      </c>
      <c r="S101" s="241" t="s">
        <v>1118</v>
      </c>
      <c r="T101" s="233"/>
      <c r="U101" s="18"/>
      <c r="V101" s="19"/>
      <c r="W101" s="20"/>
    </row>
    <row r="102" spans="1:23">
      <c r="A102" s="230"/>
      <c r="C102" s="63"/>
      <c r="D102" s="64"/>
      <c r="E102" s="65"/>
      <c r="F102" s="8" t="s">
        <v>1095</v>
      </c>
      <c r="G102" s="8"/>
      <c r="H102" s="8"/>
      <c r="I102" s="4"/>
      <c r="J102" s="2"/>
      <c r="K102" s="2"/>
      <c r="L102" s="2"/>
      <c r="M102" s="2"/>
      <c r="N102" s="2"/>
      <c r="O102" s="57"/>
      <c r="P102" s="17"/>
      <c r="Q102" s="18"/>
      <c r="R102" s="2" t="s">
        <v>1104</v>
      </c>
      <c r="S102" s="19" t="s">
        <v>1119</v>
      </c>
      <c r="T102" s="8"/>
      <c r="U102" s="18"/>
      <c r="V102" s="19"/>
      <c r="W102" s="20"/>
    </row>
    <row r="103" spans="1:23">
      <c r="A103" s="230"/>
      <c r="C103" s="63"/>
      <c r="D103" s="64"/>
      <c r="E103" s="65"/>
      <c r="F103" s="8" t="s">
        <v>1093</v>
      </c>
      <c r="G103" s="8"/>
      <c r="H103" s="8"/>
      <c r="I103" s="4"/>
      <c r="J103" s="2"/>
      <c r="K103" s="2"/>
      <c r="L103" s="2"/>
      <c r="M103" s="2"/>
      <c r="N103" s="2"/>
      <c r="O103" s="57"/>
      <c r="P103" s="17"/>
      <c r="Q103" s="18"/>
      <c r="R103" s="2" t="s">
        <v>1105</v>
      </c>
      <c r="S103" s="248" t="s">
        <v>1120</v>
      </c>
      <c r="T103" s="249"/>
      <c r="U103" s="18"/>
      <c r="V103" s="19"/>
      <c r="W103" s="20"/>
    </row>
    <row r="104" spans="1:23">
      <c r="A104" s="230"/>
      <c r="C104" s="63"/>
      <c r="D104" s="64"/>
      <c r="E104" s="65"/>
      <c r="F104" s="8" t="s">
        <v>1094</v>
      </c>
      <c r="G104" s="8"/>
      <c r="H104" s="8"/>
      <c r="I104" s="4"/>
      <c r="J104" s="2"/>
      <c r="K104" s="2"/>
      <c r="L104" s="2"/>
      <c r="M104" s="2"/>
      <c r="N104" s="2"/>
      <c r="O104" s="57"/>
      <c r="P104" s="17"/>
      <c r="Q104" s="18"/>
      <c r="R104" s="83" t="s">
        <v>1106</v>
      </c>
      <c r="S104" s="19"/>
      <c r="T104" s="8"/>
      <c r="U104" s="18"/>
      <c r="V104" s="19"/>
      <c r="W104" s="20"/>
    </row>
    <row r="105" spans="1:23">
      <c r="A105" s="230"/>
      <c r="C105" s="63"/>
      <c r="D105" s="64"/>
      <c r="E105" s="65"/>
      <c r="F105" s="8" t="s">
        <v>907</v>
      </c>
      <c r="G105" s="8"/>
      <c r="H105" s="8"/>
      <c r="I105" s="4"/>
      <c r="J105" s="2"/>
      <c r="K105" s="2"/>
      <c r="L105" s="2"/>
      <c r="M105" s="2"/>
      <c r="N105" s="2"/>
      <c r="O105" s="57"/>
      <c r="P105" s="17"/>
      <c r="Q105" s="18"/>
      <c r="R105" s="2" t="s">
        <v>1107</v>
      </c>
      <c r="S105" s="19"/>
      <c r="T105" s="8"/>
      <c r="U105" s="18"/>
      <c r="V105" s="19"/>
      <c r="W105" s="20"/>
    </row>
    <row r="106" spans="1:23">
      <c r="A106" s="230"/>
      <c r="C106" s="63"/>
      <c r="D106" s="64"/>
      <c r="E106" s="65"/>
      <c r="F106" s="8" t="s">
        <v>908</v>
      </c>
      <c r="G106" s="8"/>
      <c r="H106" s="8"/>
      <c r="I106" s="4"/>
      <c r="J106" s="2"/>
      <c r="K106" s="2"/>
      <c r="L106" s="2"/>
      <c r="M106" s="2"/>
      <c r="N106" s="2"/>
      <c r="O106" s="57"/>
      <c r="P106" s="17"/>
      <c r="Q106" s="18"/>
      <c r="R106" s="2" t="s">
        <v>1108</v>
      </c>
      <c r="S106" s="19"/>
      <c r="T106" s="8"/>
      <c r="U106" s="18"/>
      <c r="V106" s="19"/>
      <c r="W106" s="20"/>
    </row>
    <row r="107" spans="1:23">
      <c r="A107" s="230"/>
      <c r="C107" s="63"/>
      <c r="D107" s="64"/>
      <c r="E107" s="65"/>
      <c r="F107" s="8" t="s">
        <v>909</v>
      </c>
      <c r="G107" s="8"/>
      <c r="H107" s="8"/>
      <c r="I107" s="4"/>
      <c r="J107" s="2"/>
      <c r="K107" s="2"/>
      <c r="L107" s="2"/>
      <c r="M107" s="2"/>
      <c r="N107" s="2"/>
      <c r="O107" s="57"/>
      <c r="P107" s="17"/>
      <c r="Q107" s="18"/>
      <c r="R107" s="2" t="s">
        <v>1109</v>
      </c>
      <c r="S107" s="19"/>
      <c r="T107" s="8"/>
      <c r="U107" s="18"/>
      <c r="V107" s="19"/>
      <c r="W107" s="20"/>
    </row>
    <row r="108" spans="1:23">
      <c r="A108" s="230"/>
      <c r="C108" s="63"/>
      <c r="D108" s="64"/>
      <c r="E108" s="65"/>
      <c r="F108" s="8"/>
      <c r="G108" s="8"/>
      <c r="H108" s="8"/>
      <c r="I108" s="4"/>
      <c r="J108" s="2"/>
      <c r="K108" s="2"/>
      <c r="L108" s="2"/>
      <c r="M108" s="2"/>
      <c r="N108" s="2"/>
      <c r="O108" s="57"/>
      <c r="P108" s="17"/>
      <c r="Q108" s="18"/>
      <c r="R108" s="83" t="s">
        <v>1109</v>
      </c>
      <c r="S108" s="19"/>
      <c r="T108" s="8"/>
      <c r="U108" s="18"/>
      <c r="V108" s="19"/>
      <c r="W108" s="20"/>
    </row>
    <row r="109" spans="1:23">
      <c r="A109" s="230"/>
      <c r="C109" s="66"/>
      <c r="D109" s="67"/>
      <c r="E109" s="68"/>
      <c r="F109" s="9"/>
      <c r="G109" s="9"/>
      <c r="H109" s="9"/>
      <c r="I109" s="10"/>
      <c r="J109" s="5"/>
      <c r="K109" s="5"/>
      <c r="L109" s="5"/>
      <c r="M109" s="5"/>
      <c r="N109" s="5"/>
      <c r="O109" s="53"/>
      <c r="P109" s="23"/>
      <c r="Q109" s="24"/>
      <c r="R109" s="5" t="s">
        <v>1110</v>
      </c>
      <c r="S109" s="25"/>
      <c r="T109" s="9"/>
      <c r="U109" s="24"/>
      <c r="V109" s="25"/>
      <c r="W109" s="26"/>
    </row>
    <row r="110" spans="1:23">
      <c r="A110" s="230"/>
      <c r="B110" s="49" t="str">
        <f t="shared" si="2"/>
        <v>SiO2</v>
      </c>
      <c r="C110" s="15" t="s">
        <v>43</v>
      </c>
      <c r="D110" s="2" t="s">
        <v>178</v>
      </c>
      <c r="E110" s="36"/>
      <c r="F110" s="8"/>
      <c r="G110" s="8"/>
      <c r="H110" s="8"/>
      <c r="I110" s="4"/>
      <c r="J110" s="2"/>
      <c r="K110" s="2"/>
      <c r="L110" s="2"/>
      <c r="M110" s="2" t="s">
        <v>140</v>
      </c>
      <c r="N110" s="8"/>
      <c r="O110" s="57"/>
      <c r="P110" s="17"/>
      <c r="Q110" s="18"/>
      <c r="R110" s="2"/>
      <c r="S110" s="19"/>
      <c r="T110" s="8"/>
      <c r="U110" s="18"/>
      <c r="V110" s="19"/>
      <c r="W110" s="20"/>
    </row>
    <row r="111" spans="1:23">
      <c r="A111" s="230"/>
      <c r="B111" s="49">
        <f t="shared" si="2"/>
        <v>0</v>
      </c>
      <c r="C111" s="15"/>
      <c r="D111" s="2"/>
      <c r="E111" s="36"/>
      <c r="F111" s="8"/>
      <c r="G111" s="8"/>
      <c r="H111" s="8"/>
      <c r="I111" s="4"/>
      <c r="J111" s="2"/>
      <c r="K111" s="2"/>
      <c r="L111" s="2"/>
      <c r="M111" s="2"/>
      <c r="N111" s="8"/>
      <c r="O111" s="57"/>
      <c r="P111" s="17"/>
      <c r="Q111" s="18"/>
      <c r="R111" s="2"/>
      <c r="S111" s="19"/>
      <c r="T111" s="8"/>
      <c r="U111" s="18"/>
      <c r="V111" s="19"/>
      <c r="W111" s="20"/>
    </row>
    <row r="112" spans="1:23">
      <c r="A112" s="230"/>
      <c r="B112" s="49">
        <f t="shared" si="2"/>
        <v>0</v>
      </c>
      <c r="C112" s="15"/>
      <c r="D112" s="2"/>
      <c r="E112" s="36"/>
      <c r="F112" s="8"/>
      <c r="G112" s="8"/>
      <c r="H112" s="8"/>
      <c r="I112" s="4"/>
      <c r="J112" s="2"/>
      <c r="K112" s="2"/>
      <c r="L112" s="2"/>
      <c r="M112" s="2"/>
      <c r="N112" s="8"/>
      <c r="O112" s="57"/>
      <c r="P112" s="17"/>
      <c r="Q112" s="18"/>
      <c r="R112" s="2"/>
      <c r="S112" s="19"/>
      <c r="T112" s="8"/>
      <c r="U112" s="18"/>
      <c r="V112" s="19"/>
      <c r="W112" s="20"/>
    </row>
    <row r="113" spans="1:23">
      <c r="A113" s="230"/>
      <c r="B113" s="49">
        <f t="shared" si="2"/>
        <v>0</v>
      </c>
      <c r="C113" s="21"/>
      <c r="D113" s="5"/>
      <c r="E113" s="37"/>
      <c r="F113" s="9"/>
      <c r="G113" s="9"/>
      <c r="H113" s="9"/>
      <c r="I113" s="10"/>
      <c r="J113" s="5"/>
      <c r="K113" s="5"/>
      <c r="L113" s="5"/>
      <c r="M113" s="5"/>
      <c r="N113" s="5"/>
      <c r="O113" s="53"/>
      <c r="P113" s="23"/>
      <c r="Q113" s="24"/>
      <c r="R113" s="5"/>
      <c r="S113" s="25"/>
      <c r="T113" s="9"/>
      <c r="U113" s="24"/>
      <c r="V113" s="25"/>
      <c r="W113" s="26"/>
    </row>
    <row r="114" spans="1:23" ht="17.25">
      <c r="A114" s="230" t="s">
        <v>1239</v>
      </c>
      <c r="B114" s="49" t="str">
        <f t="shared" si="2"/>
        <v>SiO2</v>
      </c>
      <c r="C114" s="15" t="s">
        <v>43</v>
      </c>
      <c r="D114" s="2">
        <v>2011</v>
      </c>
      <c r="E114" s="36"/>
      <c r="F114" s="8"/>
      <c r="G114" s="8"/>
      <c r="H114" s="8"/>
      <c r="I114" s="4"/>
      <c r="J114" s="2" t="s">
        <v>90</v>
      </c>
      <c r="K114" s="2" t="s">
        <v>41</v>
      </c>
      <c r="L114" s="2"/>
      <c r="M114" s="2" t="s">
        <v>42</v>
      </c>
      <c r="N114" s="58"/>
      <c r="O114" s="57"/>
      <c r="P114" s="17"/>
      <c r="Q114" s="18"/>
      <c r="R114" s="2"/>
      <c r="S114" s="19" t="s">
        <v>46</v>
      </c>
      <c r="T114" s="8"/>
      <c r="U114" s="18"/>
      <c r="V114" s="19"/>
      <c r="W114" s="20"/>
    </row>
    <row r="115" spans="1:23">
      <c r="A115" s="230"/>
      <c r="B115" s="49">
        <f t="shared" si="2"/>
        <v>0</v>
      </c>
      <c r="C115" s="15"/>
      <c r="D115" s="2"/>
      <c r="E115" s="36"/>
      <c r="F115" s="8"/>
      <c r="G115" s="8"/>
      <c r="H115" s="8"/>
      <c r="I115" s="4"/>
      <c r="J115" s="2"/>
      <c r="K115" s="2"/>
      <c r="L115" s="2"/>
      <c r="M115" s="2"/>
      <c r="N115" s="2"/>
      <c r="O115" s="57"/>
      <c r="P115" s="17"/>
      <c r="Q115" s="18"/>
      <c r="R115" s="2"/>
      <c r="S115" s="19"/>
      <c r="T115" s="8"/>
      <c r="U115" s="18"/>
      <c r="V115" s="19"/>
      <c r="W115" s="20"/>
    </row>
    <row r="116" spans="1:23">
      <c r="A116" s="230"/>
      <c r="B116" s="49">
        <f t="shared" si="2"/>
        <v>0</v>
      </c>
      <c r="C116" s="15"/>
      <c r="D116" s="2"/>
      <c r="E116" s="36"/>
      <c r="F116" s="8"/>
      <c r="G116" s="8"/>
      <c r="H116" s="8"/>
      <c r="I116" s="2"/>
      <c r="J116" s="2"/>
      <c r="K116" s="2"/>
      <c r="L116" s="2"/>
      <c r="M116" s="2"/>
      <c r="N116" s="2"/>
      <c r="O116" s="57"/>
      <c r="P116" s="17"/>
      <c r="Q116" s="18"/>
      <c r="R116" s="2"/>
      <c r="S116" s="19"/>
      <c r="T116" s="8"/>
      <c r="U116" s="18"/>
      <c r="V116" s="19"/>
      <c r="W116" s="20"/>
    </row>
    <row r="117" spans="1:23">
      <c r="A117" s="230"/>
      <c r="B117" s="49">
        <f t="shared" si="2"/>
        <v>0</v>
      </c>
      <c r="C117" s="21"/>
      <c r="D117" s="5"/>
      <c r="E117" s="37"/>
      <c r="F117" s="9"/>
      <c r="G117" s="9"/>
      <c r="H117" s="9"/>
      <c r="I117" s="10"/>
      <c r="J117" s="5"/>
      <c r="K117" s="5"/>
      <c r="L117" s="5"/>
      <c r="M117" s="5"/>
      <c r="N117" s="5"/>
      <c r="O117" s="53"/>
      <c r="P117" s="23"/>
      <c r="Q117" s="24"/>
      <c r="R117" s="5"/>
      <c r="S117" s="25"/>
      <c r="T117" s="9"/>
      <c r="U117" s="24"/>
      <c r="V117" s="25"/>
      <c r="W117" s="26"/>
    </row>
    <row r="118" spans="1:23">
      <c r="A118" s="230"/>
      <c r="B118" s="49" t="str">
        <f t="shared" si="2"/>
        <v>SiO2</v>
      </c>
      <c r="C118" s="15" t="s">
        <v>461</v>
      </c>
      <c r="D118" s="2" t="s">
        <v>183</v>
      </c>
      <c r="E118" s="36"/>
      <c r="F118" s="8"/>
      <c r="G118" s="8"/>
      <c r="H118" s="8"/>
      <c r="I118" s="2"/>
      <c r="J118" s="2"/>
      <c r="K118" s="2"/>
      <c r="L118" s="2"/>
      <c r="M118" s="2" t="s">
        <v>140</v>
      </c>
      <c r="N118" s="2"/>
      <c r="O118" s="57"/>
      <c r="P118" s="17"/>
      <c r="Q118" s="18"/>
      <c r="R118" s="2" t="s">
        <v>891</v>
      </c>
      <c r="S118" s="19"/>
      <c r="T118" s="8"/>
      <c r="U118" s="18"/>
      <c r="V118" s="19"/>
      <c r="W118" s="20"/>
    </row>
    <row r="119" spans="1:23">
      <c r="A119" s="230"/>
      <c r="B119" s="49">
        <f t="shared" si="2"/>
        <v>0</v>
      </c>
      <c r="C119" s="15"/>
      <c r="D119" s="2"/>
      <c r="E119" s="36"/>
      <c r="F119" s="8"/>
      <c r="G119" s="8"/>
      <c r="H119" s="8"/>
      <c r="I119" s="2"/>
      <c r="J119" s="2"/>
      <c r="K119" s="2"/>
      <c r="L119" s="2"/>
      <c r="M119" s="2"/>
      <c r="N119" s="2"/>
      <c r="O119" s="57"/>
      <c r="P119" s="17"/>
      <c r="Q119" s="18"/>
      <c r="R119" s="2"/>
      <c r="S119" s="19"/>
      <c r="T119" s="8"/>
      <c r="U119" s="18"/>
      <c r="V119" s="19"/>
      <c r="W119" s="20"/>
    </row>
    <row r="120" spans="1:23">
      <c r="A120" s="230"/>
      <c r="B120" s="49">
        <f t="shared" si="2"/>
        <v>0</v>
      </c>
      <c r="C120" s="15"/>
      <c r="D120" s="2"/>
      <c r="E120" s="36"/>
      <c r="F120" s="8"/>
      <c r="G120" s="8"/>
      <c r="H120" s="8"/>
      <c r="I120" s="2"/>
      <c r="J120" s="2"/>
      <c r="K120" s="2"/>
      <c r="L120" s="2"/>
      <c r="M120" s="2"/>
      <c r="N120" s="2"/>
      <c r="O120" s="57"/>
      <c r="P120" s="17"/>
      <c r="Q120" s="18"/>
      <c r="R120" s="2"/>
      <c r="S120" s="19"/>
      <c r="T120" s="8"/>
      <c r="U120" s="18"/>
      <c r="V120" s="19"/>
      <c r="W120" s="20"/>
    </row>
    <row r="121" spans="1:23">
      <c r="A121" s="230"/>
      <c r="B121" s="49">
        <f t="shared" si="2"/>
        <v>0</v>
      </c>
      <c r="C121" s="21"/>
      <c r="D121" s="5"/>
      <c r="E121" s="37"/>
      <c r="F121" s="9"/>
      <c r="G121" s="9"/>
      <c r="H121" s="9"/>
      <c r="I121" s="10"/>
      <c r="J121" s="5"/>
      <c r="K121" s="5"/>
      <c r="L121" s="5"/>
      <c r="M121" s="5"/>
      <c r="N121" s="5"/>
      <c r="O121" s="53"/>
      <c r="P121" s="23"/>
      <c r="Q121" s="24"/>
      <c r="R121" s="5"/>
      <c r="S121" s="25"/>
      <c r="T121" s="9"/>
      <c r="U121" s="24"/>
      <c r="V121" s="25"/>
      <c r="W121" s="26"/>
    </row>
    <row r="122" spans="1:23">
      <c r="A122" s="230"/>
      <c r="B122" s="49" t="str">
        <f t="shared" si="2"/>
        <v>SiO2</v>
      </c>
      <c r="C122" s="15" t="s">
        <v>355</v>
      </c>
      <c r="D122" s="2" t="s">
        <v>183</v>
      </c>
      <c r="E122" s="36"/>
      <c r="F122" s="8"/>
      <c r="G122" s="8"/>
      <c r="H122" s="8"/>
      <c r="I122" s="4"/>
      <c r="J122" s="2"/>
      <c r="K122" s="2"/>
      <c r="L122" s="2"/>
      <c r="M122" s="2" t="s">
        <v>140</v>
      </c>
      <c r="N122" s="2"/>
      <c r="O122" s="57"/>
      <c r="P122" s="17"/>
      <c r="Q122" s="18"/>
      <c r="R122" s="2"/>
      <c r="S122" s="19"/>
      <c r="T122" s="8"/>
      <c r="U122" s="18"/>
      <c r="V122" s="19"/>
      <c r="W122" s="20"/>
    </row>
    <row r="123" spans="1:23">
      <c r="A123" s="230"/>
      <c r="B123" s="49">
        <f t="shared" si="2"/>
        <v>0</v>
      </c>
      <c r="C123" s="15"/>
      <c r="D123" s="2"/>
      <c r="E123" s="36"/>
      <c r="F123" s="8"/>
      <c r="G123" s="8"/>
      <c r="H123" s="8"/>
      <c r="I123" s="4"/>
      <c r="J123" s="2"/>
      <c r="K123" s="2"/>
      <c r="L123" s="2"/>
      <c r="M123" s="2"/>
      <c r="N123" s="2"/>
      <c r="O123" s="57"/>
      <c r="P123" s="17"/>
      <c r="Q123" s="18"/>
      <c r="R123" s="2"/>
      <c r="S123" s="19"/>
      <c r="T123" s="8"/>
      <c r="U123" s="18"/>
      <c r="V123" s="19"/>
      <c r="W123" s="20"/>
    </row>
    <row r="124" spans="1:23">
      <c r="A124" s="230"/>
      <c r="B124" s="49">
        <f t="shared" si="2"/>
        <v>0</v>
      </c>
      <c r="C124" s="15"/>
      <c r="D124" s="2"/>
      <c r="E124" s="36"/>
      <c r="F124" s="8"/>
      <c r="G124" s="8"/>
      <c r="H124" s="8"/>
      <c r="I124" s="4"/>
      <c r="J124" s="2"/>
      <c r="K124" s="2"/>
      <c r="L124" s="2"/>
      <c r="M124" s="2"/>
      <c r="N124" s="2"/>
      <c r="O124" s="57"/>
      <c r="P124" s="17"/>
      <c r="Q124" s="18"/>
      <c r="R124" s="2"/>
      <c r="S124" s="19"/>
      <c r="T124" s="8"/>
      <c r="U124" s="18"/>
      <c r="V124" s="19"/>
      <c r="W124" s="20"/>
    </row>
    <row r="125" spans="1:23">
      <c r="A125" s="230"/>
      <c r="B125" s="49">
        <f t="shared" si="2"/>
        <v>0</v>
      </c>
      <c r="C125" s="21"/>
      <c r="D125" s="5"/>
      <c r="E125" s="37"/>
      <c r="F125" s="9"/>
      <c r="G125" s="9"/>
      <c r="H125" s="9"/>
      <c r="I125" s="10"/>
      <c r="J125" s="5"/>
      <c r="K125" s="5"/>
      <c r="L125" s="5"/>
      <c r="M125" s="5"/>
      <c r="N125" s="5"/>
      <c r="O125" s="53"/>
      <c r="P125" s="23"/>
      <c r="Q125" s="24"/>
      <c r="R125" s="5"/>
      <c r="S125" s="25"/>
      <c r="T125" s="9"/>
      <c r="U125" s="24"/>
      <c r="V125" s="25"/>
      <c r="W125" s="26"/>
    </row>
    <row r="126" spans="1:23">
      <c r="A126" s="230" t="s">
        <v>1240</v>
      </c>
      <c r="B126" s="49" t="str">
        <f t="shared" si="2"/>
        <v>SiO2</v>
      </c>
      <c r="C126" s="15" t="s">
        <v>458</v>
      </c>
      <c r="D126" s="2" t="s">
        <v>177</v>
      </c>
      <c r="E126" s="36"/>
      <c r="F126" s="8"/>
      <c r="G126" s="8"/>
      <c r="H126" s="8"/>
      <c r="I126" s="4"/>
      <c r="J126" s="2"/>
      <c r="K126" s="2"/>
      <c r="L126" s="2"/>
      <c r="M126" s="2" t="s">
        <v>140</v>
      </c>
      <c r="N126" s="2"/>
      <c r="O126" s="57"/>
      <c r="P126" s="17"/>
      <c r="Q126" s="18"/>
      <c r="R126" s="2"/>
      <c r="S126" s="19"/>
      <c r="T126" s="8"/>
      <c r="U126" s="18"/>
      <c r="V126" s="19"/>
      <c r="W126" s="20"/>
    </row>
    <row r="127" spans="1:23">
      <c r="A127" s="230"/>
      <c r="B127" s="49">
        <f t="shared" si="2"/>
        <v>0</v>
      </c>
      <c r="C127" s="15"/>
      <c r="D127" s="2"/>
      <c r="E127" s="36"/>
      <c r="F127" s="8"/>
      <c r="G127" s="8"/>
      <c r="H127" s="8"/>
      <c r="I127" s="4"/>
      <c r="J127" s="2"/>
      <c r="K127" s="2"/>
      <c r="L127" s="2"/>
      <c r="M127" s="2"/>
      <c r="N127" s="2"/>
      <c r="O127" s="57"/>
      <c r="P127" s="17"/>
      <c r="Q127" s="18"/>
      <c r="R127" s="2"/>
      <c r="S127" s="19"/>
      <c r="T127" s="8"/>
      <c r="U127" s="18"/>
      <c r="V127" s="19"/>
      <c r="W127" s="20"/>
    </row>
    <row r="128" spans="1:23">
      <c r="A128" s="230"/>
      <c r="B128" s="49">
        <f t="shared" si="2"/>
        <v>0</v>
      </c>
      <c r="C128" s="15"/>
      <c r="D128" s="2"/>
      <c r="E128" s="36"/>
      <c r="F128" s="8"/>
      <c r="G128" s="8"/>
      <c r="H128" s="8"/>
      <c r="I128" s="4"/>
      <c r="J128" s="2"/>
      <c r="K128" s="2"/>
      <c r="L128" s="2"/>
      <c r="M128" s="2"/>
      <c r="N128" s="2"/>
      <c r="O128" s="57"/>
      <c r="P128" s="17"/>
      <c r="Q128" s="18"/>
      <c r="R128" s="2"/>
      <c r="S128" s="19"/>
      <c r="T128" s="8"/>
      <c r="U128" s="18"/>
      <c r="V128" s="19"/>
      <c r="W128" s="20"/>
    </row>
    <row r="129" spans="1:23">
      <c r="A129" s="230"/>
      <c r="B129" s="49">
        <f t="shared" si="2"/>
        <v>0</v>
      </c>
      <c r="C129" s="21"/>
      <c r="D129" s="5"/>
      <c r="E129" s="37"/>
      <c r="F129" s="9"/>
      <c r="G129" s="9"/>
      <c r="H129" s="9"/>
      <c r="I129" s="10"/>
      <c r="J129" s="5"/>
      <c r="K129" s="5"/>
      <c r="L129" s="5"/>
      <c r="M129" s="5"/>
      <c r="N129" s="5"/>
      <c r="O129" s="53"/>
      <c r="P129" s="23"/>
      <c r="Q129" s="24"/>
      <c r="R129" s="5"/>
      <c r="S129" s="25"/>
      <c r="T129" s="9"/>
      <c r="U129" s="24"/>
      <c r="V129" s="25"/>
      <c r="W129" s="26"/>
    </row>
    <row r="130" spans="1:23" ht="18.75">
      <c r="A130" s="230"/>
      <c r="B130" s="49" t="str">
        <f t="shared" si="2"/>
        <v>H2O</v>
      </c>
      <c r="C130" s="63" t="s">
        <v>60</v>
      </c>
      <c r="D130" s="64">
        <v>2010</v>
      </c>
      <c r="E130" s="65" t="s">
        <v>77</v>
      </c>
      <c r="F130" s="8" t="s">
        <v>53</v>
      </c>
      <c r="G130" s="8" t="s">
        <v>94</v>
      </c>
      <c r="H130" s="8" t="s">
        <v>67</v>
      </c>
      <c r="I130" s="2" t="s">
        <v>64</v>
      </c>
      <c r="J130" s="2" t="s">
        <v>63</v>
      </c>
      <c r="K130" s="2" t="s">
        <v>41</v>
      </c>
      <c r="L130" s="2" t="s">
        <v>62</v>
      </c>
      <c r="M130" s="2" t="s">
        <v>21</v>
      </c>
      <c r="N130" s="2" t="s">
        <v>97</v>
      </c>
      <c r="O130" s="16"/>
      <c r="P130" s="17" t="s">
        <v>59</v>
      </c>
      <c r="Q130" s="18"/>
      <c r="R130" s="2" t="s">
        <v>105</v>
      </c>
      <c r="S130" s="19"/>
      <c r="T130" s="8"/>
      <c r="U130" s="18"/>
      <c r="V130" s="19"/>
      <c r="W130" s="50"/>
    </row>
    <row r="131" spans="1:23">
      <c r="A131" s="230"/>
      <c r="B131" s="49">
        <f t="shared" si="2"/>
        <v>0</v>
      </c>
      <c r="C131" s="63"/>
      <c r="D131" s="64"/>
      <c r="E131" s="80" t="s">
        <v>380</v>
      </c>
      <c r="F131" s="8" t="s">
        <v>54</v>
      </c>
      <c r="G131" s="8" t="s">
        <v>93</v>
      </c>
      <c r="H131" s="2" t="s">
        <v>312</v>
      </c>
      <c r="I131" s="2" t="s">
        <v>223</v>
      </c>
      <c r="J131" s="2"/>
      <c r="K131" s="2"/>
      <c r="L131" s="2"/>
      <c r="M131" s="2"/>
      <c r="N131" s="2"/>
      <c r="O131" s="16"/>
      <c r="P131" s="17" t="s">
        <v>168</v>
      </c>
      <c r="Q131" s="18"/>
      <c r="R131" s="2" t="s">
        <v>78</v>
      </c>
      <c r="S131" s="19"/>
      <c r="T131" s="8"/>
      <c r="U131" s="18"/>
      <c r="V131" s="19"/>
      <c r="W131" s="20"/>
    </row>
    <row r="132" spans="1:23">
      <c r="A132" s="230"/>
      <c r="B132" s="49">
        <f t="shared" si="2"/>
        <v>0</v>
      </c>
      <c r="C132" s="63"/>
      <c r="D132" s="64"/>
      <c r="E132" s="80" t="s">
        <v>381</v>
      </c>
      <c r="F132" s="8" t="s">
        <v>95</v>
      </c>
      <c r="G132" s="8" t="s">
        <v>103</v>
      </c>
      <c r="H132" s="8"/>
      <c r="I132" s="2" t="s">
        <v>98</v>
      </c>
      <c r="J132" s="2"/>
      <c r="K132" s="2"/>
      <c r="L132" s="2"/>
      <c r="M132" s="2"/>
      <c r="N132" s="2"/>
      <c r="O132" s="16"/>
      <c r="P132" s="17" t="s">
        <v>99</v>
      </c>
      <c r="Q132" s="18"/>
      <c r="R132" s="2" t="s">
        <v>106</v>
      </c>
      <c r="S132" s="19"/>
      <c r="T132" s="8"/>
      <c r="U132" s="18"/>
      <c r="V132" s="19"/>
      <c r="W132" s="20"/>
    </row>
    <row r="133" spans="1:23">
      <c r="A133" s="230"/>
      <c r="B133" s="49">
        <f t="shared" si="2"/>
        <v>0</v>
      </c>
      <c r="C133" s="63"/>
      <c r="D133" s="64"/>
      <c r="E133" s="65"/>
      <c r="F133" s="8"/>
      <c r="G133" s="8" t="s">
        <v>96</v>
      </c>
      <c r="H133" s="8"/>
      <c r="I133" s="4"/>
      <c r="J133" s="2"/>
      <c r="K133" s="2"/>
      <c r="L133" s="2"/>
      <c r="M133" s="2"/>
      <c r="N133" s="2"/>
      <c r="O133" s="16"/>
      <c r="P133" s="17"/>
      <c r="Q133" s="18"/>
      <c r="R133" s="2" t="s">
        <v>104</v>
      </c>
      <c r="S133" s="19"/>
      <c r="T133" s="8"/>
      <c r="U133" s="18"/>
      <c r="V133" s="19"/>
      <c r="W133" s="20"/>
    </row>
    <row r="134" spans="1:23">
      <c r="A134" s="230"/>
      <c r="B134" s="49">
        <f t="shared" si="2"/>
        <v>0</v>
      </c>
      <c r="C134" s="63"/>
      <c r="D134" s="64"/>
      <c r="E134" s="65"/>
      <c r="F134" s="48"/>
      <c r="G134" s="8"/>
      <c r="H134" s="8"/>
      <c r="I134" s="4"/>
      <c r="J134" s="2"/>
      <c r="K134" s="2"/>
      <c r="L134" s="2"/>
      <c r="M134" s="2"/>
      <c r="N134" s="2"/>
      <c r="O134" s="16"/>
      <c r="P134" s="17"/>
      <c r="Q134" s="18"/>
      <c r="R134" s="2" t="s">
        <v>107</v>
      </c>
      <c r="S134" s="19"/>
      <c r="T134" s="8"/>
      <c r="U134" s="18"/>
      <c r="V134" s="19"/>
      <c r="W134" s="20"/>
    </row>
    <row r="135" spans="1:23">
      <c r="A135" s="230"/>
      <c r="B135" s="49" t="str">
        <f t="shared" si="2"/>
        <v>Glass</v>
      </c>
      <c r="C135" s="75" t="s">
        <v>60</v>
      </c>
      <c r="D135" s="76">
        <v>2010</v>
      </c>
      <c r="E135" s="77" t="s">
        <v>77</v>
      </c>
      <c r="F135" s="8" t="s">
        <v>79</v>
      </c>
      <c r="G135" s="29"/>
      <c r="H135" s="29">
        <v>1013</v>
      </c>
      <c r="I135" s="30" t="s">
        <v>114</v>
      </c>
      <c r="J135" s="28" t="s">
        <v>100</v>
      </c>
      <c r="K135" s="28" t="s">
        <v>41</v>
      </c>
      <c r="L135" s="28" t="s">
        <v>108</v>
      </c>
      <c r="M135" s="28" t="s">
        <v>101</v>
      </c>
      <c r="N135" s="28"/>
      <c r="O135" s="31"/>
      <c r="P135" s="32" t="s">
        <v>102</v>
      </c>
      <c r="Q135" s="33"/>
      <c r="R135" s="28" t="s">
        <v>110</v>
      </c>
      <c r="S135" s="34"/>
      <c r="T135" s="29"/>
      <c r="U135" s="33"/>
      <c r="V135" s="34"/>
      <c r="W135" s="35"/>
    </row>
    <row r="136" spans="1:23" ht="17.25">
      <c r="A136" s="230"/>
      <c r="B136" s="49">
        <f t="shared" si="2"/>
        <v>0</v>
      </c>
      <c r="C136" s="63"/>
      <c r="D136" s="64"/>
      <c r="E136" s="80" t="s">
        <v>379</v>
      </c>
      <c r="F136" s="81" t="s">
        <v>112</v>
      </c>
      <c r="G136" s="8"/>
      <c r="H136" s="8"/>
      <c r="I136" s="4"/>
      <c r="J136" s="2"/>
      <c r="K136" s="2"/>
      <c r="L136" s="2"/>
      <c r="M136" s="2"/>
      <c r="N136" s="2"/>
      <c r="O136" s="16"/>
      <c r="P136" s="17"/>
      <c r="Q136" s="232" t="s">
        <v>128</v>
      </c>
      <c r="R136" s="233"/>
      <c r="S136" s="19"/>
      <c r="T136" s="8"/>
      <c r="U136" s="18"/>
      <c r="V136" s="19"/>
      <c r="W136" s="20"/>
    </row>
    <row r="137" spans="1:23">
      <c r="A137" s="230"/>
      <c r="B137" s="49">
        <f t="shared" si="2"/>
        <v>0</v>
      </c>
      <c r="C137" s="63"/>
      <c r="D137" s="64"/>
      <c r="E137" s="80" t="s">
        <v>382</v>
      </c>
      <c r="F137" s="48"/>
      <c r="G137" s="8"/>
      <c r="H137" s="8"/>
      <c r="I137" s="4"/>
      <c r="J137" s="2"/>
      <c r="K137" s="2"/>
      <c r="L137" s="2" t="s">
        <v>109</v>
      </c>
      <c r="M137" s="2"/>
      <c r="N137" s="2"/>
      <c r="O137" s="16"/>
      <c r="P137" s="17"/>
      <c r="Q137" s="18"/>
      <c r="R137" s="2" t="s">
        <v>118</v>
      </c>
      <c r="S137" s="19"/>
      <c r="T137" s="8"/>
      <c r="U137" s="18"/>
      <c r="V137" s="19"/>
      <c r="W137" s="20"/>
    </row>
    <row r="138" spans="1:23">
      <c r="A138" s="230"/>
      <c r="B138" s="49" t="str">
        <f t="shared" si="2"/>
        <v>Glass</v>
      </c>
      <c r="C138" s="75" t="s">
        <v>60</v>
      </c>
      <c r="D138" s="76">
        <v>2010</v>
      </c>
      <c r="E138" s="77" t="s">
        <v>77</v>
      </c>
      <c r="F138" s="8" t="s">
        <v>53</v>
      </c>
      <c r="G138" s="29"/>
      <c r="H138" s="29" t="s">
        <v>115</v>
      </c>
      <c r="I138" s="30" t="s">
        <v>114</v>
      </c>
      <c r="J138" s="28" t="s">
        <v>100</v>
      </c>
      <c r="K138" s="28"/>
      <c r="L138" s="28" t="s">
        <v>113</v>
      </c>
      <c r="M138" s="28" t="s">
        <v>101</v>
      </c>
      <c r="N138" s="28"/>
      <c r="O138" s="31"/>
      <c r="P138" s="32"/>
      <c r="Q138" s="33"/>
      <c r="R138" s="28" t="s">
        <v>116</v>
      </c>
      <c r="S138" s="34"/>
      <c r="T138" s="29"/>
      <c r="U138" s="33"/>
      <c r="V138" s="34"/>
      <c r="W138" s="35"/>
    </row>
    <row r="139" spans="1:23">
      <c r="A139" s="230"/>
      <c r="B139" s="49">
        <f t="shared" si="2"/>
        <v>0</v>
      </c>
      <c r="C139" s="63"/>
      <c r="D139" s="64"/>
      <c r="E139" s="80" t="s">
        <v>379</v>
      </c>
      <c r="F139" s="8" t="s">
        <v>111</v>
      </c>
      <c r="G139" s="8"/>
      <c r="H139" s="2"/>
      <c r="I139" s="2"/>
      <c r="J139" s="2"/>
      <c r="K139" s="2"/>
      <c r="L139" s="2"/>
      <c r="M139" s="2"/>
      <c r="N139" s="2"/>
      <c r="O139" s="16"/>
      <c r="P139" s="17"/>
      <c r="Q139" s="18"/>
      <c r="R139" s="2" t="s">
        <v>117</v>
      </c>
      <c r="S139" s="19"/>
      <c r="T139" s="8"/>
      <c r="U139" s="18"/>
      <c r="V139" s="19"/>
      <c r="W139" s="20"/>
    </row>
    <row r="140" spans="1:23">
      <c r="A140" s="230"/>
      <c r="B140" s="49">
        <f t="shared" si="2"/>
        <v>0</v>
      </c>
      <c r="C140" s="66"/>
      <c r="D140" s="67"/>
      <c r="E140" s="111" t="s">
        <v>383</v>
      </c>
      <c r="F140" s="9"/>
      <c r="G140" s="9"/>
      <c r="H140" s="9"/>
      <c r="I140" s="10"/>
      <c r="J140" s="5"/>
      <c r="K140" s="5"/>
      <c r="L140" s="5"/>
      <c r="M140" s="5"/>
      <c r="N140" s="5"/>
      <c r="O140" s="22"/>
      <c r="P140" s="23"/>
      <c r="Q140" s="24"/>
      <c r="R140" s="5" t="s">
        <v>106</v>
      </c>
      <c r="S140" s="25"/>
      <c r="T140" s="9"/>
      <c r="U140" s="24"/>
      <c r="V140" s="25"/>
      <c r="W140" s="26"/>
    </row>
    <row r="141" spans="1:23">
      <c r="A141" s="230" t="s">
        <v>1241</v>
      </c>
      <c r="B141" s="49" t="str">
        <f t="shared" si="2"/>
        <v>SiO2</v>
      </c>
      <c r="C141" s="91" t="s">
        <v>355</v>
      </c>
      <c r="D141" s="92" t="s">
        <v>123</v>
      </c>
      <c r="E141" s="93"/>
      <c r="F141" s="8"/>
      <c r="G141" s="8"/>
      <c r="H141" s="8"/>
      <c r="I141" s="4"/>
      <c r="J141" s="2"/>
      <c r="K141" s="2"/>
      <c r="L141" s="2"/>
      <c r="M141" s="2" t="s">
        <v>140</v>
      </c>
      <c r="N141" s="2"/>
      <c r="O141" s="16"/>
      <c r="P141" s="17"/>
      <c r="Q141" s="18"/>
      <c r="R141" s="2"/>
      <c r="S141" s="19"/>
      <c r="T141" s="8"/>
      <c r="U141" s="18"/>
      <c r="V141" s="19"/>
      <c r="W141" s="20"/>
    </row>
    <row r="142" spans="1:23">
      <c r="A142" s="230"/>
      <c r="B142" s="49">
        <f t="shared" si="2"/>
        <v>0</v>
      </c>
      <c r="C142" s="91"/>
      <c r="D142" s="92"/>
      <c r="E142" s="93"/>
      <c r="F142" s="8"/>
      <c r="G142" s="8"/>
      <c r="H142" s="8"/>
      <c r="I142" s="4"/>
      <c r="J142" s="2"/>
      <c r="K142" s="2"/>
      <c r="L142" s="2"/>
      <c r="M142" s="2"/>
      <c r="N142" s="2"/>
      <c r="O142" s="16"/>
      <c r="P142" s="17"/>
      <c r="Q142" s="18"/>
      <c r="R142" s="2"/>
      <c r="S142" s="19"/>
      <c r="T142" s="8"/>
      <c r="U142" s="18"/>
      <c r="V142" s="19"/>
      <c r="W142" s="20"/>
    </row>
    <row r="143" spans="1:23">
      <c r="A143" s="230"/>
      <c r="B143" s="49">
        <f t="shared" si="2"/>
        <v>0</v>
      </c>
      <c r="C143" s="99"/>
      <c r="D143" s="100"/>
      <c r="E143" s="101"/>
      <c r="F143" s="9"/>
      <c r="G143" s="9"/>
      <c r="H143" s="9"/>
      <c r="I143" s="10"/>
      <c r="J143" s="5"/>
      <c r="K143" s="5"/>
      <c r="L143" s="5"/>
      <c r="M143" s="5"/>
      <c r="N143" s="5"/>
      <c r="O143" s="22"/>
      <c r="P143" s="23"/>
      <c r="Q143" s="24"/>
      <c r="R143" s="5"/>
      <c r="S143" s="25"/>
      <c r="T143" s="9"/>
      <c r="U143" s="24"/>
      <c r="V143" s="25"/>
      <c r="W143" s="26"/>
    </row>
    <row r="144" spans="1:23">
      <c r="A144" s="230"/>
      <c r="B144" s="49" t="str">
        <f t="shared" si="2"/>
        <v>SiO2</v>
      </c>
      <c r="C144" s="91" t="s">
        <v>355</v>
      </c>
      <c r="D144" s="92" t="s">
        <v>123</v>
      </c>
      <c r="E144" s="93"/>
      <c r="F144" s="8"/>
      <c r="G144" s="8"/>
      <c r="H144" s="8"/>
      <c r="I144" s="4"/>
      <c r="J144" s="2"/>
      <c r="K144" s="2"/>
      <c r="L144" s="2"/>
      <c r="M144" s="2" t="s">
        <v>140</v>
      </c>
      <c r="N144" s="2"/>
      <c r="O144" s="16"/>
      <c r="P144" s="17"/>
      <c r="Q144" s="18"/>
      <c r="R144" s="2"/>
      <c r="S144" s="19"/>
      <c r="T144" s="8"/>
      <c r="U144" s="18"/>
      <c r="V144" s="19"/>
      <c r="W144" s="20"/>
    </row>
    <row r="145" spans="1:23">
      <c r="A145" s="230"/>
      <c r="B145" s="49">
        <f t="shared" si="2"/>
        <v>0</v>
      </c>
      <c r="C145" s="91"/>
      <c r="D145" s="92"/>
      <c r="E145" s="93"/>
      <c r="F145" s="8"/>
      <c r="G145" s="8"/>
      <c r="H145" s="8"/>
      <c r="I145" s="4"/>
      <c r="J145" s="2"/>
      <c r="K145" s="2"/>
      <c r="L145" s="2"/>
      <c r="M145" s="2"/>
      <c r="N145" s="2"/>
      <c r="O145" s="16"/>
      <c r="P145" s="17"/>
      <c r="Q145" s="18"/>
      <c r="R145" s="2"/>
      <c r="S145" s="19"/>
      <c r="T145" s="8"/>
      <c r="U145" s="18"/>
      <c r="V145" s="19"/>
      <c r="W145" s="20"/>
    </row>
    <row r="146" spans="1:23">
      <c r="A146" s="230"/>
      <c r="B146" s="49">
        <f t="shared" si="2"/>
        <v>0</v>
      </c>
      <c r="C146" s="99"/>
      <c r="D146" s="100"/>
      <c r="E146" s="101"/>
      <c r="F146" s="9"/>
      <c r="G146" s="9"/>
      <c r="H146" s="9"/>
      <c r="I146" s="10"/>
      <c r="J146" s="5"/>
      <c r="K146" s="5"/>
      <c r="L146" s="5"/>
      <c r="M146" s="5"/>
      <c r="N146" s="5"/>
      <c r="O146" s="22"/>
      <c r="P146" s="23"/>
      <c r="Q146" s="24"/>
      <c r="R146" s="5"/>
      <c r="S146" s="25"/>
      <c r="T146" s="9"/>
      <c r="U146" s="24"/>
      <c r="V146" s="25"/>
      <c r="W146" s="26"/>
    </row>
    <row r="147" spans="1:23">
      <c r="A147" s="230"/>
      <c r="B147" s="49" t="str">
        <f t="shared" si="2"/>
        <v>iron</v>
      </c>
      <c r="C147" s="63" t="s">
        <v>122</v>
      </c>
      <c r="D147" s="64" t="s">
        <v>123</v>
      </c>
      <c r="E147" s="65" t="s">
        <v>500</v>
      </c>
      <c r="F147" s="8" t="s">
        <v>125</v>
      </c>
      <c r="G147" s="8"/>
      <c r="H147" s="8"/>
      <c r="I147" s="4"/>
      <c r="J147" s="2" t="s">
        <v>468</v>
      </c>
      <c r="K147" s="2" t="s">
        <v>41</v>
      </c>
      <c r="L147" s="2" t="s">
        <v>472</v>
      </c>
      <c r="M147" s="2" t="s">
        <v>467</v>
      </c>
      <c r="N147" s="2"/>
      <c r="O147" s="16"/>
      <c r="P147" s="17" t="s">
        <v>71</v>
      </c>
      <c r="Q147" s="18" t="s">
        <v>475</v>
      </c>
      <c r="R147" s="2" t="s">
        <v>479</v>
      </c>
      <c r="S147" s="19"/>
      <c r="T147" s="8"/>
      <c r="U147" s="18"/>
      <c r="V147" s="19"/>
      <c r="W147" s="20"/>
    </row>
    <row r="148" spans="1:23">
      <c r="A148" s="230"/>
      <c r="C148" s="63"/>
      <c r="D148" s="64"/>
      <c r="E148" s="65"/>
      <c r="F148" s="8" t="s">
        <v>471</v>
      </c>
      <c r="G148" s="8"/>
      <c r="H148" s="8"/>
      <c r="I148" s="4"/>
      <c r="J148" s="2"/>
      <c r="K148" s="2"/>
      <c r="L148" s="2" t="s">
        <v>478</v>
      </c>
      <c r="M148" s="2"/>
      <c r="N148" s="2"/>
      <c r="O148" s="57"/>
      <c r="P148" s="17"/>
      <c r="Q148" s="18" t="s">
        <v>476</v>
      </c>
      <c r="R148" s="2" t="s">
        <v>480</v>
      </c>
      <c r="S148" s="19"/>
      <c r="T148" s="8"/>
      <c r="U148" s="18"/>
      <c r="V148" s="19"/>
      <c r="W148" s="20"/>
    </row>
    <row r="149" spans="1:23">
      <c r="A149" s="230"/>
      <c r="C149" s="63"/>
      <c r="D149" s="64"/>
      <c r="E149" s="65"/>
      <c r="F149" s="8" t="s">
        <v>482</v>
      </c>
      <c r="G149" s="8"/>
      <c r="H149" s="8"/>
      <c r="I149" s="4"/>
      <c r="J149" s="2"/>
      <c r="K149" s="2"/>
      <c r="L149" s="2"/>
      <c r="M149" s="2"/>
      <c r="N149" s="2"/>
      <c r="O149" s="57"/>
      <c r="P149" s="17"/>
      <c r="Q149" s="18" t="s">
        <v>477</v>
      </c>
      <c r="R149" s="2" t="s">
        <v>562</v>
      </c>
      <c r="S149" s="19"/>
      <c r="T149" s="8"/>
      <c r="U149" s="18"/>
      <c r="V149" s="19"/>
      <c r="W149" s="20"/>
    </row>
    <row r="150" spans="1:23">
      <c r="A150" s="230"/>
      <c r="C150" s="63"/>
      <c r="D150" s="64"/>
      <c r="E150" s="65"/>
      <c r="F150" s="8" t="s">
        <v>473</v>
      </c>
      <c r="G150" s="8"/>
      <c r="H150" s="8"/>
      <c r="I150" s="4"/>
      <c r="J150" s="2"/>
      <c r="K150" s="2"/>
      <c r="L150" s="2"/>
      <c r="M150" s="2"/>
      <c r="N150" s="2"/>
      <c r="O150" s="57"/>
      <c r="P150" s="17"/>
      <c r="Q150" s="18"/>
      <c r="R150" s="2" t="s">
        <v>481</v>
      </c>
      <c r="S150" s="19"/>
      <c r="T150" s="8"/>
      <c r="U150" s="18"/>
      <c r="V150" s="19"/>
      <c r="W150" s="20"/>
    </row>
    <row r="151" spans="1:23">
      <c r="A151" s="230"/>
      <c r="C151" s="63"/>
      <c r="D151" s="64"/>
      <c r="E151" s="65"/>
      <c r="F151" s="8" t="s">
        <v>470</v>
      </c>
      <c r="G151" s="8"/>
      <c r="H151" s="8"/>
      <c r="I151" s="4"/>
      <c r="J151" s="2"/>
      <c r="K151" s="2"/>
      <c r="L151" s="2"/>
      <c r="M151" s="2"/>
      <c r="N151" s="2"/>
      <c r="O151" s="57"/>
      <c r="P151" s="17"/>
      <c r="Q151" s="18"/>
      <c r="R151" s="2"/>
      <c r="S151" s="19"/>
      <c r="T151" s="8"/>
      <c r="U151" s="18"/>
      <c r="V151" s="19"/>
      <c r="W151" s="20"/>
    </row>
    <row r="152" spans="1:23">
      <c r="A152" s="230"/>
      <c r="B152" s="49">
        <f t="shared" si="2"/>
        <v>0</v>
      </c>
      <c r="C152" s="63"/>
      <c r="D152" s="64"/>
      <c r="E152" s="65"/>
      <c r="F152" s="8" t="s">
        <v>469</v>
      </c>
      <c r="G152" s="8"/>
      <c r="H152" s="8"/>
      <c r="I152" s="4"/>
      <c r="J152" s="2"/>
      <c r="K152" s="2"/>
      <c r="L152" s="2"/>
      <c r="M152" s="2"/>
      <c r="N152" s="2"/>
      <c r="O152" s="16"/>
      <c r="P152" s="17"/>
      <c r="Q152" s="18"/>
      <c r="R152" s="2"/>
      <c r="S152" s="19"/>
      <c r="T152" s="8"/>
      <c r="U152" s="18"/>
      <c r="V152" s="19"/>
      <c r="W152" s="20"/>
    </row>
    <row r="153" spans="1:23">
      <c r="A153" s="230"/>
      <c r="B153" s="49">
        <f t="shared" si="2"/>
        <v>0</v>
      </c>
      <c r="C153" s="66"/>
      <c r="D153" s="67"/>
      <c r="E153" s="68"/>
      <c r="F153" s="9" t="s">
        <v>474</v>
      </c>
      <c r="G153" s="9"/>
      <c r="H153" s="9"/>
      <c r="I153" s="10"/>
      <c r="J153" s="5"/>
      <c r="K153" s="5"/>
      <c r="L153" s="5"/>
      <c r="M153" s="5"/>
      <c r="N153" s="5"/>
      <c r="O153" s="22"/>
      <c r="P153" s="23"/>
      <c r="Q153" s="24"/>
      <c r="R153" s="5"/>
      <c r="S153" s="25"/>
      <c r="T153" s="9"/>
      <c r="U153" s="24"/>
      <c r="V153" s="25"/>
      <c r="W153" s="26"/>
    </row>
    <row r="154" spans="1:23">
      <c r="A154" s="230"/>
      <c r="B154" s="49" t="str">
        <f t="shared" si="2"/>
        <v>acrylic</v>
      </c>
      <c r="C154" s="63" t="s">
        <v>124</v>
      </c>
      <c r="D154" s="64" t="s">
        <v>123</v>
      </c>
      <c r="E154" s="65" t="s">
        <v>501</v>
      </c>
      <c r="F154" s="8" t="s">
        <v>53</v>
      </c>
      <c r="G154" s="8" t="s">
        <v>483</v>
      </c>
      <c r="H154" s="8"/>
      <c r="I154" s="4"/>
      <c r="J154" s="2" t="s">
        <v>126</v>
      </c>
      <c r="K154" s="2" t="s">
        <v>41</v>
      </c>
      <c r="L154" s="2" t="s">
        <v>127</v>
      </c>
      <c r="M154" s="2" t="s">
        <v>486</v>
      </c>
      <c r="N154" s="2"/>
      <c r="O154" s="16"/>
      <c r="P154" s="17"/>
      <c r="Q154" s="18"/>
      <c r="R154" s="2" t="s">
        <v>491</v>
      </c>
      <c r="S154" s="19"/>
      <c r="T154" s="8"/>
      <c r="U154" s="18"/>
      <c r="V154" s="19"/>
      <c r="W154" s="20"/>
    </row>
    <row r="155" spans="1:23">
      <c r="A155" s="230"/>
      <c r="B155" s="49" t="str">
        <f t="shared" si="2"/>
        <v>ceramic</v>
      </c>
      <c r="C155" s="63"/>
      <c r="D155" s="64"/>
      <c r="E155" s="65"/>
      <c r="F155" s="8" t="s">
        <v>484</v>
      </c>
      <c r="G155" s="8"/>
      <c r="H155" s="8"/>
      <c r="I155" s="4"/>
      <c r="J155" s="2"/>
      <c r="K155" s="2"/>
      <c r="L155" s="2"/>
      <c r="M155" s="2" t="s">
        <v>487</v>
      </c>
      <c r="N155" s="2"/>
      <c r="O155" s="57"/>
      <c r="P155" s="17"/>
      <c r="Q155" s="18"/>
      <c r="R155" s="2" t="s">
        <v>492</v>
      </c>
      <c r="S155" s="19"/>
      <c r="T155" s="8"/>
      <c r="U155" s="18"/>
      <c r="V155" s="19"/>
      <c r="W155" s="20"/>
    </row>
    <row r="156" spans="1:23">
      <c r="A156" s="230"/>
      <c r="B156" s="49" t="str">
        <f t="shared" si="2"/>
        <v>steel</v>
      </c>
      <c r="C156" s="63"/>
      <c r="D156" s="64"/>
      <c r="E156" s="65"/>
      <c r="F156" s="8" t="s">
        <v>485</v>
      </c>
      <c r="G156" s="8"/>
      <c r="H156" s="8"/>
      <c r="I156" s="4"/>
      <c r="J156" s="2"/>
      <c r="K156" s="2"/>
      <c r="L156" s="2"/>
      <c r="M156" s="2" t="s">
        <v>488</v>
      </c>
      <c r="N156" s="2"/>
      <c r="O156" s="57"/>
      <c r="P156" s="17"/>
      <c r="Q156" s="18"/>
      <c r="R156" s="2" t="s">
        <v>493</v>
      </c>
      <c r="S156" s="19"/>
      <c r="T156" s="8"/>
      <c r="U156" s="18"/>
      <c r="V156" s="19"/>
      <c r="W156" s="20"/>
    </row>
    <row r="157" spans="1:23">
      <c r="A157" s="230"/>
      <c r="B157" s="49">
        <f t="shared" si="2"/>
        <v>0</v>
      </c>
      <c r="C157" s="63"/>
      <c r="D157" s="64"/>
      <c r="E157" s="65"/>
      <c r="F157" s="8" t="s">
        <v>489</v>
      </c>
      <c r="G157" s="8"/>
      <c r="H157" s="8"/>
      <c r="I157" s="4"/>
      <c r="J157" s="2"/>
      <c r="K157" s="2"/>
      <c r="L157" s="2"/>
      <c r="M157" s="2"/>
      <c r="N157" s="2"/>
      <c r="O157" s="57"/>
      <c r="P157" s="17"/>
      <c r="Q157" s="18"/>
      <c r="R157" s="2"/>
      <c r="S157" s="19"/>
      <c r="T157" s="8"/>
      <c r="U157" s="18"/>
      <c r="V157" s="19"/>
      <c r="W157" s="20"/>
    </row>
    <row r="158" spans="1:23">
      <c r="A158" s="230"/>
      <c r="B158" s="49">
        <f t="shared" si="2"/>
        <v>0</v>
      </c>
      <c r="C158" s="66"/>
      <c r="D158" s="67"/>
      <c r="E158" s="68"/>
      <c r="F158" s="9" t="s">
        <v>490</v>
      </c>
      <c r="G158" s="9"/>
      <c r="H158" s="9"/>
      <c r="I158" s="10"/>
      <c r="J158" s="5"/>
      <c r="K158" s="5"/>
      <c r="L158" s="5"/>
      <c r="M158" s="5"/>
      <c r="N158" s="5"/>
      <c r="O158" s="22"/>
      <c r="P158" s="23"/>
      <c r="Q158" s="24"/>
      <c r="R158" s="5"/>
      <c r="S158" s="25"/>
      <c r="T158" s="9"/>
      <c r="U158" s="24"/>
      <c r="V158" s="25"/>
      <c r="W158" s="26"/>
    </row>
    <row r="159" spans="1:23">
      <c r="A159" s="230" t="s">
        <v>138</v>
      </c>
      <c r="B159" s="49" t="str">
        <f t="shared" si="2"/>
        <v>SiO2</v>
      </c>
      <c r="C159" s="15" t="s">
        <v>137</v>
      </c>
      <c r="D159" s="2" t="s">
        <v>138</v>
      </c>
      <c r="E159" s="36"/>
      <c r="F159" s="8"/>
      <c r="G159" s="8"/>
      <c r="H159" s="8"/>
      <c r="I159" s="4"/>
      <c r="J159" s="2"/>
      <c r="K159" s="2"/>
      <c r="L159" s="2"/>
      <c r="M159" s="2" t="s">
        <v>140</v>
      </c>
      <c r="N159" s="2"/>
      <c r="O159" s="16" t="s">
        <v>141</v>
      </c>
      <c r="P159" s="17"/>
      <c r="Q159" s="18"/>
      <c r="R159" s="2" t="s">
        <v>136</v>
      </c>
      <c r="S159" s="19"/>
      <c r="T159" s="8"/>
      <c r="U159" s="18"/>
      <c r="V159" s="19"/>
      <c r="W159" s="20"/>
    </row>
    <row r="160" spans="1:23">
      <c r="A160" s="230"/>
      <c r="B160" s="49">
        <f t="shared" si="2"/>
        <v>0</v>
      </c>
      <c r="C160" s="15"/>
      <c r="D160" s="2"/>
      <c r="E160" s="36"/>
      <c r="F160" s="8"/>
      <c r="G160" s="8"/>
      <c r="H160" s="8"/>
      <c r="I160" s="4"/>
      <c r="J160" s="2"/>
      <c r="K160" s="2"/>
      <c r="L160" s="2"/>
      <c r="M160" s="2"/>
      <c r="N160" s="2"/>
      <c r="O160" s="16"/>
      <c r="P160" s="17"/>
      <c r="Q160" s="18"/>
      <c r="R160" s="2"/>
      <c r="S160" s="19"/>
      <c r="T160" s="8"/>
      <c r="U160" s="18"/>
      <c r="V160" s="19"/>
      <c r="W160" s="20"/>
    </row>
    <row r="161" spans="1:23">
      <c r="A161" s="230"/>
      <c r="B161" s="49">
        <f t="shared" si="2"/>
        <v>0</v>
      </c>
      <c r="C161" s="21"/>
      <c r="D161" s="5"/>
      <c r="E161" s="37"/>
      <c r="F161" s="9"/>
      <c r="G161" s="9"/>
      <c r="H161" s="9"/>
      <c r="I161" s="10"/>
      <c r="J161" s="5"/>
      <c r="K161" s="5"/>
      <c r="L161" s="5"/>
      <c r="M161" s="5"/>
      <c r="N161" s="5"/>
      <c r="O161" s="22"/>
      <c r="P161" s="23"/>
      <c r="Q161" s="24"/>
      <c r="R161" s="5"/>
      <c r="S161" s="25"/>
      <c r="T161" s="9"/>
      <c r="U161" s="24"/>
      <c r="V161" s="25"/>
      <c r="W161" s="26"/>
    </row>
    <row r="162" spans="1:23">
      <c r="A162" s="230" t="s">
        <v>139</v>
      </c>
      <c r="B162" s="49" t="str">
        <f t="shared" si="2"/>
        <v>SiO2</v>
      </c>
      <c r="C162" s="15" t="s">
        <v>60</v>
      </c>
      <c r="D162" s="2" t="s">
        <v>139</v>
      </c>
      <c r="E162" s="36"/>
      <c r="F162" s="8"/>
      <c r="G162" s="8"/>
      <c r="H162" s="8"/>
      <c r="I162" s="4"/>
      <c r="J162" s="2"/>
      <c r="K162" s="2"/>
      <c r="L162" s="2"/>
      <c r="M162" s="2" t="s">
        <v>140</v>
      </c>
      <c r="N162" s="2"/>
      <c r="O162" s="16" t="s">
        <v>141</v>
      </c>
      <c r="P162" s="17"/>
      <c r="Q162" s="18"/>
      <c r="R162" s="2" t="s">
        <v>136</v>
      </c>
      <c r="S162" s="19"/>
      <c r="T162" s="8"/>
      <c r="U162" s="18"/>
      <c r="V162" s="19"/>
      <c r="W162" s="20"/>
    </row>
    <row r="163" spans="1:23">
      <c r="A163" s="230"/>
      <c r="B163" s="49">
        <f t="shared" si="2"/>
        <v>0</v>
      </c>
      <c r="C163" s="15"/>
      <c r="D163" s="2"/>
      <c r="E163" s="36"/>
      <c r="F163" s="8"/>
      <c r="G163" s="8"/>
      <c r="H163" s="8"/>
      <c r="I163" s="4"/>
      <c r="J163" s="2"/>
      <c r="K163" s="2"/>
      <c r="L163" s="2"/>
      <c r="M163" s="2"/>
      <c r="N163" s="2"/>
      <c r="O163" s="16"/>
      <c r="P163" s="17"/>
      <c r="Q163" s="18"/>
      <c r="R163" s="2"/>
      <c r="S163" s="19"/>
      <c r="T163" s="8"/>
      <c r="U163" s="18"/>
      <c r="V163" s="19"/>
      <c r="W163" s="20"/>
    </row>
    <row r="164" spans="1:23">
      <c r="A164" s="230"/>
      <c r="B164" s="49">
        <f t="shared" si="2"/>
        <v>0</v>
      </c>
      <c r="C164" s="21"/>
      <c r="D164" s="5"/>
      <c r="E164" s="37"/>
      <c r="F164" s="9"/>
      <c r="G164" s="9"/>
      <c r="H164" s="9"/>
      <c r="I164" s="10"/>
      <c r="J164" s="5"/>
      <c r="K164" s="5"/>
      <c r="L164" s="5"/>
      <c r="M164" s="5"/>
      <c r="N164" s="5"/>
      <c r="O164" s="22"/>
      <c r="P164" s="23"/>
      <c r="Q164" s="24"/>
      <c r="R164" s="5"/>
      <c r="S164" s="25"/>
      <c r="T164" s="9"/>
      <c r="U164" s="24"/>
      <c r="V164" s="25"/>
      <c r="W164" s="26"/>
    </row>
    <row r="165" spans="1:23">
      <c r="A165" s="230" t="s">
        <v>181</v>
      </c>
      <c r="B165" s="49" t="str">
        <f t="shared" si="2"/>
        <v>SiO2</v>
      </c>
      <c r="C165" s="15" t="s">
        <v>354</v>
      </c>
      <c r="D165" s="2" t="s">
        <v>181</v>
      </c>
      <c r="E165" s="36"/>
      <c r="F165" s="8"/>
      <c r="G165" s="8"/>
      <c r="H165" s="8"/>
      <c r="I165" s="4"/>
      <c r="J165" s="2"/>
      <c r="K165" s="2"/>
      <c r="L165" s="2"/>
      <c r="M165" s="2" t="s">
        <v>140</v>
      </c>
      <c r="N165" s="2"/>
      <c r="O165" s="16"/>
      <c r="P165" s="17"/>
      <c r="Q165" s="18"/>
      <c r="R165" s="2"/>
      <c r="S165" s="19"/>
      <c r="T165" s="8"/>
      <c r="U165" s="18"/>
      <c r="V165" s="19"/>
      <c r="W165" s="20"/>
    </row>
    <row r="166" spans="1:23">
      <c r="A166" s="230"/>
      <c r="B166" s="49">
        <f t="shared" si="2"/>
        <v>0</v>
      </c>
      <c r="C166" s="15"/>
      <c r="D166" s="2"/>
      <c r="E166" s="36"/>
      <c r="F166" s="8"/>
      <c r="G166" s="8"/>
      <c r="H166" s="8"/>
      <c r="I166" s="4"/>
      <c r="J166" s="2"/>
      <c r="K166" s="2"/>
      <c r="L166" s="2"/>
      <c r="M166" s="2"/>
      <c r="N166" s="2"/>
      <c r="O166" s="16"/>
      <c r="P166" s="17"/>
      <c r="Q166" s="18"/>
      <c r="R166" s="2"/>
      <c r="S166" s="19"/>
      <c r="T166" s="8"/>
      <c r="U166" s="18"/>
      <c r="V166" s="19"/>
      <c r="W166" s="20"/>
    </row>
    <row r="167" spans="1:23">
      <c r="A167" s="230"/>
      <c r="B167" s="49">
        <f t="shared" si="2"/>
        <v>0</v>
      </c>
      <c r="C167" s="15"/>
      <c r="D167" s="2"/>
      <c r="E167" s="36"/>
      <c r="F167" s="8"/>
      <c r="G167" s="8"/>
      <c r="H167" s="8"/>
      <c r="I167" s="4"/>
      <c r="J167" s="2"/>
      <c r="K167" s="2"/>
      <c r="L167" s="2"/>
      <c r="M167" s="2"/>
      <c r="N167" s="2"/>
      <c r="O167" s="16"/>
      <c r="P167" s="17"/>
      <c r="Q167" s="18"/>
      <c r="R167" s="2"/>
      <c r="S167" s="19"/>
      <c r="T167" s="8"/>
      <c r="U167" s="18"/>
      <c r="V167" s="19"/>
      <c r="W167" s="20"/>
    </row>
    <row r="168" spans="1:23">
      <c r="A168" s="230"/>
      <c r="B168" s="49">
        <f t="shared" si="2"/>
        <v>0</v>
      </c>
      <c r="C168" s="21"/>
      <c r="D168" s="5"/>
      <c r="E168" s="37"/>
      <c r="F168" s="9"/>
      <c r="G168" s="9"/>
      <c r="H168" s="9"/>
      <c r="I168" s="10"/>
      <c r="J168" s="5"/>
      <c r="K168" s="5"/>
      <c r="L168" s="5"/>
      <c r="M168" s="5"/>
      <c r="N168" s="5"/>
      <c r="O168" s="22"/>
      <c r="P168" s="23"/>
      <c r="Q168" s="24"/>
      <c r="R168" s="5"/>
      <c r="S168" s="25"/>
      <c r="T168" s="9"/>
      <c r="U168" s="24"/>
      <c r="V168" s="25"/>
      <c r="W168" s="26"/>
    </row>
    <row r="169" spans="1:23" ht="18">
      <c r="A169" s="230" t="s">
        <v>627</v>
      </c>
      <c r="B169" s="49" t="str">
        <f t="shared" si="2"/>
        <v>H2O</v>
      </c>
      <c r="C169" s="15" t="s">
        <v>1063</v>
      </c>
      <c r="D169" s="2" t="s">
        <v>627</v>
      </c>
      <c r="E169" s="36"/>
      <c r="F169" s="8"/>
      <c r="G169" s="8"/>
      <c r="H169" s="8"/>
      <c r="I169" s="4"/>
      <c r="J169" s="2"/>
      <c r="K169" s="2"/>
      <c r="L169" s="2"/>
      <c r="M169" s="2" t="s">
        <v>21</v>
      </c>
      <c r="N169" s="2"/>
      <c r="O169" s="57"/>
      <c r="P169" s="17"/>
      <c r="Q169" s="18"/>
      <c r="R169" s="2"/>
      <c r="S169" s="19"/>
      <c r="T169" s="8"/>
      <c r="U169" s="18"/>
      <c r="V169" s="19"/>
      <c r="W169" s="20"/>
    </row>
    <row r="170" spans="1:23">
      <c r="A170" s="230"/>
      <c r="B170" s="49" t="str">
        <f t="shared" si="2"/>
        <v>SiO2</v>
      </c>
      <c r="C170" s="15"/>
      <c r="D170" s="2"/>
      <c r="E170" s="36"/>
      <c r="F170" s="8"/>
      <c r="G170" s="8"/>
      <c r="H170" s="8"/>
      <c r="I170" s="4"/>
      <c r="J170" s="2"/>
      <c r="K170" s="2"/>
      <c r="L170" s="2"/>
      <c r="M170" s="2" t="s">
        <v>140</v>
      </c>
      <c r="N170" s="2"/>
      <c r="O170" s="57"/>
      <c r="P170" s="17"/>
      <c r="Q170" s="18"/>
      <c r="R170" s="2"/>
      <c r="S170" s="19"/>
      <c r="T170" s="8"/>
      <c r="U170" s="18"/>
      <c r="V170" s="19"/>
      <c r="W170" s="20"/>
    </row>
    <row r="171" spans="1:23">
      <c r="A171" s="230"/>
      <c r="B171" s="49">
        <f t="shared" si="2"/>
        <v>0</v>
      </c>
      <c r="C171" s="15"/>
      <c r="D171" s="2"/>
      <c r="E171" s="36"/>
      <c r="F171" s="8"/>
      <c r="G171" s="8"/>
      <c r="H171" s="8"/>
      <c r="I171" s="4"/>
      <c r="J171" s="2"/>
      <c r="K171" s="2"/>
      <c r="L171" s="2"/>
      <c r="M171" s="2"/>
      <c r="N171" s="2"/>
      <c r="O171" s="57"/>
      <c r="P171" s="17"/>
      <c r="Q171" s="18"/>
      <c r="R171" s="2"/>
      <c r="S171" s="19"/>
      <c r="T171" s="8"/>
      <c r="U171" s="18"/>
      <c r="V171" s="19"/>
      <c r="W171" s="20"/>
    </row>
    <row r="172" spans="1:23">
      <c r="A172" s="230"/>
      <c r="B172" s="49">
        <f t="shared" si="2"/>
        <v>0</v>
      </c>
      <c r="C172" s="21"/>
      <c r="D172" s="5"/>
      <c r="E172" s="37"/>
      <c r="F172" s="9"/>
      <c r="G172" s="9"/>
      <c r="H172" s="9"/>
      <c r="I172" s="10"/>
      <c r="J172" s="5"/>
      <c r="K172" s="5"/>
      <c r="L172" s="5"/>
      <c r="M172" s="5"/>
      <c r="N172" s="5"/>
      <c r="O172" s="53"/>
      <c r="P172" s="23"/>
      <c r="Q172" s="24"/>
      <c r="R172" s="5"/>
      <c r="S172" s="25"/>
      <c r="T172" s="9"/>
      <c r="U172" s="24"/>
      <c r="V172" s="25"/>
      <c r="W172" s="26"/>
    </row>
    <row r="173" spans="1:23">
      <c r="A173" s="230" t="s">
        <v>131</v>
      </c>
      <c r="B173" s="49" t="str">
        <f t="shared" si="2"/>
        <v>Regolith</v>
      </c>
      <c r="C173" s="15" t="s">
        <v>129</v>
      </c>
      <c r="D173" s="2" t="s">
        <v>131</v>
      </c>
      <c r="E173" s="36"/>
      <c r="F173" s="8" t="s">
        <v>135</v>
      </c>
      <c r="G173" s="8"/>
      <c r="H173" s="8"/>
      <c r="I173" s="4"/>
      <c r="J173" s="2"/>
      <c r="K173" s="2" t="s">
        <v>41</v>
      </c>
      <c r="L173" s="2"/>
      <c r="M173" s="2" t="s">
        <v>132</v>
      </c>
      <c r="N173" s="2"/>
      <c r="O173" s="16"/>
      <c r="P173" s="17"/>
      <c r="Q173" s="18"/>
      <c r="R173" s="2" t="s">
        <v>136</v>
      </c>
      <c r="S173" s="19"/>
      <c r="T173" s="8"/>
      <c r="U173" s="18"/>
      <c r="V173" s="19"/>
      <c r="W173" s="20"/>
    </row>
    <row r="174" spans="1:23">
      <c r="A174" s="230"/>
      <c r="B174" s="49" t="str">
        <f t="shared" si="2"/>
        <v>(martian)</v>
      </c>
      <c r="C174" s="15"/>
      <c r="D174" s="2"/>
      <c r="E174" s="36"/>
      <c r="F174" s="8"/>
      <c r="G174" s="8"/>
      <c r="H174" s="8"/>
      <c r="I174" s="4"/>
      <c r="J174" s="2"/>
      <c r="K174" s="2"/>
      <c r="L174" s="2"/>
      <c r="M174" s="2" t="s">
        <v>133</v>
      </c>
      <c r="N174" s="2"/>
      <c r="O174" s="16"/>
      <c r="P174" s="17"/>
      <c r="Q174" s="18"/>
      <c r="R174" s="2"/>
      <c r="S174" s="19"/>
      <c r="T174" s="8"/>
      <c r="U174" s="18"/>
      <c r="V174" s="19"/>
      <c r="W174" s="20"/>
    </row>
    <row r="175" spans="1:23">
      <c r="A175" s="230"/>
      <c r="B175" s="49">
        <f t="shared" si="2"/>
        <v>0</v>
      </c>
      <c r="C175" s="21"/>
      <c r="D175" s="5"/>
      <c r="E175" s="37"/>
      <c r="F175" s="9"/>
      <c r="G175" s="9"/>
      <c r="H175" s="9"/>
      <c r="I175" s="10"/>
      <c r="J175" s="5"/>
      <c r="K175" s="5"/>
      <c r="L175" s="5"/>
      <c r="M175" s="5"/>
      <c r="N175" s="5"/>
      <c r="O175" s="22"/>
      <c r="P175" s="23"/>
      <c r="Q175" s="24"/>
      <c r="R175" s="5"/>
      <c r="S175" s="25"/>
      <c r="T175" s="9"/>
      <c r="U175" s="24"/>
      <c r="V175" s="25"/>
      <c r="W175" s="26"/>
    </row>
    <row r="176" spans="1:23" ht="18">
      <c r="A176" s="230" t="s">
        <v>1242</v>
      </c>
      <c r="B176" s="49" t="str">
        <f t="shared" si="2"/>
        <v>H2O</v>
      </c>
      <c r="C176" s="63" t="s">
        <v>1063</v>
      </c>
      <c r="D176" s="64" t="s">
        <v>185</v>
      </c>
      <c r="E176" s="65" t="s">
        <v>1243</v>
      </c>
      <c r="F176" s="8" t="s">
        <v>1253</v>
      </c>
      <c r="G176" s="8" t="s">
        <v>483</v>
      </c>
      <c r="H176" s="8" t="s">
        <v>1275</v>
      </c>
      <c r="I176" s="4" t="s">
        <v>1276</v>
      </c>
      <c r="J176" s="156" t="s">
        <v>1249</v>
      </c>
      <c r="K176" s="2" t="s">
        <v>920</v>
      </c>
      <c r="L176" s="2" t="s">
        <v>1277</v>
      </c>
      <c r="M176" s="2" t="s">
        <v>21</v>
      </c>
      <c r="N176" s="2" t="s">
        <v>1271</v>
      </c>
      <c r="O176" s="140" t="s">
        <v>1260</v>
      </c>
      <c r="P176" s="17"/>
      <c r="Q176" s="18"/>
      <c r="R176" s="2"/>
      <c r="S176" s="19" t="s">
        <v>1278</v>
      </c>
      <c r="T176" s="8" t="s">
        <v>1291</v>
      </c>
      <c r="U176" s="18" t="s">
        <v>1279</v>
      </c>
      <c r="V176" s="19"/>
      <c r="W176" s="20"/>
    </row>
    <row r="177" spans="1:23" ht="17.25">
      <c r="A177" s="230"/>
      <c r="B177" s="49" t="str">
        <f t="shared" si="2"/>
        <v>(natural snow)</v>
      </c>
      <c r="C177" s="78"/>
      <c r="D177" s="79"/>
      <c r="E177" s="80" t="s">
        <v>1244</v>
      </c>
      <c r="F177" s="8" t="s">
        <v>1273</v>
      </c>
      <c r="G177" s="8"/>
      <c r="H177" s="207" t="s">
        <v>1251</v>
      </c>
      <c r="I177" s="4" t="s">
        <v>1252</v>
      </c>
      <c r="J177" s="2" t="s">
        <v>1250</v>
      </c>
      <c r="K177" s="2"/>
      <c r="L177" s="2"/>
      <c r="M177" s="2" t="s">
        <v>1248</v>
      </c>
      <c r="N177" s="2" t="s">
        <v>1272</v>
      </c>
      <c r="O177" s="140" t="s">
        <v>1254</v>
      </c>
      <c r="P177" s="17"/>
      <c r="Q177" s="18"/>
      <c r="R177" s="2"/>
      <c r="S177" s="19" t="s">
        <v>1283</v>
      </c>
      <c r="T177" s="8" t="s">
        <v>1290</v>
      </c>
      <c r="U177" s="18"/>
      <c r="V177" s="19"/>
      <c r="W177" s="20"/>
    </row>
    <row r="178" spans="1:23" ht="17.25">
      <c r="A178" s="230"/>
      <c r="B178" s="49">
        <f t="shared" si="2"/>
        <v>0</v>
      </c>
      <c r="C178" s="78"/>
      <c r="D178" s="79"/>
      <c r="E178" s="80"/>
      <c r="F178" s="8" t="s">
        <v>1274</v>
      </c>
      <c r="G178" s="8"/>
      <c r="H178" s="8"/>
      <c r="I178" s="4"/>
      <c r="J178" s="2" t="s">
        <v>1270</v>
      </c>
      <c r="K178" s="2"/>
      <c r="L178" s="2"/>
      <c r="M178" s="2"/>
      <c r="N178" s="2"/>
      <c r="O178" s="140" t="s">
        <v>1255</v>
      </c>
      <c r="P178" s="17"/>
      <c r="Q178" s="18"/>
      <c r="R178" s="2"/>
      <c r="S178" s="19" t="s">
        <v>1284</v>
      </c>
      <c r="T178" s="8"/>
      <c r="U178" s="18"/>
      <c r="V178" s="19"/>
      <c r="W178" s="20"/>
    </row>
    <row r="179" spans="1:23">
      <c r="A179" s="230"/>
      <c r="B179" s="49">
        <f t="shared" si="2"/>
        <v>0</v>
      </c>
      <c r="C179" s="78"/>
      <c r="D179" s="79"/>
      <c r="E179" s="80"/>
      <c r="F179" s="8"/>
      <c r="G179" s="8"/>
      <c r="H179" s="8"/>
      <c r="I179" s="4"/>
      <c r="J179" s="2"/>
      <c r="K179" s="2"/>
      <c r="L179" s="2"/>
      <c r="M179" s="2"/>
      <c r="N179" s="2"/>
      <c r="O179" s="140" t="s">
        <v>1257</v>
      </c>
      <c r="P179" s="17"/>
      <c r="Q179" s="18"/>
      <c r="R179" s="2"/>
      <c r="S179" s="19" t="s">
        <v>1286</v>
      </c>
      <c r="T179" s="8"/>
      <c r="U179" s="18"/>
      <c r="V179" s="19"/>
      <c r="W179" s="20"/>
    </row>
    <row r="180" spans="1:23">
      <c r="A180" s="230"/>
      <c r="B180" s="49">
        <f t="shared" si="2"/>
        <v>0</v>
      </c>
      <c r="C180" s="78"/>
      <c r="D180" s="79"/>
      <c r="E180" s="80"/>
      <c r="F180" s="8"/>
      <c r="G180" s="8"/>
      <c r="H180" s="8"/>
      <c r="I180" s="4"/>
      <c r="J180" s="2"/>
      <c r="K180" s="2"/>
      <c r="L180" s="2"/>
      <c r="M180" s="2"/>
      <c r="N180" s="2"/>
      <c r="O180" s="140" t="s">
        <v>1256</v>
      </c>
      <c r="P180" s="17"/>
      <c r="Q180" s="18"/>
      <c r="R180" s="2"/>
      <c r="S180" s="19" t="s">
        <v>1280</v>
      </c>
      <c r="T180" s="8"/>
      <c r="U180" s="18"/>
      <c r="V180" s="19"/>
      <c r="W180" s="20"/>
    </row>
    <row r="181" spans="1:23">
      <c r="A181" s="230"/>
      <c r="B181" s="49">
        <f t="shared" si="2"/>
        <v>0</v>
      </c>
      <c r="C181" s="78"/>
      <c r="D181" s="79"/>
      <c r="E181" s="80"/>
      <c r="F181" s="8"/>
      <c r="G181" s="8"/>
      <c r="H181" s="8"/>
      <c r="I181" s="4"/>
      <c r="J181" s="2"/>
      <c r="K181" s="2"/>
      <c r="L181" s="2"/>
      <c r="M181" s="2"/>
      <c r="N181" s="2"/>
      <c r="O181" s="140" t="s">
        <v>1258</v>
      </c>
      <c r="P181" s="17"/>
      <c r="Q181" s="18"/>
      <c r="R181" s="2"/>
      <c r="S181" s="19" t="s">
        <v>1281</v>
      </c>
      <c r="T181" s="8"/>
      <c r="U181" s="18"/>
      <c r="V181" s="19"/>
      <c r="W181" s="20"/>
    </row>
    <row r="182" spans="1:23">
      <c r="A182" s="230"/>
      <c r="C182" s="78"/>
      <c r="D182" s="79"/>
      <c r="E182" s="80"/>
      <c r="F182" s="8"/>
      <c r="G182" s="8"/>
      <c r="H182" s="8"/>
      <c r="I182" s="4"/>
      <c r="J182" s="2"/>
      <c r="K182" s="2"/>
      <c r="L182" s="2"/>
      <c r="M182" s="2"/>
      <c r="N182" s="2"/>
      <c r="O182" s="140" t="s">
        <v>1259</v>
      </c>
      <c r="P182" s="17"/>
      <c r="Q182" s="18"/>
      <c r="R182" s="2"/>
      <c r="S182" s="19" t="s">
        <v>1282</v>
      </c>
      <c r="T182" s="8"/>
      <c r="U182" s="18"/>
      <c r="V182" s="19"/>
      <c r="W182" s="20"/>
    </row>
    <row r="183" spans="1:23">
      <c r="A183" s="230"/>
      <c r="C183" s="78"/>
      <c r="D183" s="79"/>
      <c r="E183" s="80"/>
      <c r="F183" s="8"/>
      <c r="G183" s="8"/>
      <c r="H183" s="8"/>
      <c r="I183" s="4"/>
      <c r="J183" s="2"/>
      <c r="K183" s="2"/>
      <c r="L183" s="2"/>
      <c r="M183" s="2"/>
      <c r="N183" s="2"/>
      <c r="O183" s="140" t="s">
        <v>1261</v>
      </c>
      <c r="P183" s="17"/>
      <c r="Q183" s="18"/>
      <c r="R183" s="2"/>
      <c r="S183" s="19" t="s">
        <v>1288</v>
      </c>
      <c r="T183" s="8"/>
      <c r="U183" s="18"/>
      <c r="V183" s="19"/>
      <c r="W183" s="20"/>
    </row>
    <row r="184" spans="1:23">
      <c r="A184" s="230"/>
      <c r="C184" s="78"/>
      <c r="D184" s="79"/>
      <c r="E184" s="80"/>
      <c r="F184" s="8"/>
      <c r="G184" s="8"/>
      <c r="H184" s="8"/>
      <c r="I184" s="4"/>
      <c r="J184" s="2"/>
      <c r="K184" s="2"/>
      <c r="L184" s="2"/>
      <c r="M184" s="2"/>
      <c r="N184" s="2"/>
      <c r="O184" s="140"/>
      <c r="P184" s="17"/>
      <c r="Q184" s="18"/>
      <c r="R184" s="2"/>
      <c r="S184" s="19" t="s">
        <v>1292</v>
      </c>
      <c r="T184" s="8"/>
      <c r="U184" s="18"/>
      <c r="V184" s="19"/>
      <c r="W184" s="20"/>
    </row>
    <row r="185" spans="1:23">
      <c r="A185" s="230"/>
      <c r="C185" s="135"/>
      <c r="D185" s="136"/>
      <c r="E185" s="112"/>
      <c r="F185" s="82"/>
      <c r="G185" s="82"/>
      <c r="H185" s="82"/>
      <c r="I185" s="150"/>
      <c r="J185" s="83"/>
      <c r="K185" s="83"/>
      <c r="L185" s="83"/>
      <c r="M185" s="83"/>
      <c r="N185" s="83"/>
      <c r="O185" s="85"/>
      <c r="P185" s="86"/>
      <c r="Q185" s="84"/>
      <c r="R185" s="83"/>
      <c r="S185" s="87" t="s">
        <v>1293</v>
      </c>
      <c r="T185" s="82"/>
      <c r="U185" s="84"/>
      <c r="V185" s="87"/>
      <c r="W185" s="88"/>
    </row>
    <row r="186" spans="1:23" ht="18">
      <c r="A186" s="230"/>
      <c r="B186" s="49" t="str">
        <f t="shared" si="2"/>
        <v>H2O</v>
      </c>
      <c r="C186" s="78"/>
      <c r="D186" s="79"/>
      <c r="E186" s="80" t="s">
        <v>1245</v>
      </c>
      <c r="F186" s="8" t="s">
        <v>260</v>
      </c>
      <c r="G186" s="8"/>
      <c r="H186" s="8"/>
      <c r="I186" s="4"/>
      <c r="J186" s="156" t="s">
        <v>1262</v>
      </c>
      <c r="K186" s="2"/>
      <c r="L186" s="2"/>
      <c r="M186" s="2" t="s">
        <v>21</v>
      </c>
      <c r="N186" s="2" t="s">
        <v>1271</v>
      </c>
      <c r="O186" s="140" t="s">
        <v>1266</v>
      </c>
      <c r="P186" s="17"/>
      <c r="Q186" s="18"/>
      <c r="R186" s="2"/>
      <c r="S186" s="19" t="s">
        <v>1287</v>
      </c>
      <c r="T186" s="8" t="s">
        <v>1295</v>
      </c>
      <c r="U186" s="18" t="s">
        <v>1279</v>
      </c>
      <c r="V186" s="19"/>
      <c r="W186" s="20"/>
    </row>
    <row r="187" spans="1:23">
      <c r="A187" s="230"/>
      <c r="B187" s="49" t="str">
        <f t="shared" si="2"/>
        <v>(natural snow)</v>
      </c>
      <c r="C187" s="78"/>
      <c r="D187" s="79"/>
      <c r="E187" s="80"/>
      <c r="F187" s="8"/>
      <c r="G187" s="8"/>
      <c r="H187" s="8"/>
      <c r="I187" s="4"/>
      <c r="J187" s="2" t="s">
        <v>1263</v>
      </c>
      <c r="K187" s="2"/>
      <c r="L187" s="2"/>
      <c r="M187" s="2" t="s">
        <v>1248</v>
      </c>
      <c r="N187" s="2" t="s">
        <v>1272</v>
      </c>
      <c r="O187" s="140" t="s">
        <v>1267</v>
      </c>
      <c r="P187" s="17"/>
      <c r="Q187" s="18"/>
      <c r="R187" s="2"/>
      <c r="S187" s="19" t="s">
        <v>1285</v>
      </c>
      <c r="T187" s="8"/>
      <c r="U187" s="18"/>
      <c r="V187" s="19"/>
      <c r="W187" s="20"/>
    </row>
    <row r="188" spans="1:23">
      <c r="A188" s="230"/>
      <c r="B188" s="225" t="str">
        <f t="shared" si="2"/>
        <v>silicate</v>
      </c>
      <c r="C188" s="78"/>
      <c r="D188" s="79"/>
      <c r="E188" s="80"/>
      <c r="F188" s="8"/>
      <c r="G188" s="8"/>
      <c r="H188" s="8"/>
      <c r="I188" s="4"/>
      <c r="J188" s="2" t="s">
        <v>1264</v>
      </c>
      <c r="K188" s="2"/>
      <c r="L188" s="2"/>
      <c r="M188" s="2" t="s">
        <v>1246</v>
      </c>
      <c r="N188" s="2"/>
      <c r="O188" s="140" t="s">
        <v>1268</v>
      </c>
      <c r="P188" s="17"/>
      <c r="Q188" s="18"/>
      <c r="R188" s="2"/>
      <c r="S188" s="19" t="s">
        <v>1289</v>
      </c>
      <c r="T188" s="8"/>
      <c r="U188" s="18"/>
      <c r="V188" s="19"/>
      <c r="W188" s="20"/>
    </row>
    <row r="189" spans="1:23" ht="18">
      <c r="A189" s="230"/>
      <c r="B189" s="49" t="str">
        <f t="shared" si="2"/>
        <v>(Al2Si4O10(OH)2)</v>
      </c>
      <c r="C189" s="78"/>
      <c r="D189" s="79"/>
      <c r="E189" s="80"/>
      <c r="F189" s="8"/>
      <c r="G189" s="8"/>
      <c r="H189" s="8"/>
      <c r="I189" s="4"/>
      <c r="J189" s="2" t="s">
        <v>1265</v>
      </c>
      <c r="K189" s="2"/>
      <c r="L189" s="2"/>
      <c r="M189" s="2" t="s">
        <v>1247</v>
      </c>
      <c r="N189" s="2"/>
      <c r="O189" s="140" t="s">
        <v>1269</v>
      </c>
      <c r="P189" s="17"/>
      <c r="Q189" s="18"/>
      <c r="R189" s="2"/>
      <c r="S189" s="19" t="s">
        <v>1294</v>
      </c>
      <c r="T189" s="8"/>
      <c r="U189" s="18"/>
      <c r="V189" s="19"/>
      <c r="W189" s="20"/>
    </row>
    <row r="190" spans="1:23">
      <c r="A190" s="230"/>
      <c r="B190" s="49" t="str">
        <f t="shared" si="2"/>
        <v>mix 1:1</v>
      </c>
      <c r="C190" s="157"/>
      <c r="D190" s="158"/>
      <c r="E190" s="111"/>
      <c r="F190" s="9"/>
      <c r="G190" s="9"/>
      <c r="H190" s="9"/>
      <c r="I190" s="10"/>
      <c r="J190" s="5" t="s">
        <v>1270</v>
      </c>
      <c r="K190" s="5"/>
      <c r="L190" s="5"/>
      <c r="M190" s="5" t="s">
        <v>1201</v>
      </c>
      <c r="N190" s="5"/>
      <c r="O190" s="53"/>
      <c r="P190" s="23"/>
      <c r="Q190" s="24"/>
      <c r="R190" s="5"/>
      <c r="S190" s="25"/>
      <c r="T190" s="9"/>
      <c r="U190" s="24"/>
      <c r="V190" s="25"/>
      <c r="W190" s="26"/>
    </row>
    <row r="191" spans="1:23" ht="17.25">
      <c r="A191" s="230" t="s">
        <v>1305</v>
      </c>
      <c r="B191" s="49" t="str">
        <f t="shared" si="2"/>
        <v>SiO2</v>
      </c>
      <c r="C191" s="15" t="s">
        <v>39</v>
      </c>
      <c r="D191" s="2">
        <v>2000</v>
      </c>
      <c r="E191" s="36"/>
      <c r="F191" s="8"/>
      <c r="G191" s="8"/>
      <c r="H191" s="8"/>
      <c r="I191" s="4"/>
      <c r="J191" s="2" t="s">
        <v>89</v>
      </c>
      <c r="K191" s="2" t="s">
        <v>41</v>
      </c>
      <c r="L191" s="2"/>
      <c r="M191" s="2" t="s">
        <v>42</v>
      </c>
      <c r="N191" s="2"/>
      <c r="O191" s="16"/>
      <c r="P191" s="17"/>
      <c r="Q191" s="18" t="s">
        <v>45</v>
      </c>
      <c r="R191" s="2"/>
      <c r="S191" s="19"/>
      <c r="T191" s="8"/>
      <c r="U191" s="18"/>
      <c r="V191" s="19"/>
      <c r="W191" s="20"/>
    </row>
    <row r="192" spans="1:23">
      <c r="A192" s="230"/>
      <c r="B192" s="49">
        <f t="shared" si="2"/>
        <v>0</v>
      </c>
      <c r="C192" s="15"/>
      <c r="D192" s="2"/>
      <c r="E192" s="36"/>
      <c r="F192" s="8"/>
      <c r="G192" s="8"/>
      <c r="H192" s="8"/>
      <c r="I192" s="4"/>
      <c r="J192" s="2"/>
      <c r="K192" s="2"/>
      <c r="L192" s="2"/>
      <c r="M192" s="2"/>
      <c r="N192" s="2"/>
      <c r="O192" s="16"/>
      <c r="P192" s="17"/>
      <c r="Q192" s="18"/>
      <c r="R192" s="2"/>
      <c r="S192" s="19"/>
      <c r="T192" s="8"/>
      <c r="U192" s="18"/>
      <c r="V192" s="19"/>
      <c r="W192" s="20"/>
    </row>
    <row r="193" spans="1:23">
      <c r="A193" s="230"/>
      <c r="B193" s="49">
        <f t="shared" si="2"/>
        <v>0</v>
      </c>
      <c r="C193" s="15"/>
      <c r="D193" s="2"/>
      <c r="E193" s="36"/>
      <c r="F193" s="8"/>
      <c r="G193" s="8"/>
      <c r="H193" s="8"/>
      <c r="I193" s="4"/>
      <c r="J193" s="2"/>
      <c r="K193" s="2"/>
      <c r="L193" s="2"/>
      <c r="M193" s="2"/>
      <c r="N193" s="2"/>
      <c r="O193" s="16"/>
      <c r="P193" s="17"/>
      <c r="Q193" s="18"/>
      <c r="R193" s="2"/>
      <c r="S193" s="19"/>
      <c r="T193" s="8"/>
      <c r="U193" s="18"/>
      <c r="V193" s="19"/>
      <c r="W193" s="20"/>
    </row>
    <row r="194" spans="1:23">
      <c r="A194" s="230"/>
      <c r="B194" s="49">
        <f t="shared" si="2"/>
        <v>0</v>
      </c>
      <c r="C194" s="21"/>
      <c r="D194" s="5"/>
      <c r="E194" s="37"/>
      <c r="F194" s="9"/>
      <c r="G194" s="9"/>
      <c r="H194" s="9"/>
      <c r="I194" s="10"/>
      <c r="J194" s="5"/>
      <c r="K194" s="5"/>
      <c r="L194" s="5"/>
      <c r="M194" s="5"/>
      <c r="N194" s="5"/>
      <c r="O194" s="22"/>
      <c r="P194" s="23"/>
      <c r="Q194" s="24"/>
      <c r="R194" s="5"/>
      <c r="S194" s="25"/>
      <c r="T194" s="9"/>
      <c r="U194" s="24"/>
      <c r="V194" s="25"/>
      <c r="W194" s="26"/>
    </row>
    <row r="195" spans="1:23" ht="17.25">
      <c r="A195" s="230"/>
      <c r="B195" s="49" t="str">
        <f t="shared" ref="B195:B206" si="3">IF(M195="H2O", "H2O", IF(M195="silica", "SiO2", IF(M195="dust", "SiO2", IF(M195="SiO2", "SiO2", IF(M195="CO2", "CO2", IF(M195="glass", "Glass", IF(M195="regolith", "Regolith", M195)))))))</f>
        <v>SiO2</v>
      </c>
      <c r="C195" s="15" t="s">
        <v>39</v>
      </c>
      <c r="D195" s="2">
        <v>2000</v>
      </c>
      <c r="E195" s="36"/>
      <c r="F195" s="8"/>
      <c r="G195" s="8"/>
      <c r="H195" s="8"/>
      <c r="I195" s="4"/>
      <c r="J195" s="2" t="s">
        <v>89</v>
      </c>
      <c r="K195" s="2" t="s">
        <v>41</v>
      </c>
      <c r="L195" s="2"/>
      <c r="M195" s="2" t="s">
        <v>42</v>
      </c>
      <c r="N195" s="2"/>
      <c r="O195" s="57"/>
      <c r="P195" s="17"/>
      <c r="Q195" s="18" t="s">
        <v>45</v>
      </c>
      <c r="R195" s="2"/>
      <c r="S195" s="19"/>
      <c r="T195" s="8"/>
      <c r="U195" s="18"/>
      <c r="V195" s="19"/>
      <c r="W195" s="20"/>
    </row>
    <row r="196" spans="1:23">
      <c r="A196" s="230"/>
      <c r="B196" s="49">
        <f t="shared" si="3"/>
        <v>0</v>
      </c>
      <c r="C196" s="15"/>
      <c r="D196" s="2"/>
      <c r="E196" s="36"/>
      <c r="F196" s="8"/>
      <c r="G196" s="8"/>
      <c r="H196" s="8"/>
      <c r="I196" s="4"/>
      <c r="J196" s="2"/>
      <c r="K196" s="2"/>
      <c r="L196" s="2"/>
      <c r="M196" s="2"/>
      <c r="N196" s="2"/>
      <c r="O196" s="57"/>
      <c r="P196" s="17"/>
      <c r="Q196" s="18"/>
      <c r="R196" s="2"/>
      <c r="S196" s="19"/>
      <c r="T196" s="8"/>
      <c r="U196" s="18"/>
      <c r="V196" s="19"/>
      <c r="W196" s="20"/>
    </row>
    <row r="197" spans="1:23">
      <c r="A197" s="230"/>
      <c r="B197" s="49">
        <f t="shared" si="3"/>
        <v>0</v>
      </c>
      <c r="C197" s="15"/>
      <c r="D197" s="2"/>
      <c r="E197" s="36"/>
      <c r="F197" s="8"/>
      <c r="G197" s="8"/>
      <c r="H197" s="8"/>
      <c r="I197" s="4"/>
      <c r="J197" s="2"/>
      <c r="K197" s="2"/>
      <c r="L197" s="2"/>
      <c r="M197" s="2"/>
      <c r="N197" s="2"/>
      <c r="O197" s="57"/>
      <c r="P197" s="17"/>
      <c r="Q197" s="18"/>
      <c r="R197" s="2"/>
      <c r="S197" s="19"/>
      <c r="T197" s="8"/>
      <c r="U197" s="18"/>
      <c r="V197" s="19"/>
      <c r="W197" s="20"/>
    </row>
    <row r="198" spans="1:23">
      <c r="A198" s="230"/>
      <c r="B198" s="49">
        <f t="shared" si="3"/>
        <v>0</v>
      </c>
      <c r="C198" s="21"/>
      <c r="D198" s="5"/>
      <c r="E198" s="37"/>
      <c r="F198" s="9"/>
      <c r="G198" s="9"/>
      <c r="H198" s="9"/>
      <c r="I198" s="10"/>
      <c r="J198" s="5"/>
      <c r="K198" s="5"/>
      <c r="L198" s="5"/>
      <c r="M198" s="5"/>
      <c r="N198" s="5"/>
      <c r="O198" s="53"/>
      <c r="P198" s="23"/>
      <c r="Q198" s="24"/>
      <c r="R198" s="5"/>
      <c r="S198" s="25"/>
      <c r="T198" s="9"/>
      <c r="U198" s="24"/>
      <c r="V198" s="25"/>
      <c r="W198" s="26"/>
    </row>
    <row r="199" spans="1:23" ht="18">
      <c r="A199" s="230"/>
      <c r="B199" s="49" t="str">
        <f t="shared" si="3"/>
        <v>SiO2</v>
      </c>
      <c r="C199" s="15" t="s">
        <v>142</v>
      </c>
      <c r="D199" s="2" t="s">
        <v>180</v>
      </c>
      <c r="E199" s="36"/>
      <c r="F199" s="8"/>
      <c r="G199" s="8"/>
      <c r="H199" s="8"/>
      <c r="I199" s="4"/>
      <c r="J199" s="2"/>
      <c r="K199" s="2"/>
      <c r="L199" s="2"/>
      <c r="M199" s="2" t="s">
        <v>457</v>
      </c>
      <c r="N199" s="2"/>
      <c r="O199" s="57"/>
      <c r="P199" s="17" t="s">
        <v>599</v>
      </c>
      <c r="Q199" s="18" t="s">
        <v>601</v>
      </c>
      <c r="R199" s="2"/>
      <c r="S199" s="19"/>
      <c r="T199" s="8"/>
      <c r="U199" s="18"/>
      <c r="V199" s="19"/>
      <c r="W199" s="20"/>
    </row>
    <row r="200" spans="1:23" ht="17.25">
      <c r="A200" s="230"/>
      <c r="B200" s="49" t="str">
        <f t="shared" si="3"/>
        <v>coated with</v>
      </c>
      <c r="C200" s="15"/>
      <c r="D200" s="2"/>
      <c r="E200" s="36"/>
      <c r="F200" s="8"/>
      <c r="G200" s="8"/>
      <c r="H200" s="8"/>
      <c r="I200" s="4"/>
      <c r="J200" s="2"/>
      <c r="K200" s="2"/>
      <c r="L200" s="2"/>
      <c r="M200" s="2" t="s">
        <v>598</v>
      </c>
      <c r="N200" s="2"/>
      <c r="O200" s="57"/>
      <c r="P200" s="17" t="s">
        <v>600</v>
      </c>
      <c r="Q200" s="18" t="s">
        <v>602</v>
      </c>
      <c r="R200" s="2"/>
      <c r="S200" s="19"/>
      <c r="T200" s="8"/>
      <c r="U200" s="18"/>
      <c r="V200" s="19"/>
      <c r="W200" s="20"/>
    </row>
    <row r="201" spans="1:23" ht="18">
      <c r="A201" s="230"/>
      <c r="B201" s="49" t="str">
        <f t="shared" si="3"/>
        <v xml:space="preserve">(CH3)2Si(OCH3)2 </v>
      </c>
      <c r="C201" s="15"/>
      <c r="D201" s="2"/>
      <c r="E201" s="36"/>
      <c r="F201" s="8"/>
      <c r="G201" s="8"/>
      <c r="H201" s="8"/>
      <c r="I201" s="4"/>
      <c r="J201" s="2"/>
      <c r="K201" s="2"/>
      <c r="L201" s="2"/>
      <c r="M201" s="2" t="s">
        <v>597</v>
      </c>
      <c r="N201" s="2"/>
      <c r="O201" s="57"/>
      <c r="P201" s="17"/>
      <c r="Q201" s="18"/>
      <c r="R201" s="2"/>
      <c r="S201" s="19"/>
      <c r="T201" s="8"/>
      <c r="U201" s="18"/>
      <c r="V201" s="19"/>
      <c r="W201" s="20"/>
    </row>
    <row r="202" spans="1:23">
      <c r="A202" s="230"/>
      <c r="B202" s="49">
        <f t="shared" si="3"/>
        <v>0</v>
      </c>
      <c r="C202" s="21"/>
      <c r="D202" s="5"/>
      <c r="E202" s="37"/>
      <c r="F202" s="9"/>
      <c r="G202" s="9"/>
      <c r="H202" s="9"/>
      <c r="I202" s="10"/>
      <c r="J202" s="5"/>
      <c r="K202" s="5"/>
      <c r="L202" s="5"/>
      <c r="M202" s="5"/>
      <c r="N202" s="5"/>
      <c r="O202" s="53"/>
      <c r="P202" s="23"/>
      <c r="Q202" s="24"/>
      <c r="R202" s="5"/>
      <c r="S202" s="25"/>
      <c r="T202" s="9"/>
      <c r="U202" s="24"/>
      <c r="V202" s="25"/>
      <c r="W202" s="26"/>
    </row>
    <row r="203" spans="1:23" ht="18">
      <c r="A203" s="230"/>
      <c r="B203" s="49" t="str">
        <f t="shared" si="3"/>
        <v>H2O</v>
      </c>
      <c r="C203" s="15" t="s">
        <v>1063</v>
      </c>
      <c r="D203" s="2" t="s">
        <v>180</v>
      </c>
      <c r="E203" s="36" t="s">
        <v>1304</v>
      </c>
      <c r="F203" s="8"/>
      <c r="G203" s="8"/>
      <c r="H203" s="8"/>
      <c r="I203" s="4"/>
      <c r="J203" s="2"/>
      <c r="K203" s="2"/>
      <c r="L203" s="2"/>
      <c r="M203" s="2" t="s">
        <v>21</v>
      </c>
      <c r="N203" s="2"/>
      <c r="O203" s="140"/>
      <c r="P203" s="17"/>
      <c r="Q203" s="18"/>
      <c r="R203" s="2"/>
      <c r="S203" s="19"/>
      <c r="T203" s="8"/>
      <c r="U203" s="18"/>
      <c r="V203" s="19"/>
      <c r="W203" s="20"/>
    </row>
    <row r="204" spans="1:23" ht="18">
      <c r="A204" s="230"/>
      <c r="B204" s="49" t="str">
        <f t="shared" si="3"/>
        <v>CO2</v>
      </c>
      <c r="C204" s="15"/>
      <c r="D204" s="2"/>
      <c r="E204" s="36"/>
      <c r="F204" s="8"/>
      <c r="G204" s="8"/>
      <c r="H204" s="8"/>
      <c r="I204" s="4"/>
      <c r="J204" s="2"/>
      <c r="K204" s="2"/>
      <c r="L204" s="2"/>
      <c r="M204" s="2" t="s">
        <v>1062</v>
      </c>
      <c r="N204" s="2"/>
      <c r="O204" s="140"/>
      <c r="P204" s="17"/>
      <c r="Q204" s="18"/>
      <c r="R204" s="2"/>
      <c r="S204" s="19"/>
      <c r="T204" s="8"/>
      <c r="U204" s="18"/>
      <c r="V204" s="19"/>
      <c r="W204" s="20"/>
    </row>
    <row r="205" spans="1:23">
      <c r="A205" s="230"/>
      <c r="B205" s="225" t="str">
        <f t="shared" si="2"/>
        <v>silicate</v>
      </c>
      <c r="C205" s="15"/>
      <c r="D205" s="2"/>
      <c r="E205" s="36"/>
      <c r="F205" s="8"/>
      <c r="G205" s="8"/>
      <c r="H205" s="8"/>
      <c r="I205" s="4"/>
      <c r="J205" s="2"/>
      <c r="K205" s="2"/>
      <c r="L205" s="2"/>
      <c r="M205" s="2" t="s">
        <v>1246</v>
      </c>
      <c r="N205" s="2"/>
      <c r="O205" s="140"/>
      <c r="P205" s="17"/>
      <c r="Q205" s="18"/>
      <c r="R205" s="2"/>
      <c r="S205" s="19"/>
      <c r="T205" s="8"/>
      <c r="U205" s="18"/>
      <c r="V205" s="19"/>
      <c r="W205" s="20"/>
    </row>
    <row r="206" spans="1:23" ht="18">
      <c r="A206" s="230"/>
      <c r="B206" s="49" t="str">
        <f t="shared" si="3"/>
        <v>(Al2Si4O10(OH)2)</v>
      </c>
      <c r="C206" s="21"/>
      <c r="D206" s="5"/>
      <c r="E206" s="37"/>
      <c r="F206" s="9"/>
      <c r="G206" s="9"/>
      <c r="H206" s="9"/>
      <c r="I206" s="10"/>
      <c r="J206" s="5"/>
      <c r="K206" s="5"/>
      <c r="L206" s="5"/>
      <c r="M206" s="5" t="s">
        <v>1247</v>
      </c>
      <c r="N206" s="5"/>
      <c r="O206" s="53"/>
      <c r="P206" s="23"/>
      <c r="Q206" s="24"/>
      <c r="R206" s="5"/>
      <c r="S206" s="25"/>
      <c r="T206" s="9"/>
      <c r="U206" s="24"/>
      <c r="V206" s="25"/>
      <c r="W206" s="26"/>
    </row>
    <row r="207" spans="1:23">
      <c r="A207" s="230" t="s">
        <v>1306</v>
      </c>
      <c r="B207" s="49" t="str">
        <f t="shared" si="2"/>
        <v>Regolith</v>
      </c>
      <c r="C207" s="15" t="s">
        <v>129</v>
      </c>
      <c r="D207" s="2" t="s">
        <v>130</v>
      </c>
      <c r="E207" s="36"/>
      <c r="F207" s="8" t="s">
        <v>135</v>
      </c>
      <c r="G207" s="8"/>
      <c r="H207" s="8"/>
      <c r="I207" s="4"/>
      <c r="J207" s="2"/>
      <c r="K207" s="2" t="s">
        <v>41</v>
      </c>
      <c r="L207" s="2"/>
      <c r="M207" s="2" t="s">
        <v>132</v>
      </c>
      <c r="N207" s="2"/>
      <c r="O207" s="16"/>
      <c r="P207" s="17"/>
      <c r="Q207" s="18"/>
      <c r="R207" s="2" t="s">
        <v>136</v>
      </c>
      <c r="S207" s="19"/>
      <c r="T207" s="8"/>
      <c r="U207" s="18"/>
      <c r="V207" s="19"/>
      <c r="W207" s="20"/>
    </row>
    <row r="208" spans="1:23">
      <c r="A208" s="230"/>
      <c r="B208" s="49" t="str">
        <f t="shared" ref="B208:B340" si="4">IF(M208="H2O", "H2O", IF(M208="silica", "SiO2", IF(M208="dust", "SiO2", IF(M208="SiO2", "SiO2", IF(M208="CO2", "CO2", IF(M208="glass", "Glass", IF(M208="regolith", "Regolith", M208)))))))</f>
        <v>(lunar)</v>
      </c>
      <c r="C208" s="15"/>
      <c r="D208" s="2"/>
      <c r="E208" s="36"/>
      <c r="F208" s="8"/>
      <c r="G208" s="8"/>
      <c r="H208" s="8"/>
      <c r="I208" s="4"/>
      <c r="J208" s="2"/>
      <c r="K208" s="2"/>
      <c r="L208" s="2"/>
      <c r="M208" s="2" t="s">
        <v>134</v>
      </c>
      <c r="N208" s="2"/>
      <c r="O208" s="16"/>
      <c r="P208" s="17"/>
      <c r="Q208" s="18"/>
      <c r="R208" s="2"/>
      <c r="S208" s="19"/>
      <c r="T208" s="8"/>
      <c r="U208" s="18"/>
      <c r="V208" s="19"/>
      <c r="W208" s="20"/>
    </row>
    <row r="209" spans="1:23">
      <c r="A209" s="230"/>
      <c r="B209" s="49">
        <f t="shared" si="4"/>
        <v>0</v>
      </c>
      <c r="C209" s="21"/>
      <c r="D209" s="5"/>
      <c r="E209" s="37"/>
      <c r="F209" s="9"/>
      <c r="G209" s="9"/>
      <c r="H209" s="9"/>
      <c r="I209" s="10"/>
      <c r="J209" s="5"/>
      <c r="K209" s="5"/>
      <c r="L209" s="5"/>
      <c r="M209" s="5"/>
      <c r="N209" s="5"/>
      <c r="O209" s="22"/>
      <c r="P209" s="23"/>
      <c r="Q209" s="24"/>
      <c r="R209" s="5"/>
      <c r="S209" s="25"/>
      <c r="T209" s="9"/>
      <c r="U209" s="24"/>
      <c r="V209" s="25"/>
      <c r="W209" s="26"/>
    </row>
    <row r="210" spans="1:23" ht="18">
      <c r="A210" s="230"/>
      <c r="B210" s="49" t="str">
        <f t="shared" si="4"/>
        <v>H2O</v>
      </c>
      <c r="C210" s="15" t="s">
        <v>1063</v>
      </c>
      <c r="D210" s="2" t="s">
        <v>130</v>
      </c>
      <c r="E210" s="36" t="s">
        <v>1302</v>
      </c>
      <c r="F210" s="8"/>
      <c r="G210" s="8"/>
      <c r="H210" s="8"/>
      <c r="I210" s="4"/>
      <c r="J210" s="2"/>
      <c r="K210" s="2"/>
      <c r="L210" s="2"/>
      <c r="M210" s="2" t="s">
        <v>21</v>
      </c>
      <c r="N210" s="2"/>
      <c r="O210" s="140"/>
      <c r="P210" s="17"/>
      <c r="Q210" s="18"/>
      <c r="R210" s="2"/>
      <c r="S210" s="19"/>
      <c r="T210" s="8"/>
      <c r="U210" s="18"/>
      <c r="V210" s="19"/>
      <c r="W210" s="20"/>
    </row>
    <row r="211" spans="1:23">
      <c r="A211" s="230"/>
      <c r="B211" s="49">
        <f t="shared" si="4"/>
        <v>0</v>
      </c>
      <c r="C211" s="15"/>
      <c r="D211" s="2"/>
      <c r="E211" s="36"/>
      <c r="F211" s="8"/>
      <c r="G211" s="8"/>
      <c r="H211" s="8"/>
      <c r="I211" s="4"/>
      <c r="J211" s="2"/>
      <c r="K211" s="2"/>
      <c r="L211" s="2"/>
      <c r="M211" s="2"/>
      <c r="N211" s="2"/>
      <c r="O211" s="140"/>
      <c r="P211" s="17"/>
      <c r="Q211" s="18"/>
      <c r="R211" s="2"/>
      <c r="S211" s="19"/>
      <c r="T211" s="8"/>
      <c r="U211" s="18"/>
      <c r="V211" s="19"/>
      <c r="W211" s="20"/>
    </row>
    <row r="212" spans="1:23">
      <c r="A212" s="230"/>
      <c r="B212" s="49">
        <f t="shared" si="4"/>
        <v>0</v>
      </c>
      <c r="C212" s="15"/>
      <c r="D212" s="2"/>
      <c r="E212" s="36"/>
      <c r="F212" s="8"/>
      <c r="G212" s="8"/>
      <c r="H212" s="8"/>
      <c r="I212" s="4"/>
      <c r="J212" s="2"/>
      <c r="K212" s="2"/>
      <c r="L212" s="2"/>
      <c r="M212" s="2"/>
      <c r="N212" s="2"/>
      <c r="O212" s="140"/>
      <c r="P212" s="17"/>
      <c r="Q212" s="18"/>
      <c r="R212" s="2"/>
      <c r="S212" s="19"/>
      <c r="T212" s="8"/>
      <c r="U212" s="18"/>
      <c r="V212" s="19"/>
      <c r="W212" s="20"/>
    </row>
    <row r="213" spans="1:23">
      <c r="A213" s="230"/>
      <c r="B213" s="49">
        <f t="shared" si="4"/>
        <v>0</v>
      </c>
      <c r="C213" s="21"/>
      <c r="D213" s="5"/>
      <c r="E213" s="37"/>
      <c r="F213" s="9"/>
      <c r="G213" s="9"/>
      <c r="H213" s="9"/>
      <c r="I213" s="10"/>
      <c r="J213" s="5"/>
      <c r="K213" s="5"/>
      <c r="L213" s="5"/>
      <c r="M213" s="5"/>
      <c r="N213" s="5"/>
      <c r="O213" s="53"/>
      <c r="P213" s="23"/>
      <c r="Q213" s="24"/>
      <c r="R213" s="5"/>
      <c r="S213" s="25"/>
      <c r="T213" s="9"/>
      <c r="U213" s="24"/>
      <c r="V213" s="25"/>
      <c r="W213" s="26"/>
    </row>
    <row r="214" spans="1:23" ht="18">
      <c r="A214" s="230"/>
      <c r="B214" s="49" t="str">
        <f t="shared" si="4"/>
        <v>H2O</v>
      </c>
      <c r="C214" s="15" t="s">
        <v>1317</v>
      </c>
      <c r="D214" s="2" t="s">
        <v>130</v>
      </c>
      <c r="E214" s="36" t="s">
        <v>1318</v>
      </c>
      <c r="F214" s="8"/>
      <c r="G214" s="8"/>
      <c r="H214" s="8"/>
      <c r="I214" s="4"/>
      <c r="J214" s="2"/>
      <c r="K214" s="2"/>
      <c r="L214" s="2"/>
      <c r="M214" s="2" t="s">
        <v>21</v>
      </c>
      <c r="N214" s="2"/>
      <c r="O214" s="140"/>
      <c r="P214" s="17"/>
      <c r="Q214" s="18"/>
      <c r="R214" s="2"/>
      <c r="S214" s="19"/>
      <c r="T214" s="8"/>
      <c r="U214" s="18"/>
      <c r="V214" s="19"/>
      <c r="W214" s="20"/>
    </row>
    <row r="215" spans="1:23">
      <c r="A215" s="230"/>
      <c r="B215" s="49">
        <f t="shared" si="4"/>
        <v>0</v>
      </c>
      <c r="C215" s="15"/>
      <c r="D215" s="2"/>
      <c r="E215" s="36"/>
      <c r="F215" s="8"/>
      <c r="G215" s="8"/>
      <c r="H215" s="8"/>
      <c r="I215" s="4"/>
      <c r="J215" s="2"/>
      <c r="K215" s="2"/>
      <c r="L215" s="2"/>
      <c r="M215" s="2"/>
      <c r="N215" s="2"/>
      <c r="O215" s="140"/>
      <c r="P215" s="17"/>
      <c r="Q215" s="18"/>
      <c r="R215" s="2"/>
      <c r="S215" s="19"/>
      <c r="T215" s="8"/>
      <c r="U215" s="18"/>
      <c r="V215" s="19"/>
      <c r="W215" s="20"/>
    </row>
    <row r="216" spans="1:23">
      <c r="A216" s="230"/>
      <c r="B216" s="49">
        <f t="shared" si="4"/>
        <v>0</v>
      </c>
      <c r="C216" s="15"/>
      <c r="D216" s="2"/>
      <c r="E216" s="36"/>
      <c r="F216" s="8"/>
      <c r="G216" s="8"/>
      <c r="H216" s="8"/>
      <c r="I216" s="4"/>
      <c r="J216" s="2"/>
      <c r="K216" s="2"/>
      <c r="L216" s="2"/>
      <c r="M216" s="2"/>
      <c r="N216" s="2"/>
      <c r="O216" s="140"/>
      <c r="P216" s="17"/>
      <c r="Q216" s="18"/>
      <c r="R216" s="2"/>
      <c r="S216" s="19"/>
      <c r="T216" s="8"/>
      <c r="U216" s="18"/>
      <c r="V216" s="19"/>
      <c r="W216" s="20"/>
    </row>
    <row r="217" spans="1:23">
      <c r="A217" s="230"/>
      <c r="B217" s="49">
        <f t="shared" si="4"/>
        <v>0</v>
      </c>
      <c r="C217" s="21"/>
      <c r="D217" s="5"/>
      <c r="E217" s="37"/>
      <c r="F217" s="9"/>
      <c r="G217" s="9"/>
      <c r="H217" s="9"/>
      <c r="I217" s="10"/>
      <c r="J217" s="5"/>
      <c r="K217" s="5"/>
      <c r="L217" s="5"/>
      <c r="M217" s="5"/>
      <c r="N217" s="5"/>
      <c r="O217" s="53"/>
      <c r="P217" s="23"/>
      <c r="Q217" s="24"/>
      <c r="R217" s="5"/>
      <c r="S217" s="25"/>
      <c r="T217" s="9"/>
      <c r="U217" s="24"/>
      <c r="V217" s="25"/>
      <c r="W217" s="26"/>
    </row>
    <row r="218" spans="1:23" ht="18">
      <c r="A218" s="230"/>
      <c r="B218" s="49" t="str">
        <f t="shared" si="4"/>
        <v>H2O</v>
      </c>
      <c r="C218" s="15" t="s">
        <v>1063</v>
      </c>
      <c r="D218" s="2" t="s">
        <v>130</v>
      </c>
      <c r="E218" s="36" t="s">
        <v>1303</v>
      </c>
      <c r="F218" s="8"/>
      <c r="G218" s="8"/>
      <c r="H218" s="8"/>
      <c r="I218" s="4"/>
      <c r="J218" s="2"/>
      <c r="K218" s="2"/>
      <c r="L218" s="2"/>
      <c r="M218" s="2" t="s">
        <v>21</v>
      </c>
      <c r="N218" s="2"/>
      <c r="O218" s="140"/>
      <c r="P218" s="17"/>
      <c r="Q218" s="18"/>
      <c r="R218" s="2"/>
      <c r="S218" s="19"/>
      <c r="T218" s="8"/>
      <c r="U218" s="18"/>
      <c r="V218" s="19"/>
      <c r="W218" s="20"/>
    </row>
    <row r="219" spans="1:23">
      <c r="A219" s="230"/>
      <c r="B219" s="49">
        <f t="shared" si="4"/>
        <v>0</v>
      </c>
      <c r="C219" s="15"/>
      <c r="D219" s="2"/>
      <c r="E219" s="36"/>
      <c r="F219" s="8"/>
      <c r="G219" s="8"/>
      <c r="H219" s="8"/>
      <c r="I219" s="4"/>
      <c r="J219" s="2"/>
      <c r="K219" s="2"/>
      <c r="L219" s="2"/>
      <c r="M219" s="2"/>
      <c r="N219" s="2"/>
      <c r="O219" s="140"/>
      <c r="P219" s="17"/>
      <c r="Q219" s="18"/>
      <c r="R219" s="2"/>
      <c r="S219" s="19"/>
      <c r="T219" s="8"/>
      <c r="U219" s="18"/>
      <c r="V219" s="19"/>
      <c r="W219" s="20"/>
    </row>
    <row r="220" spans="1:23">
      <c r="A220" s="230"/>
      <c r="B220" s="49">
        <f t="shared" si="4"/>
        <v>0</v>
      </c>
      <c r="C220" s="15"/>
      <c r="D220" s="2"/>
      <c r="E220" s="36"/>
      <c r="F220" s="8"/>
      <c r="G220" s="8"/>
      <c r="H220" s="8"/>
      <c r="I220" s="4"/>
      <c r="J220" s="2"/>
      <c r="K220" s="2"/>
      <c r="L220" s="2"/>
      <c r="M220" s="2"/>
      <c r="N220" s="2"/>
      <c r="O220" s="140"/>
      <c r="P220" s="17"/>
      <c r="Q220" s="18"/>
      <c r="R220" s="2"/>
      <c r="S220" s="19"/>
      <c r="T220" s="8"/>
      <c r="U220" s="18"/>
      <c r="V220" s="19"/>
      <c r="W220" s="20"/>
    </row>
    <row r="221" spans="1:23">
      <c r="A221" s="230"/>
      <c r="B221" s="49">
        <f t="shared" si="4"/>
        <v>0</v>
      </c>
      <c r="C221" s="21"/>
      <c r="D221" s="5"/>
      <c r="E221" s="37"/>
      <c r="F221" s="9"/>
      <c r="G221" s="9"/>
      <c r="H221" s="9"/>
      <c r="I221" s="10"/>
      <c r="J221" s="5"/>
      <c r="K221" s="5"/>
      <c r="L221" s="5"/>
      <c r="M221" s="5"/>
      <c r="N221" s="5"/>
      <c r="O221" s="53"/>
      <c r="P221" s="23"/>
      <c r="Q221" s="24"/>
      <c r="R221" s="5"/>
      <c r="S221" s="25"/>
      <c r="T221" s="9"/>
      <c r="U221" s="24"/>
      <c r="V221" s="25"/>
      <c r="W221" s="26"/>
    </row>
    <row r="222" spans="1:23" ht="18">
      <c r="A222" s="230" t="s">
        <v>1307</v>
      </c>
      <c r="B222" s="49" t="str">
        <f t="shared" si="4"/>
        <v>H2O</v>
      </c>
      <c r="C222" s="63" t="s">
        <v>65</v>
      </c>
      <c r="D222" s="64">
        <v>1998</v>
      </c>
      <c r="E222" s="65" t="s">
        <v>395</v>
      </c>
      <c r="F222" s="8" t="s">
        <v>91</v>
      </c>
      <c r="G222" s="8" t="s">
        <v>83</v>
      </c>
      <c r="H222" s="8">
        <v>1013</v>
      </c>
      <c r="I222" s="4" t="s">
        <v>1325</v>
      </c>
      <c r="J222" s="2" t="s">
        <v>68</v>
      </c>
      <c r="K222" s="2" t="s">
        <v>41</v>
      </c>
      <c r="L222" s="2" t="s">
        <v>70</v>
      </c>
      <c r="M222" s="2" t="s">
        <v>21</v>
      </c>
      <c r="N222" s="2" t="s">
        <v>369</v>
      </c>
      <c r="O222" s="16"/>
      <c r="P222" s="17" t="s">
        <v>466</v>
      </c>
      <c r="Q222" s="18"/>
      <c r="R222" s="2" t="s">
        <v>359</v>
      </c>
      <c r="S222" s="19" t="s">
        <v>169</v>
      </c>
      <c r="T222" s="8" t="s">
        <v>243</v>
      </c>
      <c r="U222" s="18"/>
      <c r="V222" s="19"/>
      <c r="W222" s="20"/>
    </row>
    <row r="223" spans="1:23">
      <c r="A223" s="230"/>
      <c r="B223" s="49">
        <f t="shared" si="4"/>
        <v>0</v>
      </c>
      <c r="C223" s="63"/>
      <c r="D223" s="64"/>
      <c r="E223" s="65"/>
      <c r="F223" s="8" t="s">
        <v>241</v>
      </c>
      <c r="G223" s="8"/>
      <c r="H223" s="8"/>
      <c r="I223" s="4" t="s">
        <v>235</v>
      </c>
      <c r="J223" s="2" t="s">
        <v>365</v>
      </c>
      <c r="K223" s="2" t="s">
        <v>69</v>
      </c>
      <c r="L223" s="2"/>
      <c r="M223" s="2"/>
      <c r="N223" s="2" t="s">
        <v>370</v>
      </c>
      <c r="O223" s="16"/>
      <c r="P223" s="17" t="s">
        <v>364</v>
      </c>
      <c r="Q223" s="18"/>
      <c r="R223" s="2" t="s">
        <v>360</v>
      </c>
      <c r="S223" s="19" t="s">
        <v>170</v>
      </c>
      <c r="T223" s="8" t="s">
        <v>244</v>
      </c>
      <c r="U223" s="18"/>
      <c r="V223" s="19"/>
      <c r="W223" s="20"/>
    </row>
    <row r="224" spans="1:23" ht="18">
      <c r="A224" s="230"/>
      <c r="B224" s="49">
        <f t="shared" si="4"/>
        <v>0</v>
      </c>
      <c r="C224" s="63"/>
      <c r="D224" s="64"/>
      <c r="E224" s="65"/>
      <c r="F224" s="8" t="s">
        <v>242</v>
      </c>
      <c r="G224" s="8"/>
      <c r="H224" s="8"/>
      <c r="I224" s="4" t="s">
        <v>372</v>
      </c>
      <c r="J224" s="2" t="s">
        <v>236</v>
      </c>
      <c r="K224" s="1" t="s">
        <v>366</v>
      </c>
      <c r="L224" s="2"/>
      <c r="M224" s="2"/>
      <c r="N224" s="2" t="s">
        <v>371</v>
      </c>
      <c r="O224" s="16"/>
      <c r="P224" s="17"/>
      <c r="Q224" s="18"/>
      <c r="R224" s="2" t="s">
        <v>394</v>
      </c>
      <c r="S224" s="19" t="s">
        <v>171</v>
      </c>
      <c r="T224" s="8" t="s">
        <v>245</v>
      </c>
      <c r="U224" s="18"/>
      <c r="V224" s="19"/>
      <c r="W224" s="20"/>
    </row>
    <row r="225" spans="1:27" ht="18">
      <c r="A225" s="230"/>
      <c r="B225" s="49">
        <f t="shared" si="4"/>
        <v>0</v>
      </c>
      <c r="C225" s="63"/>
      <c r="D225" s="64"/>
      <c r="E225" s="65"/>
      <c r="F225" s="8"/>
      <c r="G225" s="8"/>
      <c r="H225" s="8"/>
      <c r="I225" s="4" t="s">
        <v>373</v>
      </c>
      <c r="J225" s="2" t="s">
        <v>374</v>
      </c>
      <c r="K225" s="2" t="s">
        <v>368</v>
      </c>
      <c r="L225" s="2"/>
      <c r="M225" s="2"/>
      <c r="N225" s="2"/>
      <c r="O225" s="16"/>
      <c r="P225" s="17"/>
      <c r="Q225" s="18"/>
      <c r="R225" s="2" t="s">
        <v>388</v>
      </c>
      <c r="S225" s="19" t="s">
        <v>361</v>
      </c>
      <c r="T225" s="8" t="s">
        <v>393</v>
      </c>
      <c r="U225" s="18"/>
      <c r="V225" s="19"/>
      <c r="W225" s="20"/>
    </row>
    <row r="226" spans="1:27" ht="18.75">
      <c r="A226" s="230"/>
      <c r="B226" s="49">
        <f t="shared" si="4"/>
        <v>0</v>
      </c>
      <c r="C226" s="63"/>
      <c r="D226" s="64"/>
      <c r="E226" s="65"/>
      <c r="F226" s="8"/>
      <c r="G226" s="8"/>
      <c r="H226" s="8"/>
      <c r="I226" s="4" t="s">
        <v>376</v>
      </c>
      <c r="J226" s="2" t="s">
        <v>375</v>
      </c>
      <c r="K226" s="2" t="s">
        <v>367</v>
      </c>
      <c r="L226" s="2"/>
      <c r="M226" s="2"/>
      <c r="N226" s="2"/>
      <c r="O226" s="16"/>
      <c r="P226" s="17"/>
      <c r="Q226" s="18"/>
      <c r="R226" s="2" t="s">
        <v>544</v>
      </c>
      <c r="S226" s="19" t="s">
        <v>389</v>
      </c>
      <c r="T226" s="8"/>
      <c r="U226" s="18"/>
      <c r="V226" s="19"/>
      <c r="W226" s="20"/>
    </row>
    <row r="227" spans="1:27">
      <c r="A227" s="230"/>
      <c r="B227" s="49">
        <f t="shared" si="4"/>
        <v>0</v>
      </c>
      <c r="C227" s="63"/>
      <c r="D227" s="64"/>
      <c r="E227" s="65"/>
      <c r="F227" s="8"/>
      <c r="G227" s="8"/>
      <c r="H227" s="8"/>
      <c r="I227" s="4"/>
      <c r="J227" s="2"/>
      <c r="K227" s="2"/>
      <c r="L227" s="2"/>
      <c r="M227" s="2"/>
      <c r="N227" s="2"/>
      <c r="O227" s="16"/>
      <c r="P227" s="17"/>
      <c r="Q227" s="18"/>
      <c r="R227" s="2" t="s">
        <v>536</v>
      </c>
      <c r="S227" s="19" t="s">
        <v>390</v>
      </c>
      <c r="T227" s="8"/>
      <c r="U227" s="18"/>
      <c r="V227" s="19"/>
      <c r="W227" s="20"/>
    </row>
    <row r="228" spans="1:27" ht="18">
      <c r="A228" s="230"/>
      <c r="B228" s="49">
        <f t="shared" si="4"/>
        <v>0</v>
      </c>
      <c r="C228" s="63"/>
      <c r="D228" s="64"/>
      <c r="E228" s="65"/>
      <c r="F228" s="8"/>
      <c r="G228" s="8"/>
      <c r="H228" s="8"/>
      <c r="I228" s="4"/>
      <c r="J228" s="2"/>
      <c r="K228" s="2"/>
      <c r="L228" s="2"/>
      <c r="M228" s="2"/>
      <c r="N228" s="2"/>
      <c r="O228" s="16"/>
      <c r="P228" s="17"/>
      <c r="Q228" s="18"/>
      <c r="R228" s="2" t="s">
        <v>537</v>
      </c>
      <c r="S228" s="19" t="s">
        <v>392</v>
      </c>
      <c r="T228" s="8"/>
      <c r="U228" s="18"/>
      <c r="V228" s="19"/>
      <c r="W228" s="20"/>
    </row>
    <row r="229" spans="1:27" ht="18">
      <c r="A229" s="230"/>
      <c r="B229" s="49">
        <f t="shared" si="4"/>
        <v>0</v>
      </c>
      <c r="C229" s="66"/>
      <c r="D229" s="67"/>
      <c r="E229" s="68"/>
      <c r="F229" s="9"/>
      <c r="G229" s="9"/>
      <c r="H229" s="9"/>
      <c r="I229" s="10"/>
      <c r="J229" s="5"/>
      <c r="K229" s="5"/>
      <c r="L229" s="5"/>
      <c r="M229" s="5"/>
      <c r="N229" s="5"/>
      <c r="O229" s="22"/>
      <c r="P229" s="23"/>
      <c r="Q229" s="24"/>
      <c r="R229" s="5" t="s">
        <v>538</v>
      </c>
      <c r="S229" s="25" t="s">
        <v>246</v>
      </c>
      <c r="T229" s="9"/>
      <c r="U229" s="24"/>
      <c r="V229" s="25"/>
      <c r="W229" s="26"/>
    </row>
    <row r="230" spans="1:27" s="109" customFormat="1" ht="18">
      <c r="A230" s="231" t="s">
        <v>1309</v>
      </c>
      <c r="B230" s="49" t="str">
        <f t="shared" si="4"/>
        <v>H2O</v>
      </c>
      <c r="C230" s="91" t="s">
        <v>1063</v>
      </c>
      <c r="D230" s="92" t="s">
        <v>120</v>
      </c>
      <c r="E230" s="93" t="s">
        <v>1308</v>
      </c>
      <c r="F230" s="103"/>
      <c r="G230" s="103"/>
      <c r="H230" s="103"/>
      <c r="I230" s="114"/>
      <c r="J230" s="92"/>
      <c r="K230" s="92"/>
      <c r="L230" s="92"/>
      <c r="M230" s="2" t="s">
        <v>21</v>
      </c>
      <c r="N230" s="92"/>
      <c r="O230" s="200"/>
      <c r="P230" s="105"/>
      <c r="Q230" s="106"/>
      <c r="R230" s="92"/>
      <c r="S230" s="107"/>
      <c r="T230" s="103"/>
      <c r="U230" s="106"/>
      <c r="V230" s="107"/>
      <c r="W230" s="108"/>
      <c r="Y230" s="179"/>
      <c r="Z230" s="179"/>
      <c r="AA230" s="179"/>
    </row>
    <row r="231" spans="1:27" s="109" customFormat="1">
      <c r="A231" s="231"/>
      <c r="B231" s="49">
        <f t="shared" si="4"/>
        <v>0</v>
      </c>
      <c r="C231" s="91"/>
      <c r="D231" s="92"/>
      <c r="E231" s="93"/>
      <c r="F231" s="103"/>
      <c r="G231" s="103"/>
      <c r="H231" s="103"/>
      <c r="I231" s="114"/>
      <c r="J231" s="92"/>
      <c r="K231" s="92"/>
      <c r="L231" s="92"/>
      <c r="M231" s="92"/>
      <c r="N231" s="92"/>
      <c r="O231" s="200"/>
      <c r="P231" s="105"/>
      <c r="Q231" s="106"/>
      <c r="R231" s="92"/>
      <c r="S231" s="107"/>
      <c r="T231" s="103"/>
      <c r="U231" s="106"/>
      <c r="V231" s="107"/>
      <c r="W231" s="108"/>
      <c r="Y231" s="179"/>
      <c r="Z231" s="179"/>
      <c r="AA231" s="179"/>
    </row>
    <row r="232" spans="1:27" s="109" customFormat="1">
      <c r="A232" s="231"/>
      <c r="B232" s="49">
        <f t="shared" si="4"/>
        <v>0</v>
      </c>
      <c r="C232" s="91"/>
      <c r="D232" s="92"/>
      <c r="E232" s="93"/>
      <c r="F232" s="103"/>
      <c r="G232" s="103"/>
      <c r="H232" s="103"/>
      <c r="I232" s="114"/>
      <c r="J232" s="92"/>
      <c r="K232" s="92"/>
      <c r="L232" s="92"/>
      <c r="M232" s="92"/>
      <c r="N232" s="92"/>
      <c r="O232" s="200"/>
      <c r="P232" s="105"/>
      <c r="Q232" s="106"/>
      <c r="R232" s="92"/>
      <c r="S232" s="107"/>
      <c r="T232" s="103"/>
      <c r="U232" s="106"/>
      <c r="V232" s="107"/>
      <c r="W232" s="108"/>
      <c r="Y232" s="179"/>
      <c r="Z232" s="179"/>
      <c r="AA232" s="179"/>
    </row>
    <row r="233" spans="1:27" s="109" customFormat="1">
      <c r="A233" s="231"/>
      <c r="B233" s="49">
        <f t="shared" si="4"/>
        <v>0</v>
      </c>
      <c r="C233" s="99"/>
      <c r="D233" s="100"/>
      <c r="E233" s="101"/>
      <c r="F233" s="172"/>
      <c r="G233" s="172"/>
      <c r="H233" s="172"/>
      <c r="I233" s="228"/>
      <c r="J233" s="100"/>
      <c r="K233" s="100"/>
      <c r="L233" s="100"/>
      <c r="M233" s="100"/>
      <c r="N233" s="100"/>
      <c r="O233" s="173"/>
      <c r="P233" s="174"/>
      <c r="Q233" s="176"/>
      <c r="R233" s="100"/>
      <c r="S233" s="177"/>
      <c r="T233" s="172"/>
      <c r="U233" s="176"/>
      <c r="V233" s="177"/>
      <c r="W233" s="229"/>
      <c r="Y233" s="179"/>
      <c r="Z233" s="179"/>
      <c r="AA233" s="179"/>
    </row>
    <row r="234" spans="1:27" ht="18">
      <c r="A234" s="231"/>
      <c r="B234" s="49" t="str">
        <f t="shared" si="4"/>
        <v>H2O</v>
      </c>
      <c r="C234" s="63" t="s">
        <v>80</v>
      </c>
      <c r="D234" s="64" t="s">
        <v>120</v>
      </c>
      <c r="E234" s="65" t="s">
        <v>502</v>
      </c>
      <c r="F234" s="8" t="s">
        <v>82</v>
      </c>
      <c r="G234" s="8" t="s">
        <v>83</v>
      </c>
      <c r="H234" s="8" t="s">
        <v>519</v>
      </c>
      <c r="I234" s="4" t="s">
        <v>521</v>
      </c>
      <c r="J234" s="2" t="s">
        <v>75</v>
      </c>
      <c r="K234" s="2" t="s">
        <v>41</v>
      </c>
      <c r="L234" s="2" t="s">
        <v>532</v>
      </c>
      <c r="M234" s="2" t="s">
        <v>21</v>
      </c>
      <c r="N234" s="2"/>
      <c r="O234" s="57"/>
      <c r="P234" s="17" t="s">
        <v>494</v>
      </c>
      <c r="Q234" s="18" t="s">
        <v>517</v>
      </c>
      <c r="R234" s="2" t="s">
        <v>514</v>
      </c>
      <c r="S234" s="19"/>
      <c r="T234" s="8"/>
      <c r="U234" s="18"/>
      <c r="V234" s="19"/>
      <c r="W234" s="20"/>
    </row>
    <row r="235" spans="1:27">
      <c r="A235" s="231"/>
      <c r="B235" s="49">
        <f t="shared" si="4"/>
        <v>0</v>
      </c>
      <c r="C235" s="78"/>
      <c r="D235" s="79"/>
      <c r="E235" s="80" t="s">
        <v>499</v>
      </c>
      <c r="F235" s="8" t="s">
        <v>513</v>
      </c>
      <c r="G235" s="8"/>
      <c r="H235" s="8" t="s">
        <v>520</v>
      </c>
      <c r="I235" s="4" t="s">
        <v>522</v>
      </c>
      <c r="J235" s="2"/>
      <c r="K235" s="2" t="s">
        <v>69</v>
      </c>
      <c r="L235" s="2"/>
      <c r="M235" s="2"/>
      <c r="N235" s="2"/>
      <c r="O235" s="57"/>
      <c r="P235" s="17" t="s">
        <v>523</v>
      </c>
      <c r="Q235" s="18" t="s">
        <v>518</v>
      </c>
      <c r="R235" s="2" t="s">
        <v>515</v>
      </c>
      <c r="S235" s="19"/>
      <c r="T235" s="8"/>
      <c r="U235" s="18"/>
      <c r="V235" s="19"/>
      <c r="W235" s="20"/>
    </row>
    <row r="236" spans="1:27" ht="17.25">
      <c r="A236" s="231"/>
      <c r="B236" s="49">
        <f t="shared" si="4"/>
        <v>0</v>
      </c>
      <c r="C236" s="78"/>
      <c r="D236" s="79"/>
      <c r="E236" s="80" t="s">
        <v>498</v>
      </c>
      <c r="F236" s="8" t="s">
        <v>278</v>
      </c>
      <c r="G236" s="8"/>
      <c r="H236" s="8"/>
      <c r="I236" s="4"/>
      <c r="J236" s="2"/>
      <c r="K236" s="2"/>
      <c r="L236" s="2"/>
      <c r="M236" s="2"/>
      <c r="N236" s="2"/>
      <c r="O236" s="57"/>
      <c r="P236" s="17" t="s">
        <v>524</v>
      </c>
      <c r="Q236" s="18" t="s">
        <v>526</v>
      </c>
      <c r="R236" s="2" t="s">
        <v>516</v>
      </c>
      <c r="S236" s="19"/>
      <c r="T236" s="8"/>
      <c r="U236" s="18"/>
      <c r="V236" s="19"/>
      <c r="W236" s="20"/>
    </row>
    <row r="237" spans="1:27" ht="18">
      <c r="A237" s="231"/>
      <c r="B237" s="49">
        <f t="shared" si="4"/>
        <v>0</v>
      </c>
      <c r="C237" s="78"/>
      <c r="D237" s="79"/>
      <c r="E237" s="80"/>
      <c r="F237" s="8"/>
      <c r="G237" s="8"/>
      <c r="H237" s="8"/>
      <c r="I237" s="4"/>
      <c r="J237" s="2"/>
      <c r="K237" s="2"/>
      <c r="L237" s="2"/>
      <c r="M237" s="2"/>
      <c r="N237" s="2"/>
      <c r="O237" s="57"/>
      <c r="P237" s="17" t="s">
        <v>525</v>
      </c>
      <c r="Q237" s="18" t="s">
        <v>528</v>
      </c>
      <c r="R237" s="2" t="s">
        <v>1357</v>
      </c>
      <c r="S237" s="19"/>
      <c r="T237" s="8"/>
      <c r="U237" s="18"/>
      <c r="V237" s="19"/>
      <c r="W237" s="20"/>
    </row>
    <row r="238" spans="1:27">
      <c r="A238" s="231"/>
      <c r="B238" s="49">
        <f t="shared" si="4"/>
        <v>0</v>
      </c>
      <c r="C238" s="78"/>
      <c r="D238" s="79"/>
      <c r="E238" s="80"/>
      <c r="F238" s="8"/>
      <c r="G238" s="8"/>
      <c r="H238" s="8"/>
      <c r="I238" s="4"/>
      <c r="J238" s="2"/>
      <c r="K238" s="2"/>
      <c r="L238" s="2"/>
      <c r="M238" s="2"/>
      <c r="N238" s="2"/>
      <c r="O238" s="57"/>
      <c r="P238" s="17"/>
      <c r="Q238" s="18" t="s">
        <v>527</v>
      </c>
      <c r="R238" s="2" t="s">
        <v>1358</v>
      </c>
      <c r="S238" s="19"/>
      <c r="T238" s="8"/>
      <c r="U238" s="18"/>
      <c r="V238" s="19"/>
      <c r="W238" s="20"/>
    </row>
    <row r="239" spans="1:27">
      <c r="A239" s="231"/>
      <c r="C239" s="78"/>
      <c r="D239" s="79"/>
      <c r="E239" s="80"/>
      <c r="F239" s="8"/>
      <c r="G239" s="8"/>
      <c r="H239" s="8"/>
      <c r="I239" s="4"/>
      <c r="J239" s="2"/>
      <c r="K239" s="2"/>
      <c r="L239" s="2"/>
      <c r="M239" s="2"/>
      <c r="N239" s="2"/>
      <c r="O239" s="57"/>
      <c r="P239" s="17"/>
      <c r="Q239" s="18" t="s">
        <v>529</v>
      </c>
      <c r="R239" s="2" t="s">
        <v>1359</v>
      </c>
      <c r="S239" s="19"/>
      <c r="T239" s="8"/>
      <c r="U239" s="18"/>
      <c r="V239" s="19"/>
      <c r="W239" s="20"/>
    </row>
    <row r="240" spans="1:27">
      <c r="A240" s="231"/>
      <c r="C240" s="78"/>
      <c r="D240" s="79"/>
      <c r="E240" s="80"/>
      <c r="F240" s="8"/>
      <c r="G240" s="8"/>
      <c r="H240" s="8"/>
      <c r="I240" s="4"/>
      <c r="J240" s="2"/>
      <c r="K240" s="2"/>
      <c r="L240" s="2"/>
      <c r="M240" s="2"/>
      <c r="N240" s="2"/>
      <c r="O240" s="57"/>
      <c r="P240" s="17"/>
      <c r="Q240" s="18" t="s">
        <v>530</v>
      </c>
      <c r="R240" s="2"/>
      <c r="S240" s="19"/>
      <c r="T240" s="8"/>
      <c r="U240" s="18"/>
      <c r="V240" s="19"/>
      <c r="W240" s="20"/>
    </row>
    <row r="241" spans="1:23">
      <c r="A241" s="231"/>
      <c r="C241" s="78"/>
      <c r="D241" s="79"/>
      <c r="E241" s="80"/>
      <c r="F241" s="82"/>
      <c r="G241" s="8"/>
      <c r="H241" s="8"/>
      <c r="I241" s="4"/>
      <c r="J241" s="2"/>
      <c r="K241" s="2"/>
      <c r="L241" s="2"/>
      <c r="M241" s="2"/>
      <c r="N241" s="2"/>
      <c r="O241" s="57"/>
      <c r="P241" s="17"/>
      <c r="Q241" s="18" t="s">
        <v>531</v>
      </c>
      <c r="R241" s="2"/>
      <c r="S241" s="19"/>
      <c r="T241" s="8"/>
      <c r="U241" s="18"/>
      <c r="V241" s="19"/>
      <c r="W241" s="20"/>
    </row>
    <row r="242" spans="1:23" ht="18">
      <c r="A242" s="231"/>
      <c r="B242" s="49" t="str">
        <f t="shared" si="4"/>
        <v>H2O</v>
      </c>
      <c r="C242" s="75"/>
      <c r="D242" s="76"/>
      <c r="E242" s="77" t="s">
        <v>503</v>
      </c>
      <c r="F242" s="8" t="s">
        <v>260</v>
      </c>
      <c r="G242" s="29"/>
      <c r="H242" s="29"/>
      <c r="I242" s="30" t="s">
        <v>534</v>
      </c>
      <c r="J242" s="28"/>
      <c r="K242" s="28"/>
      <c r="L242" s="28" t="s">
        <v>533</v>
      </c>
      <c r="M242" s="28" t="s">
        <v>21</v>
      </c>
      <c r="N242" s="28"/>
      <c r="O242" s="31"/>
      <c r="P242" s="32" t="s">
        <v>495</v>
      </c>
      <c r="Q242" s="33" t="s">
        <v>563</v>
      </c>
      <c r="R242" s="155" t="s">
        <v>535</v>
      </c>
      <c r="S242" s="34"/>
      <c r="T242" s="29"/>
      <c r="U242" s="33"/>
      <c r="V242" s="34"/>
      <c r="W242" s="35"/>
    </row>
    <row r="243" spans="1:23">
      <c r="A243" s="231"/>
      <c r="B243" s="49">
        <f t="shared" si="4"/>
        <v>0</v>
      </c>
      <c r="C243" s="78"/>
      <c r="D243" s="79"/>
      <c r="E243" s="80"/>
      <c r="F243" s="82"/>
      <c r="G243" s="8"/>
      <c r="H243" s="8"/>
      <c r="I243" s="4"/>
      <c r="J243" s="2"/>
      <c r="K243" s="2"/>
      <c r="L243" s="2"/>
      <c r="M243" s="2"/>
      <c r="N243" s="2"/>
      <c r="O243" s="57"/>
      <c r="P243" s="17"/>
      <c r="Q243" s="18"/>
      <c r="R243" s="2" t="s">
        <v>564</v>
      </c>
      <c r="S243" s="19"/>
      <c r="T243" s="8"/>
      <c r="U243" s="18"/>
      <c r="V243" s="19"/>
      <c r="W243" s="20"/>
    </row>
    <row r="244" spans="1:23" ht="17.25">
      <c r="A244" s="231"/>
      <c r="B244" s="49">
        <f t="shared" si="4"/>
        <v>0</v>
      </c>
      <c r="C244" s="75"/>
      <c r="D244" s="76"/>
      <c r="E244" s="77" t="s">
        <v>497</v>
      </c>
      <c r="F244" s="8" t="s">
        <v>565</v>
      </c>
      <c r="G244" s="29"/>
      <c r="H244" s="29"/>
      <c r="I244" s="30"/>
      <c r="J244" s="28"/>
      <c r="K244" s="28"/>
      <c r="L244" s="28"/>
      <c r="M244" s="28"/>
      <c r="N244" s="28"/>
      <c r="O244" s="31"/>
      <c r="P244" s="32" t="s">
        <v>496</v>
      </c>
      <c r="Q244" s="33" t="s">
        <v>568</v>
      </c>
      <c r="R244" s="155"/>
      <c r="S244" s="34"/>
      <c r="T244" s="29"/>
      <c r="U244" s="33"/>
      <c r="V244" s="34"/>
      <c r="W244" s="35"/>
    </row>
    <row r="245" spans="1:23">
      <c r="A245" s="231"/>
      <c r="B245" s="49">
        <f t="shared" si="4"/>
        <v>0</v>
      </c>
      <c r="C245" s="78"/>
      <c r="D245" s="79"/>
      <c r="E245" s="80" t="s">
        <v>498</v>
      </c>
      <c r="F245" s="8" t="s">
        <v>567</v>
      </c>
      <c r="G245" s="8"/>
      <c r="H245" s="8"/>
      <c r="I245" s="4"/>
      <c r="J245" s="2"/>
      <c r="K245" s="2"/>
      <c r="L245" s="2"/>
      <c r="M245" s="2"/>
      <c r="N245" s="2"/>
      <c r="O245" s="57"/>
      <c r="P245" s="17"/>
      <c r="Q245" s="18"/>
      <c r="R245" s="2"/>
      <c r="S245" s="19"/>
      <c r="T245" s="8"/>
      <c r="U245" s="18"/>
      <c r="V245" s="19"/>
      <c r="W245" s="20"/>
    </row>
    <row r="246" spans="1:23">
      <c r="A246" s="231"/>
      <c r="B246" s="49">
        <f t="shared" si="4"/>
        <v>0</v>
      </c>
      <c r="C246" s="78"/>
      <c r="D246" s="79"/>
      <c r="E246" s="80"/>
      <c r="F246" s="8" t="s">
        <v>566</v>
      </c>
      <c r="G246" s="8"/>
      <c r="H246" s="8"/>
      <c r="I246" s="4"/>
      <c r="J246" s="2"/>
      <c r="K246" s="2"/>
      <c r="L246" s="2"/>
      <c r="M246" s="2"/>
      <c r="N246" s="2"/>
      <c r="O246" s="57"/>
      <c r="P246" s="17"/>
      <c r="Q246" s="18"/>
      <c r="R246" s="2"/>
      <c r="S246" s="19"/>
      <c r="T246" s="8"/>
      <c r="U246" s="18"/>
      <c r="V246" s="19"/>
      <c r="W246" s="20"/>
    </row>
    <row r="247" spans="1:23">
      <c r="A247" s="231"/>
      <c r="B247" s="49">
        <f t="shared" si="4"/>
        <v>0</v>
      </c>
      <c r="C247" s="78"/>
      <c r="D247" s="79"/>
      <c r="E247" s="80"/>
      <c r="F247" s="8"/>
      <c r="G247" s="8"/>
      <c r="H247" s="8"/>
      <c r="I247" s="4"/>
      <c r="J247" s="2"/>
      <c r="K247" s="2"/>
      <c r="L247" s="2"/>
      <c r="M247" s="2"/>
      <c r="N247" s="2"/>
      <c r="O247" s="57"/>
      <c r="P247" s="17"/>
      <c r="Q247" s="18"/>
      <c r="R247" s="2"/>
      <c r="S247" s="19"/>
      <c r="T247" s="8"/>
      <c r="U247" s="18"/>
      <c r="V247" s="19"/>
      <c r="W247" s="20"/>
    </row>
    <row r="248" spans="1:23">
      <c r="A248" s="231"/>
      <c r="B248" s="49">
        <f t="shared" si="4"/>
        <v>0</v>
      </c>
      <c r="C248" s="157"/>
      <c r="D248" s="158"/>
      <c r="E248" s="111"/>
      <c r="F248" s="9"/>
      <c r="G248" s="9"/>
      <c r="H248" s="9"/>
      <c r="I248" s="10"/>
      <c r="J248" s="5"/>
      <c r="K248" s="5"/>
      <c r="L248" s="5"/>
      <c r="M248" s="5"/>
      <c r="N248" s="5"/>
      <c r="O248" s="53"/>
      <c r="P248" s="23"/>
      <c r="Q248" s="24"/>
      <c r="R248" s="5"/>
      <c r="S248" s="25"/>
      <c r="T248" s="9"/>
      <c r="U248" s="24"/>
      <c r="V248" s="25"/>
      <c r="W248" s="26"/>
    </row>
    <row r="249" spans="1:23" ht="18">
      <c r="A249" s="231"/>
      <c r="B249" s="49" t="str">
        <f t="shared" si="4"/>
        <v>H2O</v>
      </c>
      <c r="C249" s="63" t="s">
        <v>65</v>
      </c>
      <c r="D249" s="64">
        <v>1996</v>
      </c>
      <c r="E249" s="65" t="s">
        <v>253</v>
      </c>
      <c r="F249" s="8" t="s">
        <v>91</v>
      </c>
      <c r="G249" s="8" t="s">
        <v>83</v>
      </c>
      <c r="H249" s="8">
        <v>10</v>
      </c>
      <c r="I249" s="4" t="s">
        <v>234</v>
      </c>
      <c r="J249" s="2" t="s">
        <v>233</v>
      </c>
      <c r="K249" s="2" t="s">
        <v>41</v>
      </c>
      <c r="L249" s="2" t="s">
        <v>72</v>
      </c>
      <c r="M249" s="2" t="s">
        <v>21</v>
      </c>
      <c r="N249" s="2"/>
      <c r="O249" s="16"/>
      <c r="P249" s="17" t="s">
        <v>71</v>
      </c>
      <c r="Q249" s="18"/>
      <c r="R249" s="2" t="s">
        <v>545</v>
      </c>
      <c r="S249" s="19" t="s">
        <v>246</v>
      </c>
      <c r="T249" s="8" t="s">
        <v>243</v>
      </c>
      <c r="U249" s="18"/>
      <c r="V249" s="19"/>
      <c r="W249" s="20"/>
    </row>
    <row r="250" spans="1:23">
      <c r="A250" s="231"/>
      <c r="B250" s="49">
        <f t="shared" si="4"/>
        <v>0</v>
      </c>
      <c r="C250" s="63"/>
      <c r="D250" s="64"/>
      <c r="E250" s="80" t="s">
        <v>377</v>
      </c>
      <c r="F250" s="8" t="s">
        <v>241</v>
      </c>
      <c r="G250" s="8"/>
      <c r="H250" s="8"/>
      <c r="I250" s="4" t="s">
        <v>235</v>
      </c>
      <c r="J250" s="2" t="s">
        <v>236</v>
      </c>
      <c r="K250" s="2" t="s">
        <v>69</v>
      </c>
      <c r="L250" s="2"/>
      <c r="M250" s="2"/>
      <c r="N250" s="2"/>
      <c r="O250" s="16"/>
      <c r="P250" s="17" t="s">
        <v>239</v>
      </c>
      <c r="Q250" s="18"/>
      <c r="R250" s="2" t="s">
        <v>539</v>
      </c>
      <c r="S250" s="19" t="s">
        <v>248</v>
      </c>
      <c r="T250" s="8" t="s">
        <v>244</v>
      </c>
      <c r="U250" s="18"/>
      <c r="V250" s="19"/>
      <c r="W250" s="20"/>
    </row>
    <row r="251" spans="1:23" ht="18">
      <c r="A251" s="231"/>
      <c r="B251" s="49">
        <f t="shared" si="4"/>
        <v>0</v>
      </c>
      <c r="C251" s="63"/>
      <c r="D251" s="64"/>
      <c r="E251" s="80"/>
      <c r="F251" s="8" t="s">
        <v>242</v>
      </c>
      <c r="G251" s="8"/>
      <c r="H251" s="8"/>
      <c r="I251" s="4" t="s">
        <v>300</v>
      </c>
      <c r="J251" s="2" t="s">
        <v>237</v>
      </c>
      <c r="K251" s="2"/>
      <c r="L251" s="2"/>
      <c r="M251" s="2"/>
      <c r="N251" s="2"/>
      <c r="O251" s="16"/>
      <c r="P251" s="17" t="s">
        <v>240</v>
      </c>
      <c r="Q251" s="18"/>
      <c r="R251" s="2" t="s">
        <v>232</v>
      </c>
      <c r="S251" s="19" t="s">
        <v>391</v>
      </c>
      <c r="T251" s="8" t="s">
        <v>245</v>
      </c>
      <c r="U251" s="18"/>
      <c r="V251" s="19"/>
      <c r="W251" s="20"/>
    </row>
    <row r="252" spans="1:23" ht="18">
      <c r="A252" s="231"/>
      <c r="B252" s="49">
        <f t="shared" si="4"/>
        <v>0</v>
      </c>
      <c r="C252" s="63"/>
      <c r="D252" s="64"/>
      <c r="E252" s="65"/>
      <c r="F252" s="8"/>
      <c r="G252" s="8"/>
      <c r="H252" s="8"/>
      <c r="I252" s="4" t="s">
        <v>299</v>
      </c>
      <c r="J252" s="2" t="s">
        <v>238</v>
      </c>
      <c r="K252" s="2"/>
      <c r="L252" s="2"/>
      <c r="M252" s="2"/>
      <c r="N252" s="2"/>
      <c r="O252" s="16"/>
      <c r="P252" s="17"/>
      <c r="Q252" s="18"/>
      <c r="R252" s="2" t="s">
        <v>247</v>
      </c>
      <c r="S252" s="19" t="s">
        <v>249</v>
      </c>
      <c r="T252" s="8"/>
      <c r="U252" s="18"/>
      <c r="V252" s="19"/>
      <c r="W252" s="20"/>
    </row>
    <row r="253" spans="1:23">
      <c r="A253" s="231"/>
      <c r="B253" s="49">
        <f t="shared" si="4"/>
        <v>0</v>
      </c>
      <c r="C253" s="63"/>
      <c r="D253" s="64"/>
      <c r="E253" s="65"/>
      <c r="F253" s="8"/>
      <c r="G253" s="8"/>
      <c r="H253" s="8"/>
      <c r="I253" s="4"/>
      <c r="J253" s="2"/>
      <c r="K253" s="2"/>
      <c r="L253" s="2"/>
      <c r="M253" s="2"/>
      <c r="N253" s="2"/>
      <c r="O253" s="16"/>
      <c r="P253" s="17"/>
      <c r="Q253" s="18"/>
      <c r="R253" s="2" t="s">
        <v>540</v>
      </c>
      <c r="S253" s="19"/>
      <c r="T253" s="8"/>
      <c r="U253" s="18"/>
      <c r="V253" s="19"/>
      <c r="W253" s="20"/>
    </row>
    <row r="254" spans="1:23" ht="18.75">
      <c r="A254" s="231"/>
      <c r="B254" s="49">
        <f t="shared" si="4"/>
        <v>0</v>
      </c>
      <c r="C254" s="63"/>
      <c r="D254" s="64"/>
      <c r="E254" s="65"/>
      <c r="F254" s="48"/>
      <c r="G254" s="8"/>
      <c r="H254" s="8"/>
      <c r="I254" s="4"/>
      <c r="J254" s="2"/>
      <c r="K254" s="2"/>
      <c r="L254" s="2"/>
      <c r="M254" s="2"/>
      <c r="N254" s="2"/>
      <c r="O254" s="16"/>
      <c r="P254" s="17"/>
      <c r="Q254" s="18"/>
      <c r="R254" s="2" t="s">
        <v>546</v>
      </c>
      <c r="S254" s="19"/>
      <c r="T254" s="8"/>
      <c r="U254" s="18"/>
      <c r="V254" s="19"/>
      <c r="W254" s="20"/>
    </row>
    <row r="255" spans="1:23" ht="18">
      <c r="A255" s="231"/>
      <c r="B255" s="49" t="str">
        <f t="shared" si="4"/>
        <v>H2O</v>
      </c>
      <c r="C255" s="75" t="s">
        <v>65</v>
      </c>
      <c r="D255" s="76">
        <v>1996</v>
      </c>
      <c r="E255" s="77" t="s">
        <v>253</v>
      </c>
      <c r="F255" s="8" t="s">
        <v>260</v>
      </c>
      <c r="G255" s="29"/>
      <c r="H255" s="29"/>
      <c r="I255" s="30"/>
      <c r="J255" s="28"/>
      <c r="K255" s="28"/>
      <c r="L255" s="28"/>
      <c r="M255" s="28" t="s">
        <v>21</v>
      </c>
      <c r="N255" s="28"/>
      <c r="O255" s="31"/>
      <c r="P255" s="32" t="s">
        <v>167</v>
      </c>
      <c r="Q255" s="33"/>
      <c r="R255" s="28" t="s">
        <v>547</v>
      </c>
      <c r="S255" s="34"/>
      <c r="T255" s="29"/>
      <c r="U255" s="33"/>
      <c r="V255" s="34"/>
      <c r="W255" s="35"/>
    </row>
    <row r="256" spans="1:23" ht="18.75">
      <c r="A256" s="231"/>
      <c r="B256" s="49">
        <f t="shared" si="4"/>
        <v>0</v>
      </c>
      <c r="C256" s="78"/>
      <c r="D256" s="79"/>
      <c r="E256" s="80" t="s">
        <v>378</v>
      </c>
      <c r="F256" s="8"/>
      <c r="G256" s="8"/>
      <c r="H256" s="8"/>
      <c r="I256" s="4"/>
      <c r="J256" s="2"/>
      <c r="K256" s="2"/>
      <c r="L256" s="2"/>
      <c r="M256" s="2"/>
      <c r="N256" s="2"/>
      <c r="O256" s="16"/>
      <c r="P256" s="17"/>
      <c r="Q256" s="18"/>
      <c r="R256" s="2" t="s">
        <v>546</v>
      </c>
      <c r="S256" s="19"/>
      <c r="T256" s="8"/>
      <c r="U256" s="18"/>
      <c r="V256" s="19"/>
      <c r="W256" s="20"/>
    </row>
    <row r="257" spans="1:27" ht="19.5">
      <c r="A257" s="231"/>
      <c r="B257" s="49">
        <f t="shared" si="4"/>
        <v>0</v>
      </c>
      <c r="C257" s="66"/>
      <c r="D257" s="67"/>
      <c r="E257" s="68"/>
      <c r="F257" s="9"/>
      <c r="G257" s="9"/>
      <c r="H257" s="9"/>
      <c r="I257" s="10"/>
      <c r="J257" s="5"/>
      <c r="K257" s="5"/>
      <c r="L257" s="5"/>
      <c r="M257" s="5"/>
      <c r="N257" s="5"/>
      <c r="O257" s="22"/>
      <c r="P257" s="23"/>
      <c r="Q257" s="24"/>
      <c r="R257" s="5" t="s">
        <v>548</v>
      </c>
      <c r="S257" s="25"/>
      <c r="T257" s="9"/>
      <c r="U257" s="24"/>
      <c r="V257" s="25"/>
      <c r="W257" s="26"/>
    </row>
    <row r="258" spans="1:27" ht="18">
      <c r="A258" s="231"/>
      <c r="B258" s="49" t="str">
        <f t="shared" si="4"/>
        <v>H2O</v>
      </c>
      <c r="C258" s="63" t="s">
        <v>119</v>
      </c>
      <c r="D258" s="64" t="s">
        <v>120</v>
      </c>
      <c r="E258" s="65" t="s">
        <v>313</v>
      </c>
      <c r="F258" s="8" t="s">
        <v>296</v>
      </c>
      <c r="G258" s="8"/>
      <c r="H258" s="8">
        <v>1013</v>
      </c>
      <c r="I258" s="4" t="s">
        <v>306</v>
      </c>
      <c r="J258" s="2" t="s">
        <v>305</v>
      </c>
      <c r="K258" s="2" t="s">
        <v>41</v>
      </c>
      <c r="L258" s="2" t="s">
        <v>294</v>
      </c>
      <c r="M258" s="2" t="s">
        <v>21</v>
      </c>
      <c r="N258" s="2"/>
      <c r="O258" s="16"/>
      <c r="P258" s="17" t="s">
        <v>71</v>
      </c>
      <c r="Q258" s="18"/>
      <c r="R258" s="2" t="s">
        <v>1355</v>
      </c>
      <c r="S258" s="19"/>
      <c r="T258" s="8"/>
      <c r="U258" s="18"/>
      <c r="V258" s="19"/>
      <c r="W258" s="20"/>
    </row>
    <row r="259" spans="1:27">
      <c r="A259" s="231"/>
      <c r="B259" s="49">
        <f t="shared" si="4"/>
        <v>0</v>
      </c>
      <c r="C259" s="63"/>
      <c r="D259" s="64"/>
      <c r="E259" s="65"/>
      <c r="F259" s="8" t="s">
        <v>297</v>
      </c>
      <c r="G259" s="8"/>
      <c r="H259" s="8"/>
      <c r="I259" s="4" t="s">
        <v>298</v>
      </c>
      <c r="J259" s="2" t="s">
        <v>304</v>
      </c>
      <c r="K259" s="2"/>
      <c r="L259" s="2"/>
      <c r="M259" s="2"/>
      <c r="N259" s="2"/>
      <c r="O259" s="16"/>
      <c r="P259" s="17" t="s">
        <v>302</v>
      </c>
      <c r="Q259" s="18"/>
      <c r="R259" s="2" t="s">
        <v>121</v>
      </c>
      <c r="S259" s="19"/>
      <c r="T259" s="8"/>
      <c r="U259" s="18"/>
      <c r="V259" s="19"/>
      <c r="W259" s="20"/>
    </row>
    <row r="260" spans="1:27">
      <c r="A260" s="231"/>
      <c r="B260" s="49">
        <f t="shared" si="4"/>
        <v>0</v>
      </c>
      <c r="C260" s="63"/>
      <c r="D260" s="64"/>
      <c r="E260" s="65"/>
      <c r="F260" s="8" t="s">
        <v>295</v>
      </c>
      <c r="G260" s="8"/>
      <c r="H260" s="8"/>
      <c r="I260" s="4" t="s">
        <v>308</v>
      </c>
      <c r="J260" s="2"/>
      <c r="K260" s="2"/>
      <c r="L260" s="2"/>
      <c r="M260" s="2"/>
      <c r="N260" s="2"/>
      <c r="O260" s="16"/>
      <c r="P260" s="17" t="s">
        <v>303</v>
      </c>
      <c r="Q260" s="18"/>
      <c r="R260" s="2" t="s">
        <v>541</v>
      </c>
      <c r="S260" s="19"/>
      <c r="T260" s="8"/>
      <c r="U260" s="18"/>
      <c r="V260" s="19"/>
      <c r="W260" s="20"/>
    </row>
    <row r="261" spans="1:27">
      <c r="A261" s="231"/>
      <c r="B261" s="49">
        <f t="shared" si="4"/>
        <v>0</v>
      </c>
      <c r="C261" s="63"/>
      <c r="D261" s="64"/>
      <c r="E261" s="65"/>
      <c r="F261" s="8"/>
      <c r="G261" s="8"/>
      <c r="H261" s="8"/>
      <c r="I261" s="4" t="s">
        <v>309</v>
      </c>
      <c r="J261" s="2"/>
      <c r="K261" s="2"/>
      <c r="L261" s="2"/>
      <c r="M261" s="2"/>
      <c r="N261" s="2"/>
      <c r="O261" s="16"/>
      <c r="P261" s="17" t="s">
        <v>311</v>
      </c>
      <c r="Q261" s="18"/>
      <c r="R261" s="2" t="s">
        <v>549</v>
      </c>
      <c r="S261" s="19"/>
      <c r="T261" s="8"/>
      <c r="U261" s="18"/>
      <c r="V261" s="19"/>
      <c r="W261" s="20"/>
    </row>
    <row r="262" spans="1:27">
      <c r="A262" s="231"/>
      <c r="B262" s="49">
        <f t="shared" si="4"/>
        <v>0</v>
      </c>
      <c r="C262" s="66"/>
      <c r="D262" s="67"/>
      <c r="E262" s="68"/>
      <c r="F262" s="9"/>
      <c r="G262" s="9"/>
      <c r="H262" s="9"/>
      <c r="I262" s="10" t="s">
        <v>310</v>
      </c>
      <c r="J262" s="5"/>
      <c r="K262" s="5"/>
      <c r="L262" s="5"/>
      <c r="M262" s="5"/>
      <c r="N262" s="5"/>
      <c r="O262" s="22"/>
      <c r="P262" s="23"/>
      <c r="Q262" s="24"/>
      <c r="R262" s="5"/>
      <c r="S262" s="25"/>
      <c r="T262" s="9"/>
      <c r="U262" s="24"/>
      <c r="V262" s="25"/>
      <c r="W262" s="26"/>
    </row>
    <row r="263" spans="1:27" ht="18.75">
      <c r="A263" s="230" t="s">
        <v>1310</v>
      </c>
      <c r="B263" s="49" t="str">
        <f t="shared" si="4"/>
        <v>H2O</v>
      </c>
      <c r="C263" s="63" t="s">
        <v>85</v>
      </c>
      <c r="D263" s="64" t="s">
        <v>86</v>
      </c>
      <c r="E263" s="65" t="s">
        <v>291</v>
      </c>
      <c r="F263" s="8" t="s">
        <v>82</v>
      </c>
      <c r="G263" s="8" t="s">
        <v>83</v>
      </c>
      <c r="H263" s="8">
        <v>1013</v>
      </c>
      <c r="I263" s="4" t="s">
        <v>293</v>
      </c>
      <c r="J263" s="2" t="s">
        <v>75</v>
      </c>
      <c r="K263" s="2" t="s">
        <v>41</v>
      </c>
      <c r="L263" s="2" t="s">
        <v>196</v>
      </c>
      <c r="M263" s="2" t="s">
        <v>21</v>
      </c>
      <c r="N263" s="2"/>
      <c r="O263" s="16"/>
      <c r="P263" s="17" t="s">
        <v>292</v>
      </c>
      <c r="Q263" s="18" t="s">
        <v>276</v>
      </c>
      <c r="R263" s="2" t="s">
        <v>550</v>
      </c>
      <c r="S263" s="19" t="s">
        <v>281</v>
      </c>
      <c r="T263" s="8"/>
      <c r="U263" s="18"/>
      <c r="V263" s="19"/>
      <c r="W263" s="20"/>
    </row>
    <row r="264" spans="1:27">
      <c r="A264" s="230"/>
      <c r="B264" s="49">
        <f t="shared" si="4"/>
        <v>0</v>
      </c>
      <c r="C264" s="63"/>
      <c r="D264" s="64"/>
      <c r="E264" s="80" t="s">
        <v>384</v>
      </c>
      <c r="F264" s="8" t="s">
        <v>277</v>
      </c>
      <c r="G264" s="8"/>
      <c r="H264" s="2" t="s">
        <v>279</v>
      </c>
      <c r="I264" s="4" t="s">
        <v>307</v>
      </c>
      <c r="J264" s="2"/>
      <c r="K264" s="2" t="s">
        <v>69</v>
      </c>
      <c r="L264" s="2"/>
      <c r="M264" s="2"/>
      <c r="N264" s="2"/>
      <c r="O264" s="16"/>
      <c r="P264" s="17" t="s">
        <v>280</v>
      </c>
      <c r="Q264" s="18"/>
      <c r="R264" s="2" t="s">
        <v>551</v>
      </c>
      <c r="S264" s="19" t="s">
        <v>282</v>
      </c>
      <c r="T264" s="8"/>
      <c r="U264" s="18"/>
      <c r="V264" s="19"/>
      <c r="W264" s="20"/>
    </row>
    <row r="265" spans="1:27">
      <c r="A265" s="230"/>
      <c r="B265" s="49">
        <f t="shared" si="4"/>
        <v>0</v>
      </c>
      <c r="C265" s="63"/>
      <c r="D265" s="64"/>
      <c r="E265" s="80" t="s">
        <v>385</v>
      </c>
      <c r="F265" s="8" t="s">
        <v>278</v>
      </c>
      <c r="G265" s="8"/>
      <c r="H265" s="8"/>
      <c r="I265" s="4" t="s">
        <v>301</v>
      </c>
      <c r="J265" s="2"/>
      <c r="K265" s="2"/>
      <c r="L265" s="2"/>
      <c r="M265" s="2"/>
      <c r="N265" s="2"/>
      <c r="O265" s="16"/>
      <c r="P265" s="17" t="s">
        <v>288</v>
      </c>
      <c r="Q265" s="18"/>
      <c r="R265" s="156" t="s">
        <v>552</v>
      </c>
      <c r="S265" s="19"/>
      <c r="T265" s="8"/>
      <c r="U265" s="18"/>
      <c r="V265" s="19"/>
      <c r="W265" s="20"/>
    </row>
    <row r="266" spans="1:27">
      <c r="A266" s="230"/>
      <c r="B266" s="49">
        <f t="shared" si="4"/>
        <v>0</v>
      </c>
      <c r="C266" s="63"/>
      <c r="D266" s="64"/>
      <c r="E266" s="65"/>
      <c r="F266" s="8"/>
      <c r="G266" s="8"/>
      <c r="H266" s="8"/>
      <c r="I266" s="4"/>
      <c r="J266" s="2"/>
      <c r="K266" s="2"/>
      <c r="L266" s="2"/>
      <c r="M266" s="2"/>
      <c r="N266" s="2"/>
      <c r="O266" s="16"/>
      <c r="P266" s="17" t="s">
        <v>289</v>
      </c>
      <c r="Q266" s="18"/>
      <c r="R266" s="2"/>
      <c r="S266" s="19"/>
      <c r="T266" s="8"/>
      <c r="U266" s="18"/>
      <c r="V266" s="19"/>
      <c r="W266" s="20"/>
    </row>
    <row r="267" spans="1:27">
      <c r="A267" s="230"/>
      <c r="B267" s="49">
        <f t="shared" si="4"/>
        <v>0</v>
      </c>
      <c r="C267" s="63"/>
      <c r="D267" s="64"/>
      <c r="E267" s="65"/>
      <c r="F267" s="48"/>
      <c r="G267" s="8"/>
      <c r="H267" s="8"/>
      <c r="I267" s="4"/>
      <c r="J267" s="2"/>
      <c r="K267" s="2"/>
      <c r="L267" s="2"/>
      <c r="M267" s="2"/>
      <c r="N267" s="2"/>
      <c r="O267" s="16"/>
      <c r="P267" s="17" t="s">
        <v>290</v>
      </c>
      <c r="Q267" s="18"/>
      <c r="R267" s="2"/>
      <c r="S267" s="19"/>
      <c r="T267" s="8"/>
      <c r="U267" s="18"/>
      <c r="V267" s="19"/>
      <c r="W267" s="20"/>
    </row>
    <row r="268" spans="1:27" ht="17.25">
      <c r="A268" s="230"/>
      <c r="B268" s="49">
        <f t="shared" si="4"/>
        <v>0</v>
      </c>
      <c r="C268" s="75" t="s">
        <v>85</v>
      </c>
      <c r="D268" s="76" t="s">
        <v>86</v>
      </c>
      <c r="E268" s="77" t="s">
        <v>291</v>
      </c>
      <c r="F268" s="8" t="s">
        <v>260</v>
      </c>
      <c r="G268" s="29" t="s">
        <v>283</v>
      </c>
      <c r="H268" s="29"/>
      <c r="I268" s="30"/>
      <c r="J268" s="28"/>
      <c r="K268" s="28"/>
      <c r="L268" s="28"/>
      <c r="M268" s="28"/>
      <c r="N268" s="28"/>
      <c r="O268" s="31"/>
      <c r="P268" s="32" t="s">
        <v>285</v>
      </c>
      <c r="Q268" s="33"/>
      <c r="R268" s="28" t="s">
        <v>553</v>
      </c>
      <c r="S268" s="34"/>
      <c r="T268" s="29"/>
      <c r="U268" s="33"/>
      <c r="V268" s="34"/>
      <c r="W268" s="35"/>
    </row>
    <row r="269" spans="1:27">
      <c r="A269" s="230"/>
      <c r="B269" s="49">
        <f t="shared" si="4"/>
        <v>0</v>
      </c>
      <c r="C269" s="78"/>
      <c r="D269" s="79"/>
      <c r="E269" s="80" t="s">
        <v>386</v>
      </c>
      <c r="F269" s="8"/>
      <c r="G269" s="8"/>
      <c r="H269" s="8"/>
      <c r="I269" s="4"/>
      <c r="J269" s="2"/>
      <c r="K269" s="2"/>
      <c r="L269" s="2"/>
      <c r="M269" s="2"/>
      <c r="N269" s="2"/>
      <c r="O269" s="16"/>
      <c r="P269" s="17" t="s">
        <v>286</v>
      </c>
      <c r="Q269" s="18"/>
      <c r="R269" s="2" t="s">
        <v>284</v>
      </c>
      <c r="S269" s="19"/>
      <c r="T269" s="8"/>
      <c r="U269" s="18"/>
      <c r="V269" s="19"/>
      <c r="W269" s="20"/>
    </row>
    <row r="270" spans="1:27">
      <c r="A270" s="230"/>
      <c r="B270" s="49">
        <f t="shared" si="4"/>
        <v>0</v>
      </c>
      <c r="C270" s="63"/>
      <c r="D270" s="64"/>
      <c r="E270" s="80" t="s">
        <v>385</v>
      </c>
      <c r="F270" s="8"/>
      <c r="G270" s="8"/>
      <c r="H270" s="8"/>
      <c r="I270" s="4"/>
      <c r="J270" s="2"/>
      <c r="K270" s="2"/>
      <c r="L270" s="2"/>
      <c r="M270" s="2"/>
      <c r="N270" s="2"/>
      <c r="O270" s="16"/>
      <c r="P270" s="17" t="s">
        <v>287</v>
      </c>
      <c r="Q270" s="18"/>
      <c r="R270" s="2" t="s">
        <v>554</v>
      </c>
      <c r="S270" s="19"/>
      <c r="T270" s="8"/>
      <c r="U270" s="18"/>
      <c r="V270" s="19"/>
      <c r="W270" s="20"/>
    </row>
    <row r="271" spans="1:27" s="18" customFormat="1" ht="18">
      <c r="A271" s="230"/>
      <c r="B271" s="49">
        <f t="shared" si="4"/>
        <v>0</v>
      </c>
      <c r="C271" s="63"/>
      <c r="D271" s="64"/>
      <c r="E271" s="65"/>
      <c r="F271" s="8"/>
      <c r="G271" s="8"/>
      <c r="H271" s="8"/>
      <c r="I271" s="4"/>
      <c r="J271" s="2"/>
      <c r="K271" s="2"/>
      <c r="L271" s="2"/>
      <c r="M271" s="2"/>
      <c r="N271" s="2"/>
      <c r="O271" s="16"/>
      <c r="P271" s="17"/>
      <c r="R271" s="2" t="s">
        <v>555</v>
      </c>
      <c r="S271" s="19"/>
      <c r="T271" s="8"/>
      <c r="V271" s="19"/>
      <c r="W271" s="20"/>
      <c r="Y271" s="143"/>
      <c r="Z271" s="143"/>
      <c r="AA271" s="143"/>
    </row>
    <row r="272" spans="1:27" s="18" customFormat="1">
      <c r="A272" s="230"/>
      <c r="B272" s="49">
        <f t="shared" si="4"/>
        <v>0</v>
      </c>
      <c r="C272" s="66"/>
      <c r="D272" s="67"/>
      <c r="E272" s="68"/>
      <c r="F272" s="9"/>
      <c r="G272" s="9"/>
      <c r="H272" s="9"/>
      <c r="I272" s="10"/>
      <c r="J272" s="5"/>
      <c r="K272" s="5"/>
      <c r="L272" s="5"/>
      <c r="M272" s="5"/>
      <c r="N272" s="5"/>
      <c r="O272" s="22"/>
      <c r="P272" s="23"/>
      <c r="Q272" s="24"/>
      <c r="R272" s="5" t="s">
        <v>556</v>
      </c>
      <c r="S272" s="25"/>
      <c r="T272" s="9"/>
      <c r="U272" s="24"/>
      <c r="V272" s="25"/>
      <c r="W272" s="26"/>
      <c r="Y272" s="143"/>
      <c r="Z272" s="143"/>
      <c r="AA272" s="143"/>
    </row>
    <row r="273" spans="1:27" s="18" customFormat="1" ht="18">
      <c r="A273" s="230"/>
      <c r="B273" s="49" t="str">
        <f t="shared" si="4"/>
        <v>H2O</v>
      </c>
      <c r="C273" s="91" t="s">
        <v>1063</v>
      </c>
      <c r="D273" s="92" t="s">
        <v>86</v>
      </c>
      <c r="E273" s="93" t="s">
        <v>1064</v>
      </c>
      <c r="F273" s="8"/>
      <c r="G273" s="8"/>
      <c r="H273" s="8"/>
      <c r="I273" s="4"/>
      <c r="J273" s="2"/>
      <c r="K273" s="2"/>
      <c r="L273" s="2"/>
      <c r="M273" s="2" t="s">
        <v>21</v>
      </c>
      <c r="N273" s="2"/>
      <c r="O273" s="57"/>
      <c r="P273" s="17"/>
      <c r="R273" s="2"/>
      <c r="S273" s="19"/>
      <c r="T273" s="8"/>
      <c r="V273" s="19"/>
      <c r="W273" s="20"/>
      <c r="Y273" s="143"/>
      <c r="Z273" s="143"/>
      <c r="AA273" s="143"/>
    </row>
    <row r="274" spans="1:27" s="18" customFormat="1">
      <c r="A274" s="230"/>
      <c r="B274" s="49">
        <f t="shared" si="4"/>
        <v>0</v>
      </c>
      <c r="C274" s="91"/>
      <c r="D274" s="92"/>
      <c r="E274" s="93"/>
      <c r="F274" s="8"/>
      <c r="G274" s="8"/>
      <c r="H274" s="8"/>
      <c r="I274" s="4"/>
      <c r="J274" s="2"/>
      <c r="K274" s="2"/>
      <c r="L274" s="2"/>
      <c r="M274" s="2"/>
      <c r="N274" s="2"/>
      <c r="O274" s="57"/>
      <c r="P274" s="17"/>
      <c r="R274" s="2"/>
      <c r="S274" s="19"/>
      <c r="T274" s="8"/>
      <c r="V274" s="19"/>
      <c r="W274" s="20"/>
      <c r="Y274" s="143"/>
      <c r="Z274" s="143"/>
      <c r="AA274" s="143"/>
    </row>
    <row r="275" spans="1:27" s="18" customFormat="1">
      <c r="A275" s="230"/>
      <c r="B275" s="49">
        <f t="shared" si="4"/>
        <v>0</v>
      </c>
      <c r="C275" s="91"/>
      <c r="D275" s="92"/>
      <c r="E275" s="93"/>
      <c r="F275" s="8"/>
      <c r="G275" s="8"/>
      <c r="H275" s="8"/>
      <c r="I275" s="4"/>
      <c r="J275" s="2"/>
      <c r="K275" s="2"/>
      <c r="L275" s="2"/>
      <c r="M275" s="2"/>
      <c r="N275" s="2"/>
      <c r="O275" s="57"/>
      <c r="P275" s="17"/>
      <c r="R275" s="2"/>
      <c r="S275" s="19"/>
      <c r="T275" s="8"/>
      <c r="V275" s="19"/>
      <c r="W275" s="20"/>
      <c r="Y275" s="143"/>
      <c r="Z275" s="143"/>
      <c r="AA275" s="143"/>
    </row>
    <row r="276" spans="1:27">
      <c r="A276" s="230"/>
      <c r="B276" s="49">
        <f t="shared" si="4"/>
        <v>0</v>
      </c>
      <c r="C276" s="99"/>
      <c r="D276" s="100"/>
      <c r="E276" s="101"/>
      <c r="F276" s="9"/>
      <c r="G276" s="9"/>
      <c r="H276" s="9"/>
      <c r="I276" s="10"/>
      <c r="J276" s="5"/>
      <c r="K276" s="5"/>
      <c r="L276" s="5"/>
      <c r="M276" s="5"/>
      <c r="N276" s="5"/>
      <c r="O276" s="53"/>
      <c r="P276" s="23"/>
      <c r="Q276" s="24"/>
      <c r="R276" s="5"/>
      <c r="S276" s="25"/>
      <c r="T276" s="9"/>
      <c r="U276" s="24"/>
      <c r="V276" s="25"/>
      <c r="W276" s="26"/>
    </row>
    <row r="277" spans="1:27" ht="18">
      <c r="A277" s="230"/>
      <c r="B277" s="49" t="str">
        <f t="shared" si="4"/>
        <v>H2O</v>
      </c>
      <c r="C277" s="91" t="s">
        <v>1065</v>
      </c>
      <c r="D277" s="92" t="s">
        <v>86</v>
      </c>
      <c r="E277" s="93" t="s">
        <v>1066</v>
      </c>
      <c r="F277" s="8"/>
      <c r="G277" s="8"/>
      <c r="H277" s="8"/>
      <c r="I277" s="4"/>
      <c r="J277" s="2"/>
      <c r="K277" s="2"/>
      <c r="L277" s="2"/>
      <c r="M277" s="2" t="s">
        <v>21</v>
      </c>
      <c r="N277" s="2"/>
      <c r="O277" s="57"/>
      <c r="P277" s="17"/>
      <c r="Q277" s="18"/>
      <c r="R277" s="2"/>
      <c r="S277" s="19"/>
      <c r="T277" s="8"/>
      <c r="U277" s="18"/>
      <c r="V277" s="19"/>
      <c r="W277" s="20"/>
    </row>
    <row r="278" spans="1:27">
      <c r="A278" s="230"/>
      <c r="B278" s="49">
        <f t="shared" si="4"/>
        <v>0</v>
      </c>
      <c r="C278" s="91"/>
      <c r="D278" s="92"/>
      <c r="E278" s="93"/>
      <c r="F278" s="8"/>
      <c r="G278" s="8"/>
      <c r="H278" s="8"/>
      <c r="I278" s="4"/>
      <c r="J278" s="2"/>
      <c r="K278" s="2"/>
      <c r="L278" s="2"/>
      <c r="M278" s="2"/>
      <c r="N278" s="2"/>
      <c r="O278" s="57"/>
      <c r="P278" s="17"/>
      <c r="Q278" s="18"/>
      <c r="R278" s="2"/>
      <c r="S278" s="19"/>
      <c r="T278" s="8"/>
      <c r="U278" s="18"/>
      <c r="V278" s="19"/>
      <c r="W278" s="20"/>
    </row>
    <row r="279" spans="1:27">
      <c r="A279" s="230"/>
      <c r="B279" s="49">
        <f t="shared" si="4"/>
        <v>0</v>
      </c>
      <c r="C279" s="91"/>
      <c r="D279" s="92"/>
      <c r="E279" s="93"/>
      <c r="F279" s="8"/>
      <c r="G279" s="8"/>
      <c r="H279" s="8"/>
      <c r="I279" s="4"/>
      <c r="J279" s="2"/>
      <c r="K279" s="2"/>
      <c r="L279" s="2"/>
      <c r="M279" s="2"/>
      <c r="N279" s="2"/>
      <c r="O279" s="57"/>
      <c r="P279" s="17"/>
      <c r="Q279" s="18"/>
      <c r="R279" s="2"/>
      <c r="S279" s="19"/>
      <c r="T279" s="8"/>
      <c r="U279" s="18"/>
      <c r="V279" s="19"/>
      <c r="W279" s="20"/>
    </row>
    <row r="280" spans="1:27">
      <c r="A280" s="230"/>
      <c r="B280" s="49">
        <f t="shared" si="4"/>
        <v>0</v>
      </c>
      <c r="C280" s="99"/>
      <c r="D280" s="100"/>
      <c r="E280" s="101"/>
      <c r="F280" s="9"/>
      <c r="G280" s="9"/>
      <c r="H280" s="9"/>
      <c r="I280" s="10"/>
      <c r="J280" s="5"/>
      <c r="K280" s="5"/>
      <c r="L280" s="5"/>
      <c r="M280" s="5"/>
      <c r="N280" s="5"/>
      <c r="O280" s="53"/>
      <c r="P280" s="23"/>
      <c r="Q280" s="24"/>
      <c r="R280" s="5"/>
      <c r="S280" s="25"/>
      <c r="T280" s="9"/>
      <c r="U280" s="24"/>
      <c r="V280" s="25"/>
      <c r="W280" s="26"/>
    </row>
    <row r="281" spans="1:27" ht="18">
      <c r="A281" s="230" t="s">
        <v>1352</v>
      </c>
      <c r="B281" s="49" t="str">
        <f t="shared" si="4"/>
        <v>SiO2</v>
      </c>
      <c r="C281" s="15" t="s">
        <v>142</v>
      </c>
      <c r="D281" s="2" t="s">
        <v>143</v>
      </c>
      <c r="E281" s="36"/>
      <c r="F281" s="8"/>
      <c r="G281" s="8"/>
      <c r="H281" s="8"/>
      <c r="I281" s="4"/>
      <c r="J281" s="2"/>
      <c r="K281" s="2"/>
      <c r="L281" s="2"/>
      <c r="M281" s="2" t="s">
        <v>457</v>
      </c>
      <c r="N281" s="2"/>
      <c r="O281" s="16" t="s">
        <v>141</v>
      </c>
      <c r="P281" s="17"/>
      <c r="Q281" s="18"/>
      <c r="R281" s="2" t="s">
        <v>136</v>
      </c>
      <c r="S281" s="19"/>
      <c r="T281" s="8"/>
      <c r="U281" s="18"/>
      <c r="V281" s="19"/>
      <c r="W281" s="20"/>
    </row>
    <row r="282" spans="1:27">
      <c r="A282" s="230"/>
      <c r="B282" s="49">
        <f t="shared" si="4"/>
        <v>0</v>
      </c>
      <c r="C282" s="15"/>
      <c r="D282" s="2"/>
      <c r="E282" s="36"/>
      <c r="F282" s="8"/>
      <c r="G282" s="8"/>
      <c r="H282" s="8"/>
      <c r="I282" s="4"/>
      <c r="J282" s="2"/>
      <c r="K282" s="2"/>
      <c r="L282" s="2"/>
      <c r="M282" s="2"/>
      <c r="N282" s="2"/>
      <c r="O282" s="16"/>
      <c r="P282" s="17"/>
      <c r="Q282" s="18"/>
      <c r="R282" s="2"/>
      <c r="S282" s="19"/>
      <c r="T282" s="8"/>
      <c r="U282" s="18"/>
      <c r="V282" s="19"/>
      <c r="W282" s="20"/>
    </row>
    <row r="283" spans="1:27">
      <c r="A283" s="230"/>
      <c r="B283" s="49">
        <f t="shared" si="4"/>
        <v>0</v>
      </c>
      <c r="C283" s="15"/>
      <c r="D283" s="2"/>
      <c r="E283" s="36"/>
      <c r="F283" s="8"/>
      <c r="G283" s="8"/>
      <c r="H283" s="8"/>
      <c r="I283" s="4"/>
      <c r="J283" s="2"/>
      <c r="K283" s="2"/>
      <c r="L283" s="2"/>
      <c r="M283" s="2"/>
      <c r="N283" s="2"/>
      <c r="O283" s="57"/>
      <c r="P283" s="17"/>
      <c r="Q283" s="18"/>
      <c r="R283" s="2"/>
      <c r="S283" s="19"/>
      <c r="T283" s="8"/>
      <c r="U283" s="18"/>
      <c r="V283" s="19"/>
      <c r="W283" s="20"/>
    </row>
    <row r="284" spans="1:27">
      <c r="A284" s="230"/>
      <c r="B284" s="49">
        <f t="shared" si="4"/>
        <v>0</v>
      </c>
      <c r="C284" s="15"/>
      <c r="D284" s="2"/>
      <c r="E284" s="36"/>
      <c r="F284" s="8"/>
      <c r="G284" s="8"/>
      <c r="H284" s="8"/>
      <c r="I284" s="4"/>
      <c r="J284" s="2"/>
      <c r="K284" s="2"/>
      <c r="L284" s="2"/>
      <c r="M284" s="2"/>
      <c r="N284" s="2"/>
      <c r="O284" s="57"/>
      <c r="P284" s="17"/>
      <c r="Q284" s="18"/>
      <c r="R284" s="2"/>
      <c r="S284" s="19"/>
      <c r="T284" s="8"/>
      <c r="U284" s="18"/>
      <c r="V284" s="19"/>
      <c r="W284" s="20"/>
    </row>
    <row r="285" spans="1:27" ht="18">
      <c r="A285" s="230"/>
      <c r="B285" s="49" t="str">
        <f t="shared" si="4"/>
        <v>ZrSiO4</v>
      </c>
      <c r="C285" s="146"/>
      <c r="D285" s="28"/>
      <c r="E285" s="147"/>
      <c r="F285" s="29"/>
      <c r="G285" s="29"/>
      <c r="H285" s="29"/>
      <c r="I285" s="30"/>
      <c r="J285" s="28"/>
      <c r="K285" s="28"/>
      <c r="L285" s="28"/>
      <c r="M285" s="28" t="s">
        <v>456</v>
      </c>
      <c r="N285" s="28"/>
      <c r="O285" s="31"/>
      <c r="P285" s="32"/>
      <c r="Q285" s="33"/>
      <c r="R285" s="28"/>
      <c r="S285" s="34"/>
      <c r="T285" s="29"/>
      <c r="U285" s="33"/>
      <c r="V285" s="34"/>
      <c r="W285" s="35"/>
    </row>
    <row r="286" spans="1:27">
      <c r="A286" s="230"/>
      <c r="B286" s="49">
        <f t="shared" si="4"/>
        <v>0</v>
      </c>
      <c r="C286" s="15"/>
      <c r="D286" s="2"/>
      <c r="E286" s="36"/>
      <c r="F286" s="8"/>
      <c r="G286" s="8"/>
      <c r="H286" s="8"/>
      <c r="I286" s="4"/>
      <c r="J286" s="2"/>
      <c r="K286" s="2"/>
      <c r="L286" s="2"/>
      <c r="M286" s="2"/>
      <c r="N286" s="2"/>
      <c r="O286" s="57"/>
      <c r="P286" s="17"/>
      <c r="Q286" s="18"/>
      <c r="R286" s="2"/>
      <c r="S286" s="19"/>
      <c r="T286" s="8"/>
      <c r="U286" s="18"/>
      <c r="V286" s="19"/>
      <c r="W286" s="20"/>
    </row>
    <row r="287" spans="1:27">
      <c r="A287" s="230"/>
      <c r="B287" s="49">
        <f t="shared" si="4"/>
        <v>0</v>
      </c>
      <c r="C287" s="15"/>
      <c r="D287" s="2"/>
      <c r="E287" s="36"/>
      <c r="F287" s="8"/>
      <c r="G287" s="8"/>
      <c r="H287" s="8"/>
      <c r="I287" s="4"/>
      <c r="J287" s="2"/>
      <c r="K287" s="2"/>
      <c r="L287" s="2"/>
      <c r="M287" s="2"/>
      <c r="N287" s="2"/>
      <c r="O287" s="57"/>
      <c r="P287" s="17"/>
      <c r="Q287" s="18"/>
      <c r="R287" s="2"/>
      <c r="S287" s="19"/>
      <c r="T287" s="8"/>
      <c r="U287" s="18"/>
      <c r="V287" s="19"/>
      <c r="W287" s="20"/>
    </row>
    <row r="288" spans="1:27">
      <c r="A288" s="230"/>
      <c r="B288" s="49">
        <f t="shared" si="4"/>
        <v>0</v>
      </c>
      <c r="C288" s="148"/>
      <c r="D288" s="83"/>
      <c r="E288" s="149"/>
      <c r="F288" s="82"/>
      <c r="G288" s="82"/>
      <c r="H288" s="82"/>
      <c r="I288" s="150"/>
      <c r="J288" s="83"/>
      <c r="K288" s="83"/>
      <c r="L288" s="83"/>
      <c r="M288" s="83"/>
      <c r="N288" s="83"/>
      <c r="O288" s="85"/>
      <c r="P288" s="86"/>
      <c r="Q288" s="84"/>
      <c r="R288" s="83"/>
      <c r="S288" s="87"/>
      <c r="T288" s="82"/>
      <c r="U288" s="84"/>
      <c r="V288" s="87"/>
      <c r="W288" s="88"/>
    </row>
    <row r="289" spans="1:23" ht="18">
      <c r="A289" s="230"/>
      <c r="B289" s="49" t="str">
        <f t="shared" si="4"/>
        <v>ZrSiO4</v>
      </c>
      <c r="C289" s="15"/>
      <c r="D289" s="2"/>
      <c r="E289" s="36"/>
      <c r="F289" s="8"/>
      <c r="G289" s="8"/>
      <c r="H289" s="8"/>
      <c r="I289" s="4"/>
      <c r="J289" s="2"/>
      <c r="K289" s="2"/>
      <c r="L289" s="2"/>
      <c r="M289" s="2" t="s">
        <v>456</v>
      </c>
      <c r="N289" s="2"/>
      <c r="O289" s="57"/>
      <c r="P289" s="17"/>
      <c r="Q289" s="18"/>
      <c r="R289" s="2"/>
      <c r="S289" s="19"/>
      <c r="T289" s="8"/>
      <c r="U289" s="18"/>
      <c r="V289" s="19"/>
      <c r="W289" s="20"/>
    </row>
    <row r="290" spans="1:23">
      <c r="A290" s="230"/>
      <c r="B290" s="49">
        <f t="shared" si="4"/>
        <v>0</v>
      </c>
      <c r="C290" s="15"/>
      <c r="D290" s="2"/>
      <c r="E290" s="36"/>
      <c r="F290" s="8"/>
      <c r="G290" s="8"/>
      <c r="H290" s="8"/>
      <c r="I290" s="4"/>
      <c r="J290" s="2"/>
      <c r="K290" s="2"/>
      <c r="L290" s="2"/>
      <c r="M290" s="2"/>
      <c r="N290" s="2"/>
      <c r="O290" s="57"/>
      <c r="P290" s="17"/>
      <c r="Q290" s="18"/>
      <c r="R290" s="2"/>
      <c r="S290" s="19"/>
      <c r="T290" s="8"/>
      <c r="U290" s="18"/>
      <c r="V290" s="19"/>
      <c r="W290" s="20"/>
    </row>
    <row r="291" spans="1:23">
      <c r="A291" s="230"/>
      <c r="B291" s="49">
        <f t="shared" si="4"/>
        <v>0</v>
      </c>
      <c r="C291" s="15"/>
      <c r="D291" s="2"/>
      <c r="E291" s="36"/>
      <c r="F291" s="8"/>
      <c r="G291" s="8"/>
      <c r="H291" s="2"/>
      <c r="I291" s="2"/>
      <c r="J291" s="2"/>
      <c r="K291" s="2"/>
      <c r="L291" s="2"/>
      <c r="M291" s="2"/>
      <c r="N291" s="2"/>
      <c r="O291" s="16"/>
      <c r="P291" s="17"/>
      <c r="Q291" s="18"/>
      <c r="R291" s="2"/>
      <c r="S291" s="19"/>
      <c r="T291" s="8"/>
      <c r="U291" s="18"/>
      <c r="V291" s="19"/>
      <c r="W291" s="20"/>
    </row>
    <row r="292" spans="1:23">
      <c r="A292" s="230"/>
      <c r="B292" s="49">
        <f t="shared" si="4"/>
        <v>0</v>
      </c>
      <c r="C292" s="21"/>
      <c r="D292" s="5"/>
      <c r="E292" s="37"/>
      <c r="F292" s="9"/>
      <c r="G292" s="9"/>
      <c r="H292" s="9"/>
      <c r="I292" s="10"/>
      <c r="J292" s="5"/>
      <c r="K292" s="5"/>
      <c r="L292" s="5"/>
      <c r="M292" s="5"/>
      <c r="N292" s="5"/>
      <c r="O292" s="22"/>
      <c r="P292" s="23"/>
      <c r="Q292" s="24"/>
      <c r="R292" s="5"/>
      <c r="S292" s="25"/>
      <c r="T292" s="9"/>
      <c r="U292" s="24"/>
      <c r="V292" s="25"/>
      <c r="W292" s="26"/>
    </row>
    <row r="293" spans="1:23" ht="18.75">
      <c r="A293" s="230" t="s">
        <v>1353</v>
      </c>
      <c r="B293" s="49" t="str">
        <f t="shared" si="4"/>
        <v>H2O</v>
      </c>
      <c r="C293" s="63" t="s">
        <v>73</v>
      </c>
      <c r="D293" s="64" t="s">
        <v>511</v>
      </c>
      <c r="E293" s="65" t="s">
        <v>1326</v>
      </c>
      <c r="F293" s="8" t="s">
        <v>82</v>
      </c>
      <c r="G293" s="8" t="s">
        <v>483</v>
      </c>
      <c r="H293" s="8" t="s">
        <v>1331</v>
      </c>
      <c r="I293" s="4" t="s">
        <v>1336</v>
      </c>
      <c r="J293" s="2" t="s">
        <v>1335</v>
      </c>
      <c r="K293" s="2" t="s">
        <v>41</v>
      </c>
      <c r="L293" s="2" t="s">
        <v>1334</v>
      </c>
      <c r="M293" s="2" t="s">
        <v>21</v>
      </c>
      <c r="N293" s="2"/>
      <c r="O293" s="57"/>
      <c r="P293" s="17" t="s">
        <v>71</v>
      </c>
      <c r="Q293" s="18" t="s">
        <v>153</v>
      </c>
      <c r="R293" s="2" t="s">
        <v>115</v>
      </c>
      <c r="S293" s="19"/>
      <c r="T293" s="8"/>
      <c r="U293" s="18"/>
      <c r="V293" s="19"/>
      <c r="W293" s="20"/>
    </row>
    <row r="294" spans="1:23">
      <c r="A294" s="230"/>
      <c r="B294" s="49">
        <f t="shared" si="4"/>
        <v>0</v>
      </c>
      <c r="C294" s="63"/>
      <c r="D294" s="64"/>
      <c r="E294" s="65"/>
      <c r="F294" s="8" t="s">
        <v>224</v>
      </c>
      <c r="G294" s="8"/>
      <c r="H294" s="8"/>
      <c r="I294" s="4"/>
      <c r="J294" s="2"/>
      <c r="K294" s="2" t="s">
        <v>69</v>
      </c>
      <c r="L294" s="2"/>
      <c r="M294" s="2"/>
      <c r="N294" s="2"/>
      <c r="O294" s="57"/>
      <c r="P294" s="17"/>
      <c r="Q294" s="18" t="s">
        <v>1333</v>
      </c>
      <c r="R294" s="2" t="s">
        <v>1347</v>
      </c>
      <c r="S294" s="19"/>
      <c r="T294" s="8"/>
      <c r="U294" s="18"/>
      <c r="V294" s="19"/>
      <c r="W294" s="20"/>
    </row>
    <row r="295" spans="1:23">
      <c r="A295" s="230"/>
      <c r="C295" s="63"/>
      <c r="D295" s="64"/>
      <c r="E295" s="65"/>
      <c r="F295" s="8" t="s">
        <v>225</v>
      </c>
      <c r="G295" s="8"/>
      <c r="H295" s="8"/>
      <c r="I295" s="4"/>
      <c r="J295" s="2"/>
      <c r="K295" s="2"/>
      <c r="L295" s="2"/>
      <c r="M295" s="2"/>
      <c r="N295" s="2"/>
      <c r="O295" s="223"/>
      <c r="P295" s="17"/>
      <c r="Q295" s="18"/>
      <c r="R295" s="2"/>
      <c r="S295" s="19"/>
      <c r="T295" s="8"/>
      <c r="U295" s="18"/>
      <c r="V295" s="19"/>
      <c r="W295" s="20"/>
    </row>
    <row r="296" spans="1:23">
      <c r="A296" s="230"/>
      <c r="C296" s="63"/>
      <c r="D296" s="64"/>
      <c r="E296" s="65"/>
      <c r="F296" s="8" t="s">
        <v>1327</v>
      </c>
      <c r="G296" s="8"/>
      <c r="H296" s="8"/>
      <c r="I296" s="4"/>
      <c r="J296" s="2"/>
      <c r="K296" s="2"/>
      <c r="L296" s="2"/>
      <c r="M296" s="2"/>
      <c r="N296" s="2"/>
      <c r="O296" s="223"/>
      <c r="P296" s="17"/>
      <c r="Q296" s="18"/>
      <c r="R296" s="2"/>
      <c r="S296" s="19"/>
      <c r="T296" s="8"/>
      <c r="U296" s="18"/>
      <c r="V296" s="19"/>
      <c r="W296" s="20"/>
    </row>
    <row r="297" spans="1:23">
      <c r="A297" s="230"/>
      <c r="C297" s="63"/>
      <c r="D297" s="64"/>
      <c r="E297" s="65"/>
      <c r="F297" s="8" t="s">
        <v>1328</v>
      </c>
      <c r="G297" s="8"/>
      <c r="H297" s="8"/>
      <c r="I297" s="4"/>
      <c r="J297" s="2"/>
      <c r="K297" s="2"/>
      <c r="L297" s="2"/>
      <c r="M297" s="2"/>
      <c r="N297" s="2"/>
      <c r="O297" s="223"/>
      <c r="P297" s="17"/>
      <c r="Q297" s="18"/>
      <c r="R297" s="2"/>
      <c r="S297" s="19"/>
      <c r="T297" s="8"/>
      <c r="U297" s="18"/>
      <c r="V297" s="19"/>
      <c r="W297" s="20"/>
    </row>
    <row r="298" spans="1:23">
      <c r="A298" s="230"/>
      <c r="C298" s="63"/>
      <c r="D298" s="64"/>
      <c r="E298" s="65"/>
      <c r="F298" s="8" t="s">
        <v>1329</v>
      </c>
      <c r="G298" s="8"/>
      <c r="H298" s="8"/>
      <c r="I298" s="4"/>
      <c r="J298" s="2"/>
      <c r="K298" s="2"/>
      <c r="L298" s="2"/>
      <c r="M298" s="2"/>
      <c r="N298" s="2"/>
      <c r="O298" s="223"/>
      <c r="P298" s="17"/>
      <c r="Q298" s="18"/>
      <c r="R298" s="2"/>
      <c r="S298" s="19"/>
      <c r="T298" s="8"/>
      <c r="U298" s="18"/>
      <c r="V298" s="19"/>
      <c r="W298" s="20"/>
    </row>
    <row r="299" spans="1:23">
      <c r="A299" s="230"/>
      <c r="C299" s="89"/>
      <c r="D299" s="90"/>
      <c r="E299" s="192"/>
      <c r="F299" s="82" t="s">
        <v>950</v>
      </c>
      <c r="G299" s="82"/>
      <c r="H299" s="82"/>
      <c r="I299" s="150"/>
      <c r="J299" s="83"/>
      <c r="K299" s="83"/>
      <c r="L299" s="83"/>
      <c r="M299" s="83"/>
      <c r="N299" s="83"/>
      <c r="O299" s="85"/>
      <c r="P299" s="86"/>
      <c r="Q299" s="84"/>
      <c r="R299" s="83"/>
      <c r="S299" s="87"/>
      <c r="T299" s="82"/>
      <c r="U299" s="84"/>
      <c r="V299" s="87"/>
      <c r="W299" s="88"/>
    </row>
    <row r="300" spans="1:23" ht="17.25">
      <c r="A300" s="230"/>
      <c r="C300" s="63"/>
      <c r="D300" s="64"/>
      <c r="E300" s="65"/>
      <c r="F300" s="8" t="s">
        <v>260</v>
      </c>
      <c r="G300" s="8"/>
      <c r="H300" s="8" t="s">
        <v>1332</v>
      </c>
      <c r="I300" s="4" t="s">
        <v>1330</v>
      </c>
      <c r="J300" s="2"/>
      <c r="K300" s="2"/>
      <c r="L300" s="2" t="s">
        <v>1337</v>
      </c>
      <c r="M300" s="2"/>
      <c r="N300" s="2"/>
      <c r="O300" s="223"/>
      <c r="P300" s="17" t="s">
        <v>167</v>
      </c>
      <c r="Q300" s="18" t="s">
        <v>512</v>
      </c>
      <c r="R300" s="2"/>
      <c r="S300" s="19"/>
      <c r="T300" s="8"/>
      <c r="U300" s="18"/>
      <c r="V300" s="19"/>
      <c r="W300" s="20"/>
    </row>
    <row r="301" spans="1:23">
      <c r="A301" s="230"/>
      <c r="C301" s="63"/>
      <c r="D301" s="64"/>
      <c r="E301" s="65"/>
      <c r="F301" s="8"/>
      <c r="G301" s="8"/>
      <c r="H301" s="8"/>
      <c r="I301" s="4"/>
      <c r="J301" s="2"/>
      <c r="K301" s="2"/>
      <c r="L301" s="2"/>
      <c r="M301" s="2"/>
      <c r="N301" s="2"/>
      <c r="O301" s="223"/>
      <c r="P301" s="17" t="s">
        <v>1338</v>
      </c>
      <c r="Q301" s="18" t="s">
        <v>1343</v>
      </c>
      <c r="R301" s="2"/>
      <c r="S301" s="19"/>
      <c r="T301" s="8"/>
      <c r="U301" s="18"/>
      <c r="V301" s="19"/>
      <c r="W301" s="20"/>
    </row>
    <row r="302" spans="1:23">
      <c r="A302" s="230"/>
      <c r="C302" s="63"/>
      <c r="D302" s="64"/>
      <c r="E302" s="65"/>
      <c r="F302" s="8"/>
      <c r="G302" s="8"/>
      <c r="H302" s="8"/>
      <c r="I302" s="4"/>
      <c r="J302" s="2"/>
      <c r="K302" s="2"/>
      <c r="L302" s="2"/>
      <c r="M302" s="2"/>
      <c r="N302" s="2"/>
      <c r="O302" s="223"/>
      <c r="P302" s="17" t="s">
        <v>1339</v>
      </c>
      <c r="Q302" s="18" t="s">
        <v>1344</v>
      </c>
      <c r="R302" s="2"/>
      <c r="S302" s="19"/>
      <c r="T302" s="8"/>
      <c r="U302" s="18"/>
      <c r="V302" s="19"/>
      <c r="W302" s="20"/>
    </row>
    <row r="303" spans="1:23">
      <c r="A303" s="230"/>
      <c r="C303" s="63"/>
      <c r="D303" s="64"/>
      <c r="E303" s="65"/>
      <c r="F303" s="8"/>
      <c r="G303" s="8"/>
      <c r="H303" s="8"/>
      <c r="I303" s="4"/>
      <c r="J303" s="2"/>
      <c r="K303" s="2"/>
      <c r="L303" s="2"/>
      <c r="M303" s="2"/>
      <c r="N303" s="2"/>
      <c r="O303" s="223"/>
      <c r="P303" s="17"/>
      <c r="Q303" s="18" t="s">
        <v>1340</v>
      </c>
      <c r="R303" s="2"/>
      <c r="S303" s="19"/>
      <c r="T303" s="8"/>
      <c r="U303" s="18"/>
      <c r="V303" s="19"/>
      <c r="W303" s="20"/>
    </row>
    <row r="304" spans="1:23">
      <c r="A304" s="230"/>
      <c r="C304" s="63"/>
      <c r="D304" s="64"/>
      <c r="E304" s="65"/>
      <c r="F304" s="8"/>
      <c r="G304" s="8"/>
      <c r="H304" s="8"/>
      <c r="I304" s="4"/>
      <c r="J304" s="2"/>
      <c r="K304" s="2"/>
      <c r="L304" s="2"/>
      <c r="M304" s="2"/>
      <c r="N304" s="2"/>
      <c r="O304" s="223"/>
      <c r="P304" s="17"/>
      <c r="Q304" s="18" t="s">
        <v>1342</v>
      </c>
      <c r="R304" s="2"/>
      <c r="S304" s="19"/>
      <c r="T304" s="8"/>
      <c r="U304" s="18"/>
      <c r="V304" s="19"/>
      <c r="W304" s="20"/>
    </row>
    <row r="305" spans="1:23">
      <c r="A305" s="230"/>
      <c r="C305" s="63"/>
      <c r="D305" s="64"/>
      <c r="E305" s="65"/>
      <c r="F305" s="8"/>
      <c r="G305" s="8"/>
      <c r="H305" s="8"/>
      <c r="I305" s="4"/>
      <c r="J305" s="2"/>
      <c r="K305" s="2"/>
      <c r="L305" s="2"/>
      <c r="M305" s="2"/>
      <c r="N305" s="2"/>
      <c r="O305" s="223"/>
      <c r="P305" s="17"/>
      <c r="Q305" s="18" t="s">
        <v>1341</v>
      </c>
      <c r="R305" s="2"/>
      <c r="S305" s="19"/>
      <c r="T305" s="8"/>
      <c r="U305" s="18"/>
      <c r="V305" s="19"/>
      <c r="W305" s="20"/>
    </row>
    <row r="306" spans="1:23">
      <c r="A306" s="230"/>
      <c r="C306" s="63"/>
      <c r="D306" s="64"/>
      <c r="E306" s="65"/>
      <c r="F306" s="8"/>
      <c r="G306" s="8"/>
      <c r="H306" s="8"/>
      <c r="I306" s="4"/>
      <c r="J306" s="2"/>
      <c r="K306" s="2"/>
      <c r="L306" s="2"/>
      <c r="M306" s="2"/>
      <c r="N306" s="2"/>
      <c r="O306" s="223"/>
      <c r="P306" s="17"/>
      <c r="Q306" s="18" t="s">
        <v>1349</v>
      </c>
      <c r="R306" s="2"/>
      <c r="S306" s="19"/>
      <c r="T306" s="8"/>
      <c r="U306" s="18"/>
      <c r="V306" s="19"/>
      <c r="W306" s="20"/>
    </row>
    <row r="307" spans="1:23">
      <c r="A307" s="230"/>
      <c r="B307" s="49">
        <f t="shared" si="4"/>
        <v>0</v>
      </c>
      <c r="C307" s="63"/>
      <c r="D307" s="64"/>
      <c r="E307" s="65"/>
      <c r="F307" s="8"/>
      <c r="G307" s="8"/>
      <c r="H307" s="8"/>
      <c r="I307" s="4"/>
      <c r="J307" s="2"/>
      <c r="K307" s="2"/>
      <c r="L307" s="2"/>
      <c r="M307" s="2"/>
      <c r="N307" s="2"/>
      <c r="O307" s="57"/>
      <c r="P307" s="17"/>
      <c r="Q307" s="18" t="s">
        <v>1348</v>
      </c>
      <c r="R307" s="2"/>
      <c r="S307" s="19"/>
      <c r="T307" s="8"/>
      <c r="U307" s="18"/>
      <c r="V307" s="19"/>
      <c r="W307" s="20"/>
    </row>
    <row r="308" spans="1:23">
      <c r="A308" s="230"/>
      <c r="C308" s="63"/>
      <c r="D308" s="64"/>
      <c r="E308" s="65"/>
      <c r="F308" s="8"/>
      <c r="G308" s="8"/>
      <c r="H308" s="8"/>
      <c r="I308" s="4"/>
      <c r="J308" s="2"/>
      <c r="K308" s="2"/>
      <c r="L308" s="2"/>
      <c r="M308" s="2"/>
      <c r="N308" s="2"/>
      <c r="O308" s="57"/>
      <c r="P308" s="17"/>
      <c r="Q308" s="18" t="s">
        <v>1346</v>
      </c>
      <c r="R308" s="2"/>
      <c r="S308" s="19"/>
      <c r="T308" s="8"/>
      <c r="U308" s="18"/>
      <c r="V308" s="19"/>
      <c r="W308" s="20"/>
    </row>
    <row r="309" spans="1:23">
      <c r="A309" s="230"/>
      <c r="B309" s="49">
        <f t="shared" si="4"/>
        <v>0</v>
      </c>
      <c r="C309" s="66"/>
      <c r="D309" s="67"/>
      <c r="E309" s="68"/>
      <c r="F309" s="9"/>
      <c r="G309" s="9"/>
      <c r="H309" s="9"/>
      <c r="I309" s="10"/>
      <c r="J309" s="5"/>
      <c r="K309" s="5"/>
      <c r="L309" s="5"/>
      <c r="M309" s="5"/>
      <c r="N309" s="5"/>
      <c r="O309" s="53"/>
      <c r="P309" s="23"/>
      <c r="Q309" s="24" t="s">
        <v>1345</v>
      </c>
      <c r="R309" s="5"/>
      <c r="S309" s="25"/>
      <c r="T309" s="9"/>
      <c r="U309" s="24"/>
      <c r="V309" s="25"/>
      <c r="W309" s="26"/>
    </row>
    <row r="310" spans="1:23" ht="18">
      <c r="A310" s="230" t="s">
        <v>1354</v>
      </c>
      <c r="B310" s="49" t="str">
        <f t="shared" si="4"/>
        <v>H2O</v>
      </c>
      <c r="C310" s="63" t="s">
        <v>506</v>
      </c>
      <c r="D310" s="64" t="s">
        <v>507</v>
      </c>
      <c r="E310" s="65" t="s">
        <v>730</v>
      </c>
      <c r="F310" s="8" t="s">
        <v>82</v>
      </c>
      <c r="G310" s="8" t="s">
        <v>83</v>
      </c>
      <c r="H310" s="8" t="s">
        <v>733</v>
      </c>
      <c r="I310" s="4" t="s">
        <v>732</v>
      </c>
      <c r="J310" s="2" t="s">
        <v>75</v>
      </c>
      <c r="K310" s="2" t="s">
        <v>41</v>
      </c>
      <c r="L310" s="2" t="s">
        <v>731</v>
      </c>
      <c r="M310" s="2" t="s">
        <v>21</v>
      </c>
      <c r="N310" s="2"/>
      <c r="O310" s="57"/>
      <c r="P310" s="17" t="s">
        <v>71</v>
      </c>
      <c r="Q310" s="18"/>
      <c r="R310" s="2"/>
      <c r="S310" s="19" t="s">
        <v>509</v>
      </c>
      <c r="T310" s="8"/>
      <c r="U310" s="151" t="s">
        <v>742</v>
      </c>
      <c r="V310" s="19"/>
      <c r="W310" s="20"/>
    </row>
    <row r="311" spans="1:23">
      <c r="A311" s="230"/>
      <c r="B311" s="49">
        <f t="shared" si="4"/>
        <v>0</v>
      </c>
      <c r="C311" s="63"/>
      <c r="D311" s="64"/>
      <c r="E311" s="65"/>
      <c r="F311" s="8" t="s">
        <v>224</v>
      </c>
      <c r="G311" s="8"/>
      <c r="H311" s="8"/>
      <c r="I311" s="4"/>
      <c r="J311" s="2"/>
      <c r="K311" s="2" t="s">
        <v>69</v>
      </c>
      <c r="L311" s="2"/>
      <c r="M311" s="2"/>
      <c r="N311" s="2"/>
      <c r="O311" s="57"/>
      <c r="P311" s="17" t="s">
        <v>734</v>
      </c>
      <c r="Q311" s="18"/>
      <c r="R311" s="2"/>
      <c r="S311" s="19" t="s">
        <v>510</v>
      </c>
      <c r="T311" s="8"/>
      <c r="U311" s="18" t="s">
        <v>743</v>
      </c>
      <c r="V311" s="19"/>
      <c r="W311" s="20"/>
    </row>
    <row r="312" spans="1:23">
      <c r="A312" s="230"/>
      <c r="C312" s="63"/>
      <c r="D312" s="64"/>
      <c r="E312" s="65"/>
      <c r="F312" s="8" t="s">
        <v>225</v>
      </c>
      <c r="G312" s="8"/>
      <c r="H312" s="8"/>
      <c r="I312" s="4"/>
      <c r="J312" s="2"/>
      <c r="K312" s="2"/>
      <c r="L312" s="2"/>
      <c r="M312" s="2"/>
      <c r="N312" s="2"/>
      <c r="O312" s="57"/>
      <c r="P312" s="17" t="s">
        <v>735</v>
      </c>
      <c r="Q312" s="18"/>
      <c r="R312" s="2"/>
      <c r="S312" s="19"/>
      <c r="T312" s="8"/>
      <c r="U312" s="18" t="s">
        <v>744</v>
      </c>
      <c r="V312" s="19"/>
      <c r="W312" s="20"/>
    </row>
    <row r="313" spans="1:23">
      <c r="A313" s="230"/>
      <c r="C313" s="63"/>
      <c r="D313" s="64"/>
      <c r="E313" s="65"/>
      <c r="F313" s="8" t="s">
        <v>255</v>
      </c>
      <c r="G313" s="8"/>
      <c r="H313" s="8"/>
      <c r="I313" s="4"/>
      <c r="J313" s="2"/>
      <c r="K313" s="2"/>
      <c r="L313" s="2"/>
      <c r="M313" s="2"/>
      <c r="N313" s="2"/>
      <c r="O313" s="57"/>
      <c r="P313" s="17"/>
      <c r="Q313" s="18"/>
      <c r="R313" s="2"/>
      <c r="S313" s="19"/>
      <c r="T313" s="8"/>
      <c r="U313" s="18" t="s">
        <v>745</v>
      </c>
      <c r="V313" s="19"/>
      <c r="W313" s="20"/>
    </row>
    <row r="314" spans="1:23">
      <c r="A314" s="230"/>
      <c r="C314" s="63"/>
      <c r="D314" s="64"/>
      <c r="E314" s="65"/>
      <c r="F314" s="8" t="s">
        <v>736</v>
      </c>
      <c r="G314" s="8"/>
      <c r="H314" s="8"/>
      <c r="I314" s="4"/>
      <c r="J314" s="2"/>
      <c r="K314" s="2"/>
      <c r="L314" s="2"/>
      <c r="M314" s="2"/>
      <c r="N314" s="2"/>
      <c r="O314" s="57"/>
      <c r="P314" s="17"/>
      <c r="Q314" s="18"/>
      <c r="R314" s="2"/>
      <c r="S314" s="19"/>
      <c r="T314" s="8"/>
      <c r="U314" s="18" t="s">
        <v>746</v>
      </c>
      <c r="V314" s="19"/>
      <c r="W314" s="20"/>
    </row>
    <row r="315" spans="1:23" ht="17.25">
      <c r="A315" s="230"/>
      <c r="C315" s="63"/>
      <c r="D315" s="64"/>
      <c r="E315" s="65"/>
      <c r="F315" s="8" t="s">
        <v>739</v>
      </c>
      <c r="G315" s="8"/>
      <c r="H315" s="8"/>
      <c r="I315" s="4"/>
      <c r="J315" s="2"/>
      <c r="K315" s="2"/>
      <c r="L315" s="2"/>
      <c r="M315" s="2"/>
      <c r="N315" s="2"/>
      <c r="O315" s="57"/>
      <c r="P315" s="17"/>
      <c r="Q315" s="18"/>
      <c r="R315" s="2"/>
      <c r="S315" s="19"/>
      <c r="T315" s="8"/>
      <c r="U315" s="18" t="s">
        <v>747</v>
      </c>
      <c r="V315" s="19"/>
      <c r="W315" s="20"/>
    </row>
    <row r="316" spans="1:23" ht="17.25">
      <c r="A316" s="230"/>
      <c r="C316" s="63"/>
      <c r="D316" s="64"/>
      <c r="E316" s="65"/>
      <c r="F316" s="8" t="s">
        <v>738</v>
      </c>
      <c r="G316" s="8"/>
      <c r="H316" s="8"/>
      <c r="I316" s="4"/>
      <c r="J316" s="2"/>
      <c r="K316" s="2"/>
      <c r="L316" s="2"/>
      <c r="M316" s="2"/>
      <c r="N316" s="2"/>
      <c r="O316" s="57"/>
      <c r="P316" s="17"/>
      <c r="Q316" s="18"/>
      <c r="R316" s="2"/>
      <c r="S316" s="19"/>
      <c r="T316" s="8"/>
      <c r="U316" s="18" t="s">
        <v>748</v>
      </c>
      <c r="V316" s="19"/>
      <c r="W316" s="20"/>
    </row>
    <row r="317" spans="1:23" ht="17.25">
      <c r="A317" s="230"/>
      <c r="C317" s="63"/>
      <c r="D317" s="64"/>
      <c r="E317" s="65"/>
      <c r="F317" s="8" t="s">
        <v>737</v>
      </c>
      <c r="G317" s="8"/>
      <c r="H317" s="8"/>
      <c r="I317" s="4"/>
      <c r="J317" s="2"/>
      <c r="K317" s="2"/>
      <c r="L317" s="2"/>
      <c r="M317" s="2"/>
      <c r="N317" s="2"/>
      <c r="O317" s="57"/>
      <c r="P317" s="17"/>
      <c r="Q317" s="18"/>
      <c r="R317" s="2"/>
      <c r="S317" s="19"/>
      <c r="T317" s="8"/>
      <c r="U317" s="18" t="s">
        <v>749</v>
      </c>
      <c r="V317" s="19"/>
      <c r="W317" s="20"/>
    </row>
    <row r="318" spans="1:23">
      <c r="A318" s="230"/>
      <c r="C318" s="63"/>
      <c r="D318" s="64"/>
      <c r="E318" s="65"/>
      <c r="F318" s="8" t="s">
        <v>740</v>
      </c>
      <c r="G318" s="8"/>
      <c r="H318" s="8"/>
      <c r="I318" s="4"/>
      <c r="J318" s="2"/>
      <c r="K318" s="2"/>
      <c r="L318" s="2"/>
      <c r="M318" s="2"/>
      <c r="N318" s="2"/>
      <c r="O318" s="57"/>
      <c r="P318" s="17"/>
      <c r="Q318" s="18"/>
      <c r="R318" s="2"/>
      <c r="S318" s="19"/>
      <c r="T318" s="8"/>
      <c r="U318" s="18" t="s">
        <v>750</v>
      </c>
      <c r="V318" s="19"/>
      <c r="W318" s="20"/>
    </row>
    <row r="319" spans="1:23">
      <c r="A319" s="230"/>
      <c r="B319" s="49">
        <f t="shared" si="4"/>
        <v>0</v>
      </c>
      <c r="C319" s="66"/>
      <c r="D319" s="67"/>
      <c r="E319" s="68"/>
      <c r="F319" s="9" t="s">
        <v>741</v>
      </c>
      <c r="G319" s="9"/>
      <c r="H319" s="9"/>
      <c r="I319" s="10"/>
      <c r="J319" s="5"/>
      <c r="K319" s="5"/>
      <c r="L319" s="5"/>
      <c r="M319" s="5"/>
      <c r="N319" s="5"/>
      <c r="O319" s="53"/>
      <c r="P319" s="23"/>
      <c r="Q319" s="24"/>
      <c r="R319" s="5"/>
      <c r="S319" s="25"/>
      <c r="T319" s="9"/>
      <c r="U319" s="24" t="s">
        <v>751</v>
      </c>
      <c r="V319" s="25"/>
      <c r="W319" s="26"/>
    </row>
    <row r="320" spans="1:23" ht="18.75">
      <c r="A320" s="230" t="s">
        <v>1356</v>
      </c>
      <c r="B320" s="49" t="str">
        <f t="shared" si="4"/>
        <v>H2O</v>
      </c>
      <c r="C320" s="63" t="s">
        <v>73</v>
      </c>
      <c r="D320" s="64" t="s">
        <v>74</v>
      </c>
      <c r="E320" s="65" t="s">
        <v>254</v>
      </c>
      <c r="F320" s="8" t="s">
        <v>82</v>
      </c>
      <c r="G320" s="8" t="s">
        <v>83</v>
      </c>
      <c r="H320" s="8" t="s">
        <v>314</v>
      </c>
      <c r="I320" s="4" t="s">
        <v>269</v>
      </c>
      <c r="J320" s="2" t="s">
        <v>266</v>
      </c>
      <c r="K320" s="2" t="s">
        <v>41</v>
      </c>
      <c r="L320" s="2" t="s">
        <v>76</v>
      </c>
      <c r="M320" s="2" t="s">
        <v>21</v>
      </c>
      <c r="N320" s="2"/>
      <c r="O320" s="16"/>
      <c r="P320" s="17" t="s">
        <v>71</v>
      </c>
      <c r="Q320" s="18"/>
      <c r="R320" s="2" t="s">
        <v>274</v>
      </c>
      <c r="S320" s="19"/>
      <c r="T320" s="8"/>
      <c r="U320" s="18"/>
      <c r="V320" s="19"/>
      <c r="W320" s="20"/>
    </row>
    <row r="321" spans="1:27">
      <c r="A321" s="230"/>
      <c r="B321" s="49">
        <f t="shared" si="4"/>
        <v>0</v>
      </c>
      <c r="C321" s="63"/>
      <c r="D321" s="64"/>
      <c r="E321" s="80" t="s">
        <v>377</v>
      </c>
      <c r="F321" s="8" t="s">
        <v>224</v>
      </c>
      <c r="G321" s="8"/>
      <c r="H321" s="8"/>
      <c r="I321" s="4" t="s">
        <v>258</v>
      </c>
      <c r="J321" s="2" t="s">
        <v>267</v>
      </c>
      <c r="K321" s="2" t="s">
        <v>69</v>
      </c>
      <c r="L321" s="2"/>
      <c r="M321" s="2"/>
      <c r="N321" s="2"/>
      <c r="O321" s="16"/>
      <c r="P321" s="17" t="s">
        <v>263</v>
      </c>
      <c r="Q321" s="18"/>
      <c r="R321" s="2" t="s">
        <v>121</v>
      </c>
      <c r="S321" s="19"/>
      <c r="T321" s="8"/>
      <c r="U321" s="18"/>
      <c r="V321" s="19"/>
      <c r="W321" s="20"/>
    </row>
    <row r="322" spans="1:27">
      <c r="A322" s="230"/>
      <c r="B322" s="49">
        <f t="shared" si="4"/>
        <v>0</v>
      </c>
      <c r="C322" s="63"/>
      <c r="D322" s="64"/>
      <c r="E322" s="80"/>
      <c r="F322" s="8" t="s">
        <v>225</v>
      </c>
      <c r="G322" s="8"/>
      <c r="H322" s="8"/>
      <c r="I322" s="4"/>
      <c r="J322" s="2" t="s">
        <v>268</v>
      </c>
      <c r="K322" s="2"/>
      <c r="L322" s="2"/>
      <c r="M322" s="2"/>
      <c r="N322" s="2"/>
      <c r="O322" s="16"/>
      <c r="P322" s="17" t="s">
        <v>265</v>
      </c>
      <c r="Q322" s="18"/>
      <c r="R322" s="2" t="s">
        <v>557</v>
      </c>
      <c r="S322" s="19"/>
      <c r="T322" s="8"/>
      <c r="U322" s="18"/>
      <c r="V322" s="19"/>
      <c r="W322" s="20"/>
    </row>
    <row r="323" spans="1:27">
      <c r="A323" s="230"/>
      <c r="B323" s="49">
        <f t="shared" si="4"/>
        <v>0</v>
      </c>
      <c r="C323" s="63"/>
      <c r="D323" s="64"/>
      <c r="E323" s="80"/>
      <c r="F323" s="8" t="s">
        <v>255</v>
      </c>
      <c r="G323" s="8"/>
      <c r="H323" s="8"/>
      <c r="I323" s="4"/>
      <c r="J323" s="2" t="s">
        <v>256</v>
      </c>
      <c r="K323" s="18"/>
      <c r="L323" s="2"/>
      <c r="M323" s="2"/>
      <c r="N323" s="2"/>
      <c r="O323" s="16"/>
      <c r="P323" s="17" t="s">
        <v>264</v>
      </c>
      <c r="Q323" s="18"/>
      <c r="R323" s="2" t="s">
        <v>275</v>
      </c>
      <c r="S323" s="19"/>
      <c r="T323" s="8"/>
      <c r="U323" s="18"/>
      <c r="V323" s="19"/>
      <c r="W323" s="20"/>
    </row>
    <row r="324" spans="1:27" ht="17.25">
      <c r="A324" s="230"/>
      <c r="B324" s="49">
        <f t="shared" si="4"/>
        <v>0</v>
      </c>
      <c r="C324" s="63"/>
      <c r="D324" s="64"/>
      <c r="E324" s="80"/>
      <c r="F324" s="8"/>
      <c r="G324" s="8"/>
      <c r="H324" s="8"/>
      <c r="I324" s="4"/>
      <c r="J324" s="2" t="s">
        <v>257</v>
      </c>
      <c r="K324" s="18"/>
      <c r="L324" s="2"/>
      <c r="M324" s="2"/>
      <c r="N324" s="2"/>
      <c r="O324" s="16"/>
      <c r="P324" s="17"/>
      <c r="Q324" s="18"/>
      <c r="R324" s="2" t="s">
        <v>558</v>
      </c>
      <c r="S324" s="19"/>
      <c r="T324" s="8"/>
      <c r="U324" s="18"/>
      <c r="V324" s="19"/>
      <c r="W324" s="20"/>
    </row>
    <row r="325" spans="1:27">
      <c r="A325" s="230"/>
      <c r="B325" s="49">
        <f t="shared" si="4"/>
        <v>0</v>
      </c>
      <c r="C325" s="89"/>
      <c r="D325" s="90"/>
      <c r="E325" s="112"/>
      <c r="F325" s="48"/>
      <c r="G325" s="82"/>
      <c r="H325" s="83"/>
      <c r="I325" s="83"/>
      <c r="J325" s="83"/>
      <c r="K325" s="84"/>
      <c r="L325" s="83"/>
      <c r="M325" s="83"/>
      <c r="N325" s="83"/>
      <c r="O325" s="85"/>
      <c r="P325" s="86"/>
      <c r="Q325" s="84"/>
      <c r="R325" s="83" t="s">
        <v>559</v>
      </c>
      <c r="S325" s="87"/>
      <c r="T325" s="82"/>
      <c r="U325" s="84"/>
      <c r="V325" s="87"/>
      <c r="W325" s="88"/>
    </row>
    <row r="326" spans="1:27" ht="18.75">
      <c r="A326" s="230"/>
      <c r="B326" s="49" t="str">
        <f t="shared" si="4"/>
        <v>H2O</v>
      </c>
      <c r="C326" s="78" t="s">
        <v>73</v>
      </c>
      <c r="D326" s="79" t="s">
        <v>74</v>
      </c>
      <c r="E326" s="80" t="s">
        <v>254</v>
      </c>
      <c r="F326" s="81" t="s">
        <v>260</v>
      </c>
      <c r="G326" s="8"/>
      <c r="H326" s="8" t="s">
        <v>262</v>
      </c>
      <c r="I326" s="2" t="s">
        <v>261</v>
      </c>
      <c r="J326" s="2"/>
      <c r="L326" s="2"/>
      <c r="M326" s="28" t="s">
        <v>21</v>
      </c>
      <c r="N326" s="2"/>
      <c r="O326" s="16"/>
      <c r="P326" s="17" t="s">
        <v>259</v>
      </c>
      <c r="Q326" s="18"/>
      <c r="R326" s="2" t="s">
        <v>270</v>
      </c>
      <c r="S326" s="19"/>
      <c r="T326" s="8"/>
      <c r="U326" s="18"/>
      <c r="V326" s="19"/>
      <c r="W326" s="20"/>
    </row>
    <row r="327" spans="1:27">
      <c r="A327" s="230"/>
      <c r="B327" s="49">
        <f t="shared" si="4"/>
        <v>0</v>
      </c>
      <c r="C327" s="63"/>
      <c r="D327" s="64"/>
      <c r="E327" s="80" t="s">
        <v>387</v>
      </c>
      <c r="F327" s="81"/>
      <c r="G327" s="8"/>
      <c r="H327" s="8"/>
      <c r="I327" s="2"/>
      <c r="J327" s="2"/>
      <c r="L327" s="2"/>
      <c r="M327" s="2"/>
      <c r="N327" s="2"/>
      <c r="O327" s="16"/>
      <c r="P327" s="17"/>
      <c r="Q327" s="18"/>
      <c r="R327" s="2" t="s">
        <v>271</v>
      </c>
      <c r="S327" s="19"/>
      <c r="T327" s="8"/>
      <c r="U327" s="18"/>
      <c r="V327" s="19"/>
      <c r="W327" s="20"/>
    </row>
    <row r="328" spans="1:27">
      <c r="A328" s="230"/>
      <c r="B328" s="49">
        <f t="shared" si="4"/>
        <v>0</v>
      </c>
      <c r="C328" s="89"/>
      <c r="D328" s="90"/>
      <c r="E328" s="112"/>
      <c r="F328" s="48"/>
      <c r="G328" s="82"/>
      <c r="H328" s="83"/>
      <c r="I328" s="83"/>
      <c r="J328" s="83"/>
      <c r="K328" s="84"/>
      <c r="L328" s="83"/>
      <c r="M328" s="83"/>
      <c r="N328" s="83"/>
      <c r="O328" s="85"/>
      <c r="P328" s="86"/>
      <c r="Q328" s="84"/>
      <c r="R328" s="83" t="s">
        <v>542</v>
      </c>
      <c r="S328" s="87"/>
      <c r="T328" s="82"/>
      <c r="U328" s="84"/>
      <c r="V328" s="87"/>
      <c r="W328" s="88"/>
    </row>
    <row r="329" spans="1:27" ht="18">
      <c r="A329" s="230"/>
      <c r="B329" s="49" t="str">
        <f t="shared" si="4"/>
        <v>H2O</v>
      </c>
      <c r="C329" s="78" t="s">
        <v>73</v>
      </c>
      <c r="D329" s="79" t="s">
        <v>74</v>
      </c>
      <c r="E329" s="80" t="s">
        <v>254</v>
      </c>
      <c r="F329" s="81" t="s">
        <v>260</v>
      </c>
      <c r="G329" s="8"/>
      <c r="H329" s="8"/>
      <c r="I329" s="2" t="s">
        <v>197</v>
      </c>
      <c r="J329" s="2"/>
      <c r="L329" s="2"/>
      <c r="M329" s="28" t="s">
        <v>21</v>
      </c>
      <c r="N329" s="2" t="s">
        <v>198</v>
      </c>
      <c r="O329" s="16"/>
      <c r="P329" s="17" t="s">
        <v>167</v>
      </c>
      <c r="Q329" s="18"/>
      <c r="R329" s="2" t="s">
        <v>84</v>
      </c>
      <c r="S329" s="19"/>
      <c r="T329" s="8"/>
      <c r="U329" s="18"/>
      <c r="V329" s="19"/>
      <c r="W329" s="20"/>
    </row>
    <row r="330" spans="1:27">
      <c r="A330" s="230"/>
      <c r="B330" s="49">
        <f t="shared" si="4"/>
        <v>0</v>
      </c>
      <c r="C330" s="63"/>
      <c r="D330" s="64"/>
      <c r="E330" s="80" t="s">
        <v>378</v>
      </c>
      <c r="F330" s="81"/>
      <c r="G330" s="8"/>
      <c r="H330" s="8"/>
      <c r="I330" s="2"/>
      <c r="J330" s="2"/>
      <c r="L330" s="2"/>
      <c r="M330" s="2"/>
      <c r="N330" s="2"/>
      <c r="O330" s="16"/>
      <c r="P330" s="17" t="s">
        <v>272</v>
      </c>
      <c r="Q330" s="18"/>
      <c r="R330" s="2" t="s">
        <v>543</v>
      </c>
      <c r="S330" s="19"/>
      <c r="T330" s="8"/>
      <c r="U330" s="18"/>
      <c r="V330" s="19"/>
      <c r="W330" s="20"/>
    </row>
    <row r="331" spans="1:27">
      <c r="A331" s="230"/>
      <c r="B331" s="49">
        <f t="shared" si="4"/>
        <v>0</v>
      </c>
      <c r="C331" s="66"/>
      <c r="D331" s="67"/>
      <c r="E331" s="111"/>
      <c r="F331" s="9"/>
      <c r="G331" s="9"/>
      <c r="H331" s="9"/>
      <c r="I331" s="10"/>
      <c r="J331" s="5"/>
      <c r="K331" s="5"/>
      <c r="L331" s="5"/>
      <c r="M331" s="5"/>
      <c r="N331" s="5"/>
      <c r="O331" s="22"/>
      <c r="P331" s="23"/>
      <c r="Q331" s="24"/>
      <c r="R331" s="5" t="s">
        <v>273</v>
      </c>
      <c r="S331" s="25"/>
      <c r="T331" s="9"/>
      <c r="U331" s="24"/>
      <c r="V331" s="25"/>
      <c r="W331" s="26"/>
    </row>
    <row r="332" spans="1:27" s="109" customFormat="1" ht="18">
      <c r="A332" s="231" t="s">
        <v>617</v>
      </c>
      <c r="B332" s="49" t="str">
        <f t="shared" si="4"/>
        <v>H2O</v>
      </c>
      <c r="C332" s="115" t="s">
        <v>1311</v>
      </c>
      <c r="D332" s="116" t="s">
        <v>617</v>
      </c>
      <c r="E332" s="117" t="s">
        <v>1312</v>
      </c>
      <c r="F332" s="103"/>
      <c r="G332" s="103"/>
      <c r="H332" s="103"/>
      <c r="I332" s="114"/>
      <c r="J332" s="92"/>
      <c r="K332" s="92"/>
      <c r="L332" s="92"/>
      <c r="M332" s="2" t="s">
        <v>21</v>
      </c>
      <c r="N332" s="92"/>
      <c r="O332" s="200"/>
      <c r="P332" s="105"/>
      <c r="Q332" s="106"/>
      <c r="R332" s="92"/>
      <c r="S332" s="107"/>
      <c r="T332" s="103"/>
      <c r="U332" s="106"/>
      <c r="V332" s="107"/>
      <c r="W332" s="108"/>
      <c r="Y332" s="179"/>
      <c r="Z332" s="179"/>
      <c r="AA332" s="179"/>
    </row>
    <row r="333" spans="1:27" s="109" customFormat="1">
      <c r="A333" s="231"/>
      <c r="B333" s="49">
        <f t="shared" si="4"/>
        <v>0</v>
      </c>
      <c r="C333" s="115"/>
      <c r="D333" s="116"/>
      <c r="E333" s="117"/>
      <c r="F333" s="103"/>
      <c r="G333" s="103"/>
      <c r="H333" s="103"/>
      <c r="I333" s="114"/>
      <c r="J333" s="92"/>
      <c r="K333" s="92"/>
      <c r="L333" s="92"/>
      <c r="M333" s="92"/>
      <c r="N333" s="92"/>
      <c r="O333" s="200"/>
      <c r="P333" s="105"/>
      <c r="Q333" s="106"/>
      <c r="R333" s="92"/>
      <c r="S333" s="107"/>
      <c r="T333" s="103"/>
      <c r="U333" s="106"/>
      <c r="V333" s="107"/>
      <c r="W333" s="108"/>
      <c r="Y333" s="179"/>
      <c r="Z333" s="179"/>
      <c r="AA333" s="179"/>
    </row>
    <row r="334" spans="1:27" s="109" customFormat="1">
      <c r="A334" s="231"/>
      <c r="B334" s="49">
        <f t="shared" si="4"/>
        <v>0</v>
      </c>
      <c r="C334" s="115"/>
      <c r="D334" s="116"/>
      <c r="E334" s="117"/>
      <c r="F334" s="103"/>
      <c r="G334" s="103"/>
      <c r="H334" s="103"/>
      <c r="I334" s="114"/>
      <c r="J334" s="92"/>
      <c r="K334" s="92"/>
      <c r="L334" s="92"/>
      <c r="M334" s="92"/>
      <c r="N334" s="92"/>
      <c r="O334" s="200"/>
      <c r="P334" s="105"/>
      <c r="Q334" s="106"/>
      <c r="R334" s="92"/>
      <c r="S334" s="107"/>
      <c r="T334" s="103"/>
      <c r="U334" s="106"/>
      <c r="V334" s="107"/>
      <c r="W334" s="108"/>
      <c r="Y334" s="179"/>
      <c r="Z334" s="179"/>
      <c r="AA334" s="179"/>
    </row>
    <row r="335" spans="1:27">
      <c r="A335" s="231"/>
      <c r="B335" s="49">
        <f t="shared" si="4"/>
        <v>0</v>
      </c>
      <c r="C335" s="118"/>
      <c r="D335" s="119"/>
      <c r="E335" s="120"/>
      <c r="F335" s="9"/>
      <c r="G335" s="9"/>
      <c r="H335" s="9"/>
      <c r="I335" s="10"/>
      <c r="J335" s="5"/>
      <c r="K335" s="5"/>
      <c r="L335" s="5"/>
      <c r="M335" s="5"/>
      <c r="N335" s="5"/>
      <c r="O335" s="53"/>
      <c r="P335" s="23"/>
      <c r="Q335" s="24"/>
      <c r="R335" s="5"/>
      <c r="S335" s="25"/>
      <c r="T335" s="9"/>
      <c r="U335" s="24"/>
      <c r="V335" s="25"/>
      <c r="W335" s="26"/>
    </row>
    <row r="336" spans="1:27" ht="18">
      <c r="A336" s="230" t="s">
        <v>81</v>
      </c>
      <c r="B336" s="49" t="str">
        <f t="shared" si="4"/>
        <v>H2O</v>
      </c>
      <c r="C336" s="63" t="s">
        <v>80</v>
      </c>
      <c r="D336" s="64" t="s">
        <v>81</v>
      </c>
      <c r="E336" s="65" t="s">
        <v>252</v>
      </c>
      <c r="F336" s="8" t="s">
        <v>82</v>
      </c>
      <c r="G336" s="8" t="s">
        <v>83</v>
      </c>
      <c r="H336" s="8">
        <v>1013</v>
      </c>
      <c r="I336" s="4" t="s">
        <v>227</v>
      </c>
      <c r="J336" s="2" t="s">
        <v>250</v>
      </c>
      <c r="K336" s="2" t="s">
        <v>41</v>
      </c>
      <c r="L336" s="2" t="s">
        <v>228</v>
      </c>
      <c r="M336" s="2" t="s">
        <v>21</v>
      </c>
      <c r="N336" s="2" t="s">
        <v>231</v>
      </c>
      <c r="O336" s="16"/>
      <c r="P336" s="17" t="s">
        <v>71</v>
      </c>
      <c r="Q336" s="18"/>
      <c r="R336" s="2" t="s">
        <v>121</v>
      </c>
      <c r="S336" s="19"/>
      <c r="T336" s="8"/>
      <c r="U336" s="18"/>
      <c r="V336" s="19"/>
      <c r="W336" s="20"/>
    </row>
    <row r="337" spans="1:23" ht="17.25">
      <c r="A337" s="230"/>
      <c r="B337" s="49">
        <f t="shared" si="4"/>
        <v>0</v>
      </c>
      <c r="C337" s="63"/>
      <c r="D337" s="64"/>
      <c r="E337" s="65"/>
      <c r="F337" s="8" t="s">
        <v>224</v>
      </c>
      <c r="G337" s="8"/>
      <c r="H337" s="2"/>
      <c r="I337" s="2"/>
      <c r="J337" s="2"/>
      <c r="K337" s="2" t="s">
        <v>69</v>
      </c>
      <c r="L337" s="2"/>
      <c r="M337" s="2"/>
      <c r="N337" s="2"/>
      <c r="O337" s="16"/>
      <c r="P337" s="17" t="s">
        <v>230</v>
      </c>
      <c r="Q337" s="18"/>
      <c r="R337" s="2" t="s">
        <v>560</v>
      </c>
      <c r="S337" s="19"/>
      <c r="T337" s="8"/>
      <c r="U337" s="18"/>
      <c r="V337" s="19"/>
      <c r="W337" s="20"/>
    </row>
    <row r="338" spans="1:23">
      <c r="A338" s="230"/>
      <c r="B338" s="49">
        <f t="shared" si="4"/>
        <v>0</v>
      </c>
      <c r="C338" s="63"/>
      <c r="D338" s="64"/>
      <c r="E338" s="65"/>
      <c r="F338" s="8" t="s">
        <v>225</v>
      </c>
      <c r="G338" s="8"/>
      <c r="H338" s="2"/>
      <c r="I338" s="2"/>
      <c r="J338" s="2"/>
      <c r="K338" s="2"/>
      <c r="L338" s="2"/>
      <c r="M338" s="2"/>
      <c r="N338" s="2"/>
      <c r="O338" s="16"/>
      <c r="P338" s="17" t="s">
        <v>251</v>
      </c>
      <c r="Q338" s="18"/>
      <c r="R338" s="2" t="s">
        <v>229</v>
      </c>
      <c r="S338" s="19"/>
      <c r="T338" s="8"/>
      <c r="U338" s="18"/>
      <c r="V338" s="19"/>
      <c r="W338" s="20"/>
    </row>
    <row r="339" spans="1:23">
      <c r="A339" s="230"/>
      <c r="B339" s="49">
        <f t="shared" si="4"/>
        <v>0</v>
      </c>
      <c r="C339" s="66"/>
      <c r="D339" s="67"/>
      <c r="E339" s="68"/>
      <c r="F339" s="9" t="s">
        <v>226</v>
      </c>
      <c r="G339" s="9"/>
      <c r="H339" s="9"/>
      <c r="I339" s="10"/>
      <c r="J339" s="5"/>
      <c r="K339" s="5"/>
      <c r="L339" s="5"/>
      <c r="M339" s="5"/>
      <c r="N339" s="5"/>
      <c r="O339" s="22"/>
      <c r="P339" s="23"/>
      <c r="Q339" s="24"/>
      <c r="R339" s="5" t="s">
        <v>561</v>
      </c>
      <c r="S339" s="25"/>
      <c r="T339" s="9"/>
      <c r="U339" s="24"/>
      <c r="V339" s="25"/>
      <c r="W339" s="26"/>
    </row>
    <row r="340" spans="1:23" ht="18">
      <c r="A340" s="230" t="s">
        <v>964</v>
      </c>
      <c r="B340" s="49" t="str">
        <f t="shared" si="4"/>
        <v>H2O</v>
      </c>
      <c r="C340" s="91" t="s">
        <v>1315</v>
      </c>
      <c r="D340" s="92" t="s">
        <v>964</v>
      </c>
      <c r="E340" s="93" t="s">
        <v>1316</v>
      </c>
      <c r="F340" s="8"/>
      <c r="G340" s="8"/>
      <c r="H340" s="8"/>
      <c r="I340" s="4"/>
      <c r="J340" s="2"/>
      <c r="K340" s="2"/>
      <c r="L340" s="2"/>
      <c r="M340" s="2" t="s">
        <v>21</v>
      </c>
      <c r="N340" s="2"/>
      <c r="O340" s="140"/>
      <c r="P340" s="17"/>
      <c r="Q340" s="18"/>
      <c r="R340" s="2"/>
      <c r="S340" s="19"/>
      <c r="T340" s="8"/>
      <c r="U340" s="18"/>
      <c r="V340" s="19"/>
      <c r="W340" s="20"/>
    </row>
    <row r="341" spans="1:23">
      <c r="A341" s="230"/>
      <c r="B341" s="49">
        <f t="shared" ref="B341:B347" si="5">IF(M341="H2O", "H2O", IF(M341="silica", "SiO2", IF(M341="dust", "SiO2", IF(M341="SiO2", "SiO2", IF(M341="CO2", "CO2", IF(M341="glass", "Glass", IF(M341="regolith", "Regolith", M341)))))))</f>
        <v>0</v>
      </c>
      <c r="C341" s="91"/>
      <c r="D341" s="92"/>
      <c r="E341" s="93"/>
      <c r="F341" s="8"/>
      <c r="G341" s="8"/>
      <c r="H341" s="2"/>
      <c r="I341" s="2"/>
      <c r="J341" s="2"/>
      <c r="K341" s="2"/>
      <c r="L341" s="2"/>
      <c r="M341" s="2"/>
      <c r="N341" s="2"/>
      <c r="O341" s="140"/>
      <c r="P341" s="17"/>
      <c r="Q341" s="18"/>
      <c r="R341" s="2"/>
      <c r="S341" s="19"/>
      <c r="T341" s="8"/>
      <c r="U341" s="18"/>
      <c r="V341" s="19"/>
      <c r="W341" s="20"/>
    </row>
    <row r="342" spans="1:23">
      <c r="A342" s="230"/>
      <c r="B342" s="49">
        <f t="shared" si="5"/>
        <v>0</v>
      </c>
      <c r="C342" s="91"/>
      <c r="D342" s="92"/>
      <c r="E342" s="93"/>
      <c r="F342" s="8"/>
      <c r="G342" s="8"/>
      <c r="H342" s="2"/>
      <c r="I342" s="2"/>
      <c r="J342" s="2"/>
      <c r="K342" s="2"/>
      <c r="L342" s="2"/>
      <c r="M342" s="2"/>
      <c r="N342" s="2"/>
      <c r="O342" s="140"/>
      <c r="P342" s="17"/>
      <c r="Q342" s="18"/>
      <c r="R342" s="2"/>
      <c r="S342" s="19"/>
      <c r="T342" s="8"/>
      <c r="U342" s="18"/>
      <c r="V342" s="19"/>
      <c r="W342" s="20"/>
    </row>
    <row r="343" spans="1:23">
      <c r="A343" s="230"/>
      <c r="B343" s="49">
        <f t="shared" si="5"/>
        <v>0</v>
      </c>
      <c r="C343" s="99"/>
      <c r="D343" s="100"/>
      <c r="E343" s="101"/>
      <c r="F343" s="9"/>
      <c r="G343" s="9"/>
      <c r="H343" s="9"/>
      <c r="I343" s="10"/>
      <c r="J343" s="5"/>
      <c r="K343" s="5"/>
      <c r="L343" s="5"/>
      <c r="M343" s="5"/>
      <c r="N343" s="5"/>
      <c r="O343" s="53"/>
      <c r="P343" s="23"/>
      <c r="Q343" s="24"/>
      <c r="R343" s="5"/>
      <c r="S343" s="25"/>
      <c r="T343" s="9"/>
      <c r="U343" s="24"/>
      <c r="V343" s="25"/>
      <c r="W343" s="26"/>
    </row>
    <row r="344" spans="1:23">
      <c r="A344" s="230" t="s">
        <v>505</v>
      </c>
      <c r="B344" s="49" t="str">
        <f t="shared" si="5"/>
        <v>Regolith</v>
      </c>
      <c r="C344" s="91" t="s">
        <v>504</v>
      </c>
      <c r="D344" s="92" t="s">
        <v>505</v>
      </c>
      <c r="E344" s="93"/>
      <c r="F344" s="8"/>
      <c r="G344" s="8"/>
      <c r="H344" s="8"/>
      <c r="I344" s="4"/>
      <c r="J344" s="2"/>
      <c r="K344" s="2"/>
      <c r="L344" s="2"/>
      <c r="M344" s="2" t="s">
        <v>132</v>
      </c>
      <c r="N344" s="2"/>
      <c r="O344" s="57"/>
      <c r="P344" s="17"/>
      <c r="Q344" s="18"/>
      <c r="R344" s="2"/>
      <c r="S344" s="19"/>
      <c r="T344" s="8"/>
      <c r="U344" s="18"/>
      <c r="V344" s="19"/>
      <c r="W344" s="20"/>
    </row>
    <row r="345" spans="1:23">
      <c r="A345" s="230"/>
      <c r="B345" s="49">
        <f t="shared" si="5"/>
        <v>0</v>
      </c>
      <c r="C345" s="91"/>
      <c r="D345" s="92"/>
      <c r="E345" s="93"/>
      <c r="F345" s="8"/>
      <c r="G345" s="8"/>
      <c r="H345" s="2"/>
      <c r="I345" s="2"/>
      <c r="J345" s="2"/>
      <c r="K345" s="2"/>
      <c r="L345" s="2"/>
      <c r="M345" s="2"/>
      <c r="N345" s="2"/>
      <c r="O345" s="57"/>
      <c r="P345" s="17"/>
      <c r="Q345" s="18"/>
      <c r="R345" s="2"/>
      <c r="S345" s="19"/>
      <c r="T345" s="8"/>
      <c r="U345" s="18"/>
      <c r="V345" s="19"/>
      <c r="W345" s="20"/>
    </row>
    <row r="346" spans="1:23">
      <c r="A346" s="230"/>
      <c r="B346" s="49">
        <f t="shared" si="5"/>
        <v>0</v>
      </c>
      <c r="C346" s="91"/>
      <c r="D346" s="92"/>
      <c r="E346" s="93"/>
      <c r="F346" s="8"/>
      <c r="G346" s="8"/>
      <c r="H346" s="2"/>
      <c r="I346" s="2"/>
      <c r="J346" s="2"/>
      <c r="K346" s="2"/>
      <c r="L346" s="2"/>
      <c r="M346" s="2"/>
      <c r="N346" s="2"/>
      <c r="O346" s="57"/>
      <c r="P346" s="17"/>
      <c r="Q346" s="18"/>
      <c r="R346" s="2"/>
      <c r="S346" s="19"/>
      <c r="T346" s="8"/>
      <c r="U346" s="18"/>
      <c r="V346" s="19"/>
      <c r="W346" s="20"/>
    </row>
    <row r="347" spans="1:23">
      <c r="A347" s="230"/>
      <c r="B347" s="49">
        <f t="shared" si="5"/>
        <v>0</v>
      </c>
      <c r="C347" s="99"/>
      <c r="D347" s="100"/>
      <c r="E347" s="101"/>
      <c r="F347" s="9"/>
      <c r="G347" s="9"/>
      <c r="H347" s="9"/>
      <c r="I347" s="10"/>
      <c r="J347" s="5"/>
      <c r="K347" s="5"/>
      <c r="L347" s="5"/>
      <c r="M347" s="5"/>
      <c r="N347" s="5"/>
      <c r="O347" s="53"/>
      <c r="P347" s="23"/>
      <c r="Q347" s="24"/>
      <c r="R347" s="5"/>
      <c r="S347" s="25"/>
      <c r="T347" s="9"/>
      <c r="U347" s="24"/>
      <c r="V347" s="25"/>
      <c r="W347" s="26"/>
    </row>
  </sheetData>
  <sortState ref="Y6:AA23">
    <sortCondition descending="1" ref="Z6:Z23"/>
  </sortState>
  <mergeCells count="42">
    <mergeCell ref="Q136:R136"/>
    <mergeCell ref="Q3:W3"/>
    <mergeCell ref="V4:W4"/>
    <mergeCell ref="S4:T4"/>
    <mergeCell ref="F3:P3"/>
    <mergeCell ref="S68:T68"/>
    <mergeCell ref="S69:T69"/>
    <mergeCell ref="S70:T70"/>
    <mergeCell ref="S35:T35"/>
    <mergeCell ref="S36:T36"/>
    <mergeCell ref="S37:T37"/>
    <mergeCell ref="S99:T99"/>
    <mergeCell ref="S100:T100"/>
    <mergeCell ref="S101:T101"/>
    <mergeCell ref="S103:T103"/>
    <mergeCell ref="A6:A41"/>
    <mergeCell ref="A72:A79"/>
    <mergeCell ref="A80:A113"/>
    <mergeCell ref="A53:A71"/>
    <mergeCell ref="A42:A52"/>
    <mergeCell ref="A114:A125"/>
    <mergeCell ref="A126:A140"/>
    <mergeCell ref="A141:A158"/>
    <mergeCell ref="A159:A161"/>
    <mergeCell ref="A162:A164"/>
    <mergeCell ref="A207:A221"/>
    <mergeCell ref="A222:A229"/>
    <mergeCell ref="A230:A262"/>
    <mergeCell ref="A263:A280"/>
    <mergeCell ref="A165:A168"/>
    <mergeCell ref="A169:A172"/>
    <mergeCell ref="A173:A175"/>
    <mergeCell ref="A176:A190"/>
    <mergeCell ref="A191:A206"/>
    <mergeCell ref="A336:A339"/>
    <mergeCell ref="A340:A343"/>
    <mergeCell ref="A344:A347"/>
    <mergeCell ref="A281:A292"/>
    <mergeCell ref="A293:A309"/>
    <mergeCell ref="A310:A319"/>
    <mergeCell ref="A320:A331"/>
    <mergeCell ref="A332:A335"/>
  </mergeCells>
  <conditionalFormatting sqref="B80:B82 B84:B108 B110:B113 B6:B12 B15:B16 B22:B40 B130:B194 B207:B242 B245:B343 B67:B78 B42:B65">
    <cfRule type="cellIs" dxfId="182" priority="997" operator="equal">
      <formula>"glass"</formula>
    </cfRule>
  </conditionalFormatting>
  <conditionalFormatting sqref="B80:B82 B84:B108 B110:B113 B6:B12 B15:B16 B22:B40 B130:B194 B207:B242 B245:B343 B67:B78 B42:B65">
    <cfRule type="cellIs" dxfId="181" priority="966" operator="equal">
      <formula>"Regolith"</formula>
    </cfRule>
    <cfRule type="cellIs" dxfId="180" priority="988" operator="equal">
      <formula>"CO2"</formula>
    </cfRule>
    <cfRule type="cellIs" dxfId="179" priority="989" operator="equal">
      <formula>"SiO2"</formula>
    </cfRule>
    <cfRule type="cellIs" dxfId="178" priority="990" operator="equal">
      <formula>"H2O"</formula>
    </cfRule>
    <cfRule type="cellIs" dxfId="177" priority="991" operator="equal">
      <formula>0</formula>
    </cfRule>
  </conditionalFormatting>
  <conditionalFormatting sqref="B83">
    <cfRule type="cellIs" dxfId="176" priority="258" operator="equal">
      <formula>"glass"</formula>
    </cfRule>
  </conditionalFormatting>
  <conditionalFormatting sqref="B83">
    <cfRule type="cellIs" dxfId="175" priority="253" operator="equal">
      <formula>"Regolith"</formula>
    </cfRule>
    <cfRule type="cellIs" dxfId="174" priority="254" operator="equal">
      <formula>"CO2"</formula>
    </cfRule>
    <cfRule type="cellIs" dxfId="173" priority="255" operator="equal">
      <formula>"SiO2"</formula>
    </cfRule>
    <cfRule type="cellIs" dxfId="172" priority="256" operator="equal">
      <formula>"H2O"</formula>
    </cfRule>
    <cfRule type="cellIs" dxfId="171" priority="257" operator="equal">
      <formula>0</formula>
    </cfRule>
  </conditionalFormatting>
  <conditionalFormatting sqref="B79">
    <cfRule type="cellIs" dxfId="170" priority="264" operator="equal">
      <formula>"glass"</formula>
    </cfRule>
  </conditionalFormatting>
  <conditionalFormatting sqref="B79">
    <cfRule type="cellIs" dxfId="169" priority="259" operator="equal">
      <formula>"Regolith"</formula>
    </cfRule>
    <cfRule type="cellIs" dxfId="168" priority="260" operator="equal">
      <formula>"CO2"</formula>
    </cfRule>
    <cfRule type="cellIs" dxfId="167" priority="261" operator="equal">
      <formula>"SiO2"</formula>
    </cfRule>
    <cfRule type="cellIs" dxfId="166" priority="262" operator="equal">
      <formula>"H2O"</formula>
    </cfRule>
    <cfRule type="cellIs" dxfId="165" priority="263" operator="equal">
      <formula>0</formula>
    </cfRule>
  </conditionalFormatting>
  <conditionalFormatting sqref="B125:B129">
    <cfRule type="cellIs" dxfId="164" priority="228" operator="equal">
      <formula>"glass"</formula>
    </cfRule>
  </conditionalFormatting>
  <conditionalFormatting sqref="B125:B129">
    <cfRule type="cellIs" dxfId="163" priority="223" operator="equal">
      <formula>"Regolith"</formula>
    </cfRule>
    <cfRule type="cellIs" dxfId="162" priority="224" operator="equal">
      <formula>"CO2"</formula>
    </cfRule>
    <cfRule type="cellIs" dxfId="161" priority="225" operator="equal">
      <formula>"SiO2"</formula>
    </cfRule>
    <cfRule type="cellIs" dxfId="160" priority="226" operator="equal">
      <formula>"H2O"</formula>
    </cfRule>
    <cfRule type="cellIs" dxfId="159" priority="227" operator="equal">
      <formula>0</formula>
    </cfRule>
  </conditionalFormatting>
  <conditionalFormatting sqref="B114:B124">
    <cfRule type="cellIs" dxfId="158" priority="252" operator="equal">
      <formula>"glass"</formula>
    </cfRule>
  </conditionalFormatting>
  <conditionalFormatting sqref="B114:B124">
    <cfRule type="cellIs" dxfId="157" priority="247" operator="equal">
      <formula>"Regolith"</formula>
    </cfRule>
    <cfRule type="cellIs" dxfId="156" priority="248" operator="equal">
      <formula>"CO2"</formula>
    </cfRule>
    <cfRule type="cellIs" dxfId="155" priority="249" operator="equal">
      <formula>"SiO2"</formula>
    </cfRule>
    <cfRule type="cellIs" dxfId="154" priority="250" operator="equal">
      <formula>"H2O"</formula>
    </cfRule>
    <cfRule type="cellIs" dxfId="153" priority="251" operator="equal">
      <formula>0</formula>
    </cfRule>
  </conditionalFormatting>
  <conditionalFormatting sqref="B195:B204">
    <cfRule type="cellIs" dxfId="152" priority="222" operator="equal">
      <formula>"glass"</formula>
    </cfRule>
  </conditionalFormatting>
  <conditionalFormatting sqref="B195:B204">
    <cfRule type="cellIs" dxfId="151" priority="217" operator="equal">
      <formula>"Regolith"</formula>
    </cfRule>
    <cfRule type="cellIs" dxfId="150" priority="218" operator="equal">
      <formula>"CO2"</formula>
    </cfRule>
    <cfRule type="cellIs" dxfId="149" priority="219" operator="equal">
      <formula>"SiO2"</formula>
    </cfRule>
    <cfRule type="cellIs" dxfId="148" priority="220" operator="equal">
      <formula>"H2O"</formula>
    </cfRule>
    <cfRule type="cellIs" dxfId="147" priority="221" operator="equal">
      <formula>0</formula>
    </cfRule>
  </conditionalFormatting>
  <conditionalFormatting sqref="B344:B347">
    <cfRule type="cellIs" dxfId="146" priority="198" operator="equal">
      <formula>"glass"</formula>
    </cfRule>
  </conditionalFormatting>
  <conditionalFormatting sqref="B344:B347">
    <cfRule type="cellIs" dxfId="145" priority="193" operator="equal">
      <formula>"Regolith"</formula>
    </cfRule>
    <cfRule type="cellIs" dxfId="144" priority="194" operator="equal">
      <formula>"CO2"</formula>
    </cfRule>
    <cfRule type="cellIs" dxfId="143" priority="195" operator="equal">
      <formula>"SiO2"</formula>
    </cfRule>
    <cfRule type="cellIs" dxfId="142" priority="196" operator="equal">
      <formula>"H2O"</formula>
    </cfRule>
    <cfRule type="cellIs" dxfId="141" priority="197" operator="equal">
      <formula>0</formula>
    </cfRule>
  </conditionalFormatting>
  <conditionalFormatting sqref="B243:B244">
    <cfRule type="cellIs" dxfId="140" priority="174" operator="equal">
      <formula>"glass"</formula>
    </cfRule>
  </conditionalFormatting>
  <conditionalFormatting sqref="B243:B244">
    <cfRule type="cellIs" dxfId="139" priority="169" operator="equal">
      <formula>"Regolith"</formula>
    </cfRule>
    <cfRule type="cellIs" dxfId="138" priority="170" operator="equal">
      <formula>"CO2"</formula>
    </cfRule>
    <cfRule type="cellIs" dxfId="137" priority="171" operator="equal">
      <formula>"SiO2"</formula>
    </cfRule>
    <cfRule type="cellIs" dxfId="136" priority="172" operator="equal">
      <formula>"H2O"</formula>
    </cfRule>
    <cfRule type="cellIs" dxfId="135" priority="173" operator="equal">
      <formula>0</formula>
    </cfRule>
  </conditionalFormatting>
  <conditionalFormatting sqref="B66">
    <cfRule type="cellIs" dxfId="134" priority="138" operator="equal">
      <formula>"glass"</formula>
    </cfRule>
  </conditionalFormatting>
  <conditionalFormatting sqref="B66">
    <cfRule type="cellIs" dxfId="133" priority="133" operator="equal">
      <formula>"Regolith"</formula>
    </cfRule>
    <cfRule type="cellIs" dxfId="132" priority="134" operator="equal">
      <formula>"CO2"</formula>
    </cfRule>
    <cfRule type="cellIs" dxfId="131" priority="135" operator="equal">
      <formula>"SiO2"</formula>
    </cfRule>
    <cfRule type="cellIs" dxfId="130" priority="136" operator="equal">
      <formula>"H2O"</formula>
    </cfRule>
    <cfRule type="cellIs" dxfId="129" priority="137" operator="equal">
      <formula>0</formula>
    </cfRule>
  </conditionalFormatting>
  <conditionalFormatting sqref="B41">
    <cfRule type="cellIs" dxfId="128" priority="102" operator="equal">
      <formula>"glass"</formula>
    </cfRule>
  </conditionalFormatting>
  <conditionalFormatting sqref="B41">
    <cfRule type="cellIs" dxfId="127" priority="97" operator="equal">
      <formula>"Regolith"</formula>
    </cfRule>
    <cfRule type="cellIs" dxfId="126" priority="98" operator="equal">
      <formula>"CO2"</formula>
    </cfRule>
    <cfRule type="cellIs" dxfId="125" priority="99" operator="equal">
      <formula>"SiO2"</formula>
    </cfRule>
    <cfRule type="cellIs" dxfId="124" priority="100" operator="equal">
      <formula>"H2O"</formula>
    </cfRule>
    <cfRule type="cellIs" dxfId="123" priority="101" operator="equal">
      <formula>0</formula>
    </cfRule>
  </conditionalFormatting>
  <conditionalFormatting sqref="B109">
    <cfRule type="cellIs" dxfId="122" priority="72" operator="equal">
      <formula>"glass"</formula>
    </cfRule>
  </conditionalFormatting>
  <conditionalFormatting sqref="B109">
    <cfRule type="cellIs" dxfId="121" priority="67" operator="equal">
      <formula>"Regolith"</formula>
    </cfRule>
    <cfRule type="cellIs" dxfId="120" priority="68" operator="equal">
      <formula>"CO2"</formula>
    </cfRule>
    <cfRule type="cellIs" dxfId="119" priority="69" operator="equal">
      <formula>"SiO2"</formula>
    </cfRule>
    <cfRule type="cellIs" dxfId="118" priority="70" operator="equal">
      <formula>"H2O"</formula>
    </cfRule>
    <cfRule type="cellIs" dxfId="117" priority="71" operator="equal">
      <formula>0</formula>
    </cfRule>
  </conditionalFormatting>
  <conditionalFormatting sqref="B13:B14">
    <cfRule type="cellIs" dxfId="116" priority="60" operator="equal">
      <formula>"glass"</formula>
    </cfRule>
  </conditionalFormatting>
  <conditionalFormatting sqref="B13:B14">
    <cfRule type="cellIs" dxfId="115" priority="55" operator="equal">
      <formula>"Regolith"</formula>
    </cfRule>
    <cfRule type="cellIs" dxfId="114" priority="56" operator="equal">
      <formula>"CO2"</formula>
    </cfRule>
    <cfRule type="cellIs" dxfId="113" priority="57" operator="equal">
      <formula>"SiO2"</formula>
    </cfRule>
    <cfRule type="cellIs" dxfId="112" priority="58" operator="equal">
      <formula>"H2O"</formula>
    </cfRule>
    <cfRule type="cellIs" dxfId="111" priority="59" operator="equal">
      <formula>0</formula>
    </cfRule>
  </conditionalFormatting>
  <conditionalFormatting sqref="B17:B21">
    <cfRule type="cellIs" dxfId="110" priority="54" operator="equal">
      <formula>"glass"</formula>
    </cfRule>
  </conditionalFormatting>
  <conditionalFormatting sqref="B17:B21">
    <cfRule type="cellIs" dxfId="109" priority="49" operator="equal">
      <formula>"Regolith"</formula>
    </cfRule>
    <cfRule type="cellIs" dxfId="108" priority="50" operator="equal">
      <formula>"CO2"</formula>
    </cfRule>
    <cfRule type="cellIs" dxfId="107" priority="51" operator="equal">
      <formula>"SiO2"</formula>
    </cfRule>
    <cfRule type="cellIs" dxfId="106" priority="52" operator="equal">
      <formula>"H2O"</formula>
    </cfRule>
    <cfRule type="cellIs" dxfId="105" priority="53" operator="equal">
      <formula>0</formula>
    </cfRule>
  </conditionalFormatting>
  <conditionalFormatting sqref="B206">
    <cfRule type="cellIs" dxfId="104" priority="30" operator="equal">
      <formula>"glass"</formula>
    </cfRule>
  </conditionalFormatting>
  <conditionalFormatting sqref="B206">
    <cfRule type="cellIs" dxfId="103" priority="25" operator="equal">
      <formula>"Regolith"</formula>
    </cfRule>
    <cfRule type="cellIs" dxfId="102" priority="26" operator="equal">
      <formula>"CO2"</formula>
    </cfRule>
    <cfRule type="cellIs" dxfId="101" priority="27" operator="equal">
      <formula>"SiO2"</formula>
    </cfRule>
    <cfRule type="cellIs" dxfId="100" priority="28" operator="equal">
      <formula>"H2O"</formula>
    </cfRule>
    <cfRule type="cellIs" dxfId="99" priority="29" operator="equal">
      <formula>0</formula>
    </cfRule>
  </conditionalFormatting>
  <conditionalFormatting sqref="B205">
    <cfRule type="cellIs" dxfId="98" priority="24" operator="equal">
      <formula>"glass"</formula>
    </cfRule>
  </conditionalFormatting>
  <conditionalFormatting sqref="B205">
    <cfRule type="cellIs" dxfId="97" priority="19" operator="equal">
      <formula>"Regolith"</formula>
    </cfRule>
    <cfRule type="cellIs" dxfId="96" priority="20" operator="equal">
      <formula>"CO2"</formula>
    </cfRule>
    <cfRule type="cellIs" dxfId="95" priority="21" operator="equal">
      <formula>"SiO2"</formula>
    </cfRule>
    <cfRule type="cellIs" dxfId="94" priority="22" operator="equal">
      <formula>"H2O"</formula>
    </cfRule>
    <cfRule type="cellIs" dxfId="93" priority="23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40"/>
  <sheetViews>
    <sheetView workbookViewId="0">
      <pane xSplit="5" ySplit="5" topLeftCell="I93" activePane="bottomRight" state="frozen"/>
      <selection pane="topRight" activeCell="F1" sqref="F1"/>
      <selection pane="bottomLeft" activeCell="A6" sqref="A6"/>
      <selection pane="bottomRight" activeCell="L20" sqref="L20"/>
    </sheetView>
  </sheetViews>
  <sheetFormatPr defaultRowHeight="15"/>
  <cols>
    <col min="1" max="1" width="3.140625" style="1" customWidth="1"/>
    <col min="2" max="2" width="14.85546875" style="49" bestFit="1" customWidth="1"/>
    <col min="3" max="3" width="13.5703125" style="1" bestFit="1" customWidth="1"/>
    <col min="4" max="4" width="4.85546875" style="1" bestFit="1" customWidth="1"/>
    <col min="5" max="5" width="13.28515625" style="1" customWidth="1"/>
    <col min="6" max="6" width="72.7109375" style="1" bestFit="1" customWidth="1"/>
    <col min="7" max="7" width="44.28515625" style="1" customWidth="1"/>
    <col min="8" max="8" width="68.28515625" style="1" bestFit="1" customWidth="1"/>
    <col min="9" max="9" width="39.7109375" style="1" bestFit="1" customWidth="1"/>
    <col min="10" max="10" width="10" style="1" bestFit="1" customWidth="1"/>
    <col min="11" max="11" width="10" style="1" customWidth="1"/>
    <col min="12" max="12" width="29.85546875" style="1" customWidth="1"/>
    <col min="13" max="13" width="58.140625" style="1" bestFit="1" customWidth="1"/>
    <col min="14" max="14" width="43.42578125" style="27" bestFit="1" customWidth="1"/>
    <col min="15" max="15" width="34.5703125" style="27" bestFit="1" customWidth="1"/>
    <col min="16" max="16" width="86.28515625" style="1" bestFit="1" customWidth="1"/>
    <col min="17" max="17" width="81.7109375" style="1" customWidth="1"/>
    <col min="18" max="18" width="52.28515625" style="1" bestFit="1" customWidth="1"/>
    <col min="19" max="19" width="17.28515625" style="1" customWidth="1"/>
    <col min="20" max="20" width="57.140625" style="1" bestFit="1" customWidth="1"/>
    <col min="21" max="21" width="9.140625" style="1"/>
    <col min="22" max="22" width="22" style="1" bestFit="1" customWidth="1"/>
    <col min="23" max="16384" width="9.140625" style="1"/>
  </cols>
  <sheetData>
    <row r="1" spans="2:25">
      <c r="N1" s="1"/>
      <c r="O1" s="1"/>
    </row>
    <row r="3" spans="2:25">
      <c r="C3" s="60" t="s">
        <v>0</v>
      </c>
      <c r="D3" s="61"/>
      <c r="E3" s="62"/>
      <c r="F3" s="239" t="s">
        <v>4</v>
      </c>
      <c r="G3" s="239"/>
      <c r="H3" s="239"/>
      <c r="I3" s="239"/>
      <c r="J3" s="239"/>
      <c r="K3" s="239"/>
      <c r="L3" s="239"/>
      <c r="M3" s="239"/>
      <c r="N3" s="239"/>
      <c r="O3" s="240"/>
      <c r="P3" s="252" t="s">
        <v>10</v>
      </c>
      <c r="Q3" s="234"/>
      <c r="R3" s="234"/>
      <c r="S3" s="234"/>
      <c r="T3" s="235"/>
    </row>
    <row r="4" spans="2:25">
      <c r="C4" s="69" t="s">
        <v>1</v>
      </c>
      <c r="D4" s="70" t="s">
        <v>2</v>
      </c>
      <c r="E4" s="71" t="s">
        <v>3</v>
      </c>
      <c r="F4" s="7" t="s">
        <v>47</v>
      </c>
      <c r="G4" s="7" t="s">
        <v>5</v>
      </c>
      <c r="H4" s="6" t="s">
        <v>6</v>
      </c>
      <c r="I4" s="6" t="s">
        <v>87</v>
      </c>
      <c r="J4" s="6" t="s">
        <v>40</v>
      </c>
      <c r="K4" s="6" t="s">
        <v>29</v>
      </c>
      <c r="L4" s="6" t="s">
        <v>7</v>
      </c>
      <c r="M4" s="6" t="s">
        <v>8</v>
      </c>
      <c r="N4" s="11" t="s">
        <v>9</v>
      </c>
      <c r="O4" s="12" t="s">
        <v>58</v>
      </c>
      <c r="P4" s="95" t="s">
        <v>12</v>
      </c>
      <c r="Q4" s="14" t="s">
        <v>11</v>
      </c>
      <c r="R4" s="250" t="s">
        <v>13</v>
      </c>
      <c r="S4" s="251"/>
      <c r="T4" s="125" t="s">
        <v>418</v>
      </c>
      <c r="V4" s="141" t="s">
        <v>148</v>
      </c>
      <c r="W4" s="142">
        <f>COUNTA(W5:W141)+COUNTA(X5:X141)-2</f>
        <v>3</v>
      </c>
      <c r="X4" s="141"/>
    </row>
    <row r="5" spans="2:25" ht="15.75" thickBot="1">
      <c r="C5" s="72"/>
      <c r="D5" s="73"/>
      <c r="E5" s="74"/>
      <c r="F5" s="38"/>
      <c r="G5" s="38" t="s">
        <v>15</v>
      </c>
      <c r="H5" s="39" t="s">
        <v>16</v>
      </c>
      <c r="I5" s="39" t="s">
        <v>22</v>
      </c>
      <c r="J5" s="39"/>
      <c r="K5" s="39" t="s">
        <v>27</v>
      </c>
      <c r="L5" s="39"/>
      <c r="M5" s="39"/>
      <c r="N5" s="40"/>
      <c r="O5" s="41"/>
      <c r="P5" s="96"/>
      <c r="Q5" s="43"/>
      <c r="R5" s="44" t="s">
        <v>25</v>
      </c>
      <c r="S5" s="121" t="s">
        <v>26</v>
      </c>
      <c r="T5" s="126"/>
      <c r="V5" s="141" t="s">
        <v>176</v>
      </c>
      <c r="W5" s="141" t="s">
        <v>175</v>
      </c>
      <c r="X5" s="141" t="s">
        <v>182</v>
      </c>
      <c r="Y5" s="1" t="s">
        <v>807</v>
      </c>
    </row>
    <row r="6" spans="2:25" s="109" customFormat="1" ht="18.75" thickTop="1">
      <c r="B6" s="49" t="str">
        <f>IF(L6="H2O", "H2O", IF(L6="D2O", "D2O", IF(L6="silica", "SiO2", IF(L6="dust", "SiO2", IF(L6="SiO2", "SiO2", IF(L6="CO2", "CO2", IF(L6="glass", "Glass", IF(L6="regolith", "Regolith", L6))))))))</f>
        <v>D2O</v>
      </c>
      <c r="C6" s="63" t="s">
        <v>844</v>
      </c>
      <c r="D6" s="64" t="s">
        <v>845</v>
      </c>
      <c r="E6" s="65" t="s">
        <v>846</v>
      </c>
      <c r="F6" s="103" t="s">
        <v>847</v>
      </c>
      <c r="G6" s="103" t="s">
        <v>578</v>
      </c>
      <c r="H6" s="92" t="s">
        <v>848</v>
      </c>
      <c r="I6" s="92"/>
      <c r="J6" s="92" t="s">
        <v>849</v>
      </c>
      <c r="K6" s="92"/>
      <c r="L6" s="2" t="s">
        <v>850</v>
      </c>
      <c r="M6" s="92" t="s">
        <v>860</v>
      </c>
      <c r="N6" s="104"/>
      <c r="O6" s="105"/>
      <c r="P6" s="113"/>
      <c r="Q6" s="106"/>
      <c r="R6" s="107"/>
      <c r="S6" s="106"/>
      <c r="T6" s="123" t="s">
        <v>871</v>
      </c>
      <c r="V6" s="141" t="s">
        <v>809</v>
      </c>
      <c r="W6" s="141" t="s">
        <v>139</v>
      </c>
      <c r="X6" s="141"/>
      <c r="Y6" s="1" t="s">
        <v>810</v>
      </c>
    </row>
    <row r="7" spans="2:25" s="109" customFormat="1" ht="18">
      <c r="B7" s="49" t="str">
        <f t="shared" ref="B7:B80" si="0">IF(L7="H2O", "H2O", IF(L7="D2O", "D2O", IF(L7="silica", "SiO2", IF(L7="dust", "SiO2", IF(L7="SiO2", "SiO2", IF(L7="CO2", "CO2", IF(L7="glass", "Glass", IF(L7="regolith", "Regolith", L7))))))))</f>
        <v xml:space="preserve">    doped with</v>
      </c>
      <c r="C7" s="63"/>
      <c r="D7" s="64"/>
      <c r="E7" s="65"/>
      <c r="F7" s="103" t="s">
        <v>863</v>
      </c>
      <c r="G7" s="103" t="s">
        <v>882</v>
      </c>
      <c r="H7" s="92" t="s">
        <v>861</v>
      </c>
      <c r="I7" s="92"/>
      <c r="J7" s="92"/>
      <c r="K7" s="92"/>
      <c r="L7" s="92" t="s">
        <v>851</v>
      </c>
      <c r="M7" s="92" t="s">
        <v>873</v>
      </c>
      <c r="N7" s="104"/>
      <c r="O7" s="105"/>
      <c r="P7" s="113"/>
      <c r="Q7" s="106"/>
      <c r="R7" s="107"/>
      <c r="S7" s="106"/>
      <c r="T7" s="123" t="s">
        <v>874</v>
      </c>
      <c r="V7" s="141" t="s">
        <v>811</v>
      </c>
      <c r="W7" s="141" t="s">
        <v>138</v>
      </c>
      <c r="X7" s="141"/>
      <c r="Y7" s="1" t="s">
        <v>810</v>
      </c>
    </row>
    <row r="8" spans="2:25" s="109" customFormat="1">
      <c r="B8" s="49" t="str">
        <f t="shared" si="0"/>
        <v xml:space="preserve">        KOD</v>
      </c>
      <c r="C8" s="63"/>
      <c r="D8" s="64"/>
      <c r="E8" s="65"/>
      <c r="F8" s="103" t="s">
        <v>864</v>
      </c>
      <c r="G8" s="103"/>
      <c r="H8" s="92" t="s">
        <v>862</v>
      </c>
      <c r="I8" s="92"/>
      <c r="J8" s="92"/>
      <c r="K8" s="92"/>
      <c r="L8" s="92" t="s">
        <v>852</v>
      </c>
      <c r="M8" s="92"/>
      <c r="N8" s="104"/>
      <c r="O8" s="105"/>
      <c r="P8" s="113"/>
      <c r="Q8" s="106"/>
      <c r="R8" s="107"/>
      <c r="S8" s="106"/>
      <c r="T8" s="123" t="s">
        <v>858</v>
      </c>
      <c r="V8" s="141"/>
      <c r="W8" s="141"/>
      <c r="X8" s="141"/>
      <c r="Y8" s="1"/>
    </row>
    <row r="9" spans="2:25" s="109" customFormat="1">
      <c r="B9" s="49" t="str">
        <f t="shared" si="0"/>
        <v xml:space="preserve">        NaOD</v>
      </c>
      <c r="C9" s="63"/>
      <c r="D9" s="64"/>
      <c r="E9" s="65"/>
      <c r="F9" s="103"/>
      <c r="G9" s="103"/>
      <c r="H9" s="92" t="s">
        <v>865</v>
      </c>
      <c r="I9" s="92"/>
      <c r="J9" s="92"/>
      <c r="K9" s="92"/>
      <c r="L9" s="92" t="s">
        <v>853</v>
      </c>
      <c r="M9" s="92"/>
      <c r="N9" s="104"/>
      <c r="O9" s="105"/>
      <c r="P9" s="113"/>
      <c r="Q9" s="106"/>
      <c r="R9" s="107"/>
      <c r="S9" s="106"/>
      <c r="T9" s="123" t="s">
        <v>859</v>
      </c>
      <c r="V9" s="141" t="s">
        <v>1172</v>
      </c>
      <c r="W9" s="141" t="s">
        <v>123</v>
      </c>
      <c r="X9" s="141"/>
      <c r="Y9" s="1" t="s">
        <v>1173</v>
      </c>
    </row>
    <row r="10" spans="2:25" s="109" customFormat="1" ht="18">
      <c r="B10" s="49" t="str">
        <f t="shared" si="0"/>
        <v xml:space="preserve">        LiOD</v>
      </c>
      <c r="C10" s="63"/>
      <c r="D10" s="64"/>
      <c r="E10" s="65"/>
      <c r="F10" s="103"/>
      <c r="G10" s="103"/>
      <c r="H10" s="92" t="s">
        <v>867</v>
      </c>
      <c r="I10" s="92"/>
      <c r="J10" s="92"/>
      <c r="K10" s="92"/>
      <c r="L10" s="92" t="s">
        <v>854</v>
      </c>
      <c r="M10" s="92"/>
      <c r="N10" s="104"/>
      <c r="O10" s="105"/>
      <c r="P10" s="113"/>
      <c r="Q10" s="106"/>
      <c r="R10" s="107"/>
      <c r="S10" s="106"/>
      <c r="T10" s="123" t="s">
        <v>875</v>
      </c>
      <c r="V10" s="141"/>
      <c r="W10" s="141"/>
      <c r="X10" s="141"/>
      <c r="Y10" s="1"/>
    </row>
    <row r="11" spans="2:25" s="109" customFormat="1" ht="18">
      <c r="B11" s="49" t="str">
        <f t="shared" si="0"/>
        <v xml:space="preserve">        DCl</v>
      </c>
      <c r="C11" s="63"/>
      <c r="D11" s="64"/>
      <c r="E11" s="65"/>
      <c r="F11" s="103"/>
      <c r="G11" s="103"/>
      <c r="H11" s="92" t="s">
        <v>868</v>
      </c>
      <c r="I11" s="92"/>
      <c r="J11" s="92"/>
      <c r="K11" s="92"/>
      <c r="L11" s="92" t="s">
        <v>855</v>
      </c>
      <c r="M11" s="92"/>
      <c r="N11" s="104"/>
      <c r="O11" s="105"/>
      <c r="P11" s="113"/>
      <c r="Q11" s="106"/>
      <c r="R11" s="107"/>
      <c r="S11" s="106"/>
      <c r="T11" s="123" t="s">
        <v>872</v>
      </c>
      <c r="V11" s="141"/>
      <c r="W11" s="141"/>
      <c r="X11" s="141"/>
      <c r="Y11" s="1"/>
    </row>
    <row r="12" spans="2:25" s="109" customFormat="1" ht="18">
      <c r="B12" s="49" t="str">
        <f t="shared" si="0"/>
        <v xml:space="preserve">        ND3 </v>
      </c>
      <c r="C12" s="63"/>
      <c r="D12" s="64"/>
      <c r="E12" s="65"/>
      <c r="F12" s="103"/>
      <c r="G12" s="103"/>
      <c r="H12" s="92" t="s">
        <v>866</v>
      </c>
      <c r="I12" s="92"/>
      <c r="J12" s="92"/>
      <c r="K12" s="92"/>
      <c r="L12" s="92" t="s">
        <v>856</v>
      </c>
      <c r="M12" s="92"/>
      <c r="N12" s="104"/>
      <c r="O12" s="105"/>
      <c r="P12" s="113"/>
      <c r="Q12" s="106"/>
      <c r="R12" s="107"/>
      <c r="S12" s="106"/>
      <c r="T12" s="123" t="s">
        <v>876</v>
      </c>
      <c r="V12" s="141"/>
      <c r="W12" s="141"/>
      <c r="X12" s="141"/>
      <c r="Y12" s="1"/>
    </row>
    <row r="13" spans="2:25" s="109" customFormat="1" ht="18">
      <c r="B13" s="49" t="str">
        <f t="shared" si="0"/>
        <v xml:space="preserve">        Ca(OD)2 </v>
      </c>
      <c r="C13" s="63"/>
      <c r="D13" s="64"/>
      <c r="E13" s="65"/>
      <c r="F13" s="103"/>
      <c r="G13" s="103"/>
      <c r="H13" s="92" t="s">
        <v>869</v>
      </c>
      <c r="I13" s="92"/>
      <c r="J13" s="92"/>
      <c r="K13" s="92"/>
      <c r="L13" s="92" t="s">
        <v>857</v>
      </c>
      <c r="M13" s="92"/>
      <c r="N13" s="104"/>
      <c r="O13" s="105"/>
      <c r="P13" s="113"/>
      <c r="Q13" s="106"/>
      <c r="R13" s="107"/>
      <c r="S13" s="106"/>
      <c r="T13" s="123" t="s">
        <v>877</v>
      </c>
      <c r="V13" s="141"/>
      <c r="W13" s="141"/>
      <c r="X13" s="141"/>
      <c r="Y13" s="1"/>
    </row>
    <row r="14" spans="2:25" s="109" customFormat="1" ht="18">
      <c r="B14" s="49">
        <f t="shared" si="0"/>
        <v>0</v>
      </c>
      <c r="C14" s="63"/>
      <c r="D14" s="64"/>
      <c r="E14" s="65"/>
      <c r="F14" s="103"/>
      <c r="G14" s="103"/>
      <c r="H14" s="92" t="s">
        <v>870</v>
      </c>
      <c r="I14" s="92"/>
      <c r="J14" s="92"/>
      <c r="K14" s="92"/>
      <c r="L14" s="92"/>
      <c r="M14" s="92"/>
      <c r="N14" s="104"/>
      <c r="O14" s="105"/>
      <c r="P14" s="113"/>
      <c r="Q14" s="106"/>
      <c r="R14" s="107"/>
      <c r="S14" s="106"/>
      <c r="T14" s="123" t="s">
        <v>878</v>
      </c>
      <c r="V14" s="141"/>
      <c r="W14" s="141"/>
      <c r="X14" s="141"/>
      <c r="Y14" s="1"/>
    </row>
    <row r="15" spans="2:25" s="109" customFormat="1">
      <c r="B15" s="49">
        <f t="shared" si="0"/>
        <v>0</v>
      </c>
      <c r="C15" s="63"/>
      <c r="D15" s="64"/>
      <c r="E15" s="65"/>
      <c r="F15" s="103"/>
      <c r="G15" s="103"/>
      <c r="H15" s="92"/>
      <c r="I15" s="92"/>
      <c r="J15" s="92"/>
      <c r="K15" s="92"/>
      <c r="L15" s="92"/>
      <c r="M15" s="92"/>
      <c r="N15" s="104"/>
      <c r="O15" s="105"/>
      <c r="P15" s="113"/>
      <c r="Q15" s="106"/>
      <c r="R15" s="107"/>
      <c r="S15" s="106"/>
      <c r="T15" s="123" t="s">
        <v>879</v>
      </c>
      <c r="V15" s="141"/>
      <c r="W15" s="141"/>
      <c r="X15" s="141"/>
      <c r="Y15" s="1"/>
    </row>
    <row r="16" spans="2:25" s="109" customFormat="1">
      <c r="B16" s="49">
        <f t="shared" si="0"/>
        <v>0</v>
      </c>
      <c r="C16" s="63"/>
      <c r="D16" s="64"/>
      <c r="E16" s="65"/>
      <c r="F16" s="103"/>
      <c r="G16" s="103"/>
      <c r="H16" s="92"/>
      <c r="I16" s="92"/>
      <c r="J16" s="92"/>
      <c r="K16" s="92"/>
      <c r="L16" s="92"/>
      <c r="M16" s="92"/>
      <c r="N16" s="104"/>
      <c r="O16" s="105"/>
      <c r="P16" s="113"/>
      <c r="Q16" s="106"/>
      <c r="R16" s="107"/>
      <c r="S16" s="106"/>
      <c r="T16" s="123" t="s">
        <v>880</v>
      </c>
      <c r="V16" s="141"/>
      <c r="W16" s="141"/>
      <c r="X16" s="141"/>
      <c r="Y16" s="1"/>
    </row>
    <row r="17" spans="2:32">
      <c r="B17" s="49">
        <f t="shared" si="0"/>
        <v>0</v>
      </c>
      <c r="C17" s="137"/>
      <c r="D17" s="138"/>
      <c r="E17" s="139"/>
      <c r="F17" s="9"/>
      <c r="G17" s="9"/>
      <c r="H17" s="10"/>
      <c r="I17" s="5"/>
      <c r="J17" s="5"/>
      <c r="K17" s="5"/>
      <c r="L17" s="5"/>
      <c r="M17" s="5"/>
      <c r="N17" s="53"/>
      <c r="O17" s="23"/>
      <c r="P17" s="98"/>
      <c r="Q17" s="24"/>
      <c r="R17" s="25"/>
      <c r="S17" s="24"/>
      <c r="T17" s="124" t="s">
        <v>881</v>
      </c>
      <c r="V17" s="141"/>
      <c r="W17" s="141"/>
      <c r="X17" s="141"/>
      <c r="AE17" s="109"/>
      <c r="AF17" s="109"/>
    </row>
    <row r="18" spans="2:32" s="109" customFormat="1" ht="18">
      <c r="B18" s="49" t="str">
        <f t="shared" si="0"/>
        <v>H2O</v>
      </c>
      <c r="C18" s="115" t="s">
        <v>142</v>
      </c>
      <c r="D18" s="116" t="s">
        <v>144</v>
      </c>
      <c r="E18" s="117" t="s">
        <v>1314</v>
      </c>
      <c r="F18" s="103"/>
      <c r="G18" s="103"/>
      <c r="H18" s="114"/>
      <c r="I18" s="92"/>
      <c r="J18" s="92"/>
      <c r="K18" s="92"/>
      <c r="L18" s="2" t="s">
        <v>21</v>
      </c>
      <c r="M18" s="92"/>
      <c r="N18" s="200"/>
      <c r="O18" s="105"/>
      <c r="P18" s="113"/>
      <c r="Q18" s="106"/>
      <c r="R18" s="107"/>
      <c r="S18" s="106"/>
      <c r="T18" s="123"/>
      <c r="V18" s="179"/>
      <c r="W18" s="179"/>
      <c r="X18" s="179"/>
    </row>
    <row r="19" spans="2:32" s="109" customFormat="1">
      <c r="B19" s="49" t="str">
        <f t="shared" si="0"/>
        <v>SiO2</v>
      </c>
      <c r="C19" s="115"/>
      <c r="D19" s="116"/>
      <c r="E19" s="117"/>
      <c r="F19" s="103"/>
      <c r="G19" s="103"/>
      <c r="H19" s="114"/>
      <c r="I19" s="92"/>
      <c r="J19" s="92"/>
      <c r="K19" s="92"/>
      <c r="L19" s="92" t="s">
        <v>140</v>
      </c>
      <c r="M19" s="92"/>
      <c r="N19" s="200"/>
      <c r="O19" s="105"/>
      <c r="P19" s="113"/>
      <c r="Q19" s="106"/>
      <c r="R19" s="107"/>
      <c r="S19" s="106"/>
      <c r="T19" s="123"/>
      <c r="V19" s="179"/>
      <c r="W19" s="179"/>
      <c r="X19" s="179"/>
    </row>
    <row r="20" spans="2:32" s="109" customFormat="1">
      <c r="B20" s="49">
        <f t="shared" si="0"/>
        <v>0</v>
      </c>
      <c r="C20" s="115"/>
      <c r="D20" s="116"/>
      <c r="E20" s="117"/>
      <c r="F20" s="103"/>
      <c r="G20" s="103"/>
      <c r="H20" s="114"/>
      <c r="I20" s="92"/>
      <c r="J20" s="92"/>
      <c r="K20" s="92"/>
      <c r="L20" s="92"/>
      <c r="M20" s="92"/>
      <c r="N20" s="200"/>
      <c r="O20" s="105"/>
      <c r="P20" s="113"/>
      <c r="Q20" s="106"/>
      <c r="R20" s="107"/>
      <c r="S20" s="106"/>
      <c r="T20" s="123"/>
      <c r="V20" s="179"/>
      <c r="W20" s="179"/>
      <c r="X20" s="179"/>
    </row>
    <row r="21" spans="2:32" s="109" customFormat="1">
      <c r="B21" s="49">
        <f t="shared" si="0"/>
        <v>0</v>
      </c>
      <c r="C21" s="118"/>
      <c r="D21" s="119"/>
      <c r="E21" s="120"/>
      <c r="F21" s="172"/>
      <c r="G21" s="172"/>
      <c r="H21" s="228"/>
      <c r="I21" s="100"/>
      <c r="J21" s="100"/>
      <c r="K21" s="100"/>
      <c r="L21" s="100"/>
      <c r="M21" s="100"/>
      <c r="N21" s="173"/>
      <c r="O21" s="174"/>
      <c r="P21" s="175"/>
      <c r="Q21" s="176"/>
      <c r="R21" s="177"/>
      <c r="S21" s="176"/>
      <c r="T21" s="178"/>
      <c r="V21" s="179"/>
      <c r="W21" s="179"/>
      <c r="X21" s="179"/>
    </row>
    <row r="22" spans="2:32" s="109" customFormat="1" ht="18.75">
      <c r="B22" s="49" t="str">
        <f t="shared" si="0"/>
        <v>H2O</v>
      </c>
      <c r="C22" s="63" t="s">
        <v>625</v>
      </c>
      <c r="D22" s="64" t="s">
        <v>144</v>
      </c>
      <c r="E22" s="65" t="s">
        <v>812</v>
      </c>
      <c r="F22" s="103" t="s">
        <v>813</v>
      </c>
      <c r="G22" s="103" t="s">
        <v>820</v>
      </c>
      <c r="H22" s="92" t="s">
        <v>822</v>
      </c>
      <c r="I22" s="92" t="s">
        <v>825</v>
      </c>
      <c r="J22" s="92" t="s">
        <v>832</v>
      </c>
      <c r="K22" s="92"/>
      <c r="L22" s="2" t="s">
        <v>21</v>
      </c>
      <c r="M22" s="92"/>
      <c r="N22" s="104" t="s">
        <v>834</v>
      </c>
      <c r="O22" s="105" t="s">
        <v>843</v>
      </c>
      <c r="P22" s="113" t="s">
        <v>835</v>
      </c>
      <c r="Q22" s="106"/>
      <c r="R22" s="107"/>
      <c r="S22" s="106"/>
      <c r="T22" s="123"/>
      <c r="V22" s="141"/>
      <c r="W22" s="141"/>
      <c r="X22" s="141"/>
      <c r="Y22" s="1"/>
    </row>
    <row r="23" spans="2:32" s="109" customFormat="1" ht="17.25">
      <c r="B23" s="49">
        <f t="shared" si="0"/>
        <v>0</v>
      </c>
      <c r="C23" s="63"/>
      <c r="D23" s="64"/>
      <c r="E23" s="65"/>
      <c r="F23" s="103" t="s">
        <v>814</v>
      </c>
      <c r="G23" s="103" t="s">
        <v>821</v>
      </c>
      <c r="H23" s="92" t="s">
        <v>823</v>
      </c>
      <c r="I23" s="92"/>
      <c r="J23" s="92" t="s">
        <v>833</v>
      </c>
      <c r="K23" s="92"/>
      <c r="L23" s="92"/>
      <c r="M23" s="92"/>
      <c r="N23" s="104"/>
      <c r="O23" s="105"/>
      <c r="P23" s="113" t="s">
        <v>836</v>
      </c>
      <c r="Q23" s="106"/>
      <c r="R23" s="107"/>
      <c r="S23" s="106"/>
      <c r="T23" s="123"/>
      <c r="V23" s="141"/>
      <c r="W23" s="141"/>
      <c r="X23" s="141"/>
      <c r="Y23" s="1"/>
    </row>
    <row r="24" spans="2:32" s="109" customFormat="1">
      <c r="B24" s="49">
        <f t="shared" si="0"/>
        <v>0</v>
      </c>
      <c r="C24" s="63"/>
      <c r="D24" s="64"/>
      <c r="E24" s="65"/>
      <c r="F24" s="103" t="s">
        <v>815</v>
      </c>
      <c r="G24" s="103"/>
      <c r="H24" s="92" t="s">
        <v>826</v>
      </c>
      <c r="I24" s="92"/>
      <c r="J24" s="92"/>
      <c r="K24" s="92"/>
      <c r="L24" s="92"/>
      <c r="M24" s="92"/>
      <c r="N24" s="104"/>
      <c r="O24" s="105"/>
      <c r="P24" s="113" t="s">
        <v>837</v>
      </c>
      <c r="Q24" s="106"/>
      <c r="R24" s="107"/>
      <c r="S24" s="106"/>
      <c r="T24" s="123"/>
      <c r="V24" s="141"/>
      <c r="W24" s="141"/>
      <c r="X24" s="141"/>
      <c r="Y24" s="1"/>
    </row>
    <row r="25" spans="2:32" s="109" customFormat="1">
      <c r="B25" s="49">
        <f t="shared" si="0"/>
        <v>0</v>
      </c>
      <c r="C25" s="63"/>
      <c r="D25" s="64"/>
      <c r="E25" s="65"/>
      <c r="F25" s="103" t="s">
        <v>816</v>
      </c>
      <c r="G25" s="103"/>
      <c r="H25" s="92"/>
      <c r="I25" s="92"/>
      <c r="J25" s="92"/>
      <c r="K25" s="92"/>
      <c r="L25" s="92"/>
      <c r="M25" s="92"/>
      <c r="N25" s="104"/>
      <c r="O25" s="105"/>
      <c r="P25" s="113" t="s">
        <v>838</v>
      </c>
      <c r="Q25" s="106"/>
      <c r="R25" s="107"/>
      <c r="S25" s="106"/>
      <c r="T25" s="123"/>
    </row>
    <row r="26" spans="2:32" s="109" customFormat="1">
      <c r="B26" s="49">
        <f t="shared" si="0"/>
        <v>0</v>
      </c>
      <c r="C26" s="63"/>
      <c r="D26" s="64"/>
      <c r="E26" s="65"/>
      <c r="F26" s="103" t="s">
        <v>817</v>
      </c>
      <c r="G26" s="103"/>
      <c r="H26" s="92"/>
      <c r="I26" s="92"/>
      <c r="J26" s="92"/>
      <c r="K26" s="92"/>
      <c r="L26" s="92"/>
      <c r="M26" s="92"/>
      <c r="N26" s="104"/>
      <c r="O26" s="105"/>
      <c r="P26" s="113" t="s">
        <v>839</v>
      </c>
      <c r="Q26" s="106"/>
      <c r="R26" s="107"/>
      <c r="S26" s="106"/>
      <c r="T26" s="123"/>
    </row>
    <row r="27" spans="2:32" s="109" customFormat="1">
      <c r="B27" s="49">
        <f t="shared" si="0"/>
        <v>0</v>
      </c>
      <c r="C27" s="63"/>
      <c r="D27" s="64"/>
      <c r="E27" s="65"/>
      <c r="F27" s="103" t="s">
        <v>818</v>
      </c>
      <c r="G27" s="103"/>
      <c r="H27" s="92"/>
      <c r="I27" s="92"/>
      <c r="J27" s="92"/>
      <c r="K27" s="92"/>
      <c r="L27" s="92"/>
      <c r="M27" s="92"/>
      <c r="N27" s="104"/>
      <c r="O27" s="105"/>
      <c r="P27" s="113" t="s">
        <v>840</v>
      </c>
      <c r="Q27" s="106"/>
      <c r="R27" s="107"/>
      <c r="S27" s="106"/>
      <c r="T27" s="123"/>
    </row>
    <row r="28" spans="2:32" s="109" customFormat="1">
      <c r="B28" s="49">
        <f t="shared" si="0"/>
        <v>0</v>
      </c>
      <c r="C28" s="63"/>
      <c r="D28" s="64"/>
      <c r="E28" s="65"/>
      <c r="F28" s="103" t="s">
        <v>819</v>
      </c>
      <c r="G28" s="103"/>
      <c r="H28" s="92"/>
      <c r="I28" s="92"/>
      <c r="J28" s="92"/>
      <c r="K28" s="92"/>
      <c r="L28" s="92"/>
      <c r="M28" s="92"/>
      <c r="N28" s="104"/>
      <c r="O28" s="105"/>
      <c r="P28" s="113" t="s">
        <v>841</v>
      </c>
      <c r="Q28" s="106"/>
      <c r="R28" s="107"/>
      <c r="S28" s="106"/>
      <c r="T28" s="123"/>
    </row>
    <row r="29" spans="2:32" s="109" customFormat="1">
      <c r="B29" s="49">
        <f t="shared" si="0"/>
        <v>0</v>
      </c>
      <c r="C29" s="63"/>
      <c r="D29" s="64"/>
      <c r="E29" s="65"/>
      <c r="F29" s="103" t="s">
        <v>824</v>
      </c>
      <c r="G29" s="103"/>
      <c r="H29" s="92"/>
      <c r="I29" s="92"/>
      <c r="J29" s="92"/>
      <c r="K29" s="92"/>
      <c r="L29" s="92"/>
      <c r="M29" s="92"/>
      <c r="N29" s="104"/>
      <c r="O29" s="105"/>
      <c r="P29" s="113" t="s">
        <v>842</v>
      </c>
      <c r="Q29" s="106"/>
      <c r="R29" s="107"/>
      <c r="S29" s="106"/>
      <c r="T29" s="123"/>
    </row>
    <row r="30" spans="2:32" s="109" customFormat="1">
      <c r="B30" s="49">
        <f t="shared" si="0"/>
        <v>0</v>
      </c>
      <c r="C30" s="63"/>
      <c r="D30" s="64"/>
      <c r="E30" s="65"/>
      <c r="F30" s="103" t="s">
        <v>827</v>
      </c>
      <c r="G30" s="103"/>
      <c r="H30" s="92"/>
      <c r="I30" s="92"/>
      <c r="J30" s="92"/>
      <c r="K30" s="92"/>
      <c r="L30" s="92"/>
      <c r="M30" s="92"/>
      <c r="N30" s="104"/>
      <c r="O30" s="105"/>
      <c r="P30" s="113"/>
      <c r="Q30" s="106"/>
      <c r="R30" s="107"/>
      <c r="S30" s="106"/>
      <c r="T30" s="123"/>
    </row>
    <row r="31" spans="2:32" s="109" customFormat="1">
      <c r="B31" s="49">
        <f t="shared" si="0"/>
        <v>0</v>
      </c>
      <c r="C31" s="63"/>
      <c r="D31" s="64"/>
      <c r="E31" s="65"/>
      <c r="F31" s="103" t="s">
        <v>828</v>
      </c>
      <c r="G31" s="103"/>
      <c r="H31" s="92"/>
      <c r="I31" s="92"/>
      <c r="J31" s="92"/>
      <c r="K31" s="92"/>
      <c r="L31" s="92"/>
      <c r="M31" s="92"/>
      <c r="N31" s="104"/>
      <c r="O31" s="105"/>
      <c r="P31" s="113"/>
      <c r="Q31" s="106"/>
      <c r="R31" s="107"/>
      <c r="S31" s="106"/>
      <c r="T31" s="123"/>
    </row>
    <row r="32" spans="2:32" s="109" customFormat="1">
      <c r="B32" s="49">
        <f t="shared" si="0"/>
        <v>0</v>
      </c>
      <c r="C32" s="63"/>
      <c r="D32" s="64"/>
      <c r="E32" s="65"/>
      <c r="F32" s="103" t="s">
        <v>829</v>
      </c>
      <c r="G32" s="103"/>
      <c r="H32" s="92"/>
      <c r="I32" s="92"/>
      <c r="J32" s="92"/>
      <c r="K32" s="92"/>
      <c r="L32" s="92"/>
      <c r="M32" s="92"/>
      <c r="N32" s="104"/>
      <c r="O32" s="105"/>
      <c r="P32" s="113"/>
      <c r="Q32" s="106"/>
      <c r="R32" s="107"/>
      <c r="S32" s="106"/>
      <c r="T32" s="123"/>
    </row>
    <row r="33" spans="2:20" s="109" customFormat="1">
      <c r="B33" s="49">
        <f t="shared" si="0"/>
        <v>0</v>
      </c>
      <c r="C33" s="63"/>
      <c r="D33" s="64"/>
      <c r="E33" s="65"/>
      <c r="F33" s="103" t="s">
        <v>830</v>
      </c>
      <c r="G33" s="103"/>
      <c r="H33" s="92"/>
      <c r="I33" s="92"/>
      <c r="J33" s="92"/>
      <c r="K33" s="92"/>
      <c r="L33" s="92"/>
      <c r="M33" s="92"/>
      <c r="N33" s="104"/>
      <c r="O33" s="105"/>
      <c r="P33" s="113"/>
      <c r="Q33" s="106"/>
      <c r="R33" s="107"/>
      <c r="S33" s="106"/>
      <c r="T33" s="123"/>
    </row>
    <row r="34" spans="2:20">
      <c r="B34" s="49">
        <f t="shared" si="0"/>
        <v>0</v>
      </c>
      <c r="C34" s="137"/>
      <c r="D34" s="138"/>
      <c r="E34" s="139"/>
      <c r="F34" s="9" t="s">
        <v>831</v>
      </c>
      <c r="G34" s="9"/>
      <c r="H34" s="10"/>
      <c r="I34" s="5"/>
      <c r="J34" s="5"/>
      <c r="K34" s="5"/>
      <c r="L34" s="5"/>
      <c r="M34" s="5"/>
      <c r="N34" s="53"/>
      <c r="O34" s="23"/>
      <c r="P34" s="98"/>
      <c r="Q34" s="24"/>
      <c r="R34" s="25"/>
      <c r="S34" s="24"/>
      <c r="T34" s="124"/>
    </row>
    <row r="35" spans="2:20" ht="18">
      <c r="B35" s="49" t="str">
        <f t="shared" si="0"/>
        <v>H2O</v>
      </c>
      <c r="C35" s="159" t="s">
        <v>625</v>
      </c>
      <c r="D35" s="160" t="s">
        <v>183</v>
      </c>
      <c r="E35" s="161" t="s">
        <v>1174</v>
      </c>
      <c r="F35" s="8" t="s">
        <v>1177</v>
      </c>
      <c r="G35" s="207" t="s">
        <v>1183</v>
      </c>
      <c r="H35" s="4" t="s">
        <v>1176</v>
      </c>
      <c r="I35" s="156" t="s">
        <v>1181</v>
      </c>
      <c r="J35" s="2" t="s">
        <v>658</v>
      </c>
      <c r="K35" s="2"/>
      <c r="L35" s="2" t="s">
        <v>21</v>
      </c>
      <c r="M35" s="2" t="s">
        <v>1180</v>
      </c>
      <c r="N35" s="57" t="s">
        <v>1188</v>
      </c>
      <c r="O35" s="17" t="s">
        <v>1189</v>
      </c>
      <c r="P35" s="97"/>
      <c r="Q35" s="18"/>
      <c r="R35" s="253" t="s">
        <v>1190</v>
      </c>
      <c r="S35" s="254"/>
      <c r="T35" s="122"/>
    </row>
    <row r="36" spans="2:20" ht="17.25">
      <c r="B36" s="49">
        <f t="shared" si="0"/>
        <v>0</v>
      </c>
      <c r="C36" s="159"/>
      <c r="D36" s="160"/>
      <c r="E36" s="161"/>
      <c r="F36" s="8" t="s">
        <v>1179</v>
      </c>
      <c r="G36" s="8" t="s">
        <v>1184</v>
      </c>
      <c r="H36" s="4"/>
      <c r="I36" s="2" t="s">
        <v>1182</v>
      </c>
      <c r="J36" s="2"/>
      <c r="K36" s="2"/>
      <c r="L36" s="2"/>
      <c r="M36" s="2"/>
      <c r="N36" s="57"/>
      <c r="O36" s="17" t="s">
        <v>1191</v>
      </c>
      <c r="P36" s="97"/>
      <c r="Q36" s="18"/>
      <c r="R36" s="57" t="s">
        <v>1195</v>
      </c>
      <c r="S36" s="56"/>
      <c r="T36" s="122"/>
    </row>
    <row r="37" spans="2:20" ht="17.25">
      <c r="B37" s="49">
        <f t="shared" si="0"/>
        <v>0</v>
      </c>
      <c r="C37" s="159"/>
      <c r="D37" s="160"/>
      <c r="E37" s="161"/>
      <c r="F37" s="8" t="s">
        <v>1178</v>
      </c>
      <c r="G37" s="8"/>
      <c r="H37" s="4"/>
      <c r="I37" s="156" t="s">
        <v>1200</v>
      </c>
      <c r="J37" s="2"/>
      <c r="K37" s="2"/>
      <c r="L37" s="2"/>
      <c r="M37" s="2"/>
      <c r="N37" s="57"/>
      <c r="O37" s="17" t="s">
        <v>1192</v>
      </c>
      <c r="P37" s="97"/>
      <c r="Q37" s="18"/>
      <c r="R37" s="242" t="s">
        <v>1196</v>
      </c>
      <c r="S37" s="243"/>
      <c r="T37" s="122"/>
    </row>
    <row r="38" spans="2:20" ht="17.25">
      <c r="B38" s="49">
        <f t="shared" si="0"/>
        <v>0</v>
      </c>
      <c r="C38" s="159"/>
      <c r="D38" s="160"/>
      <c r="E38" s="161"/>
      <c r="F38" s="8" t="s">
        <v>1185</v>
      </c>
      <c r="G38" s="8"/>
      <c r="H38" s="4"/>
      <c r="I38" s="2"/>
      <c r="J38" s="2"/>
      <c r="K38" s="2"/>
      <c r="L38" s="2"/>
      <c r="M38" s="2"/>
      <c r="N38" s="57"/>
      <c r="O38" s="17" t="s">
        <v>1193</v>
      </c>
      <c r="P38" s="97"/>
      <c r="Q38" s="18"/>
      <c r="R38" s="242" t="s">
        <v>1197</v>
      </c>
      <c r="S38" s="243"/>
      <c r="T38" s="122"/>
    </row>
    <row r="39" spans="2:20">
      <c r="B39" s="49">
        <f t="shared" si="0"/>
        <v>0</v>
      </c>
      <c r="C39" s="159"/>
      <c r="D39" s="160"/>
      <c r="E39" s="161"/>
      <c r="F39" s="8" t="s">
        <v>1186</v>
      </c>
      <c r="G39" s="8"/>
      <c r="H39" s="4"/>
      <c r="I39" s="2"/>
      <c r="J39" s="2"/>
      <c r="K39" s="2"/>
      <c r="L39" s="2"/>
      <c r="M39" s="2"/>
      <c r="N39" s="57"/>
      <c r="O39" s="17" t="s">
        <v>1194</v>
      </c>
      <c r="P39" s="97"/>
      <c r="Q39" s="18"/>
      <c r="R39" s="242" t="s">
        <v>1198</v>
      </c>
      <c r="S39" s="243"/>
      <c r="T39" s="122"/>
    </row>
    <row r="40" spans="2:20">
      <c r="B40" s="49">
        <f t="shared" si="0"/>
        <v>0</v>
      </c>
      <c r="C40" s="137"/>
      <c r="D40" s="138"/>
      <c r="E40" s="139"/>
      <c r="F40" s="9" t="s">
        <v>1187</v>
      </c>
      <c r="G40" s="9"/>
      <c r="H40" s="10"/>
      <c r="I40" s="5"/>
      <c r="J40" s="5"/>
      <c r="K40" s="5"/>
      <c r="L40" s="5"/>
      <c r="M40" s="5"/>
      <c r="N40" s="53"/>
      <c r="O40" s="23"/>
      <c r="P40" s="98"/>
      <c r="Q40" s="24"/>
      <c r="R40" s="25" t="s">
        <v>1199</v>
      </c>
      <c r="S40" s="24"/>
      <c r="T40" s="124"/>
    </row>
    <row r="41" spans="2:20" s="109" customFormat="1" ht="18.75">
      <c r="B41" s="49" t="str">
        <f t="shared" si="0"/>
        <v>H2O</v>
      </c>
      <c r="C41" s="63" t="s">
        <v>19</v>
      </c>
      <c r="D41" s="64" t="s">
        <v>183</v>
      </c>
      <c r="E41" s="65" t="s">
        <v>569</v>
      </c>
      <c r="F41" s="103" t="s">
        <v>576</v>
      </c>
      <c r="G41" s="103" t="s">
        <v>578</v>
      </c>
      <c r="H41" s="92" t="s">
        <v>579</v>
      </c>
      <c r="I41" s="92" t="s">
        <v>585</v>
      </c>
      <c r="J41" s="92" t="s">
        <v>41</v>
      </c>
      <c r="K41" s="92"/>
      <c r="L41" s="2" t="s">
        <v>21</v>
      </c>
      <c r="M41" s="92" t="s">
        <v>580</v>
      </c>
      <c r="N41" s="162" t="s">
        <v>582</v>
      </c>
      <c r="O41" s="105"/>
      <c r="P41" s="113"/>
      <c r="Q41" s="106"/>
      <c r="R41" s="107"/>
      <c r="S41" s="106"/>
      <c r="T41" s="123"/>
    </row>
    <row r="42" spans="2:20" s="109" customFormat="1" ht="18.75">
      <c r="B42" s="49">
        <f t="shared" si="0"/>
        <v>0</v>
      </c>
      <c r="C42" s="78"/>
      <c r="D42" s="79"/>
      <c r="E42" s="80" t="s">
        <v>572</v>
      </c>
      <c r="F42" s="103" t="s">
        <v>583</v>
      </c>
      <c r="G42" s="103"/>
      <c r="H42" s="92"/>
      <c r="I42" s="92" t="s">
        <v>587</v>
      </c>
      <c r="J42" s="92"/>
      <c r="K42" s="92"/>
      <c r="L42" s="92"/>
      <c r="M42" s="92"/>
      <c r="N42" s="104" t="s">
        <v>589</v>
      </c>
      <c r="O42" s="105"/>
      <c r="P42" s="113"/>
      <c r="Q42" s="106"/>
      <c r="R42" s="107"/>
      <c r="S42" s="106"/>
      <c r="T42" s="123"/>
    </row>
    <row r="43" spans="2:20" s="109" customFormat="1">
      <c r="B43" s="49">
        <f t="shared" si="0"/>
        <v>0</v>
      </c>
      <c r="C43" s="78"/>
      <c r="D43" s="79"/>
      <c r="E43" s="80" t="s">
        <v>573</v>
      </c>
      <c r="F43" s="103"/>
      <c r="G43" s="103"/>
      <c r="H43" s="92"/>
      <c r="I43" s="92"/>
      <c r="J43" s="92"/>
      <c r="K43" s="92"/>
      <c r="L43" s="92"/>
      <c r="M43" s="92"/>
      <c r="N43" s="104" t="s">
        <v>591</v>
      </c>
      <c r="O43" s="105"/>
      <c r="P43" s="113"/>
      <c r="Q43" s="106"/>
      <c r="R43" s="107"/>
      <c r="S43" s="106"/>
      <c r="T43" s="123"/>
    </row>
    <row r="44" spans="2:20" s="109" customFormat="1" ht="18">
      <c r="B44" s="49">
        <f t="shared" si="0"/>
        <v>0</v>
      </c>
      <c r="C44" s="78"/>
      <c r="D44" s="79"/>
      <c r="E44" s="80" t="s">
        <v>571</v>
      </c>
      <c r="F44" s="103"/>
      <c r="G44" s="103"/>
      <c r="H44" s="92"/>
      <c r="I44" s="92"/>
      <c r="J44" s="92"/>
      <c r="K44" s="92"/>
      <c r="L44" s="92"/>
      <c r="M44" s="92"/>
      <c r="N44" s="104" t="s">
        <v>593</v>
      </c>
      <c r="O44" s="105"/>
      <c r="P44" s="113"/>
      <c r="Q44" s="106"/>
      <c r="R44" s="107"/>
      <c r="S44" s="106"/>
      <c r="T44" s="123"/>
    </row>
    <row r="45" spans="2:20" s="109" customFormat="1" ht="18.75">
      <c r="B45" s="49" t="str">
        <f t="shared" si="0"/>
        <v>H2O</v>
      </c>
      <c r="C45" s="75"/>
      <c r="D45" s="76"/>
      <c r="E45" s="77" t="s">
        <v>570</v>
      </c>
      <c r="F45" s="163" t="s">
        <v>577</v>
      </c>
      <c r="G45" s="163" t="s">
        <v>578</v>
      </c>
      <c r="H45" s="164" t="s">
        <v>584</v>
      </c>
      <c r="I45" s="164" t="s">
        <v>586</v>
      </c>
      <c r="J45" s="164" t="s">
        <v>41</v>
      </c>
      <c r="K45" s="164"/>
      <c r="L45" s="28" t="s">
        <v>21</v>
      </c>
      <c r="M45" s="164" t="s">
        <v>581</v>
      </c>
      <c r="N45" s="165" t="s">
        <v>582</v>
      </c>
      <c r="O45" s="166"/>
      <c r="P45" s="167" t="s">
        <v>614</v>
      </c>
      <c r="Q45" s="168"/>
      <c r="R45" s="169"/>
      <c r="S45" s="168"/>
      <c r="T45" s="170"/>
    </row>
    <row r="46" spans="2:20" s="109" customFormat="1" ht="18.75">
      <c r="B46" s="49">
        <f t="shared" si="0"/>
        <v>0</v>
      </c>
      <c r="C46" s="78"/>
      <c r="D46" s="79"/>
      <c r="E46" s="80" t="s">
        <v>575</v>
      </c>
      <c r="F46" s="103"/>
      <c r="G46" s="103"/>
      <c r="H46" s="92" t="s">
        <v>615</v>
      </c>
      <c r="I46" s="92" t="s">
        <v>588</v>
      </c>
      <c r="J46" s="92"/>
      <c r="K46" s="92"/>
      <c r="L46" s="92"/>
      <c r="M46" s="92"/>
      <c r="N46" s="104" t="s">
        <v>590</v>
      </c>
      <c r="O46" s="105"/>
      <c r="P46" s="97" t="s">
        <v>621</v>
      </c>
      <c r="Q46" s="106"/>
      <c r="R46" s="107"/>
      <c r="S46" s="106"/>
      <c r="T46" s="123"/>
    </row>
    <row r="47" spans="2:20" s="109" customFormat="1" ht="17.25">
      <c r="B47" s="49">
        <f t="shared" si="0"/>
        <v>0</v>
      </c>
      <c r="C47" s="135"/>
      <c r="D47" s="136"/>
      <c r="E47" s="112" t="s">
        <v>574</v>
      </c>
      <c r="F47" s="127"/>
      <c r="G47" s="127"/>
      <c r="H47" s="128"/>
      <c r="I47" s="128"/>
      <c r="J47" s="128"/>
      <c r="K47" s="128"/>
      <c r="L47" s="128"/>
      <c r="M47" s="128"/>
      <c r="N47" s="129" t="s">
        <v>592</v>
      </c>
      <c r="O47" s="130"/>
      <c r="P47" s="171" t="s">
        <v>620</v>
      </c>
      <c r="Q47" s="133"/>
      <c r="R47" s="132"/>
      <c r="S47" s="133"/>
      <c r="T47" s="134"/>
    </row>
    <row r="48" spans="2:20" s="109" customFormat="1" ht="18.75">
      <c r="B48" s="49" t="str">
        <f t="shared" si="0"/>
        <v>SiO2</v>
      </c>
      <c r="C48" s="78"/>
      <c r="D48" s="79"/>
      <c r="E48" s="80" t="s">
        <v>603</v>
      </c>
      <c r="F48" s="103" t="s">
        <v>606</v>
      </c>
      <c r="G48" s="103" t="s">
        <v>578</v>
      </c>
      <c r="H48" s="92"/>
      <c r="I48" s="92" t="s">
        <v>607</v>
      </c>
      <c r="J48" s="92" t="s">
        <v>41</v>
      </c>
      <c r="K48" s="92"/>
      <c r="L48" s="92" t="s">
        <v>457</v>
      </c>
      <c r="M48" s="92"/>
      <c r="N48" s="104"/>
      <c r="O48" s="105" t="s">
        <v>622</v>
      </c>
      <c r="P48" s="113" t="s">
        <v>612</v>
      </c>
      <c r="Q48" s="106"/>
      <c r="R48" s="107"/>
      <c r="S48" s="106"/>
      <c r="T48" s="123"/>
    </row>
    <row r="49" spans="2:20" s="109" customFormat="1">
      <c r="B49" s="49">
        <f t="shared" si="0"/>
        <v>0</v>
      </c>
      <c r="C49" s="78"/>
      <c r="D49" s="79"/>
      <c r="E49" s="80" t="s">
        <v>604</v>
      </c>
      <c r="F49" s="103" t="s">
        <v>608</v>
      </c>
      <c r="G49" s="103"/>
      <c r="H49" s="92"/>
      <c r="I49" s="92" t="s">
        <v>609</v>
      </c>
      <c r="J49" s="92"/>
      <c r="K49" s="92"/>
      <c r="L49" s="92"/>
      <c r="M49" s="92"/>
      <c r="N49" s="104"/>
      <c r="O49" s="105"/>
      <c r="P49" s="113"/>
      <c r="Q49" s="106"/>
      <c r="R49" s="107"/>
      <c r="S49" s="106"/>
      <c r="T49" s="123"/>
    </row>
    <row r="50" spans="2:20" s="109" customFormat="1">
      <c r="B50" s="49">
        <f t="shared" si="0"/>
        <v>0</v>
      </c>
      <c r="C50" s="78"/>
      <c r="D50" s="79"/>
      <c r="E50" s="80" t="s">
        <v>605</v>
      </c>
      <c r="F50" s="103"/>
      <c r="G50" s="103"/>
      <c r="H50" s="92"/>
      <c r="I50" s="92" t="s">
        <v>610</v>
      </c>
      <c r="J50" s="92"/>
      <c r="K50" s="92"/>
      <c r="L50" s="92"/>
      <c r="M50" s="92"/>
      <c r="N50" s="104"/>
      <c r="O50" s="105"/>
      <c r="P50" s="113"/>
      <c r="Q50" s="106"/>
      <c r="R50" s="107"/>
      <c r="S50" s="106"/>
      <c r="T50" s="123"/>
    </row>
    <row r="51" spans="2:20" s="109" customFormat="1">
      <c r="B51" s="49">
        <f t="shared" si="0"/>
        <v>0</v>
      </c>
      <c r="C51" s="157"/>
      <c r="D51" s="158"/>
      <c r="E51" s="111"/>
      <c r="F51" s="172"/>
      <c r="G51" s="172"/>
      <c r="H51" s="100"/>
      <c r="I51" s="100" t="s">
        <v>611</v>
      </c>
      <c r="J51" s="100"/>
      <c r="K51" s="100"/>
      <c r="L51" s="100"/>
      <c r="M51" s="100"/>
      <c r="N51" s="173"/>
      <c r="O51" s="174"/>
      <c r="P51" s="175"/>
      <c r="Q51" s="176"/>
      <c r="R51" s="177"/>
      <c r="S51" s="176"/>
      <c r="T51" s="178"/>
    </row>
    <row r="52" spans="2:20" s="109" customFormat="1" ht="18.75">
      <c r="B52" s="49" t="str">
        <f t="shared" si="0"/>
        <v>H2O</v>
      </c>
      <c r="C52" s="63" t="s">
        <v>353</v>
      </c>
      <c r="D52" s="64" t="s">
        <v>181</v>
      </c>
      <c r="E52" s="65" t="s">
        <v>454</v>
      </c>
      <c r="F52" s="103" t="s">
        <v>401</v>
      </c>
      <c r="G52" s="103" t="s">
        <v>399</v>
      </c>
      <c r="H52" s="92" t="s">
        <v>400</v>
      </c>
      <c r="I52" s="92" t="s">
        <v>416</v>
      </c>
      <c r="J52" s="92" t="s">
        <v>415</v>
      </c>
      <c r="K52" s="92"/>
      <c r="L52" s="2" t="s">
        <v>21</v>
      </c>
      <c r="M52" s="92" t="s">
        <v>410</v>
      </c>
      <c r="N52" s="104" t="s">
        <v>413</v>
      </c>
      <c r="O52" s="105" t="s">
        <v>417</v>
      </c>
      <c r="P52" s="113"/>
      <c r="Q52" s="106"/>
      <c r="R52" s="107"/>
      <c r="S52" s="106"/>
      <c r="T52" s="123" t="s">
        <v>419</v>
      </c>
    </row>
    <row r="53" spans="2:20" s="109" customFormat="1">
      <c r="B53" s="49" t="str">
        <f t="shared" si="0"/>
        <v>&amp; water/hexane mix</v>
      </c>
      <c r="C53" s="78"/>
      <c r="D53" s="79"/>
      <c r="E53" s="80" t="s">
        <v>396</v>
      </c>
      <c r="F53" s="103" t="s">
        <v>405</v>
      </c>
      <c r="G53" s="103"/>
      <c r="H53" s="92"/>
      <c r="I53" s="92"/>
      <c r="J53" s="92"/>
      <c r="K53" s="92"/>
      <c r="L53" s="92" t="s">
        <v>408</v>
      </c>
      <c r="M53" s="92" t="s">
        <v>411</v>
      </c>
      <c r="N53" s="104" t="s">
        <v>414</v>
      </c>
      <c r="O53" s="105"/>
      <c r="P53" s="113"/>
      <c r="Q53" s="106"/>
      <c r="R53" s="107"/>
      <c r="S53" s="106"/>
      <c r="T53" s="123" t="s">
        <v>420</v>
      </c>
    </row>
    <row r="54" spans="2:20" s="109" customFormat="1" ht="17.25">
      <c r="B54" s="49">
        <f t="shared" si="0"/>
        <v>0</v>
      </c>
      <c r="C54" s="78"/>
      <c r="D54" s="79"/>
      <c r="E54" s="80" t="s">
        <v>397</v>
      </c>
      <c r="F54" s="103" t="s">
        <v>402</v>
      </c>
      <c r="G54" s="103"/>
      <c r="H54" s="92"/>
      <c r="I54" s="92"/>
      <c r="J54" s="92"/>
      <c r="K54" s="92"/>
      <c r="L54" s="92"/>
      <c r="M54" s="92" t="s">
        <v>412</v>
      </c>
      <c r="N54" s="104"/>
      <c r="O54" s="105"/>
      <c r="P54" s="113"/>
      <c r="Q54" s="106"/>
      <c r="R54" s="107"/>
      <c r="S54" s="106"/>
      <c r="T54" s="123" t="s">
        <v>421</v>
      </c>
    </row>
    <row r="55" spans="2:20" s="109" customFormat="1">
      <c r="B55" s="49">
        <f t="shared" si="0"/>
        <v>0</v>
      </c>
      <c r="C55" s="78"/>
      <c r="D55" s="79"/>
      <c r="E55" s="80"/>
      <c r="F55" s="103" t="s">
        <v>403</v>
      </c>
      <c r="G55" s="103"/>
      <c r="H55" s="92"/>
      <c r="I55" s="92"/>
      <c r="J55" s="92"/>
      <c r="K55" s="92"/>
      <c r="L55" s="92"/>
      <c r="M55" s="92"/>
      <c r="N55" s="104"/>
      <c r="O55" s="105"/>
      <c r="P55" s="113"/>
      <c r="Q55" s="106"/>
      <c r="R55" s="107"/>
      <c r="S55" s="106"/>
      <c r="T55" s="123" t="s">
        <v>422</v>
      </c>
    </row>
    <row r="56" spans="2:20" s="109" customFormat="1">
      <c r="B56" s="49">
        <f t="shared" si="0"/>
        <v>0</v>
      </c>
      <c r="C56" s="78"/>
      <c r="D56" s="79"/>
      <c r="E56" s="80"/>
      <c r="F56" s="103" t="s">
        <v>404</v>
      </c>
      <c r="G56" s="103"/>
      <c r="H56" s="92"/>
      <c r="I56" s="92"/>
      <c r="J56" s="92"/>
      <c r="K56" s="92"/>
      <c r="L56" s="92"/>
      <c r="M56" s="92"/>
      <c r="N56" s="104"/>
      <c r="O56" s="105"/>
      <c r="P56" s="113"/>
      <c r="Q56" s="106"/>
      <c r="R56" s="107"/>
      <c r="S56" s="106"/>
      <c r="T56" s="123" t="s">
        <v>423</v>
      </c>
    </row>
    <row r="57" spans="2:20" s="109" customFormat="1" ht="17.25">
      <c r="B57" s="49">
        <f t="shared" si="0"/>
        <v>0</v>
      </c>
      <c r="C57" s="78"/>
      <c r="D57" s="79"/>
      <c r="E57" s="80"/>
      <c r="F57" s="103" t="s">
        <v>398</v>
      </c>
      <c r="G57" s="103"/>
      <c r="H57" s="92"/>
      <c r="I57" s="92"/>
      <c r="J57" s="92"/>
      <c r="K57" s="92"/>
      <c r="L57" s="92"/>
      <c r="M57" s="92"/>
      <c r="N57" s="104"/>
      <c r="O57" s="105"/>
      <c r="P57" s="113"/>
      <c r="Q57" s="106"/>
      <c r="R57" s="107"/>
      <c r="S57" s="106"/>
      <c r="T57" s="123" t="s">
        <v>424</v>
      </c>
    </row>
    <row r="58" spans="2:20" s="109" customFormat="1">
      <c r="B58" s="49">
        <f t="shared" si="0"/>
        <v>0</v>
      </c>
      <c r="C58" s="78"/>
      <c r="D58" s="79"/>
      <c r="E58" s="80"/>
      <c r="F58" s="103"/>
      <c r="G58" s="103"/>
      <c r="H58" s="92"/>
      <c r="I58" s="92"/>
      <c r="J58" s="92"/>
      <c r="K58" s="92"/>
      <c r="L58" s="92"/>
      <c r="M58" s="92"/>
      <c r="N58" s="104"/>
      <c r="O58" s="105"/>
      <c r="P58" s="113"/>
      <c r="Q58" s="106"/>
      <c r="R58" s="107"/>
      <c r="S58" s="106"/>
      <c r="T58" s="123" t="s">
        <v>426</v>
      </c>
    </row>
    <row r="59" spans="2:20" s="109" customFormat="1">
      <c r="B59" s="49">
        <f t="shared" si="0"/>
        <v>0</v>
      </c>
      <c r="C59" s="78"/>
      <c r="D59" s="79"/>
      <c r="E59" s="80"/>
      <c r="F59" s="103"/>
      <c r="G59" s="103"/>
      <c r="H59" s="92"/>
      <c r="I59" s="92"/>
      <c r="J59" s="92"/>
      <c r="K59" s="92"/>
      <c r="L59" s="92"/>
      <c r="M59" s="92"/>
      <c r="N59" s="104"/>
      <c r="O59" s="105"/>
      <c r="P59" s="113"/>
      <c r="Q59" s="106"/>
      <c r="R59" s="107"/>
      <c r="S59" s="106"/>
      <c r="T59" s="123" t="s">
        <v>427</v>
      </c>
    </row>
    <row r="60" spans="2:20" s="109" customFormat="1">
      <c r="B60" s="49">
        <f t="shared" si="0"/>
        <v>0</v>
      </c>
      <c r="C60" s="78"/>
      <c r="D60" s="79"/>
      <c r="E60" s="80"/>
      <c r="F60" s="103"/>
      <c r="G60" s="103"/>
      <c r="H60" s="92"/>
      <c r="I60" s="92"/>
      <c r="J60" s="92"/>
      <c r="K60" s="92"/>
      <c r="L60" s="92"/>
      <c r="M60" s="92"/>
      <c r="N60" s="104"/>
      <c r="O60" s="105"/>
      <c r="P60" s="113"/>
      <c r="Q60" s="106"/>
      <c r="R60" s="107"/>
      <c r="S60" s="106"/>
      <c r="T60" s="123" t="s">
        <v>428</v>
      </c>
    </row>
    <row r="61" spans="2:20" s="109" customFormat="1">
      <c r="B61" s="49">
        <f t="shared" si="0"/>
        <v>0</v>
      </c>
      <c r="C61" s="78"/>
      <c r="D61" s="79"/>
      <c r="E61" s="80"/>
      <c r="F61" s="103"/>
      <c r="G61" s="103"/>
      <c r="H61" s="92"/>
      <c r="I61" s="92"/>
      <c r="J61" s="92"/>
      <c r="K61" s="92"/>
      <c r="L61" s="92"/>
      <c r="M61" s="92"/>
      <c r="N61" s="104"/>
      <c r="O61" s="105"/>
      <c r="P61" s="113"/>
      <c r="Q61" s="106"/>
      <c r="R61" s="107"/>
      <c r="S61" s="106"/>
      <c r="T61" s="123" t="s">
        <v>431</v>
      </c>
    </row>
    <row r="62" spans="2:20" s="109" customFormat="1" ht="17.25">
      <c r="B62" s="49">
        <f t="shared" si="0"/>
        <v>0</v>
      </c>
      <c r="C62" s="78"/>
      <c r="D62" s="79"/>
      <c r="E62" s="80"/>
      <c r="F62" s="103"/>
      <c r="G62" s="103"/>
      <c r="H62" s="92"/>
      <c r="I62" s="92"/>
      <c r="J62" s="92"/>
      <c r="K62" s="92"/>
      <c r="L62" s="92"/>
      <c r="M62" s="92"/>
      <c r="N62" s="104"/>
      <c r="O62" s="105"/>
      <c r="P62" s="113"/>
      <c r="Q62" s="106"/>
      <c r="R62" s="107"/>
      <c r="S62" s="106"/>
      <c r="T62" s="123" t="s">
        <v>429</v>
      </c>
    </row>
    <row r="63" spans="2:20" s="109" customFormat="1">
      <c r="B63" s="49">
        <f t="shared" si="0"/>
        <v>0</v>
      </c>
      <c r="C63" s="78"/>
      <c r="D63" s="79"/>
      <c r="E63" s="80"/>
      <c r="F63" s="103"/>
      <c r="G63" s="103"/>
      <c r="H63" s="92"/>
      <c r="I63" s="92"/>
      <c r="J63" s="92"/>
      <c r="K63" s="92"/>
      <c r="L63" s="92"/>
      <c r="M63" s="92"/>
      <c r="N63" s="104"/>
      <c r="O63" s="105"/>
      <c r="P63" s="113"/>
      <c r="Q63" s="106"/>
      <c r="R63" s="107"/>
      <c r="S63" s="106"/>
      <c r="T63" s="123" t="s">
        <v>430</v>
      </c>
    </row>
    <row r="64" spans="2:20" s="109" customFormat="1">
      <c r="B64" s="49">
        <f t="shared" si="0"/>
        <v>0</v>
      </c>
      <c r="C64" s="135"/>
      <c r="D64" s="136"/>
      <c r="E64" s="112"/>
      <c r="F64" s="127"/>
      <c r="G64" s="127"/>
      <c r="H64" s="128"/>
      <c r="I64" s="128"/>
      <c r="J64" s="128"/>
      <c r="K64" s="128"/>
      <c r="L64" s="128"/>
      <c r="M64" s="128"/>
      <c r="N64" s="129"/>
      <c r="O64" s="130"/>
      <c r="P64" s="131"/>
      <c r="Q64" s="133"/>
      <c r="R64" s="132"/>
      <c r="S64" s="133"/>
      <c r="T64" s="134" t="s">
        <v>443</v>
      </c>
    </row>
    <row r="65" spans="2:20" s="109" customFormat="1" ht="18">
      <c r="B65" s="49" t="str">
        <f t="shared" si="0"/>
        <v>H2O</v>
      </c>
      <c r="C65" s="78" t="s">
        <v>353</v>
      </c>
      <c r="D65" s="79" t="s">
        <v>181</v>
      </c>
      <c r="E65" s="80" t="s">
        <v>454</v>
      </c>
      <c r="F65" s="103" t="s">
        <v>434</v>
      </c>
      <c r="G65" s="103" t="s">
        <v>437</v>
      </c>
      <c r="H65" s="92" t="s">
        <v>439</v>
      </c>
      <c r="I65" s="92" t="s">
        <v>416</v>
      </c>
      <c r="J65" s="92" t="s">
        <v>415</v>
      </c>
      <c r="K65" s="92" t="s">
        <v>452</v>
      </c>
      <c r="L65" s="2" t="s">
        <v>21</v>
      </c>
      <c r="M65" s="92" t="s">
        <v>446</v>
      </c>
      <c r="N65" s="104" t="s">
        <v>447</v>
      </c>
      <c r="O65" s="105" t="s">
        <v>417</v>
      </c>
      <c r="P65" s="113"/>
      <c r="Q65" s="106" t="s">
        <v>444</v>
      </c>
      <c r="R65" s="107" t="s">
        <v>451</v>
      </c>
      <c r="S65" s="106"/>
      <c r="T65" s="123"/>
    </row>
    <row r="66" spans="2:20" s="109" customFormat="1" ht="18">
      <c r="B66" s="49" t="str">
        <f t="shared" si="0"/>
        <v>Al2O3 (ball)</v>
      </c>
      <c r="C66" s="78"/>
      <c r="D66" s="79"/>
      <c r="E66" s="80" t="s">
        <v>432</v>
      </c>
      <c r="F66" s="103" t="s">
        <v>435</v>
      </c>
      <c r="G66" s="103"/>
      <c r="H66" s="92" t="s">
        <v>440</v>
      </c>
      <c r="I66" s="92" t="s">
        <v>441</v>
      </c>
      <c r="J66" s="92"/>
      <c r="K66" s="92"/>
      <c r="L66" s="92" t="s">
        <v>455</v>
      </c>
      <c r="M66" s="92" t="s">
        <v>450</v>
      </c>
      <c r="N66" s="104"/>
      <c r="O66" s="105"/>
      <c r="P66" s="113"/>
      <c r="Q66" s="106" t="s">
        <v>445</v>
      </c>
      <c r="R66" s="107"/>
      <c r="S66" s="106"/>
      <c r="T66" s="123"/>
    </row>
    <row r="67" spans="2:20" s="109" customFormat="1">
      <c r="B67" s="49">
        <f t="shared" si="0"/>
        <v>0</v>
      </c>
      <c r="C67" s="78"/>
      <c r="D67" s="79"/>
      <c r="E67" s="80" t="s">
        <v>433</v>
      </c>
      <c r="F67" s="103" t="s">
        <v>436</v>
      </c>
      <c r="G67" s="103"/>
      <c r="H67" s="92"/>
      <c r="I67" s="92" t="s">
        <v>442</v>
      </c>
      <c r="J67" s="92"/>
      <c r="K67" s="92"/>
      <c r="L67" s="92"/>
      <c r="M67" s="92"/>
      <c r="N67" s="104"/>
      <c r="O67" s="105"/>
      <c r="P67" s="113"/>
      <c r="Q67" s="106" t="s">
        <v>448</v>
      </c>
      <c r="R67" s="107"/>
      <c r="S67" s="106"/>
      <c r="T67" s="123"/>
    </row>
    <row r="68" spans="2:20" s="109" customFormat="1">
      <c r="B68" s="49">
        <f t="shared" si="0"/>
        <v>0</v>
      </c>
      <c r="C68" s="78"/>
      <c r="D68" s="79"/>
      <c r="E68" s="80"/>
      <c r="F68" s="103" t="s">
        <v>438</v>
      </c>
      <c r="G68" s="103"/>
      <c r="H68" s="92"/>
      <c r="I68" s="92"/>
      <c r="J68" s="92"/>
      <c r="K68" s="92"/>
      <c r="L68" s="92"/>
      <c r="M68" s="92"/>
      <c r="N68" s="104"/>
      <c r="O68" s="105"/>
      <c r="P68" s="113"/>
      <c r="Q68" s="106" t="s">
        <v>449</v>
      </c>
      <c r="R68" s="107"/>
      <c r="S68" s="106"/>
      <c r="T68" s="123"/>
    </row>
    <row r="69" spans="2:20">
      <c r="B69" s="49">
        <f t="shared" si="0"/>
        <v>0</v>
      </c>
      <c r="C69" s="137"/>
      <c r="D69" s="138"/>
      <c r="E69" s="139"/>
      <c r="F69" s="9"/>
      <c r="G69" s="9"/>
      <c r="H69" s="10"/>
      <c r="I69" s="5"/>
      <c r="J69" s="5"/>
      <c r="K69" s="5"/>
      <c r="L69" s="5"/>
      <c r="M69" s="5"/>
      <c r="N69" s="22"/>
      <c r="O69" s="23"/>
      <c r="P69" s="98"/>
      <c r="Q69" s="24" t="s">
        <v>453</v>
      </c>
      <c r="R69" s="25"/>
      <c r="S69" s="24"/>
      <c r="T69" s="124"/>
    </row>
    <row r="70" spans="2:20" s="109" customFormat="1" ht="18.75">
      <c r="B70" s="49" t="str">
        <f t="shared" si="0"/>
        <v>SiO2</v>
      </c>
      <c r="C70" s="115" t="s">
        <v>594</v>
      </c>
      <c r="D70" s="116" t="s">
        <v>130</v>
      </c>
      <c r="E70" s="117"/>
      <c r="F70" s="103"/>
      <c r="G70" s="103"/>
      <c r="H70" s="114"/>
      <c r="I70" s="92" t="s">
        <v>596</v>
      </c>
      <c r="J70" s="92"/>
      <c r="K70" s="92"/>
      <c r="L70" s="92" t="s">
        <v>457</v>
      </c>
      <c r="M70" s="92"/>
      <c r="N70" s="104"/>
      <c r="O70" s="105"/>
      <c r="P70" s="113" t="s">
        <v>595</v>
      </c>
      <c r="Q70" s="106"/>
      <c r="R70" s="107"/>
      <c r="S70" s="106"/>
      <c r="T70" s="123"/>
    </row>
    <row r="71" spans="2:20" s="109" customFormat="1" ht="17.25">
      <c r="B71" s="49">
        <f t="shared" si="0"/>
        <v>0</v>
      </c>
      <c r="C71" s="115"/>
      <c r="D71" s="116"/>
      <c r="E71" s="117"/>
      <c r="F71" s="103"/>
      <c r="G71" s="103"/>
      <c r="H71" s="114"/>
      <c r="I71" s="92"/>
      <c r="J71" s="92"/>
      <c r="K71" s="92"/>
      <c r="L71" s="92"/>
      <c r="M71" s="92"/>
      <c r="N71" s="104"/>
      <c r="O71" s="105"/>
      <c r="P71" s="113" t="s">
        <v>613</v>
      </c>
      <c r="Q71" s="106"/>
      <c r="R71" s="107"/>
      <c r="S71" s="106"/>
      <c r="T71" s="123"/>
    </row>
    <row r="72" spans="2:20" s="109" customFormat="1" ht="17.25">
      <c r="B72" s="49">
        <f t="shared" si="0"/>
        <v>0</v>
      </c>
      <c r="C72" s="115"/>
      <c r="D72" s="116"/>
      <c r="E72" s="117"/>
      <c r="F72" s="103"/>
      <c r="G72" s="103"/>
      <c r="H72" s="114"/>
      <c r="I72" s="92"/>
      <c r="J72" s="92"/>
      <c r="K72" s="92"/>
      <c r="L72" s="92"/>
      <c r="M72" s="92"/>
      <c r="N72" s="104"/>
      <c r="O72" s="105"/>
      <c r="P72" s="97" t="s">
        <v>619</v>
      </c>
      <c r="Q72" s="106"/>
      <c r="R72" s="107"/>
      <c r="S72" s="106"/>
      <c r="T72" s="123"/>
    </row>
    <row r="73" spans="2:20">
      <c r="B73" s="49">
        <f t="shared" si="0"/>
        <v>0</v>
      </c>
      <c r="C73" s="118"/>
      <c r="D73" s="119"/>
      <c r="E73" s="120"/>
      <c r="F73" s="9"/>
      <c r="G73" s="9"/>
      <c r="H73" s="10"/>
      <c r="I73" s="5"/>
      <c r="J73" s="5"/>
      <c r="K73" s="5"/>
      <c r="L73" s="5"/>
      <c r="M73" s="5"/>
      <c r="N73" s="53"/>
      <c r="O73" s="23"/>
      <c r="P73" s="98"/>
      <c r="Q73" s="24"/>
      <c r="R73" s="25"/>
      <c r="S73" s="24"/>
      <c r="T73" s="124"/>
    </row>
    <row r="74" spans="2:20" s="109" customFormat="1" ht="18">
      <c r="B74" s="49" t="str">
        <f t="shared" si="0"/>
        <v>H2O</v>
      </c>
      <c r="C74" s="115" t="s">
        <v>406</v>
      </c>
      <c r="D74" s="116" t="s">
        <v>407</v>
      </c>
      <c r="E74" s="117" t="s">
        <v>1069</v>
      </c>
      <c r="F74" s="103"/>
      <c r="G74" s="103"/>
      <c r="H74" s="114" t="s">
        <v>409</v>
      </c>
      <c r="I74" s="92"/>
      <c r="J74" s="92"/>
      <c r="K74" s="92"/>
      <c r="L74" s="2" t="s">
        <v>21</v>
      </c>
      <c r="M74" s="92"/>
      <c r="N74" s="104"/>
      <c r="O74" s="105"/>
      <c r="P74" s="113"/>
      <c r="Q74" s="106"/>
      <c r="R74" s="107"/>
      <c r="S74" s="106"/>
      <c r="T74" s="123" t="s">
        <v>425</v>
      </c>
    </row>
    <row r="75" spans="2:20">
      <c r="B75" s="49">
        <f t="shared" si="0"/>
        <v>0</v>
      </c>
      <c r="C75" s="115"/>
      <c r="D75" s="116"/>
      <c r="E75" s="117"/>
      <c r="F75" s="8"/>
      <c r="G75" s="8"/>
      <c r="H75" s="4"/>
      <c r="I75" s="2"/>
      <c r="J75" s="2"/>
      <c r="K75" s="2"/>
      <c r="L75" s="2"/>
      <c r="M75" s="2"/>
      <c r="N75" s="16"/>
      <c r="O75" s="17"/>
      <c r="P75" s="97"/>
      <c r="Q75" s="18"/>
      <c r="R75" s="19"/>
      <c r="S75" s="18"/>
      <c r="T75" s="122"/>
    </row>
    <row r="76" spans="2:20">
      <c r="B76" s="49">
        <f t="shared" si="0"/>
        <v>0</v>
      </c>
      <c r="C76" s="115"/>
      <c r="D76" s="116"/>
      <c r="E76" s="117"/>
      <c r="F76" s="8"/>
      <c r="G76" s="8"/>
      <c r="H76" s="4"/>
      <c r="I76" s="2"/>
      <c r="J76" s="2"/>
      <c r="K76" s="2"/>
      <c r="L76" s="2"/>
      <c r="M76" s="2"/>
      <c r="N76" s="16"/>
      <c r="O76" s="17"/>
      <c r="P76" s="97"/>
      <c r="Q76" s="18"/>
      <c r="R76" s="19"/>
      <c r="S76" s="18"/>
      <c r="T76" s="122"/>
    </row>
    <row r="77" spans="2:20">
      <c r="B77" s="49">
        <f t="shared" si="0"/>
        <v>0</v>
      </c>
      <c r="C77" s="118"/>
      <c r="D77" s="119"/>
      <c r="E77" s="120"/>
      <c r="F77" s="9"/>
      <c r="G77" s="9"/>
      <c r="H77" s="10"/>
      <c r="I77" s="5"/>
      <c r="J77" s="5"/>
      <c r="K77" s="5"/>
      <c r="L77" s="5"/>
      <c r="M77" s="5"/>
      <c r="N77" s="22"/>
      <c r="O77" s="23"/>
      <c r="P77" s="98"/>
      <c r="Q77" s="24"/>
      <c r="R77" s="25"/>
      <c r="S77" s="24"/>
      <c r="T77" s="124"/>
    </row>
    <row r="78" spans="2:20" ht="18">
      <c r="B78" s="49" t="str">
        <f t="shared" si="0"/>
        <v>H2O</v>
      </c>
      <c r="C78" s="63" t="s">
        <v>85</v>
      </c>
      <c r="D78" s="64" t="s">
        <v>166</v>
      </c>
      <c r="E78" s="65" t="s">
        <v>352</v>
      </c>
      <c r="F78" s="8" t="s">
        <v>315</v>
      </c>
      <c r="G78" s="8" t="s">
        <v>199</v>
      </c>
      <c r="H78" s="4" t="s">
        <v>316</v>
      </c>
      <c r="I78" s="2"/>
      <c r="J78" s="2"/>
      <c r="K78" s="2"/>
      <c r="L78" s="2" t="s">
        <v>21</v>
      </c>
      <c r="M78" s="2" t="s">
        <v>350</v>
      </c>
      <c r="N78" s="16" t="s">
        <v>200</v>
      </c>
      <c r="O78" s="17" t="s">
        <v>167</v>
      </c>
      <c r="P78" s="97" t="s">
        <v>202</v>
      </c>
      <c r="Q78" s="18"/>
      <c r="R78" s="19"/>
      <c r="S78" s="18"/>
      <c r="T78" s="122"/>
    </row>
    <row r="79" spans="2:20">
      <c r="B79" s="49">
        <f t="shared" si="0"/>
        <v>0</v>
      </c>
      <c r="C79" s="63"/>
      <c r="D79" s="64"/>
      <c r="E79" s="65"/>
      <c r="F79" s="8" t="s">
        <v>317</v>
      </c>
      <c r="G79" s="8"/>
      <c r="H79" s="4" t="s">
        <v>343</v>
      </c>
      <c r="I79" s="2"/>
      <c r="J79" s="2"/>
      <c r="K79" s="2"/>
      <c r="L79" s="2"/>
      <c r="M79" s="2" t="s">
        <v>351</v>
      </c>
      <c r="N79" s="16" t="s">
        <v>326</v>
      </c>
      <c r="O79" s="17" t="s">
        <v>333</v>
      </c>
      <c r="P79" s="97" t="s">
        <v>201</v>
      </c>
      <c r="Q79" s="18"/>
      <c r="R79" s="19"/>
      <c r="S79" s="18"/>
      <c r="T79" s="122"/>
    </row>
    <row r="80" spans="2:20">
      <c r="B80" s="49">
        <f t="shared" si="0"/>
        <v>0</v>
      </c>
      <c r="C80" s="63"/>
      <c r="D80" s="64"/>
      <c r="E80" s="65"/>
      <c r="F80" s="8" t="s">
        <v>318</v>
      </c>
      <c r="G80" s="8"/>
      <c r="H80" s="4"/>
      <c r="I80" s="2"/>
      <c r="J80" s="2"/>
      <c r="K80" s="2"/>
      <c r="L80" s="2"/>
      <c r="M80" s="110" t="s">
        <v>362</v>
      </c>
      <c r="N80" s="16" t="s">
        <v>327</v>
      </c>
      <c r="O80" s="17" t="s">
        <v>348</v>
      </c>
      <c r="P80" s="97" t="s">
        <v>325</v>
      </c>
      <c r="Q80" s="18"/>
      <c r="R80" s="19"/>
      <c r="S80" s="18"/>
      <c r="T80" s="122"/>
    </row>
    <row r="81" spans="2:20">
      <c r="B81" s="49">
        <f t="shared" ref="B81:B140" si="1">IF(L81="H2O", "H2O", IF(L81="D2O", "D2O", IF(L81="silica", "SiO2", IF(L81="dust", "SiO2", IF(L81="SiO2", "SiO2", IF(L81="CO2", "CO2", IF(L81="glass", "Glass", IF(L81="regolith", "Regolith", L81))))))))</f>
        <v>0</v>
      </c>
      <c r="C81" s="63"/>
      <c r="D81" s="64"/>
      <c r="E81" s="65"/>
      <c r="F81" s="8" t="s">
        <v>319</v>
      </c>
      <c r="G81" s="8"/>
      <c r="H81" s="4"/>
      <c r="I81" s="2"/>
      <c r="J81" s="2"/>
      <c r="K81" s="2"/>
      <c r="L81" s="2"/>
      <c r="M81" s="110" t="s">
        <v>363</v>
      </c>
      <c r="N81" s="16" t="s">
        <v>331</v>
      </c>
      <c r="O81" s="17" t="s">
        <v>349</v>
      </c>
      <c r="P81" s="97" t="s">
        <v>328</v>
      </c>
      <c r="Q81" s="18"/>
      <c r="R81" s="19"/>
      <c r="S81" s="18"/>
      <c r="T81" s="122"/>
    </row>
    <row r="82" spans="2:20">
      <c r="B82" s="49">
        <f t="shared" si="1"/>
        <v>0</v>
      </c>
      <c r="C82" s="63"/>
      <c r="D82" s="64"/>
      <c r="E82" s="65"/>
      <c r="F82" s="8" t="s">
        <v>320</v>
      </c>
      <c r="G82" s="8"/>
      <c r="H82" s="4"/>
      <c r="I82" s="2"/>
      <c r="J82" s="2"/>
      <c r="K82" s="2"/>
      <c r="L82" s="2"/>
      <c r="N82" s="16" t="s">
        <v>329</v>
      </c>
      <c r="O82" s="17"/>
      <c r="P82" s="97" t="s">
        <v>336</v>
      </c>
      <c r="Q82" s="18"/>
      <c r="R82" s="19"/>
      <c r="S82" s="18"/>
      <c r="T82" s="122"/>
    </row>
    <row r="83" spans="2:20">
      <c r="B83" s="49">
        <f t="shared" si="1"/>
        <v>0</v>
      </c>
      <c r="C83" s="63"/>
      <c r="D83" s="64"/>
      <c r="E83" s="65"/>
      <c r="F83" s="8" t="s">
        <v>321</v>
      </c>
      <c r="G83" s="8"/>
      <c r="H83" s="4"/>
      <c r="I83" s="2"/>
      <c r="J83" s="2"/>
      <c r="K83" s="2"/>
      <c r="L83" s="2"/>
      <c r="N83" s="16" t="s">
        <v>330</v>
      </c>
      <c r="O83" s="17"/>
      <c r="P83" s="97" t="s">
        <v>347</v>
      </c>
      <c r="Q83" s="18"/>
      <c r="R83" s="19"/>
      <c r="S83" s="18"/>
      <c r="T83" s="122"/>
    </row>
    <row r="84" spans="2:20">
      <c r="B84" s="49">
        <f t="shared" si="1"/>
        <v>0</v>
      </c>
      <c r="C84" s="63"/>
      <c r="D84" s="64"/>
      <c r="E84" s="65"/>
      <c r="F84" s="8" t="s">
        <v>322</v>
      </c>
      <c r="G84" s="8"/>
      <c r="H84" s="4"/>
      <c r="I84" s="2"/>
      <c r="J84" s="2"/>
      <c r="K84" s="2"/>
      <c r="L84" s="2"/>
      <c r="N84" s="16" t="s">
        <v>332</v>
      </c>
      <c r="O84" s="17"/>
      <c r="P84" s="97" t="s">
        <v>335</v>
      </c>
      <c r="Q84" s="18"/>
      <c r="R84" s="19"/>
      <c r="S84" s="18"/>
      <c r="T84" s="122"/>
    </row>
    <row r="85" spans="2:20">
      <c r="B85" s="49">
        <f t="shared" si="1"/>
        <v>0</v>
      </c>
      <c r="C85" s="63"/>
      <c r="D85" s="64"/>
      <c r="E85" s="65"/>
      <c r="F85" s="8" t="s">
        <v>323</v>
      </c>
      <c r="G85" s="8"/>
      <c r="H85" s="4"/>
      <c r="I85" s="2"/>
      <c r="J85" s="2"/>
      <c r="K85" s="2"/>
      <c r="L85" s="2"/>
      <c r="M85" s="2"/>
      <c r="N85" s="16" t="s">
        <v>334</v>
      </c>
      <c r="O85" s="17"/>
      <c r="P85" s="97" t="s">
        <v>337</v>
      </c>
      <c r="Q85" s="18"/>
      <c r="R85" s="19"/>
      <c r="S85" s="18"/>
      <c r="T85" s="122"/>
    </row>
    <row r="86" spans="2:20">
      <c r="B86" s="49">
        <f t="shared" si="1"/>
        <v>0</v>
      </c>
      <c r="C86" s="63"/>
      <c r="D86" s="64"/>
      <c r="E86" s="65"/>
      <c r="F86" s="8" t="s">
        <v>324</v>
      </c>
      <c r="G86" s="8"/>
      <c r="H86" s="4"/>
      <c r="I86" s="2"/>
      <c r="J86" s="2"/>
      <c r="K86" s="2"/>
      <c r="L86" s="2"/>
      <c r="M86" s="2"/>
      <c r="N86" s="16"/>
      <c r="O86" s="17"/>
      <c r="P86" s="97" t="s">
        <v>338</v>
      </c>
      <c r="Q86" s="18"/>
      <c r="R86" s="19"/>
      <c r="S86" s="18"/>
      <c r="T86" s="122"/>
    </row>
    <row r="87" spans="2:20">
      <c r="B87" s="49">
        <f t="shared" si="1"/>
        <v>0</v>
      </c>
      <c r="C87" s="63"/>
      <c r="D87" s="64"/>
      <c r="E87" s="65"/>
      <c r="F87" s="8"/>
      <c r="G87" s="8"/>
      <c r="H87" s="4"/>
      <c r="I87" s="2"/>
      <c r="J87" s="2"/>
      <c r="K87" s="2"/>
      <c r="L87" s="2"/>
      <c r="M87" s="2"/>
      <c r="N87" s="16"/>
      <c r="O87" s="17"/>
      <c r="P87" s="97" t="s">
        <v>339</v>
      </c>
      <c r="Q87" s="18"/>
      <c r="R87" s="19"/>
      <c r="S87" s="18"/>
      <c r="T87" s="122"/>
    </row>
    <row r="88" spans="2:20">
      <c r="B88" s="49">
        <f t="shared" si="1"/>
        <v>0</v>
      </c>
      <c r="C88" s="63"/>
      <c r="D88" s="64"/>
      <c r="E88" s="65"/>
      <c r="F88" s="8"/>
      <c r="G88" s="8"/>
      <c r="H88" s="4"/>
      <c r="I88" s="2"/>
      <c r="J88" s="2"/>
      <c r="K88" s="2"/>
      <c r="L88" s="2"/>
      <c r="M88" s="2"/>
      <c r="N88" s="16"/>
      <c r="O88" s="17"/>
      <c r="P88" s="97" t="s">
        <v>340</v>
      </c>
      <c r="Q88" s="18"/>
      <c r="R88" s="19"/>
      <c r="S88" s="18"/>
      <c r="T88" s="122"/>
    </row>
    <row r="89" spans="2:20">
      <c r="B89" s="49">
        <f t="shared" si="1"/>
        <v>0</v>
      </c>
      <c r="C89" s="63"/>
      <c r="D89" s="64"/>
      <c r="E89" s="65"/>
      <c r="F89" s="8"/>
      <c r="G89" s="8"/>
      <c r="H89" s="4"/>
      <c r="I89" s="2"/>
      <c r="J89" s="2"/>
      <c r="K89" s="2"/>
      <c r="L89" s="2"/>
      <c r="M89" s="2"/>
      <c r="N89" s="16"/>
      <c r="O89" s="17"/>
      <c r="P89" s="97" t="s">
        <v>341</v>
      </c>
      <c r="Q89" s="18"/>
      <c r="R89" s="19"/>
      <c r="S89" s="18"/>
      <c r="T89" s="122"/>
    </row>
    <row r="90" spans="2:20">
      <c r="B90" s="49">
        <f t="shared" si="1"/>
        <v>0</v>
      </c>
      <c r="C90" s="63"/>
      <c r="D90" s="64"/>
      <c r="E90" s="65"/>
      <c r="F90" s="8"/>
      <c r="G90" s="8"/>
      <c r="H90" s="4"/>
      <c r="I90" s="2"/>
      <c r="J90" s="2"/>
      <c r="K90" s="2"/>
      <c r="L90" s="2"/>
      <c r="M90" s="2"/>
      <c r="N90" s="16"/>
      <c r="O90" s="17"/>
      <c r="P90" s="97" t="s">
        <v>342</v>
      </c>
      <c r="Q90" s="18"/>
      <c r="R90" s="19"/>
      <c r="S90" s="18"/>
      <c r="T90" s="122"/>
    </row>
    <row r="91" spans="2:20">
      <c r="B91" s="49">
        <f t="shared" si="1"/>
        <v>0</v>
      </c>
      <c r="C91" s="63"/>
      <c r="D91" s="64"/>
      <c r="E91" s="65"/>
      <c r="F91" s="8"/>
      <c r="G91" s="8"/>
      <c r="H91" s="4"/>
      <c r="I91" s="2"/>
      <c r="J91" s="2"/>
      <c r="K91" s="2"/>
      <c r="L91" s="2"/>
      <c r="M91" s="2"/>
      <c r="N91" s="16"/>
      <c r="O91" s="17"/>
      <c r="P91" s="97" t="s">
        <v>344</v>
      </c>
      <c r="Q91" s="18"/>
      <c r="R91" s="19"/>
      <c r="S91" s="18"/>
      <c r="T91" s="122"/>
    </row>
    <row r="92" spans="2:20">
      <c r="B92" s="49">
        <f t="shared" si="1"/>
        <v>0</v>
      </c>
      <c r="C92" s="63"/>
      <c r="D92" s="64"/>
      <c r="E92" s="65"/>
      <c r="F92" s="8"/>
      <c r="G92" s="8"/>
      <c r="H92" s="4"/>
      <c r="I92" s="2"/>
      <c r="J92" s="2"/>
      <c r="K92" s="2"/>
      <c r="L92" s="2"/>
      <c r="M92" s="2"/>
      <c r="N92" s="16"/>
      <c r="O92" s="17"/>
      <c r="P92" s="97" t="s">
        <v>345</v>
      </c>
      <c r="Q92" s="18"/>
      <c r="R92" s="19"/>
      <c r="S92" s="18"/>
      <c r="T92" s="122"/>
    </row>
    <row r="93" spans="2:20">
      <c r="B93" s="49">
        <f t="shared" si="1"/>
        <v>0</v>
      </c>
      <c r="C93" s="66"/>
      <c r="D93" s="67"/>
      <c r="E93" s="68"/>
      <c r="F93" s="9"/>
      <c r="G93" s="9"/>
      <c r="H93" s="10"/>
      <c r="I93" s="5"/>
      <c r="J93" s="5"/>
      <c r="K93" s="5"/>
      <c r="L93" s="5"/>
      <c r="M93" s="5"/>
      <c r="N93" s="22"/>
      <c r="O93" s="23"/>
      <c r="P93" s="98" t="s">
        <v>346</v>
      </c>
      <c r="Q93" s="24"/>
      <c r="R93" s="25"/>
      <c r="S93" s="24"/>
      <c r="T93" s="124"/>
    </row>
    <row r="94" spans="2:20" s="109" customFormat="1" ht="18">
      <c r="B94" s="49" t="str">
        <f t="shared" si="1"/>
        <v>H2O</v>
      </c>
      <c r="C94" s="63" t="s">
        <v>628</v>
      </c>
      <c r="D94" s="64" t="s">
        <v>507</v>
      </c>
      <c r="E94" s="65" t="s">
        <v>729</v>
      </c>
      <c r="F94" s="103" t="s">
        <v>700</v>
      </c>
      <c r="G94" s="103" t="s">
        <v>708</v>
      </c>
      <c r="H94" s="114" t="s">
        <v>703</v>
      </c>
      <c r="I94" s="92"/>
      <c r="J94" s="92"/>
      <c r="K94" s="92"/>
      <c r="L94" s="2" t="s">
        <v>21</v>
      </c>
      <c r="M94" s="92" t="s">
        <v>697</v>
      </c>
      <c r="N94" s="104"/>
      <c r="O94" s="105"/>
      <c r="P94" s="113"/>
      <c r="Q94" s="106"/>
      <c r="R94" s="107"/>
      <c r="S94" s="106"/>
      <c r="T94" s="123"/>
    </row>
    <row r="95" spans="2:20" s="109" customFormat="1" ht="18">
      <c r="B95" s="49">
        <f t="shared" si="1"/>
        <v>0</v>
      </c>
      <c r="C95" s="63"/>
      <c r="D95" s="64"/>
      <c r="E95" s="65"/>
      <c r="F95" s="103" t="s">
        <v>701</v>
      </c>
      <c r="G95" s="103"/>
      <c r="H95" s="114" t="s">
        <v>704</v>
      </c>
      <c r="I95" s="92"/>
      <c r="J95" s="92"/>
      <c r="K95" s="92"/>
      <c r="L95" s="92"/>
      <c r="M95" s="92" t="s">
        <v>695</v>
      </c>
      <c r="N95" s="104"/>
      <c r="O95" s="105"/>
      <c r="P95" s="113"/>
      <c r="Q95" s="106"/>
      <c r="R95" s="107"/>
      <c r="S95" s="106"/>
      <c r="T95" s="123"/>
    </row>
    <row r="96" spans="2:20" s="109" customFormat="1" ht="17.25">
      <c r="B96" s="49">
        <f t="shared" si="1"/>
        <v>0</v>
      </c>
      <c r="C96" s="63"/>
      <c r="D96" s="64"/>
      <c r="E96" s="65"/>
      <c r="F96" s="103" t="s">
        <v>702</v>
      </c>
      <c r="G96" s="103"/>
      <c r="H96" s="114"/>
      <c r="I96" s="92"/>
      <c r="J96" s="92"/>
      <c r="K96" s="92"/>
      <c r="L96" s="92"/>
      <c r="M96" s="92" t="s">
        <v>696</v>
      </c>
      <c r="N96" s="104"/>
      <c r="O96" s="105"/>
      <c r="P96" s="113"/>
      <c r="Q96" s="106"/>
      <c r="R96" s="107"/>
      <c r="S96" s="106"/>
      <c r="T96" s="123"/>
    </row>
    <row r="97" spans="2:20" s="109" customFormat="1">
      <c r="B97" s="49">
        <f t="shared" si="1"/>
        <v>0</v>
      </c>
      <c r="C97" s="63"/>
      <c r="D97" s="64"/>
      <c r="E97" s="65"/>
      <c r="F97" s="103" t="s">
        <v>709</v>
      </c>
      <c r="G97" s="103"/>
      <c r="H97" s="114"/>
      <c r="I97" s="92"/>
      <c r="J97" s="92"/>
      <c r="K97" s="92"/>
      <c r="L97" s="92"/>
      <c r="M97" s="92" t="s">
        <v>698</v>
      </c>
      <c r="N97" s="104"/>
      <c r="O97" s="105"/>
      <c r="P97" s="113"/>
      <c r="Q97" s="106"/>
      <c r="R97" s="107"/>
      <c r="S97" s="106"/>
      <c r="T97" s="123"/>
    </row>
    <row r="98" spans="2:20" s="109" customFormat="1">
      <c r="B98" s="49">
        <f t="shared" si="1"/>
        <v>0</v>
      </c>
      <c r="C98" s="63"/>
      <c r="D98" s="64"/>
      <c r="E98" s="65"/>
      <c r="F98" s="103" t="s">
        <v>710</v>
      </c>
      <c r="G98" s="103"/>
      <c r="H98" s="114"/>
      <c r="I98" s="92"/>
      <c r="J98" s="92"/>
      <c r="K98" s="92"/>
      <c r="L98" s="92"/>
      <c r="M98" s="92" t="s">
        <v>699</v>
      </c>
      <c r="N98" s="104"/>
      <c r="O98" s="105"/>
      <c r="P98" s="113"/>
      <c r="Q98" s="106"/>
      <c r="R98" s="107"/>
      <c r="S98" s="106"/>
      <c r="T98" s="123"/>
    </row>
    <row r="99" spans="2:20" s="109" customFormat="1">
      <c r="B99" s="49">
        <f t="shared" si="1"/>
        <v>0</v>
      </c>
      <c r="C99" s="63"/>
      <c r="D99" s="64"/>
      <c r="E99" s="65"/>
      <c r="F99" s="103"/>
      <c r="G99" s="103"/>
      <c r="H99" s="114"/>
      <c r="I99" s="92"/>
      <c r="J99" s="92"/>
      <c r="K99" s="92"/>
      <c r="L99" s="92"/>
      <c r="M99" s="92" t="s">
        <v>707</v>
      </c>
      <c r="N99" s="104"/>
      <c r="O99" s="105"/>
      <c r="P99" s="113"/>
      <c r="Q99" s="106"/>
      <c r="R99" s="107"/>
      <c r="S99" s="106"/>
      <c r="T99" s="123"/>
    </row>
    <row r="100" spans="2:20" s="109" customFormat="1">
      <c r="B100" s="49">
        <f t="shared" si="1"/>
        <v>0</v>
      </c>
      <c r="C100" s="63"/>
      <c r="D100" s="64"/>
      <c r="E100" s="65"/>
      <c r="F100" s="103"/>
      <c r="G100" s="103"/>
      <c r="H100" s="114"/>
      <c r="I100" s="92"/>
      <c r="J100" s="92"/>
      <c r="K100" s="92"/>
      <c r="L100" s="92"/>
      <c r="M100" s="92" t="s">
        <v>705</v>
      </c>
      <c r="N100" s="104"/>
      <c r="O100" s="105"/>
      <c r="P100" s="113"/>
      <c r="Q100" s="106"/>
      <c r="R100" s="107"/>
      <c r="S100" s="106"/>
      <c r="T100" s="123"/>
    </row>
    <row r="101" spans="2:20" s="109" customFormat="1">
      <c r="B101" s="49">
        <f t="shared" si="1"/>
        <v>0</v>
      </c>
      <c r="C101" s="63"/>
      <c r="D101" s="64"/>
      <c r="E101" s="65"/>
      <c r="F101" s="103"/>
      <c r="G101" s="103"/>
      <c r="H101" s="114"/>
      <c r="I101" s="92"/>
      <c r="J101" s="92"/>
      <c r="K101" s="92"/>
      <c r="L101" s="92"/>
      <c r="M101" s="92" t="s">
        <v>706</v>
      </c>
      <c r="N101" s="104"/>
      <c r="O101" s="105"/>
      <c r="P101" s="113"/>
      <c r="Q101" s="106"/>
      <c r="R101" s="107"/>
      <c r="S101" s="106"/>
      <c r="T101" s="123"/>
    </row>
    <row r="102" spans="2:20" s="109" customFormat="1">
      <c r="B102" s="49">
        <f t="shared" si="1"/>
        <v>0</v>
      </c>
      <c r="C102" s="63"/>
      <c r="D102" s="64"/>
      <c r="E102" s="65"/>
      <c r="F102" s="103"/>
      <c r="G102" s="103"/>
      <c r="H102" s="114"/>
      <c r="I102" s="92"/>
      <c r="J102" s="92"/>
      <c r="K102" s="92"/>
      <c r="L102" s="92"/>
      <c r="M102" s="92" t="s">
        <v>711</v>
      </c>
      <c r="N102" s="104"/>
      <c r="O102" s="105"/>
      <c r="P102" s="113"/>
      <c r="Q102" s="106"/>
      <c r="R102" s="107"/>
      <c r="S102" s="106"/>
      <c r="T102" s="123"/>
    </row>
    <row r="103" spans="2:20" s="109" customFormat="1">
      <c r="B103" s="49">
        <f t="shared" si="1"/>
        <v>0</v>
      </c>
      <c r="C103" s="63"/>
      <c r="D103" s="64"/>
      <c r="E103" s="65"/>
      <c r="F103" s="103"/>
      <c r="G103" s="103"/>
      <c r="H103" s="114"/>
      <c r="I103" s="92"/>
      <c r="J103" s="92"/>
      <c r="K103" s="92"/>
      <c r="L103" s="92"/>
      <c r="M103" s="92" t="s">
        <v>712</v>
      </c>
      <c r="N103" s="104"/>
      <c r="O103" s="105"/>
      <c r="P103" s="113"/>
      <c r="Q103" s="106"/>
      <c r="R103" s="107"/>
      <c r="S103" s="106"/>
      <c r="T103" s="123"/>
    </row>
    <row r="104" spans="2:20" s="109" customFormat="1">
      <c r="B104" s="49">
        <f t="shared" si="1"/>
        <v>0</v>
      </c>
      <c r="C104" s="63"/>
      <c r="D104" s="64"/>
      <c r="E104" s="65"/>
      <c r="F104" s="103"/>
      <c r="G104" s="103"/>
      <c r="H104" s="114"/>
      <c r="I104" s="92"/>
      <c r="J104" s="92"/>
      <c r="K104" s="92"/>
      <c r="L104" s="92"/>
      <c r="M104" s="92" t="s">
        <v>713</v>
      </c>
      <c r="N104" s="104"/>
      <c r="O104" s="105"/>
      <c r="P104" s="113"/>
      <c r="Q104" s="106"/>
      <c r="R104" s="107"/>
      <c r="S104" s="106"/>
      <c r="T104" s="123"/>
    </row>
    <row r="105" spans="2:20" s="109" customFormat="1">
      <c r="B105" s="49">
        <f t="shared" si="1"/>
        <v>0</v>
      </c>
      <c r="C105" s="63"/>
      <c r="D105" s="64"/>
      <c r="E105" s="65"/>
      <c r="F105" s="103"/>
      <c r="G105" s="103"/>
      <c r="H105" s="114"/>
      <c r="I105" s="92"/>
      <c r="J105" s="92"/>
      <c r="K105" s="92"/>
      <c r="L105" s="92"/>
      <c r="M105" s="92" t="s">
        <v>714</v>
      </c>
      <c r="N105" s="104"/>
      <c r="O105" s="105"/>
      <c r="P105" s="113"/>
      <c r="Q105" s="106"/>
      <c r="R105" s="107"/>
      <c r="S105" s="106"/>
      <c r="T105" s="123"/>
    </row>
    <row r="106" spans="2:20" s="109" customFormat="1">
      <c r="B106" s="49">
        <f t="shared" si="1"/>
        <v>0</v>
      </c>
      <c r="C106" s="63"/>
      <c r="D106" s="64"/>
      <c r="E106" s="65"/>
      <c r="F106" s="103"/>
      <c r="G106" s="103"/>
      <c r="H106" s="114"/>
      <c r="I106" s="92"/>
      <c r="J106" s="92"/>
      <c r="K106" s="92"/>
      <c r="L106" s="92"/>
      <c r="M106" s="92" t="s">
        <v>715</v>
      </c>
      <c r="N106" s="104"/>
      <c r="O106" s="105"/>
      <c r="P106" s="113"/>
      <c r="Q106" s="106"/>
      <c r="R106" s="107"/>
      <c r="S106" s="106"/>
      <c r="T106" s="123"/>
    </row>
    <row r="107" spans="2:20" s="109" customFormat="1">
      <c r="B107" s="49">
        <f t="shared" si="1"/>
        <v>0</v>
      </c>
      <c r="C107" s="63"/>
      <c r="D107" s="64"/>
      <c r="E107" s="65"/>
      <c r="F107" s="103"/>
      <c r="G107" s="103"/>
      <c r="H107" s="114"/>
      <c r="I107" s="92"/>
      <c r="J107" s="92"/>
      <c r="K107" s="92"/>
      <c r="L107" s="92"/>
      <c r="M107" s="92" t="s">
        <v>716</v>
      </c>
      <c r="N107" s="104"/>
      <c r="O107" s="105"/>
      <c r="P107" s="113"/>
      <c r="Q107" s="106"/>
      <c r="R107" s="107"/>
      <c r="S107" s="106"/>
      <c r="T107" s="123"/>
    </row>
    <row r="108" spans="2:20" s="109" customFormat="1">
      <c r="B108" s="49">
        <f t="shared" si="1"/>
        <v>0</v>
      </c>
      <c r="C108" s="63"/>
      <c r="D108" s="64"/>
      <c r="E108" s="65"/>
      <c r="F108" s="103"/>
      <c r="G108" s="103"/>
      <c r="H108" s="114"/>
      <c r="I108" s="92"/>
      <c r="J108" s="92"/>
      <c r="K108" s="92"/>
      <c r="L108" s="92"/>
      <c r="M108" s="92" t="s">
        <v>717</v>
      </c>
      <c r="N108" s="104"/>
      <c r="O108" s="105"/>
      <c r="P108" s="113"/>
      <c r="Q108" s="106"/>
      <c r="R108" s="107"/>
      <c r="S108" s="106"/>
      <c r="T108" s="123"/>
    </row>
    <row r="109" spans="2:20" s="109" customFormat="1">
      <c r="B109" s="49">
        <f t="shared" si="1"/>
        <v>0</v>
      </c>
      <c r="C109" s="63"/>
      <c r="D109" s="64"/>
      <c r="E109" s="65"/>
      <c r="F109" s="103"/>
      <c r="G109" s="103"/>
      <c r="H109" s="114"/>
      <c r="I109" s="92"/>
      <c r="J109" s="92"/>
      <c r="K109" s="92"/>
      <c r="L109" s="92"/>
      <c r="M109" s="92" t="s">
        <v>718</v>
      </c>
      <c r="N109" s="104"/>
      <c r="O109" s="105"/>
      <c r="P109" s="113"/>
      <c r="Q109" s="106"/>
      <c r="R109" s="107"/>
      <c r="S109" s="106"/>
      <c r="T109" s="123"/>
    </row>
    <row r="110" spans="2:20" s="109" customFormat="1">
      <c r="B110" s="49">
        <f t="shared" si="1"/>
        <v>0</v>
      </c>
      <c r="C110" s="63"/>
      <c r="D110" s="64"/>
      <c r="E110" s="65"/>
      <c r="F110" s="103"/>
      <c r="G110" s="103"/>
      <c r="H110" s="114"/>
      <c r="I110" s="92"/>
      <c r="J110" s="92"/>
      <c r="K110" s="92"/>
      <c r="L110" s="92"/>
      <c r="M110" s="92" t="s">
        <v>719</v>
      </c>
      <c r="N110" s="104"/>
      <c r="O110" s="105"/>
      <c r="P110" s="113"/>
      <c r="Q110" s="106"/>
      <c r="R110" s="107"/>
      <c r="S110" s="106"/>
      <c r="T110" s="123"/>
    </row>
    <row r="111" spans="2:20" s="109" customFormat="1">
      <c r="B111" s="49">
        <f t="shared" si="1"/>
        <v>0</v>
      </c>
      <c r="C111" s="63"/>
      <c r="D111" s="64"/>
      <c r="E111" s="65"/>
      <c r="F111" s="103"/>
      <c r="G111" s="103"/>
      <c r="H111" s="114"/>
      <c r="I111" s="92"/>
      <c r="J111" s="92"/>
      <c r="K111" s="92"/>
      <c r="L111" s="92"/>
      <c r="M111" s="92" t="s">
        <v>720</v>
      </c>
      <c r="N111" s="104"/>
      <c r="O111" s="105"/>
      <c r="P111" s="113"/>
      <c r="Q111" s="106"/>
      <c r="R111" s="107"/>
      <c r="S111" s="106"/>
      <c r="T111" s="123"/>
    </row>
    <row r="112" spans="2:20" s="109" customFormat="1">
      <c r="B112" s="49">
        <f t="shared" si="1"/>
        <v>0</v>
      </c>
      <c r="C112" s="63"/>
      <c r="D112" s="64"/>
      <c r="E112" s="65"/>
      <c r="F112" s="103"/>
      <c r="G112" s="103"/>
      <c r="H112" s="114"/>
      <c r="I112" s="92"/>
      <c r="J112" s="92"/>
      <c r="K112" s="92"/>
      <c r="L112" s="92"/>
      <c r="M112" s="92" t="s">
        <v>721</v>
      </c>
      <c r="N112" s="104"/>
      <c r="O112" s="105"/>
      <c r="P112" s="113"/>
      <c r="Q112" s="106"/>
      <c r="R112" s="107"/>
      <c r="S112" s="106"/>
      <c r="T112" s="123"/>
    </row>
    <row r="113" spans="2:20" s="109" customFormat="1">
      <c r="B113" s="49">
        <f t="shared" si="1"/>
        <v>0</v>
      </c>
      <c r="C113" s="63"/>
      <c r="D113" s="64"/>
      <c r="E113" s="65"/>
      <c r="F113" s="103"/>
      <c r="G113" s="103"/>
      <c r="H113" s="114"/>
      <c r="I113" s="92"/>
      <c r="J113" s="92"/>
      <c r="K113" s="92"/>
      <c r="L113" s="92"/>
      <c r="M113" s="92" t="s">
        <v>722</v>
      </c>
      <c r="N113" s="104"/>
      <c r="O113" s="105"/>
      <c r="P113" s="113"/>
      <c r="Q113" s="106"/>
      <c r="R113" s="107"/>
      <c r="S113" s="106"/>
      <c r="T113" s="123"/>
    </row>
    <row r="114" spans="2:20" s="109" customFormat="1">
      <c r="B114" s="49">
        <f t="shared" si="1"/>
        <v>0</v>
      </c>
      <c r="C114" s="63"/>
      <c r="D114" s="64"/>
      <c r="E114" s="65"/>
      <c r="F114" s="103"/>
      <c r="G114" s="103"/>
      <c r="H114" s="114"/>
      <c r="I114" s="92"/>
      <c r="J114" s="92"/>
      <c r="K114" s="92"/>
      <c r="L114" s="92"/>
      <c r="M114" s="92" t="s">
        <v>723</v>
      </c>
      <c r="N114" s="104"/>
      <c r="O114" s="105"/>
      <c r="P114" s="113"/>
      <c r="Q114" s="106"/>
      <c r="R114" s="107"/>
      <c r="S114" s="106"/>
      <c r="T114" s="123"/>
    </row>
    <row r="115" spans="2:20" s="109" customFormat="1">
      <c r="B115" s="49">
        <f t="shared" si="1"/>
        <v>0</v>
      </c>
      <c r="C115" s="63"/>
      <c r="D115" s="64"/>
      <c r="E115" s="65"/>
      <c r="F115" s="103"/>
      <c r="G115" s="103"/>
      <c r="H115" s="114"/>
      <c r="I115" s="92"/>
      <c r="J115" s="92"/>
      <c r="K115" s="92"/>
      <c r="L115" s="92"/>
      <c r="M115" s="92" t="s">
        <v>724</v>
      </c>
      <c r="N115" s="104"/>
      <c r="O115" s="105"/>
      <c r="P115" s="113"/>
      <c r="Q115" s="106"/>
      <c r="R115" s="107"/>
      <c r="S115" s="106"/>
      <c r="T115" s="123"/>
    </row>
    <row r="116" spans="2:20" s="109" customFormat="1">
      <c r="B116" s="49">
        <f t="shared" si="1"/>
        <v>0</v>
      </c>
      <c r="C116" s="63"/>
      <c r="D116" s="64"/>
      <c r="E116" s="65"/>
      <c r="F116" s="103"/>
      <c r="G116" s="103"/>
      <c r="H116" s="114"/>
      <c r="I116" s="92"/>
      <c r="J116" s="92"/>
      <c r="K116" s="92"/>
      <c r="L116" s="92"/>
      <c r="M116" s="92" t="s">
        <v>725</v>
      </c>
      <c r="N116" s="104"/>
      <c r="O116" s="105"/>
      <c r="P116" s="113"/>
      <c r="Q116" s="106"/>
      <c r="R116" s="107"/>
      <c r="S116" s="106"/>
      <c r="T116" s="123"/>
    </row>
    <row r="117" spans="2:20" s="109" customFormat="1">
      <c r="B117" s="49">
        <f t="shared" si="1"/>
        <v>0</v>
      </c>
      <c r="C117" s="63"/>
      <c r="D117" s="64"/>
      <c r="E117" s="65"/>
      <c r="F117" s="103"/>
      <c r="G117" s="103"/>
      <c r="H117" s="114"/>
      <c r="I117" s="92"/>
      <c r="J117" s="92"/>
      <c r="K117" s="92"/>
      <c r="L117" s="92"/>
      <c r="M117" s="92" t="s">
        <v>726</v>
      </c>
      <c r="N117" s="104"/>
      <c r="O117" s="105"/>
      <c r="P117" s="113"/>
      <c r="Q117" s="106"/>
      <c r="R117" s="107"/>
      <c r="S117" s="106"/>
      <c r="T117" s="123"/>
    </row>
    <row r="118" spans="2:20" s="109" customFormat="1">
      <c r="B118" s="49">
        <f t="shared" si="1"/>
        <v>0</v>
      </c>
      <c r="C118" s="63"/>
      <c r="D118" s="64"/>
      <c r="E118" s="65"/>
      <c r="F118" s="103"/>
      <c r="G118" s="103"/>
      <c r="H118" s="114"/>
      <c r="I118" s="92"/>
      <c r="J118" s="92"/>
      <c r="K118" s="92"/>
      <c r="L118" s="92"/>
      <c r="M118" s="92" t="s">
        <v>727</v>
      </c>
      <c r="N118" s="104"/>
      <c r="O118" s="105"/>
      <c r="P118" s="113"/>
      <c r="Q118" s="106"/>
      <c r="R118" s="107"/>
      <c r="S118" s="106"/>
      <c r="T118" s="123"/>
    </row>
    <row r="119" spans="2:20">
      <c r="B119" s="49">
        <f t="shared" si="1"/>
        <v>0</v>
      </c>
      <c r="C119" s="66"/>
      <c r="D119" s="67"/>
      <c r="E119" s="68"/>
      <c r="F119" s="9"/>
      <c r="G119" s="9"/>
      <c r="H119" s="10"/>
      <c r="I119" s="5"/>
      <c r="J119" s="5"/>
      <c r="K119" s="5"/>
      <c r="L119" s="5"/>
      <c r="M119" s="5" t="s">
        <v>728</v>
      </c>
      <c r="N119" s="53"/>
      <c r="O119" s="23"/>
      <c r="P119" s="98"/>
      <c r="Q119" s="24"/>
      <c r="R119" s="25"/>
      <c r="S119" s="24"/>
      <c r="T119" s="124"/>
    </row>
    <row r="120" spans="2:20" ht="18.75">
      <c r="B120" s="49" t="str">
        <f t="shared" si="1"/>
        <v>SiO2</v>
      </c>
      <c r="C120" s="91" t="s">
        <v>616</v>
      </c>
      <c r="D120" s="92" t="s">
        <v>617</v>
      </c>
      <c r="E120" s="93"/>
      <c r="F120" s="8"/>
      <c r="G120" s="8"/>
      <c r="H120" s="4"/>
      <c r="I120" s="2"/>
      <c r="J120" s="2"/>
      <c r="K120" s="2"/>
      <c r="L120" s="2" t="s">
        <v>457</v>
      </c>
      <c r="M120" s="2"/>
      <c r="N120" s="57"/>
      <c r="O120" s="17"/>
      <c r="P120" s="97" t="s">
        <v>618</v>
      </c>
      <c r="Q120" s="18"/>
      <c r="R120" s="19"/>
      <c r="S120" s="18"/>
      <c r="T120" s="122"/>
    </row>
    <row r="121" spans="2:20">
      <c r="B121" s="49">
        <f t="shared" si="1"/>
        <v>0</v>
      </c>
      <c r="C121" s="91"/>
      <c r="D121" s="92"/>
      <c r="E121" s="93"/>
      <c r="F121" s="8"/>
      <c r="G121" s="8"/>
      <c r="H121" s="4"/>
      <c r="I121" s="2"/>
      <c r="J121" s="2"/>
      <c r="K121" s="2"/>
      <c r="L121" s="2"/>
      <c r="M121" s="2"/>
      <c r="N121" s="57"/>
      <c r="O121" s="17"/>
      <c r="P121" s="97"/>
      <c r="Q121" s="18"/>
      <c r="R121" s="19"/>
      <c r="S121" s="18"/>
      <c r="T121" s="122"/>
    </row>
    <row r="122" spans="2:20">
      <c r="B122" s="49">
        <f t="shared" si="1"/>
        <v>0</v>
      </c>
      <c r="C122" s="91"/>
      <c r="D122" s="92"/>
      <c r="E122" s="93"/>
      <c r="F122" s="8"/>
      <c r="G122" s="8"/>
      <c r="H122" s="4"/>
      <c r="I122" s="2"/>
      <c r="J122" s="2"/>
      <c r="K122" s="2"/>
      <c r="L122" s="2"/>
      <c r="M122" s="2"/>
      <c r="N122" s="57"/>
      <c r="O122" s="17"/>
      <c r="P122" s="97"/>
      <c r="Q122" s="18"/>
      <c r="R122" s="19"/>
      <c r="S122" s="18"/>
      <c r="T122" s="122"/>
    </row>
    <row r="123" spans="2:20">
      <c r="B123" s="49">
        <f t="shared" si="1"/>
        <v>0</v>
      </c>
      <c r="C123" s="99"/>
      <c r="D123" s="100"/>
      <c r="E123" s="101"/>
      <c r="F123" s="9"/>
      <c r="G123" s="9"/>
      <c r="H123" s="10"/>
      <c r="I123" s="5"/>
      <c r="J123" s="5"/>
      <c r="K123" s="5"/>
      <c r="L123" s="5"/>
      <c r="M123" s="5"/>
      <c r="N123" s="53"/>
      <c r="O123" s="23"/>
      <c r="P123" s="98"/>
      <c r="Q123" s="24"/>
      <c r="R123" s="25"/>
      <c r="S123" s="24"/>
      <c r="T123" s="124"/>
    </row>
    <row r="124" spans="2:20" ht="18">
      <c r="B124" s="49" t="str">
        <f t="shared" si="1"/>
        <v>H2O</v>
      </c>
      <c r="C124" s="91" t="s">
        <v>1311</v>
      </c>
      <c r="D124" s="92" t="s">
        <v>964</v>
      </c>
      <c r="E124" s="93" t="s">
        <v>1313</v>
      </c>
      <c r="F124" s="8"/>
      <c r="G124" s="8"/>
      <c r="H124" s="4"/>
      <c r="I124" s="2"/>
      <c r="J124" s="2"/>
      <c r="K124" s="2"/>
      <c r="L124" s="2" t="s">
        <v>21</v>
      </c>
      <c r="M124" s="2"/>
      <c r="N124" s="140"/>
      <c r="O124" s="17"/>
      <c r="P124" s="97"/>
      <c r="Q124" s="18"/>
      <c r="R124" s="19"/>
      <c r="S124" s="18"/>
      <c r="T124" s="122"/>
    </row>
    <row r="125" spans="2:20">
      <c r="B125" s="225" t="str">
        <f t="shared" si="1"/>
        <v>silicate</v>
      </c>
      <c r="C125" s="91"/>
      <c r="D125" s="92"/>
      <c r="E125" s="93"/>
      <c r="F125" s="8"/>
      <c r="G125" s="8"/>
      <c r="H125" s="4"/>
      <c r="I125" s="2"/>
      <c r="J125" s="2"/>
      <c r="K125" s="2"/>
      <c r="L125" s="2" t="s">
        <v>1246</v>
      </c>
      <c r="M125" s="2"/>
      <c r="N125" s="140"/>
      <c r="O125" s="17"/>
      <c r="P125" s="97"/>
      <c r="Q125" s="18"/>
      <c r="R125" s="19"/>
      <c r="S125" s="18"/>
      <c r="T125" s="122"/>
    </row>
    <row r="126" spans="2:20">
      <c r="B126" s="49">
        <f t="shared" si="1"/>
        <v>0</v>
      </c>
      <c r="C126" s="91"/>
      <c r="D126" s="92"/>
      <c r="E126" s="93"/>
      <c r="F126" s="8"/>
      <c r="G126" s="8"/>
      <c r="H126" s="4"/>
      <c r="I126" s="2"/>
      <c r="J126" s="2"/>
      <c r="K126" s="2"/>
      <c r="L126" s="2"/>
      <c r="M126" s="2"/>
      <c r="N126" s="140"/>
      <c r="O126" s="17"/>
      <c r="P126" s="97"/>
      <c r="Q126" s="18"/>
      <c r="R126" s="19"/>
      <c r="S126" s="18"/>
      <c r="T126" s="122"/>
    </row>
    <row r="127" spans="2:20">
      <c r="B127" s="49">
        <f t="shared" si="1"/>
        <v>0</v>
      </c>
      <c r="C127" s="99"/>
      <c r="D127" s="100"/>
      <c r="E127" s="101"/>
      <c r="F127" s="9"/>
      <c r="G127" s="9"/>
      <c r="H127" s="10"/>
      <c r="I127" s="5"/>
      <c r="J127" s="5"/>
      <c r="K127" s="5"/>
      <c r="L127" s="5"/>
      <c r="M127" s="5"/>
      <c r="N127" s="53"/>
      <c r="O127" s="23"/>
      <c r="P127" s="98"/>
      <c r="Q127" s="24"/>
      <c r="R127" s="25"/>
      <c r="S127" s="24"/>
      <c r="T127" s="124"/>
    </row>
    <row r="128" spans="2:20" ht="18.75">
      <c r="B128" s="49" t="str">
        <f t="shared" si="1"/>
        <v>H2O</v>
      </c>
      <c r="C128" s="63" t="s">
        <v>629</v>
      </c>
      <c r="D128" s="64" t="s">
        <v>630</v>
      </c>
      <c r="E128" s="65" t="s">
        <v>632</v>
      </c>
      <c r="F128" s="8" t="s">
        <v>631</v>
      </c>
      <c r="G128" s="8" t="s">
        <v>634</v>
      </c>
      <c r="H128" s="4" t="s">
        <v>636</v>
      </c>
      <c r="I128" s="2" t="s">
        <v>637</v>
      </c>
      <c r="J128" s="2"/>
      <c r="K128" s="2"/>
      <c r="L128" s="2" t="s">
        <v>21</v>
      </c>
      <c r="M128" s="2" t="s">
        <v>643</v>
      </c>
      <c r="N128" s="57"/>
      <c r="O128" s="17"/>
      <c r="P128" s="97"/>
      <c r="Q128" s="18"/>
      <c r="R128" s="19"/>
      <c r="S128" s="18"/>
      <c r="T128" s="122"/>
    </row>
    <row r="129" spans="2:20">
      <c r="B129" s="49" t="str">
        <f t="shared" si="1"/>
        <v>containing cryoliquid</v>
      </c>
      <c r="C129" s="63"/>
      <c r="D129" s="64"/>
      <c r="E129" s="65"/>
      <c r="F129" s="8" t="s">
        <v>633</v>
      </c>
      <c r="G129" s="8" t="s">
        <v>635</v>
      </c>
      <c r="H129" s="4"/>
      <c r="I129" s="2"/>
      <c r="J129" s="2"/>
      <c r="K129" s="2"/>
      <c r="L129" s="2" t="s">
        <v>644</v>
      </c>
      <c r="M129" s="2" t="s">
        <v>653</v>
      </c>
      <c r="N129" s="57"/>
      <c r="O129" s="17"/>
      <c r="P129" s="97"/>
      <c r="Q129" s="18"/>
      <c r="R129" s="19"/>
      <c r="S129" s="18"/>
      <c r="T129" s="122"/>
    </row>
    <row r="130" spans="2:20">
      <c r="B130" s="49">
        <f t="shared" si="1"/>
        <v>0</v>
      </c>
      <c r="C130" s="63"/>
      <c r="D130" s="64"/>
      <c r="E130" s="65"/>
      <c r="F130" s="8" t="s">
        <v>638</v>
      </c>
      <c r="G130" s="8"/>
      <c r="H130" s="4"/>
      <c r="I130" s="2"/>
      <c r="J130" s="2"/>
      <c r="K130" s="2"/>
      <c r="L130" s="2"/>
      <c r="M130" s="2" t="s">
        <v>654</v>
      </c>
      <c r="N130" s="57"/>
      <c r="O130" s="17"/>
      <c r="P130" s="97"/>
      <c r="Q130" s="18"/>
      <c r="R130" s="19"/>
      <c r="S130" s="18"/>
      <c r="T130" s="122"/>
    </row>
    <row r="131" spans="2:20">
      <c r="B131" s="49">
        <f t="shared" si="1"/>
        <v>0</v>
      </c>
      <c r="C131" s="63"/>
      <c r="D131" s="64"/>
      <c r="E131" s="65"/>
      <c r="F131" s="8" t="s">
        <v>641</v>
      </c>
      <c r="G131" s="8"/>
      <c r="H131" s="4"/>
      <c r="I131" s="2"/>
      <c r="J131" s="2"/>
      <c r="K131" s="2"/>
      <c r="L131" s="2"/>
      <c r="M131" s="2" t="s">
        <v>645</v>
      </c>
      <c r="N131" s="57"/>
      <c r="O131" s="17"/>
      <c r="P131" s="97"/>
      <c r="Q131" s="18"/>
      <c r="R131" s="19"/>
      <c r="S131" s="18"/>
      <c r="T131" s="122"/>
    </row>
    <row r="132" spans="2:20">
      <c r="B132" s="49">
        <f t="shared" si="1"/>
        <v>0</v>
      </c>
      <c r="C132" s="63"/>
      <c r="D132" s="64"/>
      <c r="E132" s="65"/>
      <c r="F132" s="8" t="s">
        <v>642</v>
      </c>
      <c r="G132" s="8"/>
      <c r="H132" s="4"/>
      <c r="I132" s="2"/>
      <c r="J132" s="2"/>
      <c r="K132" s="2"/>
      <c r="L132" s="2"/>
      <c r="M132" s="2" t="s">
        <v>646</v>
      </c>
      <c r="N132" s="57"/>
      <c r="O132" s="17"/>
      <c r="P132" s="97"/>
      <c r="Q132" s="18"/>
      <c r="R132" s="19"/>
      <c r="S132" s="18"/>
      <c r="T132" s="122"/>
    </row>
    <row r="133" spans="2:20">
      <c r="B133" s="49">
        <f t="shared" si="1"/>
        <v>0</v>
      </c>
      <c r="C133" s="63"/>
      <c r="D133" s="64"/>
      <c r="E133" s="65"/>
      <c r="F133" s="8" t="s">
        <v>639</v>
      </c>
      <c r="G133" s="8"/>
      <c r="H133" s="4"/>
      <c r="I133" s="2"/>
      <c r="J133" s="2"/>
      <c r="K133" s="2"/>
      <c r="L133" s="2"/>
      <c r="M133" s="2" t="s">
        <v>651</v>
      </c>
      <c r="N133" s="57"/>
      <c r="O133" s="17"/>
      <c r="P133" s="97"/>
      <c r="Q133" s="18"/>
      <c r="R133" s="19"/>
      <c r="S133" s="18"/>
      <c r="T133" s="122"/>
    </row>
    <row r="134" spans="2:20">
      <c r="B134" s="49">
        <f t="shared" si="1"/>
        <v>0</v>
      </c>
      <c r="C134" s="63"/>
      <c r="D134" s="64"/>
      <c r="E134" s="65"/>
      <c r="F134" s="8" t="s">
        <v>640</v>
      </c>
      <c r="G134" s="8"/>
      <c r="H134" s="4"/>
      <c r="I134" s="2"/>
      <c r="J134" s="2"/>
      <c r="K134" s="2"/>
      <c r="L134" s="2"/>
      <c r="M134" s="2" t="s">
        <v>647</v>
      </c>
      <c r="N134" s="57"/>
      <c r="O134" s="17"/>
      <c r="P134" s="97"/>
      <c r="Q134" s="18"/>
      <c r="R134" s="19"/>
      <c r="S134" s="18"/>
      <c r="T134" s="122"/>
    </row>
    <row r="135" spans="2:20">
      <c r="B135" s="49">
        <f t="shared" si="1"/>
        <v>0</v>
      </c>
      <c r="C135" s="63"/>
      <c r="D135" s="64"/>
      <c r="E135" s="65"/>
      <c r="F135" s="8"/>
      <c r="G135" s="8"/>
      <c r="H135" s="4"/>
      <c r="I135" s="2"/>
      <c r="J135" s="2"/>
      <c r="K135" s="2"/>
      <c r="L135" s="2"/>
      <c r="M135" s="2" t="s">
        <v>648</v>
      </c>
      <c r="N135" s="57"/>
      <c r="O135" s="17"/>
      <c r="P135" s="97"/>
      <c r="Q135" s="18"/>
      <c r="R135" s="19"/>
      <c r="S135" s="18"/>
      <c r="T135" s="122"/>
    </row>
    <row r="136" spans="2:20">
      <c r="B136" s="49">
        <f t="shared" si="1"/>
        <v>0</v>
      </c>
      <c r="C136" s="63"/>
      <c r="D136" s="64"/>
      <c r="E136" s="65"/>
      <c r="F136" s="8"/>
      <c r="G136" s="8"/>
      <c r="H136" s="4"/>
      <c r="I136" s="2"/>
      <c r="J136" s="2"/>
      <c r="K136" s="2"/>
      <c r="L136" s="2"/>
      <c r="M136" s="2" t="s">
        <v>649</v>
      </c>
      <c r="N136" s="57"/>
      <c r="O136" s="17"/>
      <c r="P136" s="97"/>
      <c r="Q136" s="18"/>
      <c r="R136" s="19"/>
      <c r="S136" s="18"/>
      <c r="T136" s="122"/>
    </row>
    <row r="137" spans="2:20">
      <c r="B137" s="49">
        <f t="shared" si="1"/>
        <v>0</v>
      </c>
      <c r="C137" s="63"/>
      <c r="D137" s="64"/>
      <c r="E137" s="65"/>
      <c r="F137" s="8"/>
      <c r="G137" s="8"/>
      <c r="H137" s="4"/>
      <c r="I137" s="2"/>
      <c r="J137" s="2"/>
      <c r="K137" s="2"/>
      <c r="L137" s="2"/>
      <c r="M137" s="2" t="s">
        <v>650</v>
      </c>
      <c r="N137" s="57"/>
      <c r="O137" s="17"/>
      <c r="P137" s="97"/>
      <c r="Q137" s="18"/>
      <c r="R137" s="19"/>
      <c r="S137" s="18"/>
      <c r="T137" s="122"/>
    </row>
    <row r="138" spans="2:20">
      <c r="B138" s="49">
        <f t="shared" si="1"/>
        <v>0</v>
      </c>
      <c r="C138" s="63"/>
      <c r="D138" s="64"/>
      <c r="E138" s="65"/>
      <c r="F138" s="8"/>
      <c r="G138" s="8"/>
      <c r="H138" s="4"/>
      <c r="I138" s="2"/>
      <c r="J138" s="2"/>
      <c r="K138" s="2"/>
      <c r="L138" s="2"/>
      <c r="M138" s="2" t="s">
        <v>652</v>
      </c>
      <c r="N138" s="57"/>
      <c r="O138" s="17"/>
      <c r="P138" s="97"/>
      <c r="Q138" s="18"/>
      <c r="R138" s="19"/>
      <c r="S138" s="18"/>
      <c r="T138" s="122"/>
    </row>
    <row r="139" spans="2:20">
      <c r="B139" s="49">
        <f t="shared" si="1"/>
        <v>0</v>
      </c>
      <c r="C139" s="63"/>
      <c r="D139" s="64"/>
      <c r="E139" s="65"/>
      <c r="F139" s="8"/>
      <c r="G139" s="8"/>
      <c r="H139" s="4"/>
      <c r="I139" s="2"/>
      <c r="J139" s="2"/>
      <c r="K139" s="2"/>
      <c r="L139" s="2"/>
      <c r="M139" s="2" t="s">
        <v>655</v>
      </c>
      <c r="N139" s="57"/>
      <c r="O139" s="17"/>
      <c r="P139" s="97"/>
      <c r="Q139" s="18"/>
      <c r="R139" s="19"/>
      <c r="S139" s="18"/>
      <c r="T139" s="122"/>
    </row>
    <row r="140" spans="2:20" ht="17.25">
      <c r="B140" s="49">
        <f t="shared" si="1"/>
        <v>0</v>
      </c>
      <c r="C140" s="66"/>
      <c r="D140" s="67"/>
      <c r="E140" s="68"/>
      <c r="F140" s="9"/>
      <c r="G140" s="9"/>
      <c r="H140" s="10"/>
      <c r="I140" s="5"/>
      <c r="J140" s="5"/>
      <c r="K140" s="5"/>
      <c r="L140" s="5"/>
      <c r="M140" s="5" t="s">
        <v>656</v>
      </c>
      <c r="N140" s="53"/>
      <c r="O140" s="23"/>
      <c r="P140" s="98"/>
      <c r="Q140" s="24"/>
      <c r="R140" s="25"/>
      <c r="S140" s="24"/>
      <c r="T140" s="124"/>
    </row>
  </sheetData>
  <mergeCells count="7">
    <mergeCell ref="R38:S38"/>
    <mergeCell ref="R39:S39"/>
    <mergeCell ref="R4:S4"/>
    <mergeCell ref="F3:O3"/>
    <mergeCell ref="P3:T3"/>
    <mergeCell ref="R35:S35"/>
    <mergeCell ref="R37:S37"/>
  </mergeCells>
  <conditionalFormatting sqref="B41:B124 B126:B140 B6:B39">
    <cfRule type="cellIs" dxfId="92" priority="51" operator="equal">
      <formula>"D2O"</formula>
    </cfRule>
    <cfRule type="cellIs" dxfId="91" priority="198" operator="equal">
      <formula>"CO2"</formula>
    </cfRule>
    <cfRule type="cellIs" dxfId="90" priority="199" operator="equal">
      <formula>"SiO2"</formula>
    </cfRule>
    <cfRule type="cellIs" dxfId="89" priority="200" operator="equal">
      <formula>"H2O"</formula>
    </cfRule>
    <cfRule type="cellIs" dxfId="88" priority="201" operator="equal">
      <formula>0</formula>
    </cfRule>
  </conditionalFormatting>
  <conditionalFormatting sqref="B41:B124 B126:B140 B6:B39">
    <cfRule type="cellIs" dxfId="87" priority="197" operator="equal">
      <formula>"glass"</formula>
    </cfRule>
  </conditionalFormatting>
  <conditionalFormatting sqref="B41:B124 B126:B140 B6:B39">
    <cfRule type="cellIs" dxfId="86" priority="192" operator="equal">
      <formula>"Regolith"</formula>
    </cfRule>
    <cfRule type="cellIs" dxfId="85" priority="193" operator="equal">
      <formula>"CO2"</formula>
    </cfRule>
    <cfRule type="cellIs" dxfId="84" priority="194" operator="equal">
      <formula>"SiO2"</formula>
    </cfRule>
    <cfRule type="cellIs" dxfId="83" priority="195" operator="equal">
      <formula>"H2O"</formula>
    </cfRule>
    <cfRule type="cellIs" dxfId="82" priority="196" operator="equal">
      <formula>0</formula>
    </cfRule>
  </conditionalFormatting>
  <conditionalFormatting sqref="B40">
    <cfRule type="cellIs" dxfId="81" priority="29" operator="equal">
      <formula>"D2O"</formula>
    </cfRule>
    <cfRule type="cellIs" dxfId="80" priority="36" operator="equal">
      <formula>"CO2"</formula>
    </cfRule>
    <cfRule type="cellIs" dxfId="79" priority="37" operator="equal">
      <formula>"SiO2"</formula>
    </cfRule>
    <cfRule type="cellIs" dxfId="78" priority="38" operator="equal">
      <formula>"H2O"</formula>
    </cfRule>
    <cfRule type="cellIs" dxfId="77" priority="39" operator="equal">
      <formula>0</formula>
    </cfRule>
  </conditionalFormatting>
  <conditionalFormatting sqref="B40">
    <cfRule type="cellIs" dxfId="76" priority="35" operator="equal">
      <formula>"glass"</formula>
    </cfRule>
  </conditionalFormatting>
  <conditionalFormatting sqref="B40">
    <cfRule type="cellIs" dxfId="75" priority="30" operator="equal">
      <formula>"Regolith"</formula>
    </cfRule>
    <cfRule type="cellIs" dxfId="74" priority="31" operator="equal">
      <formula>"CO2"</formula>
    </cfRule>
    <cfRule type="cellIs" dxfId="73" priority="32" operator="equal">
      <formula>"SiO2"</formula>
    </cfRule>
    <cfRule type="cellIs" dxfId="72" priority="33" operator="equal">
      <formula>"H2O"</formula>
    </cfRule>
    <cfRule type="cellIs" dxfId="71" priority="34" operator="equal">
      <formula>0</formula>
    </cfRule>
  </conditionalFormatting>
  <conditionalFormatting sqref="B125">
    <cfRule type="cellIs" dxfId="70" priority="17" operator="equal">
      <formula>"glass"</formula>
    </cfRule>
  </conditionalFormatting>
  <conditionalFormatting sqref="B125">
    <cfRule type="cellIs" dxfId="69" priority="12" operator="equal">
      <formula>"Regolith"</formula>
    </cfRule>
    <cfRule type="cellIs" dxfId="68" priority="13" operator="equal">
      <formula>"CO2"</formula>
    </cfRule>
    <cfRule type="cellIs" dxfId="67" priority="14" operator="equal">
      <formula>"SiO2"</formula>
    </cfRule>
    <cfRule type="cellIs" dxfId="66" priority="15" operator="equal">
      <formula>"H2O"</formula>
    </cfRule>
    <cfRule type="cellIs" dxfId="65" priority="16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62"/>
  <sheetViews>
    <sheetView workbookViewId="0">
      <pane xSplit="5" ySplit="5" topLeftCell="W6" activePane="bottomRight" state="frozen"/>
      <selection pane="topRight" activeCell="F1" sqref="F1"/>
      <selection pane="bottomLeft" activeCell="A6" sqref="A6"/>
      <selection pane="bottomRight" activeCell="E31" sqref="E31"/>
    </sheetView>
  </sheetViews>
  <sheetFormatPr defaultRowHeight="15"/>
  <cols>
    <col min="1" max="1" width="3.140625" style="1" customWidth="1"/>
    <col min="2" max="2" width="6.42578125" style="49" customWidth="1"/>
    <col min="3" max="3" width="11.85546875" style="1" bestFit="1" customWidth="1"/>
    <col min="4" max="4" width="4.85546875" style="1" bestFit="1" customWidth="1"/>
    <col min="5" max="5" width="13.28515625" style="1" customWidth="1"/>
    <col min="6" max="6" width="57" style="1" bestFit="1" customWidth="1"/>
    <col min="7" max="7" width="46.42578125" style="1" bestFit="1" customWidth="1"/>
    <col min="8" max="8" width="44.28515625" style="1" customWidth="1"/>
    <col min="9" max="9" width="63.85546875" style="1" customWidth="1"/>
    <col min="10" max="10" width="36.5703125" style="1" bestFit="1" customWidth="1"/>
    <col min="11" max="11" width="10" style="1" bestFit="1" customWidth="1"/>
    <col min="12" max="12" width="53.85546875" style="1" bestFit="1" customWidth="1"/>
    <col min="13" max="13" width="29.85546875" style="1" customWidth="1"/>
    <col min="14" max="14" width="45.85546875" style="1" bestFit="1" customWidth="1"/>
    <col min="15" max="15" width="43.42578125" style="27" bestFit="1" customWidth="1"/>
    <col min="16" max="16" width="34.5703125" style="27" bestFit="1" customWidth="1"/>
    <col min="17" max="17" width="57.140625" style="1" customWidth="1"/>
    <col min="18" max="18" width="112.140625" style="1" customWidth="1"/>
    <col min="19" max="19" width="68.28515625" style="1" customWidth="1"/>
    <col min="20" max="20" width="50.42578125" style="1" bestFit="1" customWidth="1"/>
    <col min="21" max="22" width="52" style="1" bestFit="1" customWidth="1"/>
    <col min="23" max="23" width="9.140625" style="1"/>
    <col min="24" max="24" width="22" style="1" bestFit="1" customWidth="1"/>
    <col min="25" max="16384" width="9.140625" style="1"/>
  </cols>
  <sheetData>
    <row r="1" spans="2:27">
      <c r="O1" s="1"/>
      <c r="P1" s="1"/>
    </row>
    <row r="3" spans="2:27">
      <c r="C3" s="60" t="s">
        <v>0</v>
      </c>
      <c r="D3" s="61"/>
      <c r="E3" s="62"/>
      <c r="F3" s="239" t="s">
        <v>4</v>
      </c>
      <c r="G3" s="239"/>
      <c r="H3" s="239"/>
      <c r="I3" s="239"/>
      <c r="J3" s="239"/>
      <c r="K3" s="239"/>
      <c r="L3" s="239"/>
      <c r="M3" s="239"/>
      <c r="N3" s="239"/>
      <c r="O3" s="239"/>
      <c r="P3" s="240"/>
      <c r="Q3" s="234" t="s">
        <v>10</v>
      </c>
      <c r="R3" s="234"/>
      <c r="S3" s="234"/>
      <c r="T3" s="234"/>
      <c r="U3" s="234"/>
      <c r="V3" s="235"/>
    </row>
    <row r="4" spans="2:27">
      <c r="C4" s="69" t="s">
        <v>1</v>
      </c>
      <c r="D4" s="70" t="s">
        <v>2</v>
      </c>
      <c r="E4" s="71" t="s">
        <v>3</v>
      </c>
      <c r="F4" s="7" t="s">
        <v>47</v>
      </c>
      <c r="G4" s="7" t="s">
        <v>92</v>
      </c>
      <c r="H4" s="7" t="s">
        <v>5</v>
      </c>
      <c r="I4" s="6" t="s">
        <v>6</v>
      </c>
      <c r="J4" s="6" t="s">
        <v>87</v>
      </c>
      <c r="K4" s="6" t="s">
        <v>40</v>
      </c>
      <c r="L4" s="6" t="s">
        <v>29</v>
      </c>
      <c r="M4" s="6" t="s">
        <v>7</v>
      </c>
      <c r="N4" s="6" t="s">
        <v>8</v>
      </c>
      <c r="O4" s="11" t="s">
        <v>9</v>
      </c>
      <c r="P4" s="12" t="s">
        <v>58</v>
      </c>
      <c r="Q4" s="13" t="s">
        <v>12</v>
      </c>
      <c r="R4" s="14" t="s">
        <v>11</v>
      </c>
      <c r="S4" s="238" t="s">
        <v>13</v>
      </c>
      <c r="T4" s="238"/>
      <c r="U4" s="236" t="s">
        <v>14</v>
      </c>
      <c r="V4" s="237"/>
      <c r="X4" s="1" t="s">
        <v>148</v>
      </c>
      <c r="Y4" s="94">
        <f>COUNTA(Y5:Y62)+COUNTA(Z5:Z62)-2</f>
        <v>8</v>
      </c>
    </row>
    <row r="5" spans="2:27" ht="15.75" thickBot="1">
      <c r="C5" s="72"/>
      <c r="D5" s="73"/>
      <c r="E5" s="74"/>
      <c r="F5" s="38"/>
      <c r="G5" s="38"/>
      <c r="H5" s="38" t="s">
        <v>15</v>
      </c>
      <c r="I5" s="39" t="s">
        <v>16</v>
      </c>
      <c r="J5" s="39" t="s">
        <v>22</v>
      </c>
      <c r="K5" s="39"/>
      <c r="L5" s="39" t="s">
        <v>27</v>
      </c>
      <c r="M5" s="39"/>
      <c r="N5" s="39"/>
      <c r="O5" s="40"/>
      <c r="P5" s="41"/>
      <c r="Q5" s="42"/>
      <c r="R5" s="43"/>
      <c r="S5" s="44" t="s">
        <v>25</v>
      </c>
      <c r="T5" s="45" t="s">
        <v>26</v>
      </c>
      <c r="U5" s="46" t="s">
        <v>17</v>
      </c>
      <c r="V5" s="47" t="s">
        <v>18</v>
      </c>
      <c r="X5" s="1" t="s">
        <v>176</v>
      </c>
      <c r="Y5" s="1" t="s">
        <v>175</v>
      </c>
      <c r="Z5" s="1" t="s">
        <v>182</v>
      </c>
      <c r="AA5" s="1" t="s">
        <v>807</v>
      </c>
    </row>
    <row r="6" spans="2:27" s="109" customFormat="1" ht="15.75" thickTop="1">
      <c r="B6" s="102" t="str">
        <f t="shared" ref="B6:B37" si="0">IF(M6="H2O", "H2O", IF(M6="silica", "SiO2", IF(M6="dust", "SiO2", IF(M6="CO2", "CO2", IF(M6="glass", "Glass", IF(M6="regolith", "Regolith", M6))))))</f>
        <v>SiO2</v>
      </c>
      <c r="C6" s="91" t="s">
        <v>462</v>
      </c>
      <c r="D6" s="92" t="s">
        <v>179</v>
      </c>
      <c r="E6" s="93"/>
      <c r="F6" s="103"/>
      <c r="G6" s="103"/>
      <c r="H6" s="103"/>
      <c r="I6" s="92"/>
      <c r="J6" s="92"/>
      <c r="K6" s="92"/>
      <c r="L6" s="92"/>
      <c r="M6" s="92" t="s">
        <v>140</v>
      </c>
      <c r="N6" s="92"/>
      <c r="O6" s="104"/>
      <c r="P6" s="105"/>
      <c r="Q6" s="106"/>
      <c r="R6" s="92"/>
      <c r="S6" s="107"/>
      <c r="T6" s="103"/>
      <c r="U6" s="107"/>
      <c r="V6" s="108"/>
      <c r="X6" s="109" t="s">
        <v>895</v>
      </c>
      <c r="Y6" s="109" t="s">
        <v>138</v>
      </c>
      <c r="AA6" s="109" t="s">
        <v>893</v>
      </c>
    </row>
    <row r="7" spans="2:27" s="109" customFormat="1">
      <c r="B7" s="102">
        <f t="shared" si="0"/>
        <v>0</v>
      </c>
      <c r="C7" s="91"/>
      <c r="D7" s="92"/>
      <c r="E7" s="93"/>
      <c r="F7" s="103"/>
      <c r="G7" s="103"/>
      <c r="H7" s="103"/>
      <c r="I7" s="92"/>
      <c r="J7" s="92"/>
      <c r="K7" s="92"/>
      <c r="L7" s="92"/>
      <c r="M7" s="92"/>
      <c r="N7" s="92"/>
      <c r="O7" s="104"/>
      <c r="P7" s="105"/>
      <c r="Q7" s="106"/>
      <c r="R7" s="92"/>
      <c r="S7" s="107"/>
      <c r="T7" s="103"/>
      <c r="U7" s="107"/>
      <c r="V7" s="108"/>
      <c r="X7" s="109" t="s">
        <v>892</v>
      </c>
      <c r="Y7" s="109" t="s">
        <v>139</v>
      </c>
      <c r="AA7" s="109" t="s">
        <v>893</v>
      </c>
    </row>
    <row r="8" spans="2:27" s="109" customFormat="1">
      <c r="B8" s="102">
        <f t="shared" si="0"/>
        <v>0</v>
      </c>
      <c r="C8" s="91"/>
      <c r="D8" s="92"/>
      <c r="E8" s="93"/>
      <c r="F8" s="103"/>
      <c r="G8" s="103"/>
      <c r="H8" s="103"/>
      <c r="I8" s="92"/>
      <c r="J8" s="92"/>
      <c r="K8" s="92"/>
      <c r="L8" s="92"/>
      <c r="M8" s="92"/>
      <c r="N8" s="92"/>
      <c r="O8" s="104"/>
      <c r="P8" s="105"/>
      <c r="Q8" s="106"/>
      <c r="R8" s="92"/>
      <c r="S8" s="107"/>
      <c r="T8" s="103"/>
      <c r="U8" s="107"/>
      <c r="V8" s="108"/>
      <c r="X8" s="109" t="s">
        <v>892</v>
      </c>
      <c r="Y8" s="109" t="s">
        <v>138</v>
      </c>
      <c r="AA8" s="109" t="s">
        <v>893</v>
      </c>
    </row>
    <row r="9" spans="2:27">
      <c r="B9" s="102">
        <f t="shared" si="0"/>
        <v>0</v>
      </c>
      <c r="C9" s="21"/>
      <c r="D9" s="5"/>
      <c r="E9" s="37"/>
      <c r="F9" s="9"/>
      <c r="G9" s="9"/>
      <c r="H9" s="9"/>
      <c r="I9" s="10"/>
      <c r="J9" s="5"/>
      <c r="K9" s="5"/>
      <c r="L9" s="5"/>
      <c r="M9" s="5"/>
      <c r="N9" s="5"/>
      <c r="O9" s="53"/>
      <c r="P9" s="23"/>
      <c r="Q9" s="24"/>
      <c r="R9" s="5"/>
      <c r="S9" s="25"/>
      <c r="T9" s="9"/>
      <c r="U9" s="25"/>
      <c r="V9" s="26"/>
      <c r="X9" s="109" t="s">
        <v>892</v>
      </c>
      <c r="Y9" s="109" t="s">
        <v>123</v>
      </c>
      <c r="AA9" s="109" t="s">
        <v>893</v>
      </c>
    </row>
    <row r="10" spans="2:27" s="109" customFormat="1">
      <c r="B10" s="102" t="str">
        <f t="shared" si="0"/>
        <v>SiO2</v>
      </c>
      <c r="C10" s="91" t="s">
        <v>463</v>
      </c>
      <c r="D10" s="92" t="s">
        <v>179</v>
      </c>
      <c r="E10" s="93"/>
      <c r="F10" s="103"/>
      <c r="G10" s="103"/>
      <c r="H10" s="103"/>
      <c r="I10" s="92"/>
      <c r="J10" s="92"/>
      <c r="K10" s="92"/>
      <c r="L10" s="92"/>
      <c r="M10" s="92" t="s">
        <v>140</v>
      </c>
      <c r="N10" s="92"/>
      <c r="O10" s="104"/>
      <c r="P10" s="105"/>
      <c r="Q10" s="106"/>
      <c r="R10" s="92"/>
      <c r="S10" s="107"/>
      <c r="T10" s="103"/>
      <c r="U10" s="107"/>
      <c r="V10" s="108"/>
      <c r="X10" s="109" t="s">
        <v>892</v>
      </c>
      <c r="Y10" s="109" t="s">
        <v>183</v>
      </c>
      <c r="AA10" s="109" t="s">
        <v>894</v>
      </c>
    </row>
    <row r="11" spans="2:27" s="109" customFormat="1">
      <c r="B11" s="102">
        <f t="shared" si="0"/>
        <v>0</v>
      </c>
      <c r="C11" s="91"/>
      <c r="D11" s="92"/>
      <c r="E11" s="93"/>
      <c r="F11" s="103"/>
      <c r="G11" s="103"/>
      <c r="H11" s="103"/>
      <c r="I11" s="92"/>
      <c r="J11" s="92"/>
      <c r="K11" s="92"/>
      <c r="L11" s="92"/>
      <c r="M11" s="92"/>
      <c r="N11" s="92"/>
      <c r="O11" s="104"/>
      <c r="P11" s="105"/>
      <c r="Q11" s="106"/>
      <c r="R11" s="92"/>
      <c r="S11" s="107"/>
      <c r="T11" s="103"/>
      <c r="U11" s="107"/>
      <c r="V11" s="108"/>
      <c r="X11" s="109" t="s">
        <v>896</v>
      </c>
      <c r="Y11" s="109" t="s">
        <v>123</v>
      </c>
      <c r="AA11" s="109" t="s">
        <v>897</v>
      </c>
    </row>
    <row r="12" spans="2:27" s="109" customFormat="1">
      <c r="B12" s="102">
        <f t="shared" si="0"/>
        <v>0</v>
      </c>
      <c r="C12" s="91"/>
      <c r="D12" s="92"/>
      <c r="E12" s="93"/>
      <c r="F12" s="103"/>
      <c r="G12" s="103"/>
      <c r="H12" s="103"/>
      <c r="I12" s="92"/>
      <c r="J12" s="92"/>
      <c r="K12" s="92"/>
      <c r="L12" s="92"/>
      <c r="M12" s="92"/>
      <c r="N12" s="92"/>
      <c r="O12" s="104"/>
      <c r="P12" s="105"/>
      <c r="Q12" s="106"/>
      <c r="R12" s="92"/>
      <c r="S12" s="107"/>
      <c r="T12" s="103"/>
      <c r="U12" s="107"/>
      <c r="V12" s="108"/>
      <c r="X12" s="109" t="s">
        <v>899</v>
      </c>
      <c r="Y12" s="109" t="s">
        <v>123</v>
      </c>
      <c r="AA12" s="109" t="s">
        <v>901</v>
      </c>
    </row>
    <row r="13" spans="2:27">
      <c r="B13" s="102">
        <f t="shared" si="0"/>
        <v>0</v>
      </c>
      <c r="C13" s="21"/>
      <c r="D13" s="5"/>
      <c r="E13" s="37"/>
      <c r="F13" s="9"/>
      <c r="G13" s="9"/>
      <c r="H13" s="9"/>
      <c r="I13" s="10"/>
      <c r="J13" s="5"/>
      <c r="K13" s="5"/>
      <c r="L13" s="5"/>
      <c r="M13" s="5"/>
      <c r="N13" s="5"/>
      <c r="O13" s="53"/>
      <c r="P13" s="23"/>
      <c r="Q13" s="24"/>
      <c r="R13" s="5"/>
      <c r="S13" s="25"/>
      <c r="T13" s="9"/>
      <c r="U13" s="25"/>
      <c r="V13" s="26"/>
      <c r="X13" s="1" t="s">
        <v>900</v>
      </c>
      <c r="Y13" s="1" t="s">
        <v>123</v>
      </c>
      <c r="AA13" s="109" t="s">
        <v>901</v>
      </c>
    </row>
    <row r="14" spans="2:27" s="109" customFormat="1">
      <c r="B14" s="102" t="str">
        <f t="shared" si="0"/>
        <v>SiO2</v>
      </c>
      <c r="C14" s="91" t="s">
        <v>464</v>
      </c>
      <c r="D14" s="92" t="s">
        <v>179</v>
      </c>
      <c r="E14" s="93"/>
      <c r="F14" s="103"/>
      <c r="G14" s="103"/>
      <c r="H14" s="103"/>
      <c r="I14" s="92"/>
      <c r="J14" s="92"/>
      <c r="K14" s="92"/>
      <c r="L14" s="92"/>
      <c r="M14" s="92" t="s">
        <v>140</v>
      </c>
      <c r="N14" s="92"/>
      <c r="O14" s="104"/>
      <c r="P14" s="105"/>
      <c r="Q14" s="106"/>
      <c r="R14" s="92"/>
      <c r="S14" s="107"/>
      <c r="T14" s="103"/>
      <c r="U14" s="107"/>
      <c r="V14" s="108"/>
    </row>
    <row r="15" spans="2:27" s="109" customFormat="1">
      <c r="B15" s="102">
        <f t="shared" si="0"/>
        <v>0</v>
      </c>
      <c r="C15" s="91"/>
      <c r="D15" s="92"/>
      <c r="E15" s="93"/>
      <c r="F15" s="103"/>
      <c r="G15" s="103"/>
      <c r="H15" s="103"/>
      <c r="I15" s="92"/>
      <c r="J15" s="92"/>
      <c r="K15" s="92"/>
      <c r="L15" s="92"/>
      <c r="M15" s="92"/>
      <c r="N15" s="92"/>
      <c r="O15" s="104"/>
      <c r="P15" s="105"/>
      <c r="Q15" s="106"/>
      <c r="R15" s="92"/>
      <c r="S15" s="107"/>
      <c r="T15" s="103"/>
      <c r="U15" s="107"/>
      <c r="V15" s="108"/>
    </row>
    <row r="16" spans="2:27" s="109" customFormat="1">
      <c r="B16" s="102">
        <f t="shared" si="0"/>
        <v>0</v>
      </c>
      <c r="C16" s="91"/>
      <c r="D16" s="92"/>
      <c r="E16" s="93"/>
      <c r="F16" s="103"/>
      <c r="G16" s="103"/>
      <c r="H16" s="103"/>
      <c r="I16" s="92"/>
      <c r="J16" s="92"/>
      <c r="K16" s="92"/>
      <c r="L16" s="92"/>
      <c r="M16" s="92"/>
      <c r="N16" s="92"/>
      <c r="O16" s="104"/>
      <c r="P16" s="105"/>
      <c r="Q16" s="106"/>
      <c r="R16" s="92"/>
      <c r="S16" s="107"/>
      <c r="T16" s="103"/>
      <c r="U16" s="107"/>
      <c r="V16" s="108"/>
    </row>
    <row r="17" spans="2:22">
      <c r="B17" s="102">
        <f t="shared" si="0"/>
        <v>0</v>
      </c>
      <c r="C17" s="21"/>
      <c r="D17" s="5"/>
      <c r="E17" s="37"/>
      <c r="F17" s="9"/>
      <c r="G17" s="9"/>
      <c r="H17" s="9"/>
      <c r="I17" s="10"/>
      <c r="J17" s="5"/>
      <c r="K17" s="5"/>
      <c r="L17" s="5"/>
      <c r="M17" s="5"/>
      <c r="N17" s="5"/>
      <c r="O17" s="53"/>
      <c r="P17" s="23"/>
      <c r="Q17" s="24"/>
      <c r="R17" s="5"/>
      <c r="S17" s="25"/>
      <c r="T17" s="9"/>
      <c r="U17" s="25"/>
      <c r="V17" s="26"/>
    </row>
    <row r="18" spans="2:22" s="109" customFormat="1">
      <c r="B18" s="102" t="str">
        <f t="shared" si="0"/>
        <v>SiO2</v>
      </c>
      <c r="C18" s="91" t="s">
        <v>465</v>
      </c>
      <c r="D18" s="92" t="s">
        <v>178</v>
      </c>
      <c r="E18" s="93"/>
      <c r="F18" s="103"/>
      <c r="G18" s="103"/>
      <c r="H18" s="103"/>
      <c r="I18" s="92"/>
      <c r="J18" s="92"/>
      <c r="K18" s="92"/>
      <c r="L18" s="92"/>
      <c r="M18" s="92" t="s">
        <v>140</v>
      </c>
      <c r="N18" s="92"/>
      <c r="O18" s="104"/>
      <c r="P18" s="105"/>
      <c r="Q18" s="106"/>
      <c r="R18" s="92"/>
      <c r="S18" s="107"/>
      <c r="T18" s="103"/>
      <c r="U18" s="107"/>
      <c r="V18" s="108"/>
    </row>
    <row r="19" spans="2:22" s="109" customFormat="1">
      <c r="B19" s="102">
        <f t="shared" si="0"/>
        <v>0</v>
      </c>
      <c r="C19" s="91"/>
      <c r="D19" s="92"/>
      <c r="E19" s="93"/>
      <c r="F19" s="103"/>
      <c r="G19" s="103"/>
      <c r="H19" s="103"/>
      <c r="I19" s="92"/>
      <c r="J19" s="92"/>
      <c r="K19" s="92"/>
      <c r="L19" s="92"/>
      <c r="M19" s="92"/>
      <c r="N19" s="92"/>
      <c r="O19" s="104"/>
      <c r="P19" s="105"/>
      <c r="Q19" s="106"/>
      <c r="R19" s="92"/>
      <c r="S19" s="107"/>
      <c r="T19" s="103"/>
      <c r="U19" s="107"/>
      <c r="V19" s="108"/>
    </row>
    <row r="20" spans="2:22" s="109" customFormat="1">
      <c r="B20" s="102">
        <f t="shared" si="0"/>
        <v>0</v>
      </c>
      <c r="C20" s="91"/>
      <c r="D20" s="92"/>
      <c r="E20" s="93"/>
      <c r="F20" s="103"/>
      <c r="G20" s="103"/>
      <c r="H20" s="103"/>
      <c r="I20" s="92"/>
      <c r="J20" s="92"/>
      <c r="K20" s="92"/>
      <c r="L20" s="92"/>
      <c r="M20" s="92"/>
      <c r="N20" s="92"/>
      <c r="O20" s="104"/>
      <c r="P20" s="105"/>
      <c r="Q20" s="106"/>
      <c r="R20" s="92"/>
      <c r="S20" s="107"/>
      <c r="T20" s="103"/>
      <c r="U20" s="107"/>
      <c r="V20" s="108"/>
    </row>
    <row r="21" spans="2:22">
      <c r="B21" s="102">
        <f t="shared" si="0"/>
        <v>0</v>
      </c>
      <c r="C21" s="21"/>
      <c r="D21" s="5"/>
      <c r="E21" s="37"/>
      <c r="F21" s="9"/>
      <c r="G21" s="9"/>
      <c r="H21" s="9"/>
      <c r="I21" s="10"/>
      <c r="J21" s="5"/>
      <c r="K21" s="5"/>
      <c r="L21" s="5"/>
      <c r="M21" s="5"/>
      <c r="N21" s="5"/>
      <c r="O21" s="53"/>
      <c r="P21" s="23"/>
      <c r="Q21" s="24"/>
      <c r="R21" s="5"/>
      <c r="S21" s="25"/>
      <c r="T21" s="9"/>
      <c r="U21" s="25"/>
      <c r="V21" s="26"/>
    </row>
    <row r="22" spans="2:22" s="109" customFormat="1">
      <c r="B22" s="102" t="str">
        <f t="shared" si="0"/>
        <v>SiO2</v>
      </c>
      <c r="C22" s="91" t="s">
        <v>465</v>
      </c>
      <c r="D22" s="92" t="s">
        <v>178</v>
      </c>
      <c r="E22" s="93"/>
      <c r="F22" s="103"/>
      <c r="G22" s="103"/>
      <c r="H22" s="103"/>
      <c r="I22" s="92"/>
      <c r="J22" s="92"/>
      <c r="K22" s="92"/>
      <c r="L22" s="92"/>
      <c r="M22" s="92" t="s">
        <v>140</v>
      </c>
      <c r="N22" s="92"/>
      <c r="O22" s="104"/>
      <c r="P22" s="105"/>
      <c r="Q22" s="106"/>
      <c r="R22" s="92"/>
      <c r="S22" s="107"/>
      <c r="T22" s="103"/>
      <c r="U22" s="107"/>
      <c r="V22" s="108"/>
    </row>
    <row r="23" spans="2:22" s="109" customFormat="1">
      <c r="B23" s="102">
        <f t="shared" si="0"/>
        <v>0</v>
      </c>
      <c r="C23" s="91"/>
      <c r="D23" s="92"/>
      <c r="E23" s="93"/>
      <c r="F23" s="103"/>
      <c r="G23" s="103"/>
      <c r="H23" s="103"/>
      <c r="I23" s="92"/>
      <c r="J23" s="92"/>
      <c r="K23" s="92"/>
      <c r="L23" s="92"/>
      <c r="M23" s="92"/>
      <c r="N23" s="92"/>
      <c r="O23" s="104"/>
      <c r="P23" s="105"/>
      <c r="Q23" s="106"/>
      <c r="R23" s="92"/>
      <c r="S23" s="107"/>
      <c r="T23" s="103"/>
      <c r="U23" s="107"/>
      <c r="V23" s="108"/>
    </row>
    <row r="24" spans="2:22" s="109" customFormat="1">
      <c r="B24" s="102">
        <f t="shared" si="0"/>
        <v>0</v>
      </c>
      <c r="C24" s="91"/>
      <c r="D24" s="92"/>
      <c r="E24" s="93"/>
      <c r="F24" s="103"/>
      <c r="G24" s="103"/>
      <c r="H24" s="103"/>
      <c r="I24" s="92"/>
      <c r="J24" s="92"/>
      <c r="K24" s="92"/>
      <c r="L24" s="92"/>
      <c r="M24" s="92"/>
      <c r="N24" s="92"/>
      <c r="O24" s="104"/>
      <c r="P24" s="105"/>
      <c r="Q24" s="106"/>
      <c r="R24" s="92"/>
      <c r="S24" s="107"/>
      <c r="T24" s="103"/>
      <c r="U24" s="107"/>
      <c r="V24" s="108"/>
    </row>
    <row r="25" spans="2:22">
      <c r="B25" s="102">
        <f t="shared" si="0"/>
        <v>0</v>
      </c>
      <c r="C25" s="21"/>
      <c r="D25" s="5"/>
      <c r="E25" s="37"/>
      <c r="F25" s="9"/>
      <c r="G25" s="9"/>
      <c r="H25" s="9"/>
      <c r="I25" s="10"/>
      <c r="J25" s="5"/>
      <c r="K25" s="5"/>
      <c r="L25" s="5"/>
      <c r="M25" s="5"/>
      <c r="N25" s="5"/>
      <c r="O25" s="53"/>
      <c r="P25" s="23"/>
      <c r="Q25" s="24"/>
      <c r="R25" s="5"/>
      <c r="S25" s="25"/>
      <c r="T25" s="9"/>
      <c r="U25" s="25"/>
      <c r="V25" s="26"/>
    </row>
    <row r="26" spans="2:22" ht="18">
      <c r="B26" s="102" t="str">
        <f t="shared" si="0"/>
        <v>H2O</v>
      </c>
      <c r="C26" s="15" t="s">
        <v>1070</v>
      </c>
      <c r="D26" s="2" t="s">
        <v>183</v>
      </c>
      <c r="E26" s="36" t="s">
        <v>1071</v>
      </c>
      <c r="F26" s="8"/>
      <c r="G26" s="8"/>
      <c r="H26" s="8"/>
      <c r="I26" s="4"/>
      <c r="J26" s="2"/>
      <c r="K26" s="2"/>
      <c r="L26" s="2"/>
      <c r="M26" s="2" t="s">
        <v>21</v>
      </c>
      <c r="N26" s="2"/>
      <c r="O26" s="57"/>
      <c r="P26" s="17"/>
      <c r="Q26" s="18"/>
      <c r="R26" s="2"/>
      <c r="S26" s="19"/>
      <c r="T26" s="8"/>
      <c r="U26" s="19"/>
      <c r="V26" s="20"/>
    </row>
    <row r="27" spans="2:22">
      <c r="B27" s="102" t="str">
        <f t="shared" si="0"/>
        <v>SiO2</v>
      </c>
      <c r="C27" s="15"/>
      <c r="D27" s="2"/>
      <c r="E27" s="36"/>
      <c r="F27" s="8"/>
      <c r="G27" s="8"/>
      <c r="H27" s="8"/>
      <c r="I27" s="4"/>
      <c r="J27" s="2"/>
      <c r="K27" s="2"/>
      <c r="L27" s="2"/>
      <c r="M27" s="2" t="s">
        <v>140</v>
      </c>
      <c r="N27" s="2"/>
      <c r="O27" s="57"/>
      <c r="P27" s="17"/>
      <c r="Q27" s="18"/>
      <c r="R27" s="2"/>
      <c r="S27" s="19"/>
      <c r="T27" s="8"/>
      <c r="U27" s="19"/>
      <c r="V27" s="20"/>
    </row>
    <row r="28" spans="2:22">
      <c r="B28" s="102">
        <f t="shared" si="0"/>
        <v>0</v>
      </c>
      <c r="C28" s="15"/>
      <c r="D28" s="2"/>
      <c r="E28" s="36"/>
      <c r="F28" s="8"/>
      <c r="G28" s="8"/>
      <c r="H28" s="8"/>
      <c r="I28" s="4"/>
      <c r="J28" s="2"/>
      <c r="K28" s="2"/>
      <c r="L28" s="2"/>
      <c r="M28" s="2"/>
      <c r="N28" s="2"/>
      <c r="O28" s="57"/>
      <c r="P28" s="17"/>
      <c r="Q28" s="18"/>
      <c r="R28" s="2"/>
      <c r="S28" s="19"/>
      <c r="T28" s="8"/>
      <c r="U28" s="19"/>
      <c r="V28" s="20"/>
    </row>
    <row r="29" spans="2:22">
      <c r="B29" s="102">
        <f t="shared" si="0"/>
        <v>0</v>
      </c>
      <c r="C29" s="21"/>
      <c r="D29" s="5"/>
      <c r="E29" s="37"/>
      <c r="F29" s="9"/>
      <c r="G29" s="9"/>
      <c r="H29" s="9"/>
      <c r="I29" s="10"/>
      <c r="J29" s="5"/>
      <c r="K29" s="5"/>
      <c r="L29" s="5"/>
      <c r="M29" s="5"/>
      <c r="N29" s="5"/>
      <c r="O29" s="53"/>
      <c r="P29" s="23"/>
      <c r="Q29" s="24"/>
      <c r="R29" s="5"/>
      <c r="S29" s="25"/>
      <c r="T29" s="9"/>
      <c r="U29" s="25"/>
      <c r="V29" s="26"/>
    </row>
    <row r="30" spans="2:22" ht="18">
      <c r="B30" s="102" t="str">
        <f t="shared" si="0"/>
        <v>H2O</v>
      </c>
      <c r="C30" s="15" t="s">
        <v>808</v>
      </c>
      <c r="D30" s="2" t="s">
        <v>183</v>
      </c>
      <c r="E30" s="36" t="s">
        <v>1073</v>
      </c>
      <c r="F30" s="8"/>
      <c r="G30" s="8"/>
      <c r="H30" s="8"/>
      <c r="I30" s="4"/>
      <c r="J30" s="2"/>
      <c r="K30" s="2"/>
      <c r="L30" s="2"/>
      <c r="M30" s="2" t="s">
        <v>21</v>
      </c>
      <c r="N30" s="2"/>
      <c r="O30" s="57"/>
      <c r="P30" s="17"/>
      <c r="Q30" s="18"/>
      <c r="R30" s="2"/>
      <c r="S30" s="19"/>
      <c r="T30" s="8"/>
      <c r="U30" s="19"/>
      <c r="V30" s="20"/>
    </row>
    <row r="31" spans="2:22">
      <c r="B31" s="102" t="str">
        <f t="shared" si="0"/>
        <v>SiO2</v>
      </c>
      <c r="C31" s="15"/>
      <c r="D31" s="2"/>
      <c r="E31" s="36"/>
      <c r="F31" s="8"/>
      <c r="G31" s="8"/>
      <c r="H31" s="8"/>
      <c r="I31" s="4"/>
      <c r="J31" s="2"/>
      <c r="K31" s="2"/>
      <c r="L31" s="2"/>
      <c r="M31" s="2" t="s">
        <v>140</v>
      </c>
      <c r="N31" s="2"/>
      <c r="O31" s="57"/>
      <c r="P31" s="17"/>
      <c r="Q31" s="18"/>
      <c r="R31" s="2"/>
      <c r="S31" s="19"/>
      <c r="T31" s="8"/>
      <c r="U31" s="19"/>
      <c r="V31" s="20"/>
    </row>
    <row r="32" spans="2:22">
      <c r="B32" s="102">
        <f t="shared" si="0"/>
        <v>0</v>
      </c>
      <c r="C32" s="15"/>
      <c r="D32" s="2"/>
      <c r="E32" s="36"/>
      <c r="F32" s="8"/>
      <c r="G32" s="8"/>
      <c r="H32" s="8"/>
      <c r="I32" s="4"/>
      <c r="J32" s="2"/>
      <c r="K32" s="2"/>
      <c r="L32" s="2"/>
      <c r="M32" s="2"/>
      <c r="N32" s="2"/>
      <c r="O32" s="57"/>
      <c r="P32" s="17"/>
      <c r="Q32" s="18"/>
      <c r="R32" s="2"/>
      <c r="S32" s="19"/>
      <c r="T32" s="8"/>
      <c r="U32" s="19"/>
      <c r="V32" s="20"/>
    </row>
    <row r="33" spans="2:22">
      <c r="B33" s="102">
        <f t="shared" si="0"/>
        <v>0</v>
      </c>
      <c r="C33" s="21"/>
      <c r="D33" s="5"/>
      <c r="E33" s="37"/>
      <c r="F33" s="9"/>
      <c r="G33" s="9"/>
      <c r="H33" s="9"/>
      <c r="I33" s="10"/>
      <c r="J33" s="5"/>
      <c r="K33" s="5"/>
      <c r="L33" s="5"/>
      <c r="M33" s="5"/>
      <c r="N33" s="5"/>
      <c r="O33" s="53"/>
      <c r="P33" s="23"/>
      <c r="Q33" s="24"/>
      <c r="R33" s="5"/>
      <c r="S33" s="25"/>
      <c r="T33" s="9"/>
      <c r="U33" s="25"/>
      <c r="V33" s="26"/>
    </row>
    <row r="34" spans="2:22" ht="18">
      <c r="B34" s="102" t="str">
        <f t="shared" si="0"/>
        <v>H2O</v>
      </c>
      <c r="C34" s="15" t="s">
        <v>808</v>
      </c>
      <c r="D34" s="2" t="s">
        <v>183</v>
      </c>
      <c r="E34" s="36" t="s">
        <v>1072</v>
      </c>
      <c r="F34" s="8"/>
      <c r="G34" s="8"/>
      <c r="H34" s="8"/>
      <c r="I34" s="4"/>
      <c r="J34" s="2"/>
      <c r="K34" s="2"/>
      <c r="L34" s="2"/>
      <c r="M34" s="2" t="s">
        <v>21</v>
      </c>
      <c r="N34" s="2"/>
      <c r="O34" s="57"/>
      <c r="P34" s="17"/>
      <c r="Q34" s="18"/>
      <c r="R34" s="2"/>
      <c r="S34" s="19"/>
      <c r="T34" s="8"/>
      <c r="U34" s="19"/>
      <c r="V34" s="20"/>
    </row>
    <row r="35" spans="2:22">
      <c r="B35" s="102" t="str">
        <f t="shared" si="0"/>
        <v>SiO2</v>
      </c>
      <c r="C35" s="15"/>
      <c r="D35" s="2"/>
      <c r="E35" s="36"/>
      <c r="F35" s="8"/>
      <c r="G35" s="8"/>
      <c r="H35" s="8"/>
      <c r="I35" s="4"/>
      <c r="J35" s="2"/>
      <c r="K35" s="2"/>
      <c r="L35" s="2"/>
      <c r="M35" s="2" t="s">
        <v>140</v>
      </c>
      <c r="N35" s="2"/>
      <c r="O35" s="57"/>
      <c r="P35" s="17"/>
      <c r="Q35" s="18"/>
      <c r="R35" s="2"/>
      <c r="S35" s="19"/>
      <c r="T35" s="8"/>
      <c r="U35" s="19"/>
      <c r="V35" s="20"/>
    </row>
    <row r="36" spans="2:22">
      <c r="B36" s="102">
        <f t="shared" si="0"/>
        <v>0</v>
      </c>
      <c r="C36" s="15"/>
      <c r="D36" s="2"/>
      <c r="E36" s="36"/>
      <c r="F36" s="8"/>
      <c r="G36" s="8"/>
      <c r="H36" s="8"/>
      <c r="I36" s="4"/>
      <c r="J36" s="2"/>
      <c r="K36" s="2"/>
      <c r="L36" s="2"/>
      <c r="M36" s="2"/>
      <c r="N36" s="2"/>
      <c r="O36" s="57"/>
      <c r="P36" s="17"/>
      <c r="Q36" s="18"/>
      <c r="R36" s="2"/>
      <c r="S36" s="19"/>
      <c r="T36" s="8"/>
      <c r="U36" s="19"/>
      <c r="V36" s="20"/>
    </row>
    <row r="37" spans="2:22">
      <c r="B37" s="102">
        <f t="shared" si="0"/>
        <v>0</v>
      </c>
      <c r="C37" s="21"/>
      <c r="D37" s="5"/>
      <c r="E37" s="37"/>
      <c r="F37" s="9"/>
      <c r="G37" s="9"/>
      <c r="H37" s="9"/>
      <c r="I37" s="10"/>
      <c r="J37" s="5"/>
      <c r="K37" s="5"/>
      <c r="L37" s="5"/>
      <c r="M37" s="5"/>
      <c r="N37" s="5"/>
      <c r="O37" s="53"/>
      <c r="P37" s="23"/>
      <c r="Q37" s="24"/>
      <c r="R37" s="5"/>
      <c r="S37" s="25"/>
      <c r="T37" s="9"/>
      <c r="U37" s="25"/>
      <c r="V37" s="26"/>
    </row>
    <row r="38" spans="2:22" s="109" customFormat="1">
      <c r="B38" s="102" t="str">
        <f>IF(M38="H2O", "H2O", IF(M38="silica", "SiO2", IF(M38="dust", "SiO2", IF(M38="CO2", "CO2", IF(M38="glass", "Glass", IF(M38="regolith", "Regolith", M38))))))</f>
        <v>SiO2</v>
      </c>
      <c r="C38" s="91" t="s">
        <v>357</v>
      </c>
      <c r="D38" s="92" t="s">
        <v>177</v>
      </c>
      <c r="E38" s="93"/>
      <c r="F38" s="103"/>
      <c r="G38" s="103"/>
      <c r="H38" s="103"/>
      <c r="I38" s="92"/>
      <c r="J38" s="92"/>
      <c r="K38" s="92"/>
      <c r="L38" s="92"/>
      <c r="M38" s="92" t="s">
        <v>140</v>
      </c>
      <c r="N38" s="92"/>
      <c r="O38" s="104"/>
      <c r="P38" s="105"/>
      <c r="Q38" s="106"/>
      <c r="R38" s="92"/>
      <c r="S38" s="107"/>
      <c r="T38" s="103"/>
      <c r="U38" s="107"/>
      <c r="V38" s="108"/>
    </row>
    <row r="39" spans="2:22" s="109" customFormat="1">
      <c r="B39" s="102">
        <f t="shared" ref="B39:B61" si="1">IF(M39="H2O", "H2O", IF(M39="silica", "SiO2", IF(M39="dust", "SiO2", IF(M39="CO2", "CO2", IF(M39="glass", "Glass", IF(M39="regolith", "Regolith", M39))))))</f>
        <v>0</v>
      </c>
      <c r="C39" s="91"/>
      <c r="D39" s="92"/>
      <c r="E39" s="93"/>
      <c r="F39" s="103"/>
      <c r="G39" s="103"/>
      <c r="H39" s="103"/>
      <c r="I39" s="92"/>
      <c r="J39" s="92"/>
      <c r="K39" s="92"/>
      <c r="L39" s="92"/>
      <c r="M39" s="92"/>
      <c r="N39" s="92"/>
      <c r="O39" s="104"/>
      <c r="P39" s="105"/>
      <c r="Q39" s="106"/>
      <c r="R39" s="92"/>
      <c r="S39" s="107"/>
      <c r="T39" s="103"/>
      <c r="U39" s="107"/>
      <c r="V39" s="108"/>
    </row>
    <row r="40" spans="2:22" s="109" customFormat="1">
      <c r="B40" s="102">
        <f t="shared" si="1"/>
        <v>0</v>
      </c>
      <c r="C40" s="91"/>
      <c r="D40" s="92"/>
      <c r="E40" s="93"/>
      <c r="F40" s="103"/>
      <c r="G40" s="103"/>
      <c r="H40" s="103"/>
      <c r="I40" s="92"/>
      <c r="J40" s="92"/>
      <c r="K40" s="92"/>
      <c r="L40" s="92"/>
      <c r="M40" s="92"/>
      <c r="N40" s="92"/>
      <c r="O40" s="104"/>
      <c r="P40" s="105"/>
      <c r="Q40" s="106"/>
      <c r="R40" s="92"/>
      <c r="S40" s="107"/>
      <c r="T40" s="103"/>
      <c r="U40" s="107"/>
      <c r="V40" s="108"/>
    </row>
    <row r="41" spans="2:22">
      <c r="B41" s="102">
        <f t="shared" si="1"/>
        <v>0</v>
      </c>
      <c r="C41" s="21"/>
      <c r="D41" s="5"/>
      <c r="E41" s="37"/>
      <c r="F41" s="9"/>
      <c r="G41" s="9"/>
      <c r="H41" s="9"/>
      <c r="I41" s="10"/>
      <c r="J41" s="5"/>
      <c r="K41" s="5"/>
      <c r="L41" s="5"/>
      <c r="M41" s="5"/>
      <c r="N41" s="5"/>
      <c r="O41" s="22"/>
      <c r="P41" s="23"/>
      <c r="Q41" s="24"/>
      <c r="R41" s="5"/>
      <c r="S41" s="25"/>
      <c r="T41" s="9"/>
      <c r="U41" s="25"/>
      <c r="V41" s="26"/>
    </row>
    <row r="42" spans="2:22" ht="18">
      <c r="B42" s="102" t="str">
        <f t="shared" si="1"/>
        <v>H2O</v>
      </c>
      <c r="C42" s="15" t="s">
        <v>221</v>
      </c>
      <c r="D42" s="2" t="s">
        <v>177</v>
      </c>
      <c r="E42" s="36"/>
      <c r="F42" s="8"/>
      <c r="G42" s="8"/>
      <c r="H42" s="8"/>
      <c r="I42" s="4"/>
      <c r="J42" s="2"/>
      <c r="K42" s="2"/>
      <c r="L42" s="2"/>
      <c r="M42" s="2" t="s">
        <v>21</v>
      </c>
      <c r="N42" s="2"/>
      <c r="O42" s="16"/>
      <c r="P42" s="17"/>
      <c r="Q42" s="18"/>
      <c r="R42" s="2"/>
      <c r="S42" s="19"/>
      <c r="T42" s="8"/>
      <c r="U42" s="19"/>
      <c r="V42" s="20"/>
    </row>
    <row r="43" spans="2:22">
      <c r="B43" s="102">
        <f t="shared" si="1"/>
        <v>0</v>
      </c>
      <c r="C43" s="15"/>
      <c r="D43" s="2"/>
      <c r="E43" s="36"/>
      <c r="F43" s="8"/>
      <c r="G43" s="8"/>
      <c r="H43" s="8"/>
      <c r="I43" s="4"/>
      <c r="J43" s="2"/>
      <c r="K43" s="2"/>
      <c r="L43" s="2"/>
      <c r="M43" s="2"/>
      <c r="N43" s="2"/>
      <c r="O43" s="16"/>
      <c r="P43" s="17"/>
      <c r="Q43" s="18"/>
      <c r="R43" s="2"/>
      <c r="S43" s="19"/>
      <c r="T43" s="8"/>
      <c r="U43" s="19"/>
      <c r="V43" s="20"/>
    </row>
    <row r="44" spans="2:22">
      <c r="B44" s="102">
        <f t="shared" si="1"/>
        <v>0</v>
      </c>
      <c r="C44" s="15"/>
      <c r="D44" s="2"/>
      <c r="E44" s="36"/>
      <c r="F44" s="8"/>
      <c r="G44" s="8"/>
      <c r="H44" s="8"/>
      <c r="I44" s="4"/>
      <c r="J44" s="2"/>
      <c r="K44" s="2"/>
      <c r="L44" s="2"/>
      <c r="M44" s="2"/>
      <c r="N44" s="2"/>
      <c r="O44" s="16"/>
      <c r="P44" s="17"/>
      <c r="Q44" s="18"/>
      <c r="R44" s="2"/>
      <c r="S44" s="19"/>
      <c r="T44" s="8"/>
      <c r="U44" s="19"/>
      <c r="V44" s="20"/>
    </row>
    <row r="45" spans="2:22">
      <c r="B45" s="102">
        <f t="shared" si="1"/>
        <v>0</v>
      </c>
      <c r="C45" s="21"/>
      <c r="D45" s="5"/>
      <c r="E45" s="37"/>
      <c r="F45" s="9"/>
      <c r="G45" s="9"/>
      <c r="H45" s="9"/>
      <c r="I45" s="10"/>
      <c r="J45" s="5"/>
      <c r="K45" s="5"/>
      <c r="L45" s="5"/>
      <c r="M45" s="5"/>
      <c r="N45" s="5"/>
      <c r="O45" s="22"/>
      <c r="P45" s="23"/>
      <c r="Q45" s="24"/>
      <c r="R45" s="5"/>
      <c r="S45" s="25"/>
      <c r="T45" s="9"/>
      <c r="U45" s="25"/>
      <c r="V45" s="26"/>
    </row>
    <row r="46" spans="2:22">
      <c r="B46" s="102" t="str">
        <f t="shared" si="1"/>
        <v>SiO2</v>
      </c>
      <c r="C46" s="15" t="s">
        <v>358</v>
      </c>
      <c r="D46" s="2" t="s">
        <v>177</v>
      </c>
      <c r="E46" s="36"/>
      <c r="F46" s="8"/>
      <c r="G46" s="8"/>
      <c r="H46" s="8"/>
      <c r="I46" s="4"/>
      <c r="J46" s="2"/>
      <c r="K46" s="2"/>
      <c r="L46" s="2"/>
      <c r="M46" s="2" t="s">
        <v>140</v>
      </c>
      <c r="N46" s="2"/>
      <c r="O46" s="16"/>
      <c r="P46" s="17"/>
      <c r="Q46" s="18"/>
      <c r="R46" s="2"/>
      <c r="S46" s="19"/>
      <c r="T46" s="8"/>
      <c r="U46" s="19"/>
      <c r="V46" s="20"/>
    </row>
    <row r="47" spans="2:22">
      <c r="B47" s="102">
        <f t="shared" si="1"/>
        <v>0</v>
      </c>
      <c r="C47" s="15"/>
      <c r="D47" s="2"/>
      <c r="E47" s="36"/>
      <c r="F47" s="8"/>
      <c r="G47" s="8"/>
      <c r="H47" s="8"/>
      <c r="I47" s="4"/>
      <c r="J47" s="2"/>
      <c r="K47" s="2"/>
      <c r="L47" s="2"/>
      <c r="M47" s="2"/>
      <c r="N47" s="2"/>
      <c r="O47" s="16"/>
      <c r="P47" s="17"/>
      <c r="Q47" s="18"/>
      <c r="R47" s="2"/>
      <c r="S47" s="19"/>
      <c r="T47" s="8"/>
      <c r="U47" s="19"/>
      <c r="V47" s="20"/>
    </row>
    <row r="48" spans="2:22">
      <c r="B48" s="102">
        <f t="shared" si="1"/>
        <v>0</v>
      </c>
      <c r="C48" s="15"/>
      <c r="D48" s="2"/>
      <c r="E48" s="36"/>
      <c r="F48" s="8"/>
      <c r="G48" s="8"/>
      <c r="H48" s="8"/>
      <c r="I48" s="4"/>
      <c r="J48" s="2"/>
      <c r="K48" s="2"/>
      <c r="L48" s="2"/>
      <c r="M48" s="2"/>
      <c r="N48" s="2"/>
      <c r="O48" s="16"/>
      <c r="P48" s="17"/>
      <c r="Q48" s="18"/>
      <c r="R48" s="2"/>
      <c r="S48" s="19"/>
      <c r="T48" s="8"/>
      <c r="U48" s="19"/>
      <c r="V48" s="20"/>
    </row>
    <row r="49" spans="2:22">
      <c r="B49" s="102">
        <f t="shared" si="1"/>
        <v>0</v>
      </c>
      <c r="C49" s="21"/>
      <c r="D49" s="5"/>
      <c r="E49" s="37"/>
      <c r="F49" s="9"/>
      <c r="G49" s="9"/>
      <c r="H49" s="9"/>
      <c r="I49" s="10"/>
      <c r="J49" s="5"/>
      <c r="K49" s="5"/>
      <c r="L49" s="5"/>
      <c r="M49" s="5"/>
      <c r="N49" s="5"/>
      <c r="O49" s="22"/>
      <c r="P49" s="23"/>
      <c r="Q49" s="24"/>
      <c r="R49" s="5"/>
      <c r="S49" s="25"/>
      <c r="T49" s="9"/>
      <c r="U49" s="25"/>
      <c r="V49" s="26"/>
    </row>
    <row r="50" spans="2:22" ht="18">
      <c r="B50" s="102" t="str">
        <f t="shared" si="1"/>
        <v>H2O</v>
      </c>
      <c r="C50" s="15" t="s">
        <v>356</v>
      </c>
      <c r="D50" s="2" t="s">
        <v>185</v>
      </c>
      <c r="E50" s="36"/>
      <c r="F50" s="8"/>
      <c r="G50" s="8"/>
      <c r="H50" s="8"/>
      <c r="I50" s="4"/>
      <c r="J50" s="2"/>
      <c r="K50" s="2"/>
      <c r="L50" s="2"/>
      <c r="M50" s="2" t="s">
        <v>21</v>
      </c>
      <c r="N50" s="2"/>
      <c r="O50" s="16"/>
      <c r="P50" s="17"/>
      <c r="Q50" s="18"/>
      <c r="R50" s="2"/>
      <c r="S50" s="19"/>
      <c r="T50" s="8"/>
      <c r="U50" s="19"/>
      <c r="V50" s="20"/>
    </row>
    <row r="51" spans="2:22">
      <c r="B51" s="102">
        <f t="shared" si="1"/>
        <v>0</v>
      </c>
      <c r="C51" s="15"/>
      <c r="D51" s="2"/>
      <c r="E51" s="36"/>
      <c r="F51" s="8"/>
      <c r="G51" s="8"/>
      <c r="H51" s="8"/>
      <c r="I51" s="4"/>
      <c r="J51" s="2"/>
      <c r="K51" s="2"/>
      <c r="L51" s="2"/>
      <c r="M51" s="2"/>
      <c r="N51" s="2"/>
      <c r="O51" s="16"/>
      <c r="P51" s="17"/>
      <c r="Q51" s="18"/>
      <c r="R51" s="2"/>
      <c r="S51" s="19"/>
      <c r="T51" s="8"/>
      <c r="U51" s="19"/>
      <c r="V51" s="20"/>
    </row>
    <row r="52" spans="2:22">
      <c r="B52" s="102">
        <f t="shared" si="1"/>
        <v>0</v>
      </c>
      <c r="C52" s="15"/>
      <c r="D52" s="2"/>
      <c r="E52" s="36"/>
      <c r="F52" s="8"/>
      <c r="G52" s="8"/>
      <c r="H52" s="8"/>
      <c r="I52" s="4"/>
      <c r="J52" s="2"/>
      <c r="K52" s="2"/>
      <c r="L52" s="2"/>
      <c r="M52" s="2"/>
      <c r="N52" s="2"/>
      <c r="O52" s="16"/>
      <c r="P52" s="17"/>
      <c r="Q52" s="18"/>
      <c r="R52" s="2"/>
      <c r="S52" s="19"/>
      <c r="T52" s="8"/>
      <c r="U52" s="19"/>
      <c r="V52" s="20"/>
    </row>
    <row r="53" spans="2:22">
      <c r="B53" s="102">
        <f t="shared" si="1"/>
        <v>0</v>
      </c>
      <c r="C53" s="21"/>
      <c r="D53" s="5"/>
      <c r="E53" s="37"/>
      <c r="F53" s="9"/>
      <c r="G53" s="9"/>
      <c r="H53" s="9"/>
      <c r="I53" s="10"/>
      <c r="J53" s="5"/>
      <c r="K53" s="5"/>
      <c r="L53" s="5"/>
      <c r="M53" s="5"/>
      <c r="N53" s="5"/>
      <c r="O53" s="22"/>
      <c r="P53" s="23"/>
      <c r="Q53" s="24"/>
      <c r="R53" s="5"/>
      <c r="S53" s="25"/>
      <c r="T53" s="9"/>
      <c r="U53" s="25"/>
      <c r="V53" s="26"/>
    </row>
    <row r="54" spans="2:22" ht="18">
      <c r="B54" s="102" t="str">
        <f t="shared" si="1"/>
        <v>H2O</v>
      </c>
      <c r="C54" s="15" t="s">
        <v>1067</v>
      </c>
      <c r="D54" s="2" t="s">
        <v>166</v>
      </c>
      <c r="E54" s="36" t="s">
        <v>1068</v>
      </c>
      <c r="F54" s="8"/>
      <c r="G54" s="8"/>
      <c r="H54" s="8"/>
      <c r="I54" s="4"/>
      <c r="J54" s="2"/>
      <c r="K54" s="2"/>
      <c r="L54" s="2"/>
      <c r="M54" s="2" t="s">
        <v>21</v>
      </c>
      <c r="N54" s="2"/>
      <c r="O54" s="57"/>
      <c r="P54" s="17"/>
      <c r="Q54" s="18"/>
      <c r="R54" s="2"/>
      <c r="S54" s="19"/>
      <c r="T54" s="8"/>
      <c r="U54" s="19"/>
      <c r="V54" s="20"/>
    </row>
    <row r="55" spans="2:22">
      <c r="B55" s="102" t="str">
        <f t="shared" si="1"/>
        <v>SiO2</v>
      </c>
      <c r="C55" s="15"/>
      <c r="D55" s="2"/>
      <c r="E55" s="36"/>
      <c r="F55" s="8"/>
      <c r="G55" s="8"/>
      <c r="H55" s="8"/>
      <c r="I55" s="4"/>
      <c r="J55" s="2"/>
      <c r="K55" s="2"/>
      <c r="L55" s="2"/>
      <c r="M55" s="2" t="s">
        <v>140</v>
      </c>
      <c r="N55" s="2"/>
      <c r="O55" s="57"/>
      <c r="P55" s="17"/>
      <c r="Q55" s="18"/>
      <c r="R55" s="2"/>
      <c r="S55" s="19"/>
      <c r="T55" s="8"/>
      <c r="U55" s="19"/>
      <c r="V55" s="20"/>
    </row>
    <row r="56" spans="2:22">
      <c r="B56" s="102">
        <f t="shared" si="1"/>
        <v>0</v>
      </c>
      <c r="C56" s="15"/>
      <c r="D56" s="2"/>
      <c r="E56" s="36"/>
      <c r="F56" s="8"/>
      <c r="G56" s="8"/>
      <c r="H56" s="8"/>
      <c r="I56" s="4"/>
      <c r="J56" s="2"/>
      <c r="K56" s="2"/>
      <c r="L56" s="2"/>
      <c r="M56" s="2"/>
      <c r="N56" s="2"/>
      <c r="O56" s="57"/>
      <c r="P56" s="17"/>
      <c r="Q56" s="18"/>
      <c r="R56" s="2"/>
      <c r="S56" s="19"/>
      <c r="T56" s="8"/>
      <c r="U56" s="19"/>
      <c r="V56" s="20"/>
    </row>
    <row r="57" spans="2:22">
      <c r="B57" s="102">
        <f t="shared" si="1"/>
        <v>0</v>
      </c>
      <c r="C57" s="21"/>
      <c r="D57" s="5"/>
      <c r="E57" s="37"/>
      <c r="F57" s="9"/>
      <c r="G57" s="9"/>
      <c r="H57" s="9"/>
      <c r="I57" s="10"/>
      <c r="J57" s="5"/>
      <c r="K57" s="5"/>
      <c r="L57" s="5"/>
      <c r="M57" s="5"/>
      <c r="N57" s="5"/>
      <c r="O57" s="53"/>
      <c r="P57" s="23"/>
      <c r="Q57" s="24"/>
      <c r="R57" s="5"/>
      <c r="S57" s="25"/>
      <c r="T57" s="9"/>
      <c r="U57" s="25"/>
      <c r="V57" s="26"/>
    </row>
    <row r="58" spans="2:22" ht="18">
      <c r="B58" s="102" t="str">
        <f t="shared" si="1"/>
        <v>H2O</v>
      </c>
      <c r="C58" s="15" t="s">
        <v>184</v>
      </c>
      <c r="D58" s="2" t="s">
        <v>143</v>
      </c>
      <c r="E58" s="36"/>
      <c r="F58" s="8"/>
      <c r="G58" s="8"/>
      <c r="H58" s="8"/>
      <c r="I58" s="4"/>
      <c r="J58" s="2"/>
      <c r="K58" s="2"/>
      <c r="L58" s="2"/>
      <c r="M58" s="2" t="s">
        <v>21</v>
      </c>
      <c r="N58" s="2"/>
      <c r="O58" s="16"/>
      <c r="P58" s="17"/>
      <c r="Q58" s="18"/>
      <c r="R58" s="2"/>
      <c r="S58" s="19"/>
      <c r="T58" s="8"/>
      <c r="U58" s="19"/>
      <c r="V58" s="20"/>
    </row>
    <row r="59" spans="2:22">
      <c r="B59" s="102">
        <f t="shared" si="1"/>
        <v>0</v>
      </c>
      <c r="C59" s="15"/>
      <c r="D59" s="2"/>
      <c r="E59" s="36"/>
      <c r="F59" s="8"/>
      <c r="G59" s="8"/>
      <c r="H59" s="8"/>
      <c r="I59" s="4"/>
      <c r="J59" s="2"/>
      <c r="K59" s="2"/>
      <c r="L59" s="2"/>
      <c r="M59" s="2"/>
      <c r="N59" s="2"/>
      <c r="O59" s="16"/>
      <c r="P59" s="17"/>
      <c r="Q59" s="18"/>
      <c r="R59" s="2"/>
      <c r="S59" s="19"/>
      <c r="T59" s="8"/>
      <c r="U59" s="19"/>
      <c r="V59" s="20"/>
    </row>
    <row r="60" spans="2:22">
      <c r="B60" s="102">
        <f t="shared" si="1"/>
        <v>0</v>
      </c>
      <c r="C60" s="15"/>
      <c r="D60" s="2"/>
      <c r="E60" s="36"/>
      <c r="F60" s="8"/>
      <c r="G60" s="8"/>
      <c r="H60" s="8"/>
      <c r="I60" s="4"/>
      <c r="J60" s="2"/>
      <c r="K60" s="2"/>
      <c r="L60" s="2"/>
      <c r="M60" s="2"/>
      <c r="N60" s="2"/>
      <c r="O60" s="16"/>
      <c r="P60" s="17"/>
      <c r="Q60" s="18"/>
      <c r="R60" s="2"/>
      <c r="S60" s="19"/>
      <c r="T60" s="8"/>
      <c r="U60" s="19"/>
      <c r="V60" s="20"/>
    </row>
    <row r="61" spans="2:22">
      <c r="B61" s="102">
        <f t="shared" si="1"/>
        <v>0</v>
      </c>
      <c r="C61" s="21"/>
      <c r="D61" s="5"/>
      <c r="E61" s="37"/>
      <c r="F61" s="9"/>
      <c r="G61" s="9"/>
      <c r="H61" s="9"/>
      <c r="I61" s="10"/>
      <c r="J61" s="5"/>
      <c r="K61" s="5"/>
      <c r="L61" s="5"/>
      <c r="M61" s="5"/>
      <c r="N61" s="5"/>
      <c r="O61" s="22"/>
      <c r="P61" s="23"/>
      <c r="Q61" s="24"/>
      <c r="R61" s="5"/>
      <c r="S61" s="25"/>
      <c r="T61" s="9"/>
      <c r="U61" s="25"/>
      <c r="V61" s="26"/>
    </row>
    <row r="62" spans="2:22" s="18" customFormat="1">
      <c r="B62" s="59"/>
      <c r="I62" s="55"/>
      <c r="O62" s="56"/>
      <c r="P62" s="56"/>
    </row>
  </sheetData>
  <mergeCells count="4">
    <mergeCell ref="F3:P3"/>
    <mergeCell ref="Q3:V3"/>
    <mergeCell ref="S4:T4"/>
    <mergeCell ref="U4:V4"/>
  </mergeCells>
  <conditionalFormatting sqref="B62">
    <cfRule type="cellIs" dxfId="64" priority="351" operator="equal">
      <formula>"glass"</formula>
    </cfRule>
  </conditionalFormatting>
  <conditionalFormatting sqref="B62">
    <cfRule type="cellIs" dxfId="63" priority="352" operator="equal">
      <formula>"CO2"</formula>
    </cfRule>
    <cfRule type="cellIs" dxfId="62" priority="353" operator="equal">
      <formula>"SiO2"</formula>
    </cfRule>
    <cfRule type="cellIs" dxfId="61" priority="354" operator="equal">
      <formula>"H2O"</formula>
    </cfRule>
    <cfRule type="cellIs" dxfId="60" priority="355" operator="equal">
      <formula>0</formula>
    </cfRule>
  </conditionalFormatting>
  <conditionalFormatting sqref="B62">
    <cfRule type="cellIs" dxfId="59" priority="345" operator="equal">
      <formula>"Regolith"</formula>
    </cfRule>
    <cfRule type="cellIs" dxfId="58" priority="347" operator="equal">
      <formula>"CO2"</formula>
    </cfRule>
    <cfRule type="cellIs" dxfId="57" priority="348" operator="equal">
      <formula>"SiO2"</formula>
    </cfRule>
    <cfRule type="cellIs" dxfId="56" priority="349" operator="equal">
      <formula>"H2O"</formula>
    </cfRule>
    <cfRule type="cellIs" dxfId="55" priority="350" operator="equal">
      <formula>0</formula>
    </cfRule>
  </conditionalFormatting>
  <conditionalFormatting sqref="B62">
    <cfRule type="cellIs" dxfId="54" priority="346" operator="equal">
      <formula>"glass"</formula>
    </cfRule>
  </conditionalFormatting>
  <conditionalFormatting sqref="B38:B61">
    <cfRule type="cellIs" dxfId="53" priority="78" operator="equal">
      <formula>"glass"</formula>
    </cfRule>
  </conditionalFormatting>
  <conditionalFormatting sqref="B38:B61">
    <cfRule type="cellIs" dxfId="52" priority="73" operator="equal">
      <formula>"Regolith"</formula>
    </cfRule>
    <cfRule type="cellIs" dxfId="51" priority="74" operator="equal">
      <formula>"CO2"</formula>
    </cfRule>
    <cfRule type="cellIs" dxfId="50" priority="75" operator="equal">
      <formula>"SiO2"</formula>
    </cfRule>
    <cfRule type="cellIs" dxfId="49" priority="76" operator="equal">
      <formula>"H2O"</formula>
    </cfRule>
    <cfRule type="cellIs" dxfId="48" priority="77" operator="equal">
      <formula>0</formula>
    </cfRule>
  </conditionalFormatting>
  <conditionalFormatting sqref="B9">
    <cfRule type="cellIs" dxfId="47" priority="30" operator="equal">
      <formula>"glass"</formula>
    </cfRule>
  </conditionalFormatting>
  <conditionalFormatting sqref="B9">
    <cfRule type="cellIs" dxfId="46" priority="25" operator="equal">
      <formula>"Regolith"</formula>
    </cfRule>
    <cfRule type="cellIs" dxfId="45" priority="26" operator="equal">
      <formula>"CO2"</formula>
    </cfRule>
    <cfRule type="cellIs" dxfId="44" priority="27" operator="equal">
      <formula>"SiO2"</formula>
    </cfRule>
    <cfRule type="cellIs" dxfId="43" priority="28" operator="equal">
      <formula>"H2O"</formula>
    </cfRule>
    <cfRule type="cellIs" dxfId="42" priority="29" operator="equal">
      <formula>0</formula>
    </cfRule>
  </conditionalFormatting>
  <conditionalFormatting sqref="B6:B8 B18:B20 B14:B16 B10:B12 B22:B37">
    <cfRule type="cellIs" dxfId="41" priority="54" operator="equal">
      <formula>"glass"</formula>
    </cfRule>
  </conditionalFormatting>
  <conditionalFormatting sqref="B6:B8 B18:B20 B14:B16 B10:B12 B22:B37">
    <cfRule type="cellIs" dxfId="40" priority="49" operator="equal">
      <formula>"Regolith"</formula>
    </cfRule>
    <cfRule type="cellIs" dxfId="39" priority="50" operator="equal">
      <formula>"CO2"</formula>
    </cfRule>
    <cfRule type="cellIs" dxfId="38" priority="51" operator="equal">
      <formula>"SiO2"</formula>
    </cfRule>
    <cfRule type="cellIs" dxfId="37" priority="52" operator="equal">
      <formula>"H2O"</formula>
    </cfRule>
    <cfRule type="cellIs" dxfId="36" priority="53" operator="equal">
      <formula>0</formula>
    </cfRule>
  </conditionalFormatting>
  <conditionalFormatting sqref="B21">
    <cfRule type="cellIs" dxfId="35" priority="48" operator="equal">
      <formula>"glass"</formula>
    </cfRule>
  </conditionalFormatting>
  <conditionalFormatting sqref="B21">
    <cfRule type="cellIs" dxfId="34" priority="43" operator="equal">
      <formula>"Regolith"</formula>
    </cfRule>
    <cfRule type="cellIs" dxfId="33" priority="44" operator="equal">
      <formula>"CO2"</formula>
    </cfRule>
    <cfRule type="cellIs" dxfId="32" priority="45" operator="equal">
      <formula>"SiO2"</formula>
    </cfRule>
    <cfRule type="cellIs" dxfId="31" priority="46" operator="equal">
      <formula>"H2O"</formula>
    </cfRule>
    <cfRule type="cellIs" dxfId="30" priority="47" operator="equal">
      <formula>0</formula>
    </cfRule>
  </conditionalFormatting>
  <conditionalFormatting sqref="B17">
    <cfRule type="cellIs" dxfId="29" priority="42" operator="equal">
      <formula>"glass"</formula>
    </cfRule>
  </conditionalFormatting>
  <conditionalFormatting sqref="B17">
    <cfRule type="cellIs" dxfId="28" priority="37" operator="equal">
      <formula>"Regolith"</formula>
    </cfRule>
    <cfRule type="cellIs" dxfId="27" priority="38" operator="equal">
      <formula>"CO2"</formula>
    </cfRule>
    <cfRule type="cellIs" dxfId="26" priority="39" operator="equal">
      <formula>"SiO2"</formula>
    </cfRule>
    <cfRule type="cellIs" dxfId="25" priority="40" operator="equal">
      <formula>"H2O"</formula>
    </cfRule>
    <cfRule type="cellIs" dxfId="24" priority="41" operator="equal">
      <formula>0</formula>
    </cfRule>
  </conditionalFormatting>
  <conditionalFormatting sqref="B13">
    <cfRule type="cellIs" dxfId="23" priority="36" operator="equal">
      <formula>"glass"</formula>
    </cfRule>
  </conditionalFormatting>
  <conditionalFormatting sqref="B13">
    <cfRule type="cellIs" dxfId="22" priority="31" operator="equal">
      <formula>"Regolith"</formula>
    </cfRule>
    <cfRule type="cellIs" dxfId="21" priority="32" operator="equal">
      <formula>"CO2"</formula>
    </cfRule>
    <cfRule type="cellIs" dxfId="20" priority="33" operator="equal">
      <formula>"SiO2"</formula>
    </cfRule>
    <cfRule type="cellIs" dxfId="19" priority="34" operator="equal">
      <formula>"H2O"</formula>
    </cfRule>
    <cfRule type="cellIs" dxfId="18" priority="35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67"/>
  <sheetViews>
    <sheetView workbookViewId="0">
      <pane xSplit="5" ySplit="5" topLeftCell="X6" activePane="bottomRight" state="frozen"/>
      <selection pane="topRight" activeCell="F1" sqref="F1"/>
      <selection pane="bottomLeft" activeCell="A6" sqref="A6"/>
      <selection pane="bottomRight" activeCell="E69" sqref="E69"/>
    </sheetView>
  </sheetViews>
  <sheetFormatPr defaultRowHeight="15"/>
  <cols>
    <col min="1" max="1" width="3.140625" style="1" customWidth="1"/>
    <col min="2" max="2" width="13.85546875" style="49" bestFit="1" customWidth="1"/>
    <col min="3" max="3" width="13.5703125" style="1" bestFit="1" customWidth="1"/>
    <col min="4" max="4" width="4.85546875" style="1" bestFit="1" customWidth="1"/>
    <col min="5" max="5" width="13.28515625" style="1" customWidth="1"/>
    <col min="6" max="6" width="57" style="1" bestFit="1" customWidth="1"/>
    <col min="7" max="7" width="46.42578125" style="1" bestFit="1" customWidth="1"/>
    <col min="8" max="8" width="44.28515625" style="1" customWidth="1"/>
    <col min="9" max="9" width="63.85546875" style="1" customWidth="1"/>
    <col min="10" max="10" width="40" style="1" bestFit="1" customWidth="1"/>
    <col min="11" max="11" width="12" style="1" bestFit="1" customWidth="1"/>
    <col min="12" max="12" width="53.85546875" style="1" bestFit="1" customWidth="1"/>
    <col min="13" max="13" width="29.85546875" style="1" customWidth="1"/>
    <col min="14" max="14" width="63.85546875" style="1" bestFit="1" customWidth="1"/>
    <col min="15" max="15" width="43.42578125" style="27" bestFit="1" customWidth="1"/>
    <col min="16" max="16" width="34.5703125" style="27" bestFit="1" customWidth="1"/>
    <col min="17" max="17" width="60" style="1" bestFit="1" customWidth="1"/>
    <col min="18" max="18" width="112.140625" style="1" customWidth="1"/>
    <col min="19" max="19" width="68.28515625" style="1" customWidth="1"/>
    <col min="20" max="20" width="51" style="1" customWidth="1"/>
    <col min="21" max="21" width="54.7109375" style="1" bestFit="1" customWidth="1"/>
    <col min="22" max="23" width="52" style="1" bestFit="1" customWidth="1"/>
    <col min="24" max="24" width="9.140625" style="1"/>
    <col min="25" max="25" width="22" style="141" bestFit="1" customWidth="1"/>
    <col min="26" max="27" width="9.140625" style="141"/>
    <col min="28" max="16384" width="9.140625" style="1"/>
  </cols>
  <sheetData>
    <row r="1" spans="2:27">
      <c r="O1" s="1"/>
      <c r="P1" s="1"/>
    </row>
    <row r="3" spans="2:27">
      <c r="C3" s="60" t="s">
        <v>0</v>
      </c>
      <c r="D3" s="61"/>
      <c r="E3" s="62"/>
      <c r="F3" s="239" t="s">
        <v>4</v>
      </c>
      <c r="G3" s="239"/>
      <c r="H3" s="239"/>
      <c r="I3" s="239"/>
      <c r="J3" s="239"/>
      <c r="K3" s="239"/>
      <c r="L3" s="239"/>
      <c r="M3" s="239"/>
      <c r="N3" s="239"/>
      <c r="O3" s="239"/>
      <c r="P3" s="240"/>
      <c r="Q3" s="234" t="s">
        <v>10</v>
      </c>
      <c r="R3" s="234"/>
      <c r="S3" s="234"/>
      <c r="T3" s="234"/>
      <c r="U3" s="234"/>
      <c r="V3" s="234"/>
      <c r="W3" s="235"/>
    </row>
    <row r="4" spans="2:27">
      <c r="C4" s="69" t="s">
        <v>1</v>
      </c>
      <c r="D4" s="70" t="s">
        <v>2</v>
      </c>
      <c r="E4" s="71" t="s">
        <v>3</v>
      </c>
      <c r="F4" s="7" t="s">
        <v>47</v>
      </c>
      <c r="G4" s="7" t="s">
        <v>92</v>
      </c>
      <c r="H4" s="7" t="s">
        <v>5</v>
      </c>
      <c r="I4" s="6" t="s">
        <v>6</v>
      </c>
      <c r="J4" s="6" t="s">
        <v>87</v>
      </c>
      <c r="K4" s="6" t="s">
        <v>40</v>
      </c>
      <c r="L4" s="6" t="s">
        <v>29</v>
      </c>
      <c r="M4" s="6" t="s">
        <v>7</v>
      </c>
      <c r="N4" s="6" t="s">
        <v>8</v>
      </c>
      <c r="O4" s="11" t="s">
        <v>9</v>
      </c>
      <c r="P4" s="12" t="s">
        <v>58</v>
      </c>
      <c r="Q4" s="13" t="s">
        <v>12</v>
      </c>
      <c r="R4" s="14" t="s">
        <v>11</v>
      </c>
      <c r="S4" s="238" t="s">
        <v>13</v>
      </c>
      <c r="T4" s="238"/>
      <c r="U4" s="153" t="s">
        <v>508</v>
      </c>
      <c r="V4" s="236" t="s">
        <v>14</v>
      </c>
      <c r="W4" s="237"/>
      <c r="Y4" s="141" t="s">
        <v>148</v>
      </c>
      <c r="Z4" s="142">
        <f>COUNTA(Z5:Z67)+COUNTA(AA5:AA67)-2</f>
        <v>0</v>
      </c>
    </row>
    <row r="5" spans="2:27" ht="15.75" thickBot="1">
      <c r="C5" s="72"/>
      <c r="D5" s="73"/>
      <c r="E5" s="74"/>
      <c r="F5" s="38"/>
      <c r="G5" s="38"/>
      <c r="H5" s="38" t="s">
        <v>15</v>
      </c>
      <c r="I5" s="39" t="s">
        <v>16</v>
      </c>
      <c r="J5" s="39" t="s">
        <v>22</v>
      </c>
      <c r="K5" s="39"/>
      <c r="L5" s="39" t="s">
        <v>27</v>
      </c>
      <c r="M5" s="39"/>
      <c r="N5" s="39"/>
      <c r="O5" s="40"/>
      <c r="P5" s="41"/>
      <c r="Q5" s="42"/>
      <c r="R5" s="43"/>
      <c r="S5" s="44" t="s">
        <v>25</v>
      </c>
      <c r="T5" s="45" t="s">
        <v>26</v>
      </c>
      <c r="U5" s="154"/>
      <c r="V5" s="46" t="s">
        <v>17</v>
      </c>
      <c r="W5" s="47" t="s">
        <v>18</v>
      </c>
      <c r="Y5" s="141" t="s">
        <v>176</v>
      </c>
      <c r="Z5" s="141" t="s">
        <v>175</v>
      </c>
      <c r="AA5" s="141" t="s">
        <v>182</v>
      </c>
    </row>
    <row r="6" spans="2:27" ht="15.75" thickTop="1">
      <c r="B6" s="49" t="str">
        <f t="shared" ref="B6:B67" si="0">IF(M6="H2O", "H2O", IF(M6="silica", "SiO2", IF(M6="dust", "SiO2", IF(M6="SiO2", "SiO2", IF(M6="CO2", "CO2", IF(M6="glass", "Glass", IF(M6="regolith", "Regolith", M6)))))))</f>
        <v>SiO2</v>
      </c>
      <c r="C6" s="91" t="s">
        <v>142</v>
      </c>
      <c r="D6" s="92" t="s">
        <v>177</v>
      </c>
      <c r="E6" s="93"/>
      <c r="F6" s="8"/>
      <c r="G6" s="8"/>
      <c r="H6" s="8"/>
      <c r="I6" s="4"/>
      <c r="J6" s="2"/>
      <c r="K6" s="2"/>
      <c r="L6" s="2"/>
      <c r="M6" s="2" t="s">
        <v>140</v>
      </c>
      <c r="N6" s="2"/>
      <c r="O6" s="57"/>
      <c r="P6" s="17"/>
      <c r="Q6" s="18"/>
      <c r="R6" s="2"/>
      <c r="S6" s="19"/>
      <c r="T6" s="8"/>
      <c r="U6" s="18"/>
      <c r="V6" s="19"/>
      <c r="W6" s="20"/>
    </row>
    <row r="7" spans="2:27">
      <c r="B7" s="49">
        <f t="shared" si="0"/>
        <v>0</v>
      </c>
      <c r="C7" s="91"/>
      <c r="D7" s="92"/>
      <c r="E7" s="93"/>
      <c r="F7" s="8"/>
      <c r="G7" s="8"/>
      <c r="H7" s="8"/>
      <c r="I7" s="4"/>
      <c r="J7" s="2"/>
      <c r="K7" s="2"/>
      <c r="L7" s="2"/>
      <c r="M7" s="2"/>
      <c r="N7" s="2"/>
      <c r="O7" s="57"/>
      <c r="P7" s="17"/>
      <c r="Q7" s="18"/>
      <c r="R7" s="2"/>
      <c r="S7" s="19"/>
      <c r="T7" s="8"/>
      <c r="U7" s="18"/>
      <c r="V7" s="19"/>
      <c r="W7" s="20"/>
    </row>
    <row r="8" spans="2:27">
      <c r="B8" s="49">
        <f t="shared" si="0"/>
        <v>0</v>
      </c>
      <c r="C8" s="91"/>
      <c r="D8" s="92"/>
      <c r="E8" s="93"/>
      <c r="F8" s="8"/>
      <c r="G8" s="8"/>
      <c r="H8" s="8"/>
      <c r="I8" s="4"/>
      <c r="J8" s="2"/>
      <c r="K8" s="2"/>
      <c r="L8" s="2"/>
      <c r="M8" s="2"/>
      <c r="N8" s="2"/>
      <c r="O8" s="57"/>
      <c r="P8" s="17"/>
      <c r="Q8" s="18"/>
      <c r="R8" s="2"/>
      <c r="S8" s="19"/>
      <c r="T8" s="8"/>
      <c r="U8" s="18"/>
      <c r="V8" s="19"/>
      <c r="W8" s="20"/>
    </row>
    <row r="9" spans="2:27">
      <c r="B9" s="49">
        <f t="shared" si="0"/>
        <v>0</v>
      </c>
      <c r="C9" s="99"/>
      <c r="D9" s="100"/>
      <c r="E9" s="101"/>
      <c r="F9" s="9"/>
      <c r="G9" s="9"/>
      <c r="H9" s="9"/>
      <c r="I9" s="10"/>
      <c r="J9" s="5"/>
      <c r="K9" s="5"/>
      <c r="L9" s="5"/>
      <c r="M9" s="5"/>
      <c r="N9" s="5"/>
      <c r="O9" s="53"/>
      <c r="P9" s="23"/>
      <c r="Q9" s="24"/>
      <c r="R9" s="5"/>
      <c r="S9" s="25"/>
      <c r="T9" s="9"/>
      <c r="U9" s="24"/>
      <c r="V9" s="25"/>
      <c r="W9" s="26"/>
    </row>
    <row r="10" spans="2:27" ht="18.75">
      <c r="B10" s="49" t="str">
        <f t="shared" si="0"/>
        <v>SiO2</v>
      </c>
      <c r="C10" s="63" t="s">
        <v>142</v>
      </c>
      <c r="D10" s="64" t="s">
        <v>138</v>
      </c>
      <c r="E10" s="65" t="s">
        <v>694</v>
      </c>
      <c r="F10" s="8" t="s">
        <v>753</v>
      </c>
      <c r="G10" s="8"/>
      <c r="H10" s="8" t="s">
        <v>672</v>
      </c>
      <c r="I10" s="4"/>
      <c r="J10" s="2" t="s">
        <v>666</v>
      </c>
      <c r="K10" s="2" t="s">
        <v>41</v>
      </c>
      <c r="L10" s="2" t="s">
        <v>665</v>
      </c>
      <c r="M10" s="2" t="s">
        <v>457</v>
      </c>
      <c r="N10" s="2" t="s">
        <v>446</v>
      </c>
      <c r="O10" s="57"/>
      <c r="P10" s="17"/>
      <c r="Q10" s="18" t="s">
        <v>661</v>
      </c>
      <c r="R10" s="2"/>
      <c r="S10" s="19" t="s">
        <v>674</v>
      </c>
      <c r="T10" s="8"/>
      <c r="U10" s="18" t="s">
        <v>686</v>
      </c>
      <c r="V10" s="19"/>
      <c r="W10" s="20"/>
    </row>
    <row r="11" spans="2:27" ht="18.75">
      <c r="B11" s="49" t="str">
        <f t="shared" si="0"/>
        <v>SiO2</v>
      </c>
      <c r="C11" s="63"/>
      <c r="D11" s="64"/>
      <c r="E11" s="65"/>
      <c r="F11" s="8"/>
      <c r="G11" s="8"/>
      <c r="H11" s="8"/>
      <c r="I11" s="4"/>
      <c r="J11" s="2" t="s">
        <v>667</v>
      </c>
      <c r="K11" s="2" t="s">
        <v>658</v>
      </c>
      <c r="L11" s="2" t="s">
        <v>682</v>
      </c>
      <c r="M11" s="2" t="s">
        <v>457</v>
      </c>
      <c r="N11" s="2"/>
      <c r="O11" s="57"/>
      <c r="P11" s="17"/>
      <c r="Q11" s="18" t="s">
        <v>662</v>
      </c>
      <c r="R11" s="2"/>
      <c r="S11" s="19" t="s">
        <v>678</v>
      </c>
      <c r="T11" s="8"/>
      <c r="U11" s="18" t="s">
        <v>687</v>
      </c>
      <c r="V11" s="19"/>
      <c r="W11" s="20"/>
    </row>
    <row r="12" spans="2:27" ht="18.75">
      <c r="B12" s="49" t="str">
        <f t="shared" si="0"/>
        <v>ZrSiO4</v>
      </c>
      <c r="C12" s="63"/>
      <c r="D12" s="64"/>
      <c r="E12" s="65"/>
      <c r="F12" s="8"/>
      <c r="G12" s="8"/>
      <c r="H12" s="8"/>
      <c r="I12" s="4"/>
      <c r="J12" s="2" t="s">
        <v>668</v>
      </c>
      <c r="K12" s="2" t="s">
        <v>658</v>
      </c>
      <c r="L12" s="2"/>
      <c r="M12" s="2" t="s">
        <v>456</v>
      </c>
      <c r="N12" s="2"/>
      <c r="O12" s="57"/>
      <c r="P12" s="17"/>
      <c r="Q12" s="18" t="s">
        <v>663</v>
      </c>
      <c r="R12" s="2"/>
      <c r="S12" s="19" t="s">
        <v>679</v>
      </c>
      <c r="T12" s="8"/>
      <c r="U12" s="18" t="s">
        <v>688</v>
      </c>
      <c r="V12" s="19"/>
      <c r="W12" s="20"/>
    </row>
    <row r="13" spans="2:27" ht="17.25">
      <c r="B13" s="49" t="str">
        <f t="shared" si="0"/>
        <v>C (diamond)</v>
      </c>
      <c r="C13" s="63"/>
      <c r="D13" s="64"/>
      <c r="E13" s="65"/>
      <c r="F13" s="8"/>
      <c r="G13" s="8"/>
      <c r="H13" s="8"/>
      <c r="I13" s="4"/>
      <c r="J13" s="2" t="s">
        <v>669</v>
      </c>
      <c r="K13" s="2" t="s">
        <v>658</v>
      </c>
      <c r="L13" s="2"/>
      <c r="M13" s="2" t="s">
        <v>659</v>
      </c>
      <c r="N13" s="2"/>
      <c r="O13" s="57"/>
      <c r="P13" s="17"/>
      <c r="Q13" s="18" t="s">
        <v>664</v>
      </c>
      <c r="R13" s="2"/>
      <c r="S13" s="19" t="s">
        <v>680</v>
      </c>
      <c r="T13" s="8"/>
      <c r="U13" s="18" t="s">
        <v>689</v>
      </c>
      <c r="V13" s="19"/>
      <c r="W13" s="20"/>
    </row>
    <row r="14" spans="2:27" ht="18.75">
      <c r="B14" s="49" t="str">
        <f t="shared" si="0"/>
        <v>MgSiO3</v>
      </c>
      <c r="C14" s="63"/>
      <c r="D14" s="64"/>
      <c r="E14" s="65"/>
      <c r="F14" s="8"/>
      <c r="G14" s="8"/>
      <c r="H14" s="8"/>
      <c r="I14" s="4"/>
      <c r="J14" s="2" t="s">
        <v>670</v>
      </c>
      <c r="K14" s="2" t="s">
        <v>658</v>
      </c>
      <c r="L14" s="2"/>
      <c r="M14" s="2" t="s">
        <v>660</v>
      </c>
      <c r="N14" s="2"/>
      <c r="O14" s="57"/>
      <c r="P14" s="17"/>
      <c r="Q14" s="18" t="s">
        <v>673</v>
      </c>
      <c r="R14" s="2"/>
      <c r="S14" s="19" t="s">
        <v>681</v>
      </c>
      <c r="T14" s="8"/>
      <c r="U14" s="18" t="s">
        <v>690</v>
      </c>
      <c r="V14" s="19"/>
      <c r="W14" s="20"/>
    </row>
    <row r="15" spans="2:27">
      <c r="B15" s="49">
        <f t="shared" si="0"/>
        <v>0</v>
      </c>
      <c r="C15" s="63"/>
      <c r="D15" s="64"/>
      <c r="E15" s="65"/>
      <c r="F15" s="8"/>
      <c r="G15" s="8"/>
      <c r="H15" s="8"/>
      <c r="I15" s="4"/>
      <c r="J15" s="2"/>
      <c r="K15" s="2"/>
      <c r="L15" s="2"/>
      <c r="M15" s="2"/>
      <c r="N15" s="2"/>
      <c r="O15" s="57"/>
      <c r="P15" s="17"/>
      <c r="Q15" s="18" t="s">
        <v>676</v>
      </c>
      <c r="R15" s="2"/>
      <c r="S15" s="19"/>
      <c r="T15" s="8"/>
      <c r="U15" s="18"/>
      <c r="V15" s="19"/>
      <c r="W15" s="20"/>
    </row>
    <row r="16" spans="2:27">
      <c r="B16" s="49">
        <f t="shared" si="0"/>
        <v>0</v>
      </c>
      <c r="C16" s="63"/>
      <c r="D16" s="64"/>
      <c r="E16" s="65"/>
      <c r="F16" s="8"/>
      <c r="G16" s="8"/>
      <c r="H16" s="8"/>
      <c r="I16" s="4"/>
      <c r="J16" s="2"/>
      <c r="K16" s="2"/>
      <c r="L16" s="2"/>
      <c r="M16" s="2"/>
      <c r="N16" s="2"/>
      <c r="O16" s="57"/>
      <c r="P16" s="17"/>
      <c r="Q16" s="18" t="s">
        <v>675</v>
      </c>
      <c r="R16" s="2"/>
      <c r="S16" s="19"/>
      <c r="T16" s="8"/>
      <c r="U16" s="18"/>
      <c r="V16" s="19"/>
      <c r="W16" s="20"/>
    </row>
    <row r="17" spans="2:23">
      <c r="B17" s="49">
        <f t="shared" si="0"/>
        <v>0</v>
      </c>
      <c r="C17" s="63"/>
      <c r="D17" s="64"/>
      <c r="E17" s="65"/>
      <c r="F17" s="8"/>
      <c r="G17" s="8"/>
      <c r="H17" s="8"/>
      <c r="I17" s="4"/>
      <c r="J17" s="2"/>
      <c r="K17" s="2"/>
      <c r="L17" s="2"/>
      <c r="M17" s="2"/>
      <c r="N17" s="2"/>
      <c r="O17" s="57"/>
      <c r="P17" s="17"/>
      <c r="Q17" s="18" t="s">
        <v>677</v>
      </c>
      <c r="R17" s="2"/>
      <c r="S17" s="19"/>
      <c r="T17" s="8"/>
      <c r="U17" s="18"/>
      <c r="V17" s="19"/>
      <c r="W17" s="20"/>
    </row>
    <row r="18" spans="2:23">
      <c r="B18" s="49">
        <f t="shared" si="0"/>
        <v>0</v>
      </c>
      <c r="C18" s="63"/>
      <c r="D18" s="64"/>
      <c r="E18" s="65"/>
      <c r="F18" s="8"/>
      <c r="G18" s="8"/>
      <c r="H18" s="8"/>
      <c r="I18" s="4"/>
      <c r="J18" s="2"/>
      <c r="K18" s="2"/>
      <c r="L18" s="2"/>
      <c r="M18" s="2"/>
      <c r="N18" s="2"/>
      <c r="O18" s="57"/>
      <c r="P18" s="17"/>
      <c r="Q18" s="18" t="s">
        <v>683</v>
      </c>
      <c r="R18" s="2"/>
      <c r="S18" s="19"/>
      <c r="T18" s="8"/>
      <c r="U18" s="18"/>
      <c r="V18" s="19"/>
      <c r="W18" s="20"/>
    </row>
    <row r="19" spans="2:23">
      <c r="B19" s="49">
        <f t="shared" si="0"/>
        <v>0</v>
      </c>
      <c r="C19" s="63"/>
      <c r="D19" s="64"/>
      <c r="E19" s="65"/>
      <c r="F19" s="8"/>
      <c r="G19" s="8"/>
      <c r="H19" s="8"/>
      <c r="I19" s="4"/>
      <c r="J19" s="2"/>
      <c r="K19" s="2"/>
      <c r="L19" s="2"/>
      <c r="M19" s="2"/>
      <c r="N19" s="2"/>
      <c r="O19" s="57"/>
      <c r="P19" s="17"/>
      <c r="Q19" s="18" t="s">
        <v>684</v>
      </c>
      <c r="R19" s="2"/>
      <c r="S19" s="19"/>
      <c r="T19" s="8"/>
      <c r="U19" s="18"/>
      <c r="V19" s="19"/>
      <c r="W19" s="20"/>
    </row>
    <row r="20" spans="2:23">
      <c r="B20" s="49">
        <f t="shared" si="0"/>
        <v>0</v>
      </c>
      <c r="C20" s="63"/>
      <c r="D20" s="64"/>
      <c r="E20" s="65"/>
      <c r="F20" s="8"/>
      <c r="G20" s="8"/>
      <c r="H20" s="8"/>
      <c r="I20" s="4"/>
      <c r="J20" s="2"/>
      <c r="K20" s="2"/>
      <c r="L20" s="2"/>
      <c r="M20" s="2"/>
      <c r="N20" s="2"/>
      <c r="O20" s="57"/>
      <c r="P20" s="17"/>
      <c r="Q20" s="18" t="s">
        <v>685</v>
      </c>
      <c r="R20" s="2"/>
      <c r="S20" s="19"/>
      <c r="T20" s="8"/>
      <c r="U20" s="18"/>
      <c r="V20" s="19"/>
      <c r="W20" s="20"/>
    </row>
    <row r="21" spans="2:23" ht="18">
      <c r="B21" s="49" t="str">
        <f>IF(M21="H2O", "H2O", IF(M21="silica", "SiO2", IF(M21="dust", "SiO2", IF(M21="SiO2", "SiO2", IF(M21="CO2", "CO2", IF(M21="glass", "Glass", IF(M21="regolith", "Regolith", M21)))))))</f>
        <v>H2O</v>
      </c>
      <c r="C21" s="63"/>
      <c r="D21" s="64"/>
      <c r="E21" s="65"/>
      <c r="F21" s="8"/>
      <c r="G21" s="8"/>
      <c r="H21" s="8"/>
      <c r="I21" s="4"/>
      <c r="J21" s="2"/>
      <c r="K21" s="2"/>
      <c r="L21" s="2"/>
      <c r="M21" s="2" t="s">
        <v>21</v>
      </c>
      <c r="N21" s="2"/>
      <c r="O21" s="57"/>
      <c r="P21" s="17"/>
      <c r="Q21" s="18" t="s">
        <v>692</v>
      </c>
      <c r="R21" s="2"/>
      <c r="S21" s="19"/>
      <c r="T21" s="8"/>
      <c r="U21" s="18"/>
      <c r="V21" s="19"/>
      <c r="W21" s="20"/>
    </row>
    <row r="22" spans="2:23">
      <c r="B22" s="49" t="str">
        <f t="shared" si="0"/>
        <v>organics</v>
      </c>
      <c r="C22" s="66"/>
      <c r="D22" s="67"/>
      <c r="E22" s="68"/>
      <c r="F22" s="9"/>
      <c r="G22" s="9"/>
      <c r="H22" s="9"/>
      <c r="I22" s="10"/>
      <c r="J22" s="5"/>
      <c r="K22" s="5"/>
      <c r="L22" s="5"/>
      <c r="M22" s="5" t="s">
        <v>691</v>
      </c>
      <c r="N22" s="5"/>
      <c r="O22" s="53"/>
      <c r="P22" s="23"/>
      <c r="Q22" s="24" t="s">
        <v>693</v>
      </c>
      <c r="R22" s="5"/>
      <c r="S22" s="25"/>
      <c r="T22" s="9"/>
      <c r="U22" s="24"/>
      <c r="V22" s="25"/>
      <c r="W22" s="26"/>
    </row>
    <row r="23" spans="2:23">
      <c r="B23" s="49" t="str">
        <f t="shared" si="0"/>
        <v>SiO2</v>
      </c>
      <c r="C23" s="91" t="s">
        <v>142</v>
      </c>
      <c r="D23" s="92" t="s">
        <v>657</v>
      </c>
      <c r="E23" s="93"/>
      <c r="F23" s="8"/>
      <c r="G23" s="8"/>
      <c r="H23" s="8"/>
      <c r="I23" s="4"/>
      <c r="J23" s="2"/>
      <c r="K23" s="2"/>
      <c r="L23" s="2"/>
      <c r="M23" s="2" t="s">
        <v>140</v>
      </c>
      <c r="N23" s="2"/>
      <c r="O23" s="57"/>
      <c r="P23" s="17"/>
      <c r="Q23" s="18"/>
      <c r="R23" s="2"/>
      <c r="S23" s="19"/>
      <c r="T23" s="8"/>
      <c r="U23" s="18"/>
      <c r="V23" s="19"/>
      <c r="W23" s="20"/>
    </row>
    <row r="24" spans="2:23">
      <c r="B24" s="49">
        <f t="shared" si="0"/>
        <v>0</v>
      </c>
      <c r="C24" s="91"/>
      <c r="D24" s="92"/>
      <c r="E24" s="93"/>
      <c r="F24" s="8"/>
      <c r="G24" s="8"/>
      <c r="H24" s="8"/>
      <c r="I24" s="4"/>
      <c r="J24" s="2"/>
      <c r="K24" s="2"/>
      <c r="L24" s="2"/>
      <c r="M24" s="2"/>
      <c r="N24" s="2"/>
      <c r="O24" s="57"/>
      <c r="P24" s="17"/>
      <c r="Q24" s="18"/>
      <c r="R24" s="2"/>
      <c r="S24" s="19"/>
      <c r="T24" s="8"/>
      <c r="U24" s="18"/>
      <c r="V24" s="19"/>
      <c r="W24" s="20"/>
    </row>
    <row r="25" spans="2:23">
      <c r="B25" s="49">
        <f t="shared" si="0"/>
        <v>0</v>
      </c>
      <c r="C25" s="91"/>
      <c r="D25" s="92"/>
      <c r="E25" s="93"/>
      <c r="F25" s="8"/>
      <c r="G25" s="8"/>
      <c r="H25" s="8"/>
      <c r="I25" s="4"/>
      <c r="J25" s="2"/>
      <c r="K25" s="2"/>
      <c r="L25" s="2"/>
      <c r="M25" s="2"/>
      <c r="N25" s="2"/>
      <c r="O25" s="57"/>
      <c r="P25" s="17"/>
      <c r="Q25" s="18"/>
      <c r="R25" s="2"/>
      <c r="S25" s="19"/>
      <c r="T25" s="8"/>
      <c r="U25" s="18"/>
      <c r="V25" s="19"/>
      <c r="W25" s="20"/>
    </row>
    <row r="26" spans="2:23">
      <c r="B26" s="49">
        <f t="shared" si="0"/>
        <v>0</v>
      </c>
      <c r="C26" s="99"/>
      <c r="D26" s="100"/>
      <c r="E26" s="101"/>
      <c r="F26" s="9"/>
      <c r="G26" s="9"/>
      <c r="H26" s="9"/>
      <c r="I26" s="10"/>
      <c r="J26" s="5"/>
      <c r="K26" s="5"/>
      <c r="L26" s="5"/>
      <c r="M26" s="5"/>
      <c r="N26" s="5"/>
      <c r="O26" s="53"/>
      <c r="P26" s="23"/>
      <c r="Q26" s="24"/>
      <c r="R26" s="5"/>
      <c r="S26" s="25"/>
      <c r="T26" s="9"/>
      <c r="U26" s="24"/>
      <c r="V26" s="25"/>
      <c r="W26" s="26"/>
    </row>
    <row r="27" spans="2:23" ht="18.75">
      <c r="B27" s="49" t="str">
        <f t="shared" si="0"/>
        <v>H2O</v>
      </c>
      <c r="C27" s="159" t="s">
        <v>626</v>
      </c>
      <c r="D27" s="160" t="s">
        <v>627</v>
      </c>
      <c r="E27" s="65" t="s">
        <v>752</v>
      </c>
      <c r="F27" s="8" t="s">
        <v>805</v>
      </c>
      <c r="G27" s="8"/>
      <c r="H27" s="8"/>
      <c r="I27" s="4"/>
      <c r="J27" s="2"/>
      <c r="K27" s="2"/>
      <c r="L27" s="2"/>
      <c r="M27" s="2" t="s">
        <v>21</v>
      </c>
      <c r="N27" s="2"/>
      <c r="O27" s="57" t="s">
        <v>774</v>
      </c>
      <c r="P27" s="17"/>
      <c r="Q27" s="18"/>
      <c r="R27" s="2"/>
      <c r="S27" s="19"/>
      <c r="T27" s="8"/>
      <c r="U27" s="18"/>
      <c r="V27" s="19"/>
      <c r="W27" s="20"/>
    </row>
    <row r="28" spans="2:23">
      <c r="B28" s="49" t="str">
        <f t="shared" si="0"/>
        <v>ice I</v>
      </c>
      <c r="C28" s="188"/>
      <c r="D28" s="189"/>
      <c r="E28" s="71"/>
      <c r="F28" s="29" t="s">
        <v>806</v>
      </c>
      <c r="G28" s="29"/>
      <c r="H28" s="29"/>
      <c r="I28" s="30"/>
      <c r="J28" s="28"/>
      <c r="K28" s="28"/>
      <c r="L28" s="28"/>
      <c r="M28" s="28" t="s">
        <v>786</v>
      </c>
      <c r="N28" s="28" t="s">
        <v>787</v>
      </c>
      <c r="O28" s="31"/>
      <c r="P28" s="32"/>
      <c r="Q28" s="33"/>
      <c r="R28" s="28"/>
      <c r="S28" s="34"/>
      <c r="T28" s="29"/>
      <c r="U28" s="33"/>
      <c r="V28" s="34"/>
      <c r="W28" s="35"/>
    </row>
    <row r="29" spans="2:23">
      <c r="B29" s="49">
        <f t="shared" si="0"/>
        <v>0</v>
      </c>
      <c r="C29" s="190"/>
      <c r="D29" s="191"/>
      <c r="E29" s="192"/>
      <c r="F29" s="82"/>
      <c r="G29" s="82"/>
      <c r="H29" s="82"/>
      <c r="I29" s="150"/>
      <c r="J29" s="83"/>
      <c r="K29" s="83"/>
      <c r="L29" s="83"/>
      <c r="M29" s="83"/>
      <c r="N29" s="83" t="s">
        <v>788</v>
      </c>
      <c r="O29" s="85"/>
      <c r="P29" s="86"/>
      <c r="Q29" s="84"/>
      <c r="R29" s="83"/>
      <c r="S29" s="87"/>
      <c r="T29" s="82"/>
      <c r="U29" s="84"/>
      <c r="V29" s="87"/>
      <c r="W29" s="88"/>
    </row>
    <row r="30" spans="2:23" ht="17.25">
      <c r="B30" s="49" t="str">
        <f t="shared" si="0"/>
        <v>ice III</v>
      </c>
      <c r="C30" s="159"/>
      <c r="D30" s="160"/>
      <c r="E30" s="65"/>
      <c r="F30" s="8"/>
      <c r="G30" s="8"/>
      <c r="H30" s="8"/>
      <c r="I30" s="4"/>
      <c r="J30" s="2"/>
      <c r="K30" s="2"/>
      <c r="L30" s="2"/>
      <c r="M30" s="2" t="s">
        <v>775</v>
      </c>
      <c r="N30" s="2"/>
      <c r="O30" s="57" t="s">
        <v>777</v>
      </c>
      <c r="P30" s="17"/>
      <c r="Q30" s="18"/>
      <c r="R30" s="2"/>
      <c r="S30" s="19"/>
      <c r="T30" s="8"/>
      <c r="U30" s="18"/>
      <c r="V30" s="19"/>
      <c r="W30" s="20"/>
    </row>
    <row r="31" spans="2:23" ht="17.25">
      <c r="B31" s="49" t="str">
        <f t="shared" si="0"/>
        <v>ice IX</v>
      </c>
      <c r="C31" s="193"/>
      <c r="D31" s="194"/>
      <c r="E31" s="195"/>
      <c r="F31" s="180"/>
      <c r="G31" s="180"/>
      <c r="H31" s="180"/>
      <c r="I31" s="181"/>
      <c r="J31" s="182"/>
      <c r="K31" s="182"/>
      <c r="L31" s="182"/>
      <c r="M31" s="182" t="s">
        <v>776</v>
      </c>
      <c r="N31" s="182"/>
      <c r="O31" s="183" t="s">
        <v>777</v>
      </c>
      <c r="P31" s="184"/>
      <c r="Q31" s="185"/>
      <c r="R31" s="182"/>
      <c r="S31" s="186"/>
      <c r="T31" s="180"/>
      <c r="U31" s="185"/>
      <c r="V31" s="186"/>
      <c r="W31" s="187"/>
    </row>
    <row r="32" spans="2:23" ht="17.25">
      <c r="B32" s="49" t="str">
        <f t="shared" si="0"/>
        <v>ice XII</v>
      </c>
      <c r="C32" s="159"/>
      <c r="D32" s="160"/>
      <c r="E32" s="65"/>
      <c r="F32" s="8"/>
      <c r="G32" s="8"/>
      <c r="H32" s="8"/>
      <c r="I32" s="4"/>
      <c r="J32" s="2"/>
      <c r="K32" s="2"/>
      <c r="L32" s="2"/>
      <c r="M32" s="2" t="s">
        <v>778</v>
      </c>
      <c r="N32" s="2"/>
      <c r="O32" s="57" t="s">
        <v>779</v>
      </c>
      <c r="P32" s="17"/>
      <c r="Q32" s="18"/>
      <c r="R32" s="2"/>
      <c r="S32" s="19"/>
      <c r="T32" s="8"/>
      <c r="U32" s="18"/>
      <c r="V32" s="19"/>
      <c r="W32" s="20"/>
    </row>
    <row r="33" spans="2:23">
      <c r="B33" s="49" t="str">
        <f t="shared" si="0"/>
        <v>amorphous waters</v>
      </c>
      <c r="C33" s="69"/>
      <c r="D33" s="70"/>
      <c r="E33" s="71"/>
      <c r="F33" s="29"/>
      <c r="G33" s="29"/>
      <c r="H33" s="29"/>
      <c r="I33" s="30"/>
      <c r="J33" s="28"/>
      <c r="K33" s="28"/>
      <c r="L33" s="28"/>
      <c r="M33" s="28" t="s">
        <v>796</v>
      </c>
      <c r="N33" s="28" t="s">
        <v>791</v>
      </c>
      <c r="O33" s="31"/>
      <c r="P33" s="32"/>
      <c r="Q33" s="33"/>
      <c r="R33" s="28"/>
      <c r="S33" s="34"/>
      <c r="T33" s="29"/>
      <c r="U33" s="33"/>
      <c r="V33" s="34"/>
      <c r="W33" s="35"/>
    </row>
    <row r="34" spans="2:23">
      <c r="C34" s="63"/>
      <c r="D34" s="64"/>
      <c r="E34" s="65"/>
      <c r="F34" s="8"/>
      <c r="G34" s="8"/>
      <c r="H34" s="8"/>
      <c r="I34" s="4"/>
      <c r="J34" s="2"/>
      <c r="K34" s="2"/>
      <c r="L34" s="2"/>
      <c r="M34" s="2"/>
      <c r="N34" s="2" t="s">
        <v>792</v>
      </c>
      <c r="O34" s="57"/>
      <c r="P34" s="17"/>
      <c r="Q34" s="18"/>
      <c r="R34" s="2"/>
      <c r="S34" s="19"/>
      <c r="T34" s="8"/>
      <c r="U34" s="18"/>
      <c r="V34" s="19"/>
      <c r="W34" s="20"/>
    </row>
    <row r="35" spans="2:23">
      <c r="C35" s="63"/>
      <c r="D35" s="64"/>
      <c r="E35" s="65"/>
      <c r="F35" s="8"/>
      <c r="G35" s="8"/>
      <c r="H35" s="8"/>
      <c r="I35" s="4"/>
      <c r="J35" s="2"/>
      <c r="K35" s="2"/>
      <c r="L35" s="2"/>
      <c r="M35" s="2"/>
      <c r="N35" s="2" t="s">
        <v>793</v>
      </c>
      <c r="O35" s="57"/>
      <c r="P35" s="17"/>
      <c r="Q35" s="18"/>
      <c r="R35" s="2"/>
      <c r="S35" s="19"/>
      <c r="T35" s="8"/>
      <c r="U35" s="18"/>
      <c r="V35" s="19"/>
      <c r="W35" s="20"/>
    </row>
    <row r="36" spans="2:23">
      <c r="C36" s="63"/>
      <c r="D36" s="64"/>
      <c r="E36" s="65"/>
      <c r="F36" s="8"/>
      <c r="G36" s="8"/>
      <c r="H36" s="8"/>
      <c r="I36" s="4"/>
      <c r="J36" s="2"/>
      <c r="K36" s="2"/>
      <c r="L36" s="2"/>
      <c r="M36" s="2"/>
      <c r="N36" s="2" t="s">
        <v>794</v>
      </c>
      <c r="O36" s="57"/>
      <c r="P36" s="17"/>
      <c r="Q36" s="18"/>
      <c r="R36" s="2"/>
      <c r="S36" s="19"/>
      <c r="T36" s="8"/>
      <c r="U36" s="18"/>
      <c r="V36" s="19"/>
      <c r="W36" s="20"/>
    </row>
    <row r="37" spans="2:23">
      <c r="C37" s="63"/>
      <c r="D37" s="64"/>
      <c r="E37" s="65"/>
      <c r="F37" s="8"/>
      <c r="G37" s="8"/>
      <c r="H37" s="8"/>
      <c r="I37" s="4"/>
      <c r="J37" s="2"/>
      <c r="K37" s="2"/>
      <c r="L37" s="2"/>
      <c r="M37" s="2"/>
      <c r="N37" s="2" t="s">
        <v>795</v>
      </c>
      <c r="O37" s="57"/>
      <c r="P37" s="17"/>
      <c r="Q37" s="18"/>
      <c r="R37" s="2"/>
      <c r="S37" s="19"/>
      <c r="T37" s="8"/>
      <c r="U37" s="18"/>
      <c r="V37" s="19"/>
      <c r="W37" s="20"/>
    </row>
    <row r="38" spans="2:23">
      <c r="C38" s="63"/>
      <c r="D38" s="64"/>
      <c r="E38" s="65"/>
      <c r="F38" s="8"/>
      <c r="G38" s="8"/>
      <c r="H38" s="8"/>
      <c r="I38" s="4"/>
      <c r="J38" s="2"/>
      <c r="K38" s="2"/>
      <c r="L38" s="2"/>
      <c r="M38" s="2"/>
      <c r="N38" s="2" t="s">
        <v>799</v>
      </c>
      <c r="O38" s="57"/>
      <c r="P38" s="17"/>
      <c r="Q38" s="18"/>
      <c r="R38" s="2"/>
      <c r="S38" s="19"/>
      <c r="T38" s="8"/>
      <c r="U38" s="18"/>
      <c r="V38" s="19"/>
      <c r="W38" s="20"/>
    </row>
    <row r="39" spans="2:23">
      <c r="C39" s="63"/>
      <c r="D39" s="64"/>
      <c r="E39" s="65"/>
      <c r="F39" s="8"/>
      <c r="G39" s="8"/>
      <c r="H39" s="8"/>
      <c r="I39" s="4"/>
      <c r="J39" s="2"/>
      <c r="K39" s="2"/>
      <c r="L39" s="2"/>
      <c r="M39" s="2"/>
      <c r="N39" s="2" t="s">
        <v>800</v>
      </c>
      <c r="O39" s="57"/>
      <c r="P39" s="17"/>
      <c r="Q39" s="18"/>
      <c r="R39" s="2"/>
      <c r="S39" s="19"/>
      <c r="T39" s="8"/>
      <c r="U39" s="18"/>
      <c r="V39" s="19"/>
      <c r="W39" s="20"/>
    </row>
    <row r="40" spans="2:23">
      <c r="C40" s="63"/>
      <c r="D40" s="64"/>
      <c r="E40" s="65"/>
      <c r="F40" s="8"/>
      <c r="G40" s="8"/>
      <c r="H40" s="8"/>
      <c r="I40" s="4"/>
      <c r="J40" s="2"/>
      <c r="K40" s="2"/>
      <c r="L40" s="2"/>
      <c r="M40" s="2"/>
      <c r="N40" s="2" t="s">
        <v>801</v>
      </c>
      <c r="O40" s="57"/>
      <c r="P40" s="17"/>
      <c r="Q40" s="18"/>
      <c r="R40" s="2"/>
      <c r="S40" s="19"/>
      <c r="T40" s="8"/>
      <c r="U40" s="18"/>
      <c r="V40" s="19"/>
      <c r="W40" s="20"/>
    </row>
    <row r="41" spans="2:23">
      <c r="C41" s="89"/>
      <c r="D41" s="90"/>
      <c r="E41" s="192"/>
      <c r="F41" s="82"/>
      <c r="G41" s="82"/>
      <c r="H41" s="82"/>
      <c r="I41" s="150"/>
      <c r="J41" s="83"/>
      <c r="K41" s="83"/>
      <c r="L41" s="83"/>
      <c r="M41" s="83"/>
      <c r="N41" s="83" t="s">
        <v>802</v>
      </c>
      <c r="O41" s="85"/>
      <c r="P41" s="86"/>
      <c r="Q41" s="84"/>
      <c r="R41" s="83"/>
      <c r="S41" s="87"/>
      <c r="T41" s="82"/>
      <c r="U41" s="84"/>
      <c r="V41" s="87"/>
      <c r="W41" s="88"/>
    </row>
    <row r="42" spans="2:23">
      <c r="B42" s="49" t="str">
        <f t="shared" si="0"/>
        <v>ASW</v>
      </c>
      <c r="C42" s="63"/>
      <c r="D42" s="64"/>
      <c r="E42" s="65"/>
      <c r="F42" s="8"/>
      <c r="G42" s="8"/>
      <c r="H42" s="8"/>
      <c r="I42" s="4"/>
      <c r="J42" s="2"/>
      <c r="K42" s="2"/>
      <c r="L42" s="2"/>
      <c r="M42" s="2" t="s">
        <v>755</v>
      </c>
      <c r="N42" s="2" t="s">
        <v>760</v>
      </c>
      <c r="O42" s="57"/>
      <c r="P42" s="17"/>
      <c r="Q42" s="18"/>
      <c r="R42" s="2"/>
      <c r="S42" s="19"/>
      <c r="T42" s="8"/>
      <c r="U42" s="18"/>
      <c r="V42" s="19"/>
      <c r="W42" s="20"/>
    </row>
    <row r="43" spans="2:23">
      <c r="B43" s="49">
        <f t="shared" si="0"/>
        <v>0</v>
      </c>
      <c r="C43" s="63"/>
      <c r="D43" s="64"/>
      <c r="E43" s="65"/>
      <c r="F43" s="8"/>
      <c r="G43" s="8"/>
      <c r="H43" s="8"/>
      <c r="I43" s="4"/>
      <c r="J43" s="2"/>
      <c r="K43" s="2"/>
      <c r="L43" s="2"/>
      <c r="M43" s="2"/>
      <c r="N43" s="2" t="s">
        <v>765</v>
      </c>
      <c r="O43" s="57"/>
      <c r="P43" s="17"/>
      <c r="Q43" s="18"/>
      <c r="R43" s="2"/>
      <c r="S43" s="19"/>
      <c r="T43" s="8"/>
      <c r="U43" s="18"/>
      <c r="V43" s="19"/>
      <c r="W43" s="20"/>
    </row>
    <row r="44" spans="2:23">
      <c r="B44" s="49">
        <f t="shared" si="0"/>
        <v>0</v>
      </c>
      <c r="C44" s="63"/>
      <c r="D44" s="64"/>
      <c r="E44" s="65"/>
      <c r="F44" s="8"/>
      <c r="G44" s="8"/>
      <c r="H44" s="8"/>
      <c r="I44" s="4"/>
      <c r="J44" s="2"/>
      <c r="K44" s="2"/>
      <c r="L44" s="2"/>
      <c r="M44" s="2"/>
      <c r="N44" s="2" t="s">
        <v>766</v>
      </c>
      <c r="O44" s="57"/>
      <c r="P44" s="17"/>
      <c r="Q44" s="18"/>
      <c r="R44" s="2"/>
      <c r="S44" s="19"/>
      <c r="T44" s="8"/>
      <c r="U44" s="18"/>
      <c r="V44" s="19"/>
      <c r="W44" s="20"/>
    </row>
    <row r="45" spans="2:23" ht="17.25">
      <c r="B45" s="49" t="str">
        <f t="shared" si="0"/>
        <v xml:space="preserve">HDA </v>
      </c>
      <c r="C45" s="69"/>
      <c r="D45" s="70"/>
      <c r="E45" s="71"/>
      <c r="F45" s="29"/>
      <c r="G45" s="29"/>
      <c r="H45" s="29"/>
      <c r="I45" s="30"/>
      <c r="J45" s="28"/>
      <c r="K45" s="28"/>
      <c r="L45" s="28"/>
      <c r="M45" s="28" t="s">
        <v>767</v>
      </c>
      <c r="N45" s="28" t="s">
        <v>759</v>
      </c>
      <c r="O45" s="31" t="s">
        <v>780</v>
      </c>
      <c r="P45" s="32"/>
      <c r="Q45" s="33"/>
      <c r="R45" s="28"/>
      <c r="S45" s="34"/>
      <c r="T45" s="29"/>
      <c r="U45" s="33"/>
      <c r="V45" s="34"/>
      <c r="W45" s="35"/>
    </row>
    <row r="46" spans="2:23">
      <c r="B46" s="49">
        <f t="shared" si="0"/>
        <v>0</v>
      </c>
      <c r="C46" s="63"/>
      <c r="D46" s="64"/>
      <c r="E46" s="65"/>
      <c r="F46" s="8"/>
      <c r="G46" s="8"/>
      <c r="H46" s="8"/>
      <c r="I46" s="4"/>
      <c r="J46" s="2"/>
      <c r="K46" s="2"/>
      <c r="L46" s="2"/>
      <c r="M46" s="2"/>
      <c r="N46" s="2" t="s">
        <v>770</v>
      </c>
      <c r="O46" s="57"/>
      <c r="P46" s="17"/>
      <c r="Q46" s="18"/>
      <c r="R46" s="2"/>
      <c r="S46" s="19"/>
      <c r="T46" s="8"/>
      <c r="U46" s="18"/>
      <c r="V46" s="19"/>
      <c r="W46" s="20"/>
    </row>
    <row r="47" spans="2:23">
      <c r="B47" s="49">
        <f t="shared" si="0"/>
        <v>0</v>
      </c>
      <c r="C47" s="63"/>
      <c r="D47" s="64"/>
      <c r="E47" s="65"/>
      <c r="F47" s="8"/>
      <c r="G47" s="8"/>
      <c r="H47" s="8"/>
      <c r="I47" s="4"/>
      <c r="J47" s="2"/>
      <c r="K47" s="2"/>
      <c r="L47" s="2"/>
      <c r="M47" s="2"/>
      <c r="N47" s="2" t="s">
        <v>883</v>
      </c>
      <c r="O47" s="57"/>
      <c r="P47" s="17"/>
      <c r="Q47" s="18"/>
      <c r="R47" s="2"/>
      <c r="S47" s="19"/>
      <c r="T47" s="8"/>
      <c r="U47" s="18"/>
      <c r="V47" s="19"/>
      <c r="W47" s="20"/>
    </row>
    <row r="48" spans="2:23">
      <c r="B48" s="49">
        <f t="shared" si="0"/>
        <v>0</v>
      </c>
      <c r="C48" s="63"/>
      <c r="D48" s="64"/>
      <c r="E48" s="65"/>
      <c r="F48" s="8"/>
      <c r="G48" s="8"/>
      <c r="H48" s="8"/>
      <c r="I48" s="4"/>
      <c r="J48" s="2"/>
      <c r="K48" s="2"/>
      <c r="L48" s="2"/>
      <c r="M48" s="2"/>
      <c r="N48" s="2" t="s">
        <v>771</v>
      </c>
      <c r="O48" s="57"/>
      <c r="P48" s="17"/>
      <c r="Q48" s="18"/>
      <c r="R48" s="2"/>
      <c r="S48" s="19"/>
      <c r="T48" s="8"/>
      <c r="U48" s="18"/>
      <c r="V48" s="19"/>
      <c r="W48" s="20"/>
    </row>
    <row r="49" spans="2:23">
      <c r="C49" s="63"/>
      <c r="D49" s="64"/>
      <c r="E49" s="65"/>
      <c r="F49" s="8"/>
      <c r="G49" s="8"/>
      <c r="H49" s="8"/>
      <c r="I49" s="4"/>
      <c r="J49" s="2"/>
      <c r="K49" s="2"/>
      <c r="L49" s="2"/>
      <c r="M49" s="2"/>
      <c r="N49" s="2" t="s">
        <v>797</v>
      </c>
      <c r="O49" s="57"/>
      <c r="P49" s="17"/>
      <c r="Q49" s="18"/>
      <c r="R49" s="2"/>
      <c r="S49" s="19"/>
      <c r="T49" s="8"/>
      <c r="U49" s="18"/>
      <c r="V49" s="19"/>
      <c r="W49" s="20"/>
    </row>
    <row r="50" spans="2:23">
      <c r="B50" s="49">
        <f t="shared" si="0"/>
        <v>0</v>
      </c>
      <c r="C50" s="63"/>
      <c r="D50" s="64"/>
      <c r="E50" s="65"/>
      <c r="F50" s="8"/>
      <c r="G50" s="8"/>
      <c r="H50" s="8"/>
      <c r="I50" s="4"/>
      <c r="J50" s="2"/>
      <c r="K50" s="2"/>
      <c r="L50" s="2"/>
      <c r="M50" s="2"/>
      <c r="N50" s="2" t="s">
        <v>769</v>
      </c>
      <c r="O50" s="57"/>
      <c r="P50" s="17"/>
      <c r="Q50" s="18"/>
      <c r="R50" s="2"/>
      <c r="S50" s="19"/>
      <c r="T50" s="8"/>
      <c r="U50" s="18"/>
      <c r="V50" s="19"/>
      <c r="W50" s="20"/>
    </row>
    <row r="51" spans="2:23">
      <c r="B51" s="49">
        <f t="shared" si="0"/>
        <v>0</v>
      </c>
      <c r="C51" s="63"/>
      <c r="D51" s="64"/>
      <c r="E51" s="65"/>
      <c r="F51" s="8"/>
      <c r="G51" s="8"/>
      <c r="H51" s="8"/>
      <c r="I51" s="4"/>
      <c r="J51" s="2"/>
      <c r="K51" s="2"/>
      <c r="L51" s="2"/>
      <c r="M51" s="2"/>
      <c r="N51" s="2" t="s">
        <v>884</v>
      </c>
      <c r="O51" s="57"/>
      <c r="P51" s="17"/>
      <c r="Q51" s="18"/>
      <c r="R51" s="2"/>
      <c r="S51" s="19"/>
      <c r="T51" s="8"/>
      <c r="U51" s="18"/>
      <c r="V51" s="19"/>
      <c r="W51" s="20"/>
    </row>
    <row r="52" spans="2:23">
      <c r="B52" s="49">
        <f t="shared" si="0"/>
        <v>0</v>
      </c>
      <c r="C52" s="63"/>
      <c r="D52" s="64"/>
      <c r="E52" s="65"/>
      <c r="F52" s="8"/>
      <c r="G52" s="8"/>
      <c r="H52" s="8"/>
      <c r="I52" s="4"/>
      <c r="J52" s="2"/>
      <c r="K52" s="2"/>
      <c r="L52" s="2"/>
      <c r="M52" s="2"/>
      <c r="N52" s="2" t="s">
        <v>772</v>
      </c>
      <c r="O52" s="57"/>
      <c r="P52" s="17"/>
      <c r="Q52" s="18"/>
      <c r="R52" s="2"/>
      <c r="S52" s="19"/>
      <c r="T52" s="8"/>
      <c r="U52" s="18"/>
      <c r="V52" s="19"/>
      <c r="W52" s="20"/>
    </row>
    <row r="53" spans="2:23">
      <c r="B53" s="49">
        <f t="shared" si="0"/>
        <v>0</v>
      </c>
      <c r="C53" s="63"/>
      <c r="D53" s="64"/>
      <c r="E53" s="65"/>
      <c r="F53" s="8"/>
      <c r="G53" s="8"/>
      <c r="H53" s="8"/>
      <c r="I53" s="4"/>
      <c r="J53" s="2"/>
      <c r="K53" s="2"/>
      <c r="L53" s="2"/>
      <c r="M53" s="2"/>
      <c r="N53" s="2" t="s">
        <v>803</v>
      </c>
      <c r="O53" s="57"/>
      <c r="P53" s="17"/>
      <c r="Q53" s="18"/>
      <c r="R53" s="2"/>
      <c r="S53" s="19"/>
      <c r="T53" s="8"/>
      <c r="U53" s="18"/>
      <c r="V53" s="19"/>
      <c r="W53" s="20"/>
    </row>
    <row r="54" spans="2:23">
      <c r="B54" s="49">
        <f t="shared" si="0"/>
        <v>0</v>
      </c>
      <c r="C54" s="63"/>
      <c r="D54" s="64"/>
      <c r="E54" s="65"/>
      <c r="F54" s="8"/>
      <c r="G54" s="8"/>
      <c r="H54" s="8"/>
      <c r="I54" s="4"/>
      <c r="J54" s="2"/>
      <c r="K54" s="2"/>
      <c r="L54" s="2"/>
      <c r="M54" s="2"/>
      <c r="N54" s="2" t="s">
        <v>804</v>
      </c>
      <c r="O54" s="57"/>
      <c r="P54" s="17"/>
      <c r="Q54" s="18"/>
      <c r="R54" s="2"/>
      <c r="S54" s="19"/>
      <c r="T54" s="8"/>
      <c r="U54" s="18"/>
      <c r="V54" s="19"/>
      <c r="W54" s="20"/>
    </row>
    <row r="55" spans="2:23">
      <c r="B55" s="49">
        <f t="shared" si="0"/>
        <v>0</v>
      </c>
      <c r="C55" s="89"/>
      <c r="D55" s="90"/>
      <c r="E55" s="192"/>
      <c r="F55" s="82"/>
      <c r="G55" s="82"/>
      <c r="H55" s="82"/>
      <c r="I55" s="150"/>
      <c r="J55" s="83"/>
      <c r="K55" s="83"/>
      <c r="L55" s="83"/>
      <c r="M55" s="83"/>
      <c r="N55" s="83" t="s">
        <v>773</v>
      </c>
      <c r="O55" s="85"/>
      <c r="P55" s="86"/>
      <c r="Q55" s="84"/>
      <c r="R55" s="83"/>
      <c r="S55" s="87"/>
      <c r="T55" s="82"/>
      <c r="U55" s="84"/>
      <c r="V55" s="87"/>
      <c r="W55" s="88"/>
    </row>
    <row r="56" spans="2:23" ht="17.25">
      <c r="B56" s="49" t="str">
        <f t="shared" si="0"/>
        <v>VHDA</v>
      </c>
      <c r="C56" s="63"/>
      <c r="D56" s="64"/>
      <c r="E56" s="65"/>
      <c r="F56" s="8"/>
      <c r="G56" s="8"/>
      <c r="H56" s="8"/>
      <c r="I56" s="4"/>
      <c r="J56" s="2"/>
      <c r="K56" s="2"/>
      <c r="L56" s="2"/>
      <c r="M56" s="2" t="s">
        <v>758</v>
      </c>
      <c r="N56" s="2" t="s">
        <v>762</v>
      </c>
      <c r="O56" s="57" t="s">
        <v>781</v>
      </c>
      <c r="P56" s="17"/>
      <c r="Q56" s="18"/>
      <c r="R56" s="2"/>
      <c r="S56" s="19"/>
      <c r="T56" s="8"/>
      <c r="U56" s="18"/>
      <c r="V56" s="19"/>
      <c r="W56" s="20"/>
    </row>
    <row r="57" spans="2:23">
      <c r="B57" s="49">
        <f t="shared" si="0"/>
        <v>0</v>
      </c>
      <c r="C57" s="63"/>
      <c r="D57" s="64"/>
      <c r="E57" s="65"/>
      <c r="F57" s="8"/>
      <c r="G57" s="8"/>
      <c r="H57" s="8"/>
      <c r="I57" s="4"/>
      <c r="J57" s="2"/>
      <c r="K57" s="2"/>
      <c r="L57" s="2"/>
      <c r="M57" s="2"/>
      <c r="N57" s="2" t="s">
        <v>782</v>
      </c>
      <c r="O57" s="57"/>
      <c r="P57" s="17"/>
      <c r="Q57" s="18"/>
      <c r="R57" s="2"/>
      <c r="S57" s="19"/>
      <c r="T57" s="8"/>
      <c r="U57" s="18"/>
      <c r="V57" s="19"/>
      <c r="W57" s="20"/>
    </row>
    <row r="58" spans="2:23">
      <c r="B58" s="49">
        <f t="shared" si="0"/>
        <v>0</v>
      </c>
      <c r="C58" s="63"/>
      <c r="D58" s="64"/>
      <c r="E58" s="65"/>
      <c r="F58" s="8"/>
      <c r="G58" s="8"/>
      <c r="H58" s="8"/>
      <c r="I58" s="4"/>
      <c r="J58" s="2"/>
      <c r="K58" s="2"/>
      <c r="L58" s="2"/>
      <c r="M58" s="2"/>
      <c r="N58" s="2" t="s">
        <v>783</v>
      </c>
      <c r="O58" s="57"/>
      <c r="P58" s="17"/>
      <c r="Q58" s="18"/>
      <c r="R58" s="2"/>
      <c r="S58" s="19"/>
      <c r="T58" s="8"/>
      <c r="U58" s="18"/>
      <c r="V58" s="19"/>
      <c r="W58" s="20"/>
    </row>
    <row r="59" spans="2:23" ht="17.25">
      <c r="B59" s="49" t="str">
        <f t="shared" si="0"/>
        <v>LDA</v>
      </c>
      <c r="C59" s="69"/>
      <c r="D59" s="70"/>
      <c r="E59" s="71"/>
      <c r="F59" s="29"/>
      <c r="G59" s="29"/>
      <c r="H59" s="29"/>
      <c r="I59" s="30"/>
      <c r="J59" s="28"/>
      <c r="K59" s="28"/>
      <c r="L59" s="28"/>
      <c r="M59" s="28" t="s">
        <v>754</v>
      </c>
      <c r="N59" s="28" t="s">
        <v>757</v>
      </c>
      <c r="O59" s="31" t="s">
        <v>768</v>
      </c>
      <c r="P59" s="32"/>
      <c r="Q59" s="33"/>
      <c r="R59" s="28"/>
      <c r="S59" s="34"/>
      <c r="T59" s="29"/>
      <c r="U59" s="33"/>
      <c r="V59" s="34"/>
      <c r="W59" s="35"/>
    </row>
    <row r="60" spans="2:23">
      <c r="B60" s="49">
        <f t="shared" si="0"/>
        <v>0</v>
      </c>
      <c r="C60" s="63"/>
      <c r="D60" s="64"/>
      <c r="E60" s="65"/>
      <c r="F60" s="8"/>
      <c r="G60" s="8"/>
      <c r="H60" s="8"/>
      <c r="I60" s="4"/>
      <c r="J60" s="2"/>
      <c r="K60" s="2"/>
      <c r="L60" s="2"/>
      <c r="M60" s="2"/>
      <c r="N60" s="2" t="s">
        <v>784</v>
      </c>
      <c r="O60" s="57"/>
      <c r="P60" s="17"/>
      <c r="Q60" s="18"/>
      <c r="R60" s="2"/>
      <c r="S60" s="19"/>
      <c r="T60" s="8"/>
      <c r="U60" s="18"/>
      <c r="V60" s="19"/>
      <c r="W60" s="20"/>
    </row>
    <row r="61" spans="2:23">
      <c r="B61" s="49">
        <f t="shared" si="0"/>
        <v>0</v>
      </c>
      <c r="C61" s="63"/>
      <c r="D61" s="64"/>
      <c r="E61" s="65"/>
      <c r="F61" s="8"/>
      <c r="G61" s="8"/>
      <c r="H61" s="8"/>
      <c r="I61" s="4"/>
      <c r="J61" s="2"/>
      <c r="K61" s="2"/>
      <c r="L61" s="2"/>
      <c r="M61" s="2"/>
      <c r="N61" s="2" t="s">
        <v>789</v>
      </c>
      <c r="O61" s="57"/>
      <c r="P61" s="17"/>
      <c r="Q61" s="18"/>
      <c r="R61" s="2"/>
      <c r="S61" s="19"/>
      <c r="T61" s="8"/>
      <c r="U61" s="18"/>
      <c r="V61" s="19"/>
      <c r="W61" s="20"/>
    </row>
    <row r="62" spans="2:23">
      <c r="B62" s="49">
        <f t="shared" si="0"/>
        <v>0</v>
      </c>
      <c r="C62" s="63"/>
      <c r="D62" s="64"/>
      <c r="E62" s="65"/>
      <c r="F62" s="8"/>
      <c r="G62" s="8"/>
      <c r="H62" s="8"/>
      <c r="I62" s="4"/>
      <c r="J62" s="2"/>
      <c r="K62" s="2"/>
      <c r="L62" s="2"/>
      <c r="M62" s="2"/>
      <c r="N62" s="2" t="s">
        <v>785</v>
      </c>
      <c r="O62" s="57"/>
      <c r="P62" s="17"/>
      <c r="Q62" s="18"/>
      <c r="R62" s="2"/>
      <c r="S62" s="19"/>
      <c r="T62" s="8"/>
      <c r="U62" s="18"/>
      <c r="V62" s="19"/>
      <c r="W62" s="20"/>
    </row>
    <row r="63" spans="2:23">
      <c r="B63" s="49">
        <f t="shared" si="0"/>
        <v>0</v>
      </c>
      <c r="C63" s="89"/>
      <c r="D63" s="90"/>
      <c r="E63" s="192"/>
      <c r="F63" s="82"/>
      <c r="G63" s="82"/>
      <c r="H63" s="82"/>
      <c r="I63" s="150"/>
      <c r="J63" s="83"/>
      <c r="K63" s="83"/>
      <c r="L63" s="83"/>
      <c r="M63" s="83"/>
      <c r="N63" s="83" t="s">
        <v>790</v>
      </c>
      <c r="O63" s="85"/>
      <c r="P63" s="86"/>
      <c r="Q63" s="84"/>
      <c r="R63" s="83"/>
      <c r="S63" s="87"/>
      <c r="T63" s="82"/>
      <c r="U63" s="84"/>
      <c r="V63" s="87"/>
      <c r="W63" s="88"/>
    </row>
    <row r="64" spans="2:23">
      <c r="B64" s="49" t="str">
        <f t="shared" si="0"/>
        <v>HQG</v>
      </c>
      <c r="C64" s="63"/>
      <c r="D64" s="64"/>
      <c r="E64" s="65"/>
      <c r="F64" s="8"/>
      <c r="G64" s="8"/>
      <c r="H64" s="8"/>
      <c r="I64" s="4"/>
      <c r="J64" s="2"/>
      <c r="K64" s="2"/>
      <c r="L64" s="2"/>
      <c r="M64" s="2" t="s">
        <v>756</v>
      </c>
      <c r="N64" s="2" t="s">
        <v>761</v>
      </c>
      <c r="O64" s="57"/>
      <c r="P64" s="17"/>
      <c r="Q64" s="18"/>
      <c r="R64" s="2"/>
      <c r="S64" s="19"/>
      <c r="T64" s="8"/>
      <c r="U64" s="18"/>
      <c r="V64" s="19"/>
      <c r="W64" s="20"/>
    </row>
    <row r="65" spans="2:23">
      <c r="B65" s="49">
        <f t="shared" si="0"/>
        <v>0</v>
      </c>
      <c r="C65" s="63"/>
      <c r="D65" s="64"/>
      <c r="E65" s="65"/>
      <c r="F65" s="8"/>
      <c r="G65" s="8"/>
      <c r="H65" s="8"/>
      <c r="I65" s="4"/>
      <c r="J65" s="2"/>
      <c r="K65" s="2"/>
      <c r="L65" s="2"/>
      <c r="M65" s="2"/>
      <c r="N65" s="2" t="s">
        <v>763</v>
      </c>
      <c r="O65" s="57"/>
      <c r="P65" s="17"/>
      <c r="Q65" s="18"/>
      <c r="R65" s="2"/>
      <c r="S65" s="19"/>
      <c r="T65" s="8"/>
      <c r="U65" s="18"/>
      <c r="V65" s="19"/>
      <c r="W65" s="20"/>
    </row>
    <row r="66" spans="2:23">
      <c r="B66" s="49">
        <f t="shared" si="0"/>
        <v>0</v>
      </c>
      <c r="C66" s="63"/>
      <c r="D66" s="64"/>
      <c r="E66" s="65"/>
      <c r="F66" s="8"/>
      <c r="G66" s="8"/>
      <c r="H66" s="8"/>
      <c r="I66" s="4"/>
      <c r="J66" s="2"/>
      <c r="K66" s="2"/>
      <c r="L66" s="2"/>
      <c r="M66" s="2"/>
      <c r="N66" s="2" t="s">
        <v>764</v>
      </c>
      <c r="O66" s="57"/>
      <c r="P66" s="17"/>
      <c r="Q66" s="18"/>
      <c r="R66" s="2"/>
      <c r="S66" s="19"/>
      <c r="T66" s="8"/>
      <c r="U66" s="18"/>
      <c r="V66" s="19"/>
      <c r="W66" s="20"/>
    </row>
    <row r="67" spans="2:23">
      <c r="B67" s="49">
        <f t="shared" si="0"/>
        <v>0</v>
      </c>
      <c r="C67" s="66"/>
      <c r="D67" s="67"/>
      <c r="E67" s="68"/>
      <c r="F67" s="9"/>
      <c r="G67" s="9"/>
      <c r="H67" s="9"/>
      <c r="I67" s="10"/>
      <c r="J67" s="5"/>
      <c r="K67" s="5"/>
      <c r="L67" s="5"/>
      <c r="M67" s="5"/>
      <c r="N67" s="5" t="s">
        <v>798</v>
      </c>
      <c r="O67" s="53"/>
      <c r="P67" s="23"/>
      <c r="Q67" s="24"/>
      <c r="R67" s="5"/>
      <c r="S67" s="25"/>
      <c r="T67" s="9"/>
      <c r="U67" s="24"/>
      <c r="V67" s="25"/>
      <c r="W67" s="26"/>
    </row>
  </sheetData>
  <mergeCells count="4">
    <mergeCell ref="F3:P3"/>
    <mergeCell ref="Q3:W3"/>
    <mergeCell ref="S4:T4"/>
    <mergeCell ref="V4:W4"/>
  </mergeCells>
  <conditionalFormatting sqref="B6:B66 B68:B73">
    <cfRule type="cellIs" dxfId="17" priority="89" operator="equal">
      <formula>"glass"</formula>
    </cfRule>
  </conditionalFormatting>
  <conditionalFormatting sqref="B6:B66 B68:B73">
    <cfRule type="cellIs" dxfId="16" priority="84" operator="equal">
      <formula>"Regolith"</formula>
    </cfRule>
    <cfRule type="cellIs" dxfId="15" priority="85" operator="equal">
      <formula>"CO2"</formula>
    </cfRule>
    <cfRule type="cellIs" dxfId="14" priority="86" operator="equal">
      <formula>"SiO2"</formula>
    </cfRule>
    <cfRule type="cellIs" dxfId="13" priority="87" operator="equal">
      <formula>"H2O"</formula>
    </cfRule>
    <cfRule type="cellIs" dxfId="12" priority="88" operator="equal">
      <formula>0</formula>
    </cfRule>
  </conditionalFormatting>
  <conditionalFormatting sqref="B67">
    <cfRule type="cellIs" dxfId="11" priority="18" operator="equal">
      <formula>"glass"</formula>
    </cfRule>
  </conditionalFormatting>
  <conditionalFormatting sqref="B67">
    <cfRule type="cellIs" dxfId="10" priority="13" operator="equal">
      <formula>"Regolith"</formula>
    </cfRule>
    <cfRule type="cellIs" dxfId="9" priority="14" operator="equal">
      <formula>"CO2"</formula>
    </cfRule>
    <cfRule type="cellIs" dxfId="8" priority="15" operator="equal">
      <formula>"SiO2"</formula>
    </cfRule>
    <cfRule type="cellIs" dxfId="7" priority="16" operator="equal">
      <formula>"H2O"</formula>
    </cfRule>
    <cfRule type="cellIs" dxfId="6" priority="17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workbookViewId="0">
      <pane xSplit="5" ySplit="5" topLeftCell="Q6" activePane="bottomRight" state="frozen"/>
      <selection pane="topRight" activeCell="F1" sqref="F1"/>
      <selection pane="bottomLeft" activeCell="A6" sqref="A6"/>
      <selection pane="bottomRight" activeCell="Q24" sqref="Q24"/>
    </sheetView>
  </sheetViews>
  <sheetFormatPr defaultRowHeight="15"/>
  <cols>
    <col min="1" max="1" width="3.140625" style="1" customWidth="1"/>
    <col min="2" max="2" width="13.85546875" style="49" bestFit="1" customWidth="1"/>
    <col min="3" max="3" width="13.5703125" style="1" bestFit="1" customWidth="1"/>
    <col min="4" max="4" width="4.85546875" style="1" bestFit="1" customWidth="1"/>
    <col min="5" max="5" width="13.28515625" style="1" customWidth="1"/>
    <col min="6" max="6" width="47.28515625" style="1" bestFit="1" customWidth="1"/>
    <col min="7" max="7" width="8.7109375" style="1" bestFit="1" customWidth="1"/>
    <col min="8" max="8" width="32.85546875" style="1" bestFit="1" customWidth="1"/>
    <col min="9" max="9" width="40" style="1" bestFit="1" customWidth="1"/>
    <col min="10" max="10" width="15.28515625" style="1" bestFit="1" customWidth="1"/>
    <col min="11" max="11" width="8.42578125" style="1" bestFit="1" customWidth="1"/>
    <col min="12" max="12" width="6.28515625" style="1" bestFit="1" customWidth="1"/>
    <col min="13" max="13" width="8.28515625" style="27" bestFit="1" customWidth="1"/>
    <col min="14" max="14" width="7.5703125" style="27" bestFit="1" customWidth="1"/>
    <col min="15" max="15" width="65.28515625" style="1" bestFit="1" customWidth="1"/>
    <col min="16" max="16" width="52.7109375" style="1" bestFit="1" customWidth="1"/>
    <col min="17" max="17" width="9.140625" style="1"/>
    <col min="18" max="18" width="22" style="141" bestFit="1" customWidth="1"/>
    <col min="19" max="20" width="9.140625" style="141"/>
    <col min="21" max="16384" width="9.140625" style="1"/>
  </cols>
  <sheetData>
    <row r="1" spans="2:21">
      <c r="M1" s="1"/>
      <c r="N1" s="1"/>
    </row>
    <row r="3" spans="2:21">
      <c r="C3" s="60" t="s">
        <v>0</v>
      </c>
      <c r="D3" s="61"/>
      <c r="E3" s="62"/>
      <c r="F3" s="239" t="s">
        <v>4</v>
      </c>
      <c r="G3" s="239"/>
      <c r="H3" s="239"/>
      <c r="I3" s="239"/>
      <c r="J3" s="239"/>
      <c r="K3" s="239"/>
      <c r="L3" s="239"/>
      <c r="M3" s="239"/>
      <c r="N3" s="240"/>
      <c r="O3" s="255" t="s">
        <v>10</v>
      </c>
      <c r="P3" s="256"/>
    </row>
    <row r="4" spans="2:21">
      <c r="C4" s="69" t="s">
        <v>1</v>
      </c>
      <c r="D4" s="70" t="s">
        <v>2</v>
      </c>
      <c r="E4" s="71" t="s">
        <v>3</v>
      </c>
      <c r="F4" s="7" t="s">
        <v>47</v>
      </c>
      <c r="G4" s="7" t="s">
        <v>5</v>
      </c>
      <c r="H4" s="6" t="s">
        <v>6</v>
      </c>
      <c r="I4" s="6" t="s">
        <v>87</v>
      </c>
      <c r="J4" s="6" t="s">
        <v>40</v>
      </c>
      <c r="K4" s="6" t="s">
        <v>7</v>
      </c>
      <c r="L4" s="6" t="s">
        <v>8</v>
      </c>
      <c r="M4" s="11" t="s">
        <v>9</v>
      </c>
      <c r="N4" s="12" t="s">
        <v>58</v>
      </c>
      <c r="O4" s="209" t="s">
        <v>1141</v>
      </c>
      <c r="P4" s="208" t="s">
        <v>1159</v>
      </c>
      <c r="R4" s="141" t="s">
        <v>148</v>
      </c>
      <c r="S4" s="142">
        <f>COUNTA(S5:S28)+COUNTA(T5:T28)-2</f>
        <v>6</v>
      </c>
    </row>
    <row r="5" spans="2:21" ht="15.75" thickBot="1">
      <c r="C5" s="72"/>
      <c r="D5" s="73"/>
      <c r="E5" s="74"/>
      <c r="F5" s="38"/>
      <c r="G5" s="38" t="s">
        <v>15</v>
      </c>
      <c r="H5" s="39" t="s">
        <v>16</v>
      </c>
      <c r="I5" s="39" t="s">
        <v>22</v>
      </c>
      <c r="J5" s="39"/>
      <c r="K5" s="39"/>
      <c r="L5" s="39"/>
      <c r="M5" s="40"/>
      <c r="N5" s="41"/>
      <c r="O5" s="210"/>
      <c r="P5" s="47"/>
      <c r="R5" s="141" t="s">
        <v>176</v>
      </c>
      <c r="S5" s="141" t="s">
        <v>175</v>
      </c>
      <c r="T5" s="141" t="s">
        <v>182</v>
      </c>
    </row>
    <row r="6" spans="2:21" ht="18.75" thickTop="1">
      <c r="B6" s="49" t="str">
        <f>IF(K6="H2O", "H2O", IF(K6="silica", "SiO2", IF(K6="dust", "SiO2", IF(K6="SiO2", "SiO2", IF(K6="CO2", "CO2", IF(K6="glass", "Glass", IF(K6="regolith", "Regolith", K6)))))))</f>
        <v>H2O</v>
      </c>
      <c r="C6" s="63" t="s">
        <v>1131</v>
      </c>
      <c r="D6" s="64" t="s">
        <v>964</v>
      </c>
      <c r="E6" s="65" t="s">
        <v>1132</v>
      </c>
      <c r="F6" s="8" t="s">
        <v>1133</v>
      </c>
      <c r="G6" s="8" t="s">
        <v>578</v>
      </c>
      <c r="H6" s="4" t="s">
        <v>1135</v>
      </c>
      <c r="I6" s="2" t="s">
        <v>1137</v>
      </c>
      <c r="J6" s="2" t="s">
        <v>1140</v>
      </c>
      <c r="K6" s="2" t="s">
        <v>21</v>
      </c>
      <c r="L6" s="2"/>
      <c r="M6" s="57"/>
      <c r="N6" s="17"/>
      <c r="O6" s="15" t="s">
        <v>1142</v>
      </c>
      <c r="P6" s="20" t="s">
        <v>1160</v>
      </c>
      <c r="R6" s="227" t="s">
        <v>1234</v>
      </c>
      <c r="S6" s="227" t="s">
        <v>407</v>
      </c>
      <c r="T6" s="227"/>
      <c r="U6" s="227" t="s">
        <v>1296</v>
      </c>
    </row>
    <row r="7" spans="2:21">
      <c r="B7" s="49">
        <f t="shared" ref="B7:B25" si="0">IF(K7="H2O", "H2O", IF(K7="silica", "SiO2", IF(K7="dust", "SiO2", IF(K7="SiO2", "SiO2", IF(K7="CO2", "CO2", IF(K7="glass", "Glass", IF(K7="regolith", "Regolith", K7)))))))</f>
        <v>0</v>
      </c>
      <c r="C7" s="78"/>
      <c r="D7" s="79"/>
      <c r="E7" s="80" t="s">
        <v>1170</v>
      </c>
      <c r="F7" s="8" t="s">
        <v>1134</v>
      </c>
      <c r="G7" s="8"/>
      <c r="H7" s="4" t="s">
        <v>1136</v>
      </c>
      <c r="I7" s="2" t="s">
        <v>1138</v>
      </c>
      <c r="J7" s="2" t="s">
        <v>1139</v>
      </c>
      <c r="K7" s="2"/>
      <c r="L7" s="2"/>
      <c r="M7" s="57"/>
      <c r="N7" s="17"/>
      <c r="O7" s="15" t="s">
        <v>1143</v>
      </c>
      <c r="P7" s="20" t="s">
        <v>1161</v>
      </c>
      <c r="R7" s="227" t="s">
        <v>1121</v>
      </c>
      <c r="S7" s="227" t="s">
        <v>1122</v>
      </c>
      <c r="T7" s="227"/>
      <c r="U7" s="227" t="s">
        <v>1297</v>
      </c>
    </row>
    <row r="8" spans="2:21">
      <c r="B8" s="49">
        <f t="shared" si="0"/>
        <v>0</v>
      </c>
      <c r="C8" s="78"/>
      <c r="D8" s="79"/>
      <c r="E8" s="80"/>
      <c r="F8" s="8"/>
      <c r="G8" s="8"/>
      <c r="H8" s="4"/>
      <c r="I8" s="2"/>
      <c r="J8" s="2"/>
      <c r="K8" s="2"/>
      <c r="L8" s="2"/>
      <c r="M8" s="57"/>
      <c r="N8" s="17"/>
      <c r="O8" s="15" t="s">
        <v>1144</v>
      </c>
      <c r="P8" s="20" t="s">
        <v>1164</v>
      </c>
      <c r="R8" s="227" t="s">
        <v>1124</v>
      </c>
      <c r="S8" s="227" t="s">
        <v>1125</v>
      </c>
      <c r="T8" s="227"/>
      <c r="U8" s="227" t="s">
        <v>1298</v>
      </c>
    </row>
    <row r="9" spans="2:21">
      <c r="B9" s="49">
        <f t="shared" si="0"/>
        <v>0</v>
      </c>
      <c r="C9" s="78"/>
      <c r="D9" s="79"/>
      <c r="E9" s="80"/>
      <c r="F9" s="8"/>
      <c r="G9" s="8"/>
      <c r="H9" s="4"/>
      <c r="I9" s="2"/>
      <c r="J9" s="2"/>
      <c r="K9" s="2"/>
      <c r="L9" s="2"/>
      <c r="M9" s="57"/>
      <c r="N9" s="17"/>
      <c r="O9" s="15" t="s">
        <v>1145</v>
      </c>
      <c r="P9" s="20" t="s">
        <v>1165</v>
      </c>
      <c r="R9" s="227" t="s">
        <v>1126</v>
      </c>
      <c r="S9" s="227" t="s">
        <v>1123</v>
      </c>
      <c r="T9" s="227"/>
      <c r="U9" s="227" t="s">
        <v>1299</v>
      </c>
    </row>
    <row r="10" spans="2:21">
      <c r="B10" s="49">
        <f t="shared" si="0"/>
        <v>0</v>
      </c>
      <c r="C10" s="78"/>
      <c r="D10" s="79"/>
      <c r="E10" s="80"/>
      <c r="F10" s="8"/>
      <c r="G10" s="8"/>
      <c r="H10" s="4"/>
      <c r="I10" s="2"/>
      <c r="J10" s="2"/>
      <c r="K10" s="2"/>
      <c r="L10" s="2"/>
      <c r="M10" s="57"/>
      <c r="N10" s="17"/>
      <c r="O10" s="15" t="s">
        <v>1146</v>
      </c>
      <c r="P10" s="20" t="s">
        <v>1166</v>
      </c>
      <c r="R10" s="227" t="s">
        <v>1127</v>
      </c>
      <c r="S10" s="227" t="s">
        <v>1128</v>
      </c>
      <c r="T10" s="227"/>
      <c r="U10" s="227" t="s">
        <v>1300</v>
      </c>
    </row>
    <row r="11" spans="2:21">
      <c r="B11" s="49">
        <f t="shared" si="0"/>
        <v>0</v>
      </c>
      <c r="C11" s="78"/>
      <c r="D11" s="79"/>
      <c r="E11" s="80"/>
      <c r="F11" s="8"/>
      <c r="G11" s="8"/>
      <c r="H11" s="4"/>
      <c r="I11" s="2"/>
      <c r="J11" s="2"/>
      <c r="K11" s="2"/>
      <c r="L11" s="2"/>
      <c r="M11" s="57"/>
      <c r="N11" s="17"/>
      <c r="O11" s="15" t="s">
        <v>1147</v>
      </c>
      <c r="P11" s="20" t="s">
        <v>1167</v>
      </c>
      <c r="R11" s="227" t="s">
        <v>1130</v>
      </c>
      <c r="S11" s="227" t="s">
        <v>1129</v>
      </c>
      <c r="T11" s="227"/>
      <c r="U11" s="227" t="s">
        <v>1301</v>
      </c>
    </row>
    <row r="12" spans="2:21">
      <c r="B12" s="49">
        <f t="shared" si="0"/>
        <v>0</v>
      </c>
      <c r="C12" s="78"/>
      <c r="D12" s="79"/>
      <c r="E12" s="80"/>
      <c r="F12" s="8"/>
      <c r="G12" s="8"/>
      <c r="H12" s="4"/>
      <c r="I12" s="2"/>
      <c r="J12" s="2"/>
      <c r="K12" s="2"/>
      <c r="L12" s="2"/>
      <c r="M12" s="57"/>
      <c r="N12" s="17"/>
      <c r="O12" s="15" t="s">
        <v>1148</v>
      </c>
      <c r="P12" s="20" t="s">
        <v>1168</v>
      </c>
      <c r="R12" s="227"/>
      <c r="S12" s="227"/>
      <c r="T12" s="227"/>
      <c r="U12" s="227"/>
    </row>
    <row r="13" spans="2:21">
      <c r="B13" s="49">
        <f t="shared" si="0"/>
        <v>0</v>
      </c>
      <c r="C13" s="78"/>
      <c r="D13" s="79"/>
      <c r="E13" s="80"/>
      <c r="F13" s="8"/>
      <c r="G13" s="8"/>
      <c r="H13" s="4"/>
      <c r="I13" s="2"/>
      <c r="J13" s="2"/>
      <c r="K13" s="2"/>
      <c r="L13" s="2"/>
      <c r="M13" s="57"/>
      <c r="N13" s="17"/>
      <c r="O13" s="15" t="s">
        <v>1149</v>
      </c>
      <c r="P13" s="20" t="s">
        <v>1169</v>
      </c>
      <c r="R13" s="227"/>
      <c r="S13" s="227"/>
      <c r="T13" s="227"/>
      <c r="U13" s="227"/>
    </row>
    <row r="14" spans="2:21">
      <c r="B14" s="49">
        <f t="shared" si="0"/>
        <v>0</v>
      </c>
      <c r="C14" s="78"/>
      <c r="D14" s="79"/>
      <c r="E14" s="80"/>
      <c r="F14" s="8"/>
      <c r="G14" s="8"/>
      <c r="H14" s="4"/>
      <c r="I14" s="2"/>
      <c r="J14" s="2"/>
      <c r="K14" s="2"/>
      <c r="L14" s="2"/>
      <c r="M14" s="57"/>
      <c r="N14" s="17"/>
      <c r="O14" s="15" t="s">
        <v>1150</v>
      </c>
      <c r="P14" s="20"/>
      <c r="R14" s="227"/>
      <c r="S14" s="227"/>
      <c r="T14" s="227"/>
      <c r="U14" s="227"/>
    </row>
    <row r="15" spans="2:21">
      <c r="B15" s="49">
        <f t="shared" si="0"/>
        <v>0</v>
      </c>
      <c r="C15" s="78"/>
      <c r="D15" s="79"/>
      <c r="E15" s="80"/>
      <c r="F15" s="8"/>
      <c r="G15" s="8"/>
      <c r="H15" s="4"/>
      <c r="I15" s="2"/>
      <c r="J15" s="2"/>
      <c r="K15" s="2"/>
      <c r="L15" s="2"/>
      <c r="M15" s="57"/>
      <c r="N15" s="17"/>
      <c r="O15" s="15" t="s">
        <v>1151</v>
      </c>
      <c r="P15" s="20"/>
      <c r="R15" s="227"/>
      <c r="S15" s="227"/>
      <c r="T15" s="227"/>
      <c r="U15" s="227"/>
    </row>
    <row r="16" spans="2:21">
      <c r="B16" s="49">
        <f t="shared" si="0"/>
        <v>0</v>
      </c>
      <c r="C16" s="78"/>
      <c r="D16" s="79"/>
      <c r="E16" s="80"/>
      <c r="F16" s="8"/>
      <c r="G16" s="8"/>
      <c r="H16" s="4"/>
      <c r="I16" s="2"/>
      <c r="J16" s="2"/>
      <c r="K16" s="2"/>
      <c r="L16" s="2"/>
      <c r="M16" s="57"/>
      <c r="N16" s="17"/>
      <c r="O16" s="15" t="s">
        <v>1152</v>
      </c>
      <c r="P16" s="20"/>
      <c r="R16" s="227"/>
      <c r="S16" s="227"/>
      <c r="T16" s="227"/>
      <c r="U16" s="227"/>
    </row>
    <row r="17" spans="2:21">
      <c r="B17" s="49">
        <f t="shared" si="0"/>
        <v>0</v>
      </c>
      <c r="C17" s="78"/>
      <c r="D17" s="79"/>
      <c r="E17" s="80"/>
      <c r="F17" s="8"/>
      <c r="G17" s="8"/>
      <c r="H17" s="4"/>
      <c r="I17" s="2"/>
      <c r="J17" s="2"/>
      <c r="K17" s="2"/>
      <c r="L17" s="2"/>
      <c r="M17" s="57"/>
      <c r="N17" s="17"/>
      <c r="O17" s="15" t="s">
        <v>1153</v>
      </c>
      <c r="P17" s="20"/>
      <c r="R17" s="227"/>
      <c r="S17" s="227"/>
      <c r="T17" s="227"/>
      <c r="U17" s="227"/>
    </row>
    <row r="18" spans="2:21">
      <c r="B18" s="49">
        <f t="shared" si="0"/>
        <v>0</v>
      </c>
      <c r="C18" s="78"/>
      <c r="D18" s="79"/>
      <c r="E18" s="80"/>
      <c r="F18" s="8"/>
      <c r="G18" s="8"/>
      <c r="H18" s="4"/>
      <c r="I18" s="2"/>
      <c r="J18" s="2"/>
      <c r="K18" s="2"/>
      <c r="L18" s="2"/>
      <c r="M18" s="57"/>
      <c r="N18" s="17"/>
      <c r="O18" s="15" t="s">
        <v>1162</v>
      </c>
      <c r="P18" s="20"/>
      <c r="R18" s="206"/>
      <c r="S18" s="206"/>
      <c r="T18" s="206"/>
      <c r="U18" s="206"/>
    </row>
    <row r="19" spans="2:21">
      <c r="B19" s="49">
        <f t="shared" si="0"/>
        <v>0</v>
      </c>
      <c r="C19" s="78"/>
      <c r="D19" s="79"/>
      <c r="E19" s="80"/>
      <c r="F19" s="8"/>
      <c r="G19" s="8"/>
      <c r="H19" s="4"/>
      <c r="I19" s="2"/>
      <c r="J19" s="2"/>
      <c r="K19" s="2"/>
      <c r="L19" s="2"/>
      <c r="M19" s="57"/>
      <c r="N19" s="17"/>
      <c r="O19" s="15" t="s">
        <v>1154</v>
      </c>
      <c r="P19" s="20"/>
      <c r="R19" s="206"/>
      <c r="S19" s="206"/>
      <c r="T19" s="206"/>
      <c r="U19" s="206"/>
    </row>
    <row r="20" spans="2:21">
      <c r="B20" s="49">
        <f t="shared" si="0"/>
        <v>0</v>
      </c>
      <c r="C20" s="78"/>
      <c r="D20" s="79"/>
      <c r="E20" s="80"/>
      <c r="F20" s="8"/>
      <c r="G20" s="8"/>
      <c r="H20" s="4"/>
      <c r="I20" s="2"/>
      <c r="J20" s="2"/>
      <c r="K20" s="2"/>
      <c r="L20" s="2"/>
      <c r="M20" s="57"/>
      <c r="N20" s="17"/>
      <c r="O20" s="15" t="s">
        <v>1163</v>
      </c>
      <c r="P20" s="20"/>
      <c r="R20" s="206"/>
      <c r="S20" s="206"/>
      <c r="T20" s="206"/>
      <c r="U20" s="206"/>
    </row>
    <row r="21" spans="2:21">
      <c r="B21" s="49">
        <f t="shared" si="0"/>
        <v>0</v>
      </c>
      <c r="C21" s="78"/>
      <c r="D21" s="79"/>
      <c r="E21" s="80"/>
      <c r="F21" s="8"/>
      <c r="G21" s="8"/>
      <c r="H21" s="4"/>
      <c r="I21" s="2"/>
      <c r="J21" s="2"/>
      <c r="K21" s="2"/>
      <c r="L21" s="2"/>
      <c r="M21" s="57"/>
      <c r="N21" s="17"/>
      <c r="O21" s="15" t="s">
        <v>1155</v>
      </c>
      <c r="P21" s="20"/>
      <c r="R21" s="206"/>
      <c r="S21" s="206"/>
      <c r="T21" s="206"/>
      <c r="U21" s="206"/>
    </row>
    <row r="22" spans="2:21">
      <c r="B22" s="49">
        <f t="shared" si="0"/>
        <v>0</v>
      </c>
      <c r="C22" s="78"/>
      <c r="D22" s="79"/>
      <c r="E22" s="80"/>
      <c r="F22" s="8"/>
      <c r="G22" s="8"/>
      <c r="H22" s="4"/>
      <c r="I22" s="2"/>
      <c r="J22" s="2"/>
      <c r="K22" s="2"/>
      <c r="L22" s="2"/>
      <c r="M22" s="57"/>
      <c r="N22" s="17"/>
      <c r="O22" s="15" t="s">
        <v>1156</v>
      </c>
      <c r="P22" s="20"/>
      <c r="R22" s="206"/>
      <c r="S22" s="206"/>
      <c r="T22" s="206"/>
      <c r="U22" s="206"/>
    </row>
    <row r="23" spans="2:21">
      <c r="B23" s="49">
        <f t="shared" si="0"/>
        <v>0</v>
      </c>
      <c r="C23" s="78"/>
      <c r="D23" s="79"/>
      <c r="E23" s="80"/>
      <c r="F23" s="8"/>
      <c r="G23" s="8"/>
      <c r="H23" s="4"/>
      <c r="I23" s="2"/>
      <c r="J23" s="2"/>
      <c r="K23" s="2"/>
      <c r="L23" s="2"/>
      <c r="M23" s="57"/>
      <c r="N23" s="17"/>
      <c r="O23" s="15" t="s">
        <v>1157</v>
      </c>
      <c r="P23" s="20"/>
      <c r="R23" s="206"/>
      <c r="S23" s="206"/>
      <c r="T23" s="206"/>
      <c r="U23" s="206"/>
    </row>
    <row r="24" spans="2:21">
      <c r="B24" s="49">
        <f t="shared" si="0"/>
        <v>0</v>
      </c>
      <c r="C24" s="135"/>
      <c r="D24" s="136"/>
      <c r="E24" s="112"/>
      <c r="F24" s="82"/>
      <c r="G24" s="82"/>
      <c r="H24" s="150"/>
      <c r="I24" s="83"/>
      <c r="J24" s="83"/>
      <c r="K24" s="83"/>
      <c r="L24" s="83"/>
      <c r="M24" s="85"/>
      <c r="N24" s="86"/>
      <c r="O24" s="148" t="s">
        <v>1158</v>
      </c>
      <c r="P24" s="88"/>
      <c r="R24" s="206"/>
      <c r="S24" s="206"/>
      <c r="T24" s="206"/>
      <c r="U24" s="206"/>
    </row>
    <row r="25" spans="2:21" ht="18">
      <c r="B25" s="49" t="str">
        <f t="shared" si="0"/>
        <v>H2O</v>
      </c>
      <c r="C25" s="218"/>
      <c r="D25" s="219"/>
      <c r="E25" s="220" t="s">
        <v>1171</v>
      </c>
      <c r="F25" s="211"/>
      <c r="G25" s="211"/>
      <c r="H25" s="212"/>
      <c r="I25" s="213"/>
      <c r="J25" s="213"/>
      <c r="K25" s="213" t="s">
        <v>21</v>
      </c>
      <c r="L25" s="213"/>
      <c r="M25" s="214"/>
      <c r="N25" s="215"/>
      <c r="O25" s="216"/>
      <c r="P25" s="217"/>
      <c r="R25" s="206"/>
      <c r="S25" s="206"/>
      <c r="T25" s="206"/>
      <c r="U25" s="206"/>
    </row>
    <row r="26" spans="2:21">
      <c r="R26" s="206"/>
      <c r="S26" s="206"/>
      <c r="T26" s="206"/>
      <c r="U26" s="206"/>
    </row>
    <row r="27" spans="2:21">
      <c r="R27" s="206"/>
      <c r="S27" s="206"/>
      <c r="T27" s="206"/>
      <c r="U27" s="206"/>
    </row>
  </sheetData>
  <mergeCells count="2">
    <mergeCell ref="F3:N3"/>
    <mergeCell ref="O3:P3"/>
  </mergeCells>
  <conditionalFormatting sqref="B6:B31">
    <cfRule type="cellIs" dxfId="5" priority="12" operator="equal">
      <formula>"glass"</formula>
    </cfRule>
  </conditionalFormatting>
  <conditionalFormatting sqref="B6:B31">
    <cfRule type="cellIs" dxfId="4" priority="7" operator="equal">
      <formula>"Regolith"</formula>
    </cfRule>
    <cfRule type="cellIs" dxfId="3" priority="8" operator="equal">
      <formula>"CO2"</formula>
    </cfRule>
    <cfRule type="cellIs" dxfId="2" priority="9" operator="equal">
      <formula>"SiO2"</formula>
    </cfRule>
    <cfRule type="cellIs" dxfId="1" priority="10" operator="equal">
      <formula>"H2O"</formula>
    </cfRule>
    <cfRule type="cellIs" dxfId="0" priority="1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Collision Experiments</vt:lpstr>
      <vt:lpstr>Characterisation Experiments</vt:lpstr>
      <vt:lpstr>Modelling</vt:lpstr>
      <vt:lpstr>Reviews</vt:lpstr>
      <vt:lpstr>Ice Sintering &amp; Surface 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2016-09-22T08:31:04Z</dcterms:modified>
</cp:coreProperties>
</file>