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6335a984575986/"/>
    </mc:Choice>
  </mc:AlternateContent>
  <xr:revisionPtr revIDLastSave="223" documentId="8_{B9194FF8-25EC-44AE-B0D2-3C6BF49CA233}" xr6:coauthVersionLast="47" xr6:coauthVersionMax="47" xr10:uidLastSave="{40753DF5-9609-4D49-8CBD-048BD34187F3}"/>
  <bookViews>
    <workbookView xWindow="-108" yWindow="-108" windowWidth="23256" windowHeight="12456" activeTab="1" xr2:uid="{9391C283-1276-4B1C-964F-6FB0D92F3B48}"/>
  </bookViews>
  <sheets>
    <sheet name="Estimation Tool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F10" i="1"/>
  <c r="F9" i="1"/>
  <c r="F8" i="1"/>
  <c r="D10" i="1"/>
  <c r="E10" i="1"/>
  <c r="E8" i="1"/>
  <c r="D10" i="2"/>
  <c r="E9" i="1" s="1"/>
  <c r="D9" i="2"/>
  <c r="D9" i="1" s="1"/>
  <c r="C9" i="2"/>
  <c r="D8" i="1" s="1"/>
  <c r="C9" i="1" l="1"/>
  <c r="C8" i="1"/>
  <c r="C10" i="1"/>
</calcChain>
</file>

<file path=xl/sharedStrings.xml><?xml version="1.0" encoding="utf-8"?>
<sst xmlns="http://schemas.openxmlformats.org/spreadsheetml/2006/main" count="25" uniqueCount="23">
  <si>
    <t>Power Apps Premium</t>
  </si>
  <si>
    <t>Power Apps Per App</t>
  </si>
  <si>
    <t>Power Apps per app pay-as-you-go meter</t>
  </si>
  <si>
    <t>Unique monthly active users
(accessing app at least once a month)</t>
  </si>
  <si>
    <t>Dataverse Database Allocation (GBs)</t>
  </si>
  <si>
    <t>Dataverse Log Allocation (GBs)</t>
  </si>
  <si>
    <t>Dataverse File Allocation (GBs)</t>
  </si>
  <si>
    <t>Dataverse Database Usage (GBs)</t>
  </si>
  <si>
    <t>Dataverse File Usage (GBs)</t>
  </si>
  <si>
    <t>Dataverse Log Usage (GBs)</t>
  </si>
  <si>
    <t>Dataverse Database Capacity add-on per month per GB</t>
  </si>
  <si>
    <t>Dataverse File Capacity add-on per month per GB</t>
  </si>
  <si>
    <t>Dataverse Log Capacity add-on per month per GB</t>
  </si>
  <si>
    <t>Dataverse Database capacity accrued per user/month (GBs)</t>
  </si>
  <si>
    <t>Power Apps per app pay-as-you-go</t>
  </si>
  <si>
    <t>Dataverse File capacity accrued per user/month (GBs)</t>
  </si>
  <si>
    <t>Dataverse Log capacity accrued per user/month (GBs)</t>
  </si>
  <si>
    <t>Default Dataverse Database capacity per tenant</t>
  </si>
  <si>
    <t>Default Dataverse File capacity per tenant</t>
  </si>
  <si>
    <t>Default Dataverse Log capacity per tenant</t>
  </si>
  <si>
    <t>Per user/month</t>
  </si>
  <si>
    <t>Request Allocation/24 Hours</t>
  </si>
  <si>
    <t>Allocated Requests per 24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</si>
</sst>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6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166" fontId="0" fillId="0" borderId="0" xfId="0" applyNumberFormat="1"/>
    <xf numFmtId="0" fontId="1" fillId="0" borderId="2" xfId="0" applyFont="1" applyBorder="1" applyAlignment="1">
      <alignment wrapText="1"/>
    </xf>
    <xf numFmtId="0" fontId="0" fillId="2" borderId="3" xfId="0" applyFill="1" applyBorder="1" applyAlignment="1">
      <alignment horizontal="left" vertical="center"/>
    </xf>
    <xf numFmtId="0" fontId="1" fillId="0" borderId="4" xfId="0" applyFont="1" applyBorder="1" applyAlignment="1">
      <alignment wrapText="1"/>
    </xf>
    <xf numFmtId="1" fontId="0" fillId="2" borderId="5" xfId="0" applyNumberFormat="1" applyFill="1" applyBorder="1" applyAlignment="1">
      <alignment horizontal="left" vertical="center"/>
    </xf>
    <xf numFmtId="0" fontId="1" fillId="0" borderId="6" xfId="0" applyFont="1" applyBorder="1" applyAlignment="1">
      <alignment wrapText="1"/>
    </xf>
    <xf numFmtId="1" fontId="0" fillId="2" borderId="7" xfId="0" applyNumberFormat="1" applyFill="1" applyBorder="1" applyAlignment="1">
      <alignment horizontal="left" vertical="center"/>
    </xf>
    <xf numFmtId="0" fontId="0" fillId="0" borderId="1" xfId="0" applyBorder="1"/>
    <xf numFmtId="3" fontId="0" fillId="0" borderId="5" xfId="0" applyNumberFormat="1" applyBorder="1"/>
    <xf numFmtId="0" fontId="0" fillId="0" borderId="8" xfId="0" applyBorder="1"/>
    <xf numFmtId="3" fontId="0" fillId="0" borderId="7" xfId="0" applyNumberFormat="1" applyBorder="1"/>
    <xf numFmtId="165" fontId="0" fillId="0" borderId="9" xfId="0" applyNumberFormat="1" applyBorder="1"/>
    <xf numFmtId="0" fontId="0" fillId="0" borderId="9" xfId="0" applyBorder="1"/>
    <xf numFmtId="3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1" fillId="0" borderId="13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0" fillId="0" borderId="1" xfId="0" applyFont="1" applyBorder="1"/>
    <xf numFmtId="0" fontId="0" fillId="0" borderId="5" xfId="0" applyBorder="1"/>
    <xf numFmtId="0" fontId="0" fillId="0" borderId="5" xfId="0" applyFont="1" applyBorder="1"/>
    <xf numFmtId="0" fontId="0" fillId="0" borderId="7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6" xfId="0" applyFont="1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2" fillId="0" borderId="19" xfId="0" applyFont="1" applyBorder="1" applyAlignment="1">
      <alignment vertical="center" wrapText="1"/>
    </xf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6BB7-E10A-4AEE-B8B4-D2FC822E57B2}">
  <dimension ref="B1:H10"/>
  <sheetViews>
    <sheetView workbookViewId="0">
      <selection activeCell="B20" sqref="B20"/>
    </sheetView>
  </sheetViews>
  <sheetFormatPr defaultRowHeight="14.4" x14ac:dyDescent="0.3"/>
  <cols>
    <col min="2" max="2" width="41.33203125" style="2" customWidth="1"/>
    <col min="3" max="3" width="15.77734375" customWidth="1"/>
    <col min="4" max="4" width="34.44140625" customWidth="1"/>
    <col min="5" max="5" width="28.88671875" customWidth="1"/>
    <col min="6" max="6" width="27.109375" customWidth="1"/>
    <col min="7" max="7" width="27.77734375" customWidth="1"/>
    <col min="8" max="8" width="10.5546875" bestFit="1" customWidth="1"/>
  </cols>
  <sheetData>
    <row r="1" spans="2:8" ht="15" thickBot="1" x14ac:dyDescent="0.35"/>
    <row r="2" spans="2:8" ht="28.8" x14ac:dyDescent="0.3">
      <c r="B2" s="6" t="s">
        <v>3</v>
      </c>
      <c r="C2" s="7">
        <v>50</v>
      </c>
    </row>
    <row r="3" spans="2:8" x14ac:dyDescent="0.3">
      <c r="B3" s="8" t="s">
        <v>7</v>
      </c>
      <c r="C3" s="9">
        <v>25</v>
      </c>
    </row>
    <row r="4" spans="2:8" x14ac:dyDescent="0.3">
      <c r="B4" s="8" t="s">
        <v>8</v>
      </c>
      <c r="C4" s="9">
        <v>40</v>
      </c>
    </row>
    <row r="5" spans="2:8" ht="15" thickBot="1" x14ac:dyDescent="0.35">
      <c r="B5" s="10" t="s">
        <v>9</v>
      </c>
      <c r="C5" s="11">
        <v>3</v>
      </c>
    </row>
    <row r="6" spans="2:8" ht="15" thickBot="1" x14ac:dyDescent="0.35">
      <c r="C6" s="1"/>
    </row>
    <row r="7" spans="2:8" s="4" customFormat="1" ht="15" thickBot="1" x14ac:dyDescent="0.35">
      <c r="B7" s="25"/>
      <c r="C7" s="21"/>
      <c r="D7" s="19" t="s">
        <v>4</v>
      </c>
      <c r="E7" s="19" t="s">
        <v>6</v>
      </c>
      <c r="F7" s="19" t="s">
        <v>5</v>
      </c>
      <c r="G7" s="20" t="s">
        <v>21</v>
      </c>
    </row>
    <row r="8" spans="2:8" x14ac:dyDescent="0.3">
      <c r="B8" s="26" t="s">
        <v>0</v>
      </c>
      <c r="C8" s="22" t="str">
        <f>DOLLAR((C2 * Variables!C3) + IF((C3 - D8)&gt;0,(C3-D8)*Variables!C13,0) + IF((C4 - E8)&gt;0,(C4-E8)*Variables!C14,0) + IF((C5 - F8)&gt;0,(C5-F8)*Variables!C15,0)) &amp; " /month"</f>
        <v>$1,121.72 /month</v>
      </c>
      <c r="D8" s="16">
        <f>Variables!C5 + (C2*Variables!C9)</f>
        <v>22.20703125</v>
      </c>
      <c r="E8" s="17">
        <f>Variables!C6 + (C2*Variables!C10)</f>
        <v>120</v>
      </c>
      <c r="F8" s="17">
        <f>Variables!C7 + (C2*Variables!C11)</f>
        <v>2</v>
      </c>
      <c r="G8" s="18">
        <f>C2*Variables!C17</f>
        <v>2000000</v>
      </c>
      <c r="H8" s="5"/>
    </row>
    <row r="9" spans="2:8" x14ac:dyDescent="0.3">
      <c r="B9" s="27" t="s">
        <v>1</v>
      </c>
      <c r="C9" s="23" t="str">
        <f>DOLLAR((C2 * Variables!D3) + IF((C3 - D9)&gt;0,(C3-D9)*Variables!D13,0) + IF((C4 - E9)&gt;0,(C4-E9)*Variables!D14,0) + IF((C5 - F9)&gt;0,(C5-F9)*Variables!D15,0)) &amp; " /month"</f>
        <v>$963.28 /month</v>
      </c>
      <c r="D9" s="12">
        <f>Variables!D5 + (C2*Variables!D9)</f>
        <v>7.44140625</v>
      </c>
      <c r="E9" s="12">
        <f>Variables!D6 + (C2*Variables!D10)</f>
        <v>39.53125</v>
      </c>
      <c r="F9" s="12">
        <f>Variables!D7 + (C2*Variables!D11)</f>
        <v>2</v>
      </c>
      <c r="G9" s="13">
        <f>C2*Variables!D17</f>
        <v>300000</v>
      </c>
    </row>
    <row r="10" spans="2:8" ht="15" thickBot="1" x14ac:dyDescent="0.35">
      <c r="B10" s="28" t="s">
        <v>2</v>
      </c>
      <c r="C10" s="24" t="str">
        <f>DOLLAR((C2 * Variables!E3) + IF((C3 - D10)&gt;0,(C3-D10)*Variables!E13,0) + IF((C4 - E10)&gt;0,(C4-E10)*Variables!E14,0) + IF((C5 - F10)&gt;0,(C5-F10)*Variables!E15,0)) &amp; " /month"</f>
        <v>$1,781.60 /month</v>
      </c>
      <c r="D10" s="14">
        <f>Variables!E5 + (C2*Variables!E9)</f>
        <v>1</v>
      </c>
      <c r="E10" s="14">
        <f>Variables!E6 + (C2*Variables!E10)</f>
        <v>1</v>
      </c>
      <c r="F10" s="14">
        <f>Variables!E7 + (C2*Variables!E11)</f>
        <v>0</v>
      </c>
      <c r="G10" s="15">
        <f>C2*Variables!E17</f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415D-C057-4987-8F91-8E49AE766163}">
  <dimension ref="B1:E17"/>
  <sheetViews>
    <sheetView tabSelected="1" workbookViewId="0">
      <selection activeCell="I12" sqref="I12"/>
    </sheetView>
  </sheetViews>
  <sheetFormatPr defaultRowHeight="14.4" x14ac:dyDescent="0.3"/>
  <cols>
    <col min="2" max="2" width="60" style="4" customWidth="1"/>
    <col min="3" max="3" width="20.44140625" customWidth="1"/>
    <col min="4" max="4" width="20.88671875" customWidth="1"/>
    <col min="5" max="5" width="30.77734375" customWidth="1"/>
  </cols>
  <sheetData>
    <row r="1" spans="2:5" ht="15" thickBot="1" x14ac:dyDescent="0.35"/>
    <row r="2" spans="2:5" s="4" customFormat="1" ht="15" thickBot="1" x14ac:dyDescent="0.35">
      <c r="B2" s="25"/>
      <c r="C2" s="21" t="s">
        <v>0</v>
      </c>
      <c r="D2" s="19" t="s">
        <v>1</v>
      </c>
      <c r="E2" s="20" t="s">
        <v>14</v>
      </c>
    </row>
    <row r="3" spans="2:5" x14ac:dyDescent="0.3">
      <c r="B3" s="38" t="s">
        <v>20</v>
      </c>
      <c r="C3" s="34">
        <v>20</v>
      </c>
      <c r="D3" s="17">
        <v>5</v>
      </c>
      <c r="E3" s="33">
        <v>10</v>
      </c>
    </row>
    <row r="4" spans="2:5" x14ac:dyDescent="0.3">
      <c r="B4" s="39"/>
      <c r="C4" s="35"/>
      <c r="D4" s="12"/>
      <c r="E4" s="30"/>
    </row>
    <row r="5" spans="2:5" x14ac:dyDescent="0.3">
      <c r="B5" s="39" t="s">
        <v>17</v>
      </c>
      <c r="C5" s="35">
        <v>10</v>
      </c>
      <c r="D5" s="12">
        <v>5</v>
      </c>
      <c r="E5" s="30">
        <v>1</v>
      </c>
    </row>
    <row r="6" spans="2:5" x14ac:dyDescent="0.3">
      <c r="B6" s="39" t="s">
        <v>18</v>
      </c>
      <c r="C6" s="35">
        <v>20</v>
      </c>
      <c r="D6" s="12">
        <v>20</v>
      </c>
      <c r="E6" s="30">
        <v>1</v>
      </c>
    </row>
    <row r="7" spans="2:5" x14ac:dyDescent="0.3">
      <c r="B7" s="39" t="s">
        <v>19</v>
      </c>
      <c r="C7" s="35">
        <v>2</v>
      </c>
      <c r="D7" s="12">
        <v>2</v>
      </c>
      <c r="E7" s="30">
        <v>0</v>
      </c>
    </row>
    <row r="8" spans="2:5" x14ac:dyDescent="0.3">
      <c r="B8" s="39"/>
      <c r="C8" s="35"/>
      <c r="D8" s="12"/>
      <c r="E8" s="30"/>
    </row>
    <row r="9" spans="2:5" s="3" customFormat="1" x14ac:dyDescent="0.3">
      <c r="B9" s="40" t="s">
        <v>13</v>
      </c>
      <c r="C9" s="36">
        <f>250/1024</f>
        <v>0.244140625</v>
      </c>
      <c r="D9" s="29">
        <f>50/1024</f>
        <v>4.8828125E-2</v>
      </c>
      <c r="E9" s="31">
        <v>0</v>
      </c>
    </row>
    <row r="10" spans="2:5" s="3" customFormat="1" x14ac:dyDescent="0.3">
      <c r="B10" s="40" t="s">
        <v>15</v>
      </c>
      <c r="C10" s="36">
        <v>2</v>
      </c>
      <c r="D10" s="29">
        <f>400/1024</f>
        <v>0.390625</v>
      </c>
      <c r="E10" s="31">
        <v>0</v>
      </c>
    </row>
    <row r="11" spans="2:5" s="3" customFormat="1" x14ac:dyDescent="0.3">
      <c r="B11" s="40" t="s">
        <v>16</v>
      </c>
      <c r="C11" s="36">
        <v>0</v>
      </c>
      <c r="D11" s="29">
        <v>0</v>
      </c>
      <c r="E11" s="31">
        <v>0</v>
      </c>
    </row>
    <row r="12" spans="2:5" x14ac:dyDescent="0.3">
      <c r="B12" s="39"/>
      <c r="C12" s="35"/>
      <c r="D12" s="12"/>
      <c r="E12" s="30"/>
    </row>
    <row r="13" spans="2:5" x14ac:dyDescent="0.3">
      <c r="B13" s="40" t="s">
        <v>10</v>
      </c>
      <c r="C13" s="35">
        <v>40</v>
      </c>
      <c r="D13" s="12">
        <v>40</v>
      </c>
      <c r="E13" s="30">
        <v>48</v>
      </c>
    </row>
    <row r="14" spans="2:5" x14ac:dyDescent="0.3">
      <c r="B14" s="40" t="s">
        <v>11</v>
      </c>
      <c r="C14" s="35">
        <v>2</v>
      </c>
      <c r="D14" s="12">
        <v>2</v>
      </c>
      <c r="E14" s="30">
        <v>2.4</v>
      </c>
    </row>
    <row r="15" spans="2:5" x14ac:dyDescent="0.3">
      <c r="B15" s="40" t="s">
        <v>12</v>
      </c>
      <c r="C15" s="35">
        <v>10</v>
      </c>
      <c r="D15" s="12">
        <v>10</v>
      </c>
      <c r="E15" s="30">
        <v>12</v>
      </c>
    </row>
    <row r="16" spans="2:5" x14ac:dyDescent="0.3">
      <c r="B16" s="39"/>
      <c r="C16" s="35"/>
      <c r="D16" s="12"/>
      <c r="E16" s="30"/>
    </row>
    <row r="17" spans="2:5" ht="15" thickBot="1" x14ac:dyDescent="0.35">
      <c r="B17" s="41" t="s">
        <v>22</v>
      </c>
      <c r="C17" s="37">
        <v>40000</v>
      </c>
      <c r="D17" s="14">
        <v>6000</v>
      </c>
      <c r="E17" s="32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 Tool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Sterling</dc:creator>
  <cp:lastModifiedBy>Tracy Sterling</cp:lastModifiedBy>
  <dcterms:created xsi:type="dcterms:W3CDTF">2023-11-02T18:01:36Z</dcterms:created>
  <dcterms:modified xsi:type="dcterms:W3CDTF">2023-11-07T15:09:52Z</dcterms:modified>
</cp:coreProperties>
</file>