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Dev's Files\Projects\Milling\Feeds and Speeds\"/>
    </mc:Choice>
  </mc:AlternateContent>
  <xr:revisionPtr revIDLastSave="0" documentId="13_ncr:1_{E4F55EC7-8AA4-45D9-AA70-1092BA81EB78}" xr6:coauthVersionLast="45" xr6:coauthVersionMax="45" xr10:uidLastSave="{00000000-0000-0000-0000-000000000000}"/>
  <bookViews>
    <workbookView xWindow="22410" yWindow="4890" windowWidth="38700" windowHeight="15555" xr2:uid="{BF16098C-FFA1-44FA-8B43-D456C9AF823D}"/>
  </bookViews>
  <sheets>
    <sheet name="Milling Feeds &amp; Speeds" sheetId="1" r:id="rId1"/>
  </sheets>
  <definedNames>
    <definedName name="DoC">'Milling Feeds &amp; Speeds'!$C$5</definedName>
    <definedName name="MLP">'Milling Feeds &amp; Speeds'!$H$4</definedName>
    <definedName name="MTC">'Milling Feeds &amp; Speeds'!$H$5</definedName>
    <definedName name="RPM">'Milling Feeds &amp; Speeds'!$C$4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9" i="1" l="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8" i="1"/>
  <c r="I9" i="1"/>
  <c r="J9" i="1" s="1"/>
  <c r="I10" i="1"/>
  <c r="J10" i="1" s="1"/>
  <c r="I11" i="1"/>
  <c r="J11" i="1" s="1"/>
  <c r="I12" i="1"/>
  <c r="J12" i="1" s="1"/>
  <c r="I13" i="1"/>
  <c r="J13" i="1" s="1"/>
  <c r="I14" i="1"/>
  <c r="J14" i="1" s="1"/>
  <c r="I15" i="1"/>
  <c r="J15" i="1" s="1"/>
  <c r="I16" i="1"/>
  <c r="J16" i="1" s="1"/>
  <c r="I17" i="1"/>
  <c r="J17" i="1" s="1"/>
  <c r="I18" i="1"/>
  <c r="J18" i="1" s="1"/>
  <c r="I19" i="1"/>
  <c r="J19" i="1" s="1"/>
  <c r="I20" i="1"/>
  <c r="J20" i="1" s="1"/>
  <c r="I21" i="1"/>
  <c r="J21" i="1" s="1"/>
  <c r="I22" i="1"/>
  <c r="J22" i="1" s="1"/>
  <c r="I23" i="1"/>
  <c r="J23" i="1" s="1"/>
  <c r="I24" i="1"/>
  <c r="J24" i="1" s="1"/>
  <c r="I25" i="1"/>
  <c r="J25" i="1" s="1"/>
  <c r="I26" i="1"/>
  <c r="J26" i="1" s="1"/>
  <c r="I27" i="1"/>
  <c r="J27" i="1" s="1"/>
  <c r="I28" i="1"/>
  <c r="J28" i="1" s="1"/>
  <c r="I29" i="1"/>
  <c r="J29" i="1" s="1"/>
  <c r="I30" i="1"/>
  <c r="J30" i="1" s="1"/>
  <c r="I31" i="1"/>
  <c r="J31" i="1" s="1"/>
  <c r="I32" i="1"/>
  <c r="J32" i="1" s="1"/>
  <c r="I33" i="1"/>
  <c r="J33" i="1" s="1"/>
  <c r="I34" i="1"/>
  <c r="J34" i="1" s="1"/>
  <c r="I35" i="1"/>
  <c r="J35" i="1" s="1"/>
  <c r="I36" i="1"/>
  <c r="J36" i="1" s="1"/>
  <c r="I37" i="1"/>
  <c r="J37" i="1" s="1"/>
  <c r="I38" i="1"/>
  <c r="J38" i="1" s="1"/>
  <c r="I39" i="1"/>
  <c r="J39" i="1" s="1"/>
  <c r="I40" i="1"/>
  <c r="J40" i="1" s="1"/>
  <c r="I41" i="1"/>
  <c r="J41" i="1" s="1"/>
  <c r="I42" i="1"/>
  <c r="J42" i="1" s="1"/>
  <c r="I43" i="1"/>
  <c r="J43" i="1" s="1"/>
  <c r="I44" i="1"/>
  <c r="J44" i="1" s="1"/>
  <c r="I45" i="1"/>
  <c r="J45" i="1" s="1"/>
  <c r="I46" i="1"/>
  <c r="J46" i="1" s="1"/>
  <c r="I47" i="1"/>
  <c r="J47" i="1" s="1"/>
  <c r="I8" i="1"/>
  <c r="J8" i="1" s="1"/>
  <c r="L46" i="1" l="1"/>
  <c r="L15" i="1"/>
  <c r="L47" i="1"/>
  <c r="L39" i="1"/>
  <c r="L31" i="1"/>
  <c r="L23" i="1"/>
  <c r="L38" i="1"/>
  <c r="L30" i="1"/>
  <c r="L22" i="1"/>
  <c r="L14" i="1"/>
  <c r="L45" i="1"/>
  <c r="L29" i="1"/>
  <c r="L21" i="1"/>
  <c r="L13" i="1"/>
  <c r="L44" i="1"/>
  <c r="L36" i="1"/>
  <c r="L28" i="1"/>
  <c r="L20" i="1"/>
  <c r="L12" i="1"/>
  <c r="L43" i="1"/>
  <c r="L35" i="1"/>
  <c r="L27" i="1"/>
  <c r="L19" i="1"/>
  <c r="L11" i="1"/>
  <c r="L42" i="1"/>
  <c r="L26" i="1"/>
  <c r="L18" i="1"/>
  <c r="L10" i="1"/>
  <c r="L41" i="1"/>
  <c r="L33" i="1"/>
  <c r="L25" i="1"/>
  <c r="L17" i="1"/>
  <c r="L9" i="1"/>
  <c r="L8" i="1"/>
  <c r="L40" i="1"/>
  <c r="L32" i="1"/>
  <c r="L24" i="1"/>
  <c r="L16" i="1"/>
  <c r="L34" i="1"/>
  <c r="L3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Neil Devonshire</author>
  </authors>
  <commentList>
    <comment ref="A1" authorId="0" shapeId="0" xr:uid="{DB9EBC63-D693-488C-9BC4-41C868FC7E93}">
      <text>
        <r>
          <rPr>
            <b/>
            <sz val="9"/>
            <color indexed="81"/>
            <rFont val="Tahoma"/>
            <family val="2"/>
          </rPr>
          <t>Created by Neil Devonshire (dev255):</t>
        </r>
        <r>
          <rPr>
            <sz val="9"/>
            <color indexed="81"/>
            <rFont val="Tahoma"/>
            <family val="2"/>
          </rPr>
          <t xml:space="preserve">
These calculations help me work out what Feeds and Speeds to use with new tools based on machine capability, and tweak old ones.
Use the "Machine Load Percentage" to reduce the loading on the machine.
Use the "Machine Capability Percentage" to set how manly your machine is (beware of over exaggerating machine manliness).
Below 8mm diameter tools reduce feed speed due to tool weakness (machine capability is not taken into account here due to less machine work nd increase tool work)
Above and including 8mm diameter tools reduce feed speed due to machine capability.
www.dev255.uk
YouTube: Dev255</t>
        </r>
      </text>
    </comment>
    <comment ref="H4" authorId="0" shapeId="0" xr:uid="{FA224F60-1644-478A-92A6-D617419C7AD8}">
      <text>
        <r>
          <rPr>
            <b/>
            <sz val="9"/>
            <color indexed="81"/>
            <rFont val="Tahoma"/>
            <family val="2"/>
          </rPr>
          <t xml:space="preserve">Dev255: </t>
        </r>
        <r>
          <rPr>
            <sz val="9"/>
            <color indexed="81"/>
            <rFont val="Tahoma"/>
            <family val="2"/>
          </rPr>
          <t xml:space="preserve">Drop this down to reduce the Load on the machine - Reduces Feed Rate of all tools
</t>
        </r>
      </text>
    </comment>
    <comment ref="H5" authorId="0" shapeId="0" xr:uid="{A064CA04-5852-40F6-82F0-0862B8DF34AD}">
      <text>
        <r>
          <rPr>
            <b/>
            <sz val="9"/>
            <color indexed="81"/>
            <rFont val="Tahoma"/>
            <family val="2"/>
          </rPr>
          <t xml:space="preserve">Dev255: </t>
        </r>
        <r>
          <rPr>
            <sz val="9"/>
            <color indexed="81"/>
            <rFont val="Tahoma"/>
            <family val="2"/>
          </rPr>
          <t>Reduce this value if the machine cant handle high cutting loads - Reduces the Feed Rate of larger tools (8mm dia and above)</t>
        </r>
      </text>
    </comment>
    <comment ref="E7" authorId="0" shapeId="0" xr:uid="{4683DA93-1D23-4F28-9C0B-91B7D9B6417A}">
      <text>
        <r>
          <rPr>
            <b/>
            <sz val="9"/>
            <color indexed="81"/>
            <rFont val="Tahoma"/>
            <family val="2"/>
          </rPr>
          <t xml:space="preserve">Dev255: </t>
        </r>
        <r>
          <rPr>
            <sz val="9"/>
            <color indexed="81"/>
            <rFont val="Tahoma"/>
            <family val="2"/>
          </rPr>
          <t xml:space="preserve">Reduce/Increase this value to adjust your desired Feed Rate for each specific tool.
</t>
        </r>
      </text>
    </comment>
  </commentList>
</comments>
</file>

<file path=xl/sharedStrings.xml><?xml version="1.0" encoding="utf-8"?>
<sst xmlns="http://schemas.openxmlformats.org/spreadsheetml/2006/main" count="84" uniqueCount="49">
  <si>
    <t>Number of Flutes</t>
  </si>
  <si>
    <t>Diameter of Tool
(mm)</t>
  </si>
  <si>
    <t>Feed per Tooth
(mm/min)</t>
  </si>
  <si>
    <t>Feed Rate
(mm/min)</t>
  </si>
  <si>
    <t>Spindle Speed
(min-1)</t>
  </si>
  <si>
    <t>Ensure part clamped rigidly</t>
  </si>
  <si>
    <t>Notes</t>
  </si>
  <si>
    <t>2000 RPM at 120mm/min</t>
  </si>
  <si>
    <t>Feed Rate
(mm/sec)</t>
  </si>
  <si>
    <t>Description of Tool</t>
  </si>
  <si>
    <t>Tool Part No.</t>
  </si>
  <si>
    <t>APFE2080-060</t>
  </si>
  <si>
    <t>Shell Mill with Inserts, Maximum depth at half insert exposure from shell face</t>
  </si>
  <si>
    <t>BAP-400R-40-16-4T</t>
  </si>
  <si>
    <t>Individual Tool Load Factor
(1 to 100%)</t>
  </si>
  <si>
    <t>Spindle Speed</t>
  </si>
  <si>
    <t>Machine Load Percentage (MLP)</t>
  </si>
  <si>
    <t>Machine Type Capability (MTC)</t>
  </si>
  <si>
    <t>Depth of Cut (DoC)</t>
  </si>
  <si>
    <t>Depth of Cut
(mm)</t>
  </si>
  <si>
    <t>If chatter, Reduce RPM and Feed Rate by same ratio</t>
  </si>
  <si>
    <t>Aluminium = 100% Machine Load</t>
  </si>
  <si>
    <t>GYF96030</t>
  </si>
  <si>
    <t>Steel = 50% Machine Load or Tool Load</t>
  </si>
  <si>
    <t>End Mill - Korloy A+Endmill (Aluminium)</t>
  </si>
  <si>
    <t>End Mill - YG Only One PM60 (Mainly Steel)</t>
  </si>
  <si>
    <t>CMC100-45-6</t>
  </si>
  <si>
    <t>APFE2040-050</t>
  </si>
  <si>
    <t>APFE2030-050</t>
  </si>
  <si>
    <t>APFE2050-050</t>
  </si>
  <si>
    <t>End Mill - YG AluPower (Aluminium)</t>
  </si>
  <si>
    <t>E5E49040 3F</t>
  </si>
  <si>
    <t>E5E49050 3F</t>
  </si>
  <si>
    <t>E5E49060 3F</t>
  </si>
  <si>
    <t>9RG4335116</t>
  </si>
  <si>
    <t>End Mill - Dormer S904 7.00 HM (Aluminium)</t>
  </si>
  <si>
    <t>Chamfer Mill - Cutwell (Aluminium Engraving)</t>
  </si>
  <si>
    <t>Chamfer Mill - Cutwell (Aluminium Chamfer Cutting)</t>
  </si>
  <si>
    <t>Shell Mill - Arc Eurotrade 90º Indexable Carbide (Alu)</t>
  </si>
  <si>
    <t>Half the Feed Speed without cooling</t>
  </si>
  <si>
    <t>End Mill - Proxxon Solid Carbide (Aluminium)</t>
  </si>
  <si>
    <t>Proxxon 28761</t>
  </si>
  <si>
    <t>Proxxon 28759</t>
  </si>
  <si>
    <t>Proxxon 28758</t>
  </si>
  <si>
    <t>End Mill - Clarke HSS Titanium Coated</t>
  </si>
  <si>
    <t>Milling Feeds and Speeds</t>
  </si>
  <si>
    <t xml:space="preserve">The above is a rough guide to feeds and speeds, setting feeds and speeds is the responsibility of the user, the originator of this spreadsheet accepts no liability for incorrect operation of any tool or machine  </t>
  </si>
  <si>
    <t>Depth of cut up to 50% of Diameter when slot cutting</t>
  </si>
  <si>
    <t>Flute Cutting up to 10% of Diameter into workpiece at  1% to 100% Depth of Diameter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</si>
</sst>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6" formatCode="0\ &quot;RPM&quot;"/>
    <numFmt numFmtId="167" formatCode="0\ &quot;mm&quot;"/>
    <numFmt numFmtId="168" formatCode="0\ &quot;%&quot;"/>
    <numFmt numFmtId="169" formatCode="0\ &quot;mm/min&quot;"/>
    <numFmt numFmtId="170" formatCode="0.00\ &quot;mm/sec&quot;"/>
    <numFmt numFmtId="172" formatCode="0.00\ &quot;mm&quot;"/>
    <numFmt numFmtId="173" formatCode="0.000\ &quot;mm/min&quot;"/>
  </numFmts>
  <fonts count="5" x14ac:knownFonts="1">
    <font>
      <sz val="11"/>
      <color theme="1"/>
      <name val="Calibri"/>
      <family val="2"/>
      <scheme val="minor"/>
    </font>
    <font>
      <sz val="9"/>
      <color indexed="81"/>
      <name val="Tahoma"/>
      <family val="2"/>
    </font>
    <font>
      <b/>
      <sz val="9"/>
      <color indexed="81"/>
      <name val="Tahoma"/>
      <family val="2"/>
    </font>
    <font>
      <sz val="36"/>
      <color theme="1"/>
      <name val="Sony Sketch EF"/>
      <family val="2"/>
    </font>
    <font>
      <sz val="10"/>
      <color theme="1"/>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bgColor indexed="64"/>
      </patternFill>
    </fill>
  </fills>
  <borders count="26">
    <border>
      <left/>
      <right/>
      <top/>
      <bottom/>
      <diagonal/>
    </border>
    <border>
      <left style="double">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top/>
      <bottom style="thin">
        <color auto="1"/>
      </bottom>
      <diagonal/>
    </border>
    <border>
      <left/>
      <right/>
      <top/>
      <bottom style="thin">
        <color auto="1"/>
      </bottom>
      <diagonal/>
    </border>
    <border>
      <left/>
      <right style="double">
        <color auto="1"/>
      </right>
      <top/>
      <bottom style="thin">
        <color auto="1"/>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double">
        <color auto="1"/>
      </top>
      <bottom style="thin">
        <color auto="1"/>
      </bottom>
      <diagonal/>
    </border>
    <border>
      <left style="medium">
        <color auto="1"/>
      </left>
      <right style="double">
        <color auto="1"/>
      </right>
      <top style="double">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double">
        <color auto="1"/>
      </right>
      <top style="thin">
        <color auto="1"/>
      </top>
      <bottom style="double">
        <color auto="1"/>
      </bottom>
      <diagonal/>
    </border>
    <border>
      <left style="double">
        <color auto="1"/>
      </left>
      <right style="medium">
        <color auto="1"/>
      </right>
      <top style="double">
        <color auto="1"/>
      </top>
      <bottom style="double">
        <color auto="1"/>
      </bottom>
      <diagonal/>
    </border>
    <border>
      <left style="medium">
        <color auto="1"/>
      </left>
      <right style="medium">
        <color auto="1"/>
      </right>
      <top style="double">
        <color auto="1"/>
      </top>
      <bottom style="double">
        <color auto="1"/>
      </bottom>
      <diagonal/>
    </border>
    <border>
      <left style="medium">
        <color auto="1"/>
      </left>
      <right style="double">
        <color auto="1"/>
      </right>
      <top style="double">
        <color auto="1"/>
      </top>
      <bottom style="double">
        <color auto="1"/>
      </bottom>
      <diagonal/>
    </border>
    <border>
      <left style="thin">
        <color auto="1"/>
      </left>
      <right/>
      <top style="double">
        <color auto="1"/>
      </top>
      <bottom style="double">
        <color auto="1"/>
      </bottom>
      <diagonal/>
    </border>
    <border>
      <left style="double">
        <color auto="1"/>
      </left>
      <right style="double">
        <color auto="1"/>
      </right>
      <top style="thin">
        <color auto="1"/>
      </top>
      <bottom/>
      <diagonal/>
    </border>
    <border diagonalDown="1">
      <left/>
      <right/>
      <top/>
      <bottom/>
      <diagonal style="thin">
        <color auto="1"/>
      </diagonal>
    </border>
    <border>
      <left/>
      <right style="thin">
        <color auto="1"/>
      </right>
      <top style="double">
        <color auto="1"/>
      </top>
      <bottom style="double">
        <color auto="1"/>
      </bottom>
      <diagonal/>
    </border>
  </borders>
  <cellStyleXfs count="1">
    <xf numFmtId="0" fontId="0" fillId="0" borderId="0"/>
  </cellStyleXfs>
  <cellXfs count="70">
    <xf numFmtId="0" fontId="0" fillId="0" borderId="0" xfId="0"/>
    <xf numFmtId="0" fontId="0" fillId="5" borderId="19" xfId="0" applyFill="1" applyBorder="1" applyAlignment="1">
      <alignment horizontal="center" vertical="center" wrapText="1"/>
    </xf>
    <xf numFmtId="0" fontId="0" fillId="5" borderId="20" xfId="0" applyFill="1" applyBorder="1" applyAlignment="1">
      <alignment horizontal="center" vertical="center" wrapText="1"/>
    </xf>
    <xf numFmtId="0" fontId="0" fillId="5" borderId="20" xfId="0" applyFill="1" applyBorder="1" applyAlignment="1">
      <alignment horizontal="center" vertical="center" wrapText="1"/>
    </xf>
    <xf numFmtId="1" fontId="0" fillId="5" borderId="20" xfId="0" applyNumberFormat="1" applyFill="1" applyBorder="1" applyAlignment="1">
      <alignment horizontal="center" vertical="center" wrapText="1"/>
    </xf>
    <xf numFmtId="2" fontId="0" fillId="5" borderId="21" xfId="0" applyNumberFormat="1" applyFill="1" applyBorder="1" applyAlignment="1">
      <alignment horizontal="center" vertical="center" wrapText="1"/>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0" fillId="6" borderId="0" xfId="0" applyFill="1" applyAlignment="1">
      <alignment vertical="center"/>
    </xf>
    <xf numFmtId="0" fontId="0" fillId="6" borderId="0" xfId="0" applyFill="1" applyAlignment="1">
      <alignment horizontal="center" vertical="center"/>
    </xf>
    <xf numFmtId="1" fontId="0" fillId="6" borderId="0" xfId="0" applyNumberFormat="1" applyFill="1" applyAlignment="1">
      <alignment vertical="center"/>
    </xf>
    <xf numFmtId="2" fontId="0" fillId="6" borderId="0" xfId="0" applyNumberFormat="1" applyFill="1" applyAlignment="1">
      <alignment vertical="center"/>
    </xf>
    <xf numFmtId="0" fontId="0" fillId="6" borderId="0" xfId="0" applyFill="1"/>
    <xf numFmtId="0" fontId="0" fillId="6" borderId="10" xfId="0" applyFill="1" applyBorder="1" applyAlignment="1">
      <alignment horizontal="right" vertical="center"/>
    </xf>
    <xf numFmtId="166" fontId="0" fillId="6" borderId="23" xfId="0" applyNumberFormat="1" applyFill="1" applyBorder="1" applyAlignment="1">
      <alignment horizontal="left" vertical="center"/>
    </xf>
    <xf numFmtId="0" fontId="0" fillId="6" borderId="10" xfId="0" applyFill="1" applyBorder="1" applyAlignment="1">
      <alignment horizontal="right" vertical="center"/>
    </xf>
    <xf numFmtId="0" fontId="0" fillId="6" borderId="11" xfId="0" applyFill="1" applyBorder="1" applyAlignment="1">
      <alignment horizontal="right" vertical="center"/>
    </xf>
    <xf numFmtId="0" fontId="0" fillId="6" borderId="24" xfId="0" applyFill="1" applyBorder="1" applyAlignment="1">
      <alignment horizontal="center" vertical="center"/>
    </xf>
    <xf numFmtId="0" fontId="0" fillId="6" borderId="16" xfId="0" applyFill="1" applyBorder="1" applyAlignment="1">
      <alignment horizontal="right" vertical="center"/>
    </xf>
    <xf numFmtId="167" fontId="0" fillId="6" borderId="0" xfId="0" applyNumberFormat="1" applyFill="1" applyAlignment="1">
      <alignment horizontal="left" vertical="center"/>
    </xf>
    <xf numFmtId="0" fontId="0" fillId="6" borderId="16" xfId="0" applyFill="1" applyBorder="1" applyAlignment="1">
      <alignment horizontal="right" vertical="center"/>
    </xf>
    <xf numFmtId="0" fontId="0" fillId="6" borderId="17" xfId="0" applyFill="1" applyBorder="1" applyAlignment="1">
      <alignment horizontal="right" vertical="center"/>
    </xf>
    <xf numFmtId="1" fontId="0" fillId="6" borderId="24" xfId="0" applyNumberFormat="1" applyFill="1" applyBorder="1" applyAlignment="1">
      <alignment vertical="center"/>
    </xf>
    <xf numFmtId="0" fontId="0" fillId="6" borderId="22" xfId="0" applyFill="1" applyBorder="1" applyAlignment="1">
      <alignment vertical="center"/>
    </xf>
    <xf numFmtId="0" fontId="0" fillId="6" borderId="0" xfId="0" applyFill="1" applyAlignment="1">
      <alignment horizontal="center" vertical="center" wrapText="1"/>
    </xf>
    <xf numFmtId="166" fontId="0" fillId="6" borderId="11" xfId="0" applyNumberFormat="1" applyFill="1" applyBorder="1" applyAlignment="1">
      <alignment horizontal="center" vertical="center"/>
    </xf>
    <xf numFmtId="170" fontId="0" fillId="6" borderId="12" xfId="0" applyNumberFormat="1" applyFill="1" applyBorder="1" applyAlignment="1">
      <alignment vertical="center"/>
    </xf>
    <xf numFmtId="166" fontId="0" fillId="6" borderId="14" xfId="0" applyNumberFormat="1" applyFill="1" applyBorder="1" applyAlignment="1">
      <alignment horizontal="center" vertical="center"/>
    </xf>
    <xf numFmtId="169" fontId="0" fillId="6" borderId="14" xfId="0" applyNumberFormat="1" applyFill="1" applyBorder="1" applyAlignment="1">
      <alignment vertical="center"/>
    </xf>
    <xf numFmtId="170" fontId="0" fillId="6" borderId="15" xfId="0" applyNumberFormat="1" applyFill="1" applyBorder="1" applyAlignment="1">
      <alignment vertical="center"/>
    </xf>
    <xf numFmtId="166" fontId="0" fillId="6" borderId="17" xfId="0" applyNumberFormat="1" applyFill="1" applyBorder="1" applyAlignment="1">
      <alignment horizontal="center" vertical="center"/>
    </xf>
    <xf numFmtId="169" fontId="0" fillId="6" borderId="17" xfId="0" applyNumberFormat="1" applyFill="1" applyBorder="1" applyAlignment="1">
      <alignment vertical="center"/>
    </xf>
    <xf numFmtId="170" fontId="0" fillId="6" borderId="18" xfId="0" applyNumberFormat="1" applyFill="1" applyBorder="1" applyAlignment="1">
      <alignment vertical="center"/>
    </xf>
    <xf numFmtId="2" fontId="0" fillId="6" borderId="25" xfId="0" applyNumberFormat="1" applyFill="1" applyBorder="1" applyAlignment="1">
      <alignment vertical="center"/>
    </xf>
    <xf numFmtId="0" fontId="0" fillId="6" borderId="0" xfId="0" applyFill="1" applyBorder="1" applyAlignment="1">
      <alignment vertical="center"/>
    </xf>
    <xf numFmtId="168" fontId="0" fillId="3" borderId="12" xfId="0" applyNumberFormat="1" applyFill="1" applyBorder="1" applyAlignment="1" applyProtection="1">
      <alignment horizontal="center" vertical="center"/>
      <protection locked="0"/>
    </xf>
    <xf numFmtId="168" fontId="0" fillId="3" borderId="18" xfId="0" applyNumberFormat="1" applyFill="1" applyBorder="1" applyAlignment="1" applyProtection="1">
      <alignment horizontal="center" vertical="center"/>
      <protection locked="0"/>
    </xf>
    <xf numFmtId="0" fontId="0" fillId="4" borderId="13" xfId="0" applyFill="1" applyBorder="1" applyAlignment="1" applyProtection="1">
      <alignment vertical="center"/>
      <protection locked="0"/>
    </xf>
    <xf numFmtId="0" fontId="0" fillId="4" borderId="14" xfId="0" applyFill="1" applyBorder="1" applyAlignment="1" applyProtection="1">
      <alignment horizontal="center" vertical="center"/>
      <protection locked="0"/>
    </xf>
    <xf numFmtId="168" fontId="0" fillId="4" borderId="14" xfId="0" applyNumberFormat="1" applyFill="1" applyBorder="1" applyAlignment="1" applyProtection="1">
      <alignment vertical="center"/>
      <protection locked="0"/>
    </xf>
    <xf numFmtId="167" fontId="0" fillId="4" borderId="14" xfId="0" applyNumberFormat="1" applyFill="1" applyBorder="1" applyAlignment="1" applyProtection="1">
      <alignment vertical="center"/>
      <protection locked="0"/>
    </xf>
    <xf numFmtId="0" fontId="0" fillId="4" borderId="14" xfId="0" applyFill="1" applyBorder="1" applyAlignment="1" applyProtection="1">
      <alignment horizontal="center" vertical="center"/>
      <protection locked="0"/>
    </xf>
    <xf numFmtId="0" fontId="0" fillId="4" borderId="16" xfId="0" applyFill="1" applyBorder="1" applyAlignment="1" applyProtection="1">
      <alignment vertical="center"/>
      <protection locked="0"/>
    </xf>
    <xf numFmtId="0" fontId="0" fillId="4" borderId="17" xfId="0" applyFill="1" applyBorder="1" applyAlignment="1" applyProtection="1">
      <alignment horizontal="center" vertical="center"/>
      <protection locked="0"/>
    </xf>
    <xf numFmtId="168" fontId="0" fillId="4" borderId="17" xfId="0" applyNumberFormat="1" applyFill="1" applyBorder="1" applyAlignment="1" applyProtection="1">
      <alignment vertical="center"/>
      <protection locked="0"/>
    </xf>
    <xf numFmtId="167" fontId="0" fillId="4" borderId="17" xfId="0" applyNumberFormat="1" applyFill="1" applyBorder="1" applyAlignment="1" applyProtection="1">
      <alignment vertical="center"/>
      <protection locked="0"/>
    </xf>
    <xf numFmtId="0" fontId="0" fillId="4" borderId="17" xfId="0" applyFill="1" applyBorder="1" applyAlignment="1" applyProtection="1">
      <alignment horizontal="center" vertical="center"/>
      <protection locked="0"/>
    </xf>
    <xf numFmtId="0" fontId="0" fillId="4" borderId="4" xfId="0" applyFill="1" applyBorder="1" applyAlignment="1" applyProtection="1">
      <alignment vertical="center"/>
      <protection locked="0"/>
    </xf>
    <xf numFmtId="0" fontId="0" fillId="4" borderId="5" xfId="0" applyFill="1" applyBorder="1" applyAlignment="1" applyProtection="1">
      <alignment vertical="center"/>
      <protection locked="0"/>
    </xf>
    <xf numFmtId="0" fontId="0" fillId="4" borderId="6" xfId="0" applyFill="1" applyBorder="1" applyAlignment="1" applyProtection="1">
      <alignment vertical="center"/>
      <protection locked="0"/>
    </xf>
    <xf numFmtId="0" fontId="0" fillId="4" borderId="1" xfId="0" applyFill="1" applyBorder="1" applyAlignment="1" applyProtection="1">
      <alignment vertical="center"/>
      <protection locked="0"/>
    </xf>
    <xf numFmtId="0" fontId="0" fillId="4" borderId="2" xfId="0" applyFill="1" applyBorder="1" applyAlignment="1" applyProtection="1">
      <alignment vertical="center"/>
      <protection locked="0"/>
    </xf>
    <xf numFmtId="0" fontId="0" fillId="4" borderId="3" xfId="0" applyFill="1" applyBorder="1" applyAlignment="1" applyProtection="1">
      <alignment vertical="center"/>
      <protection locked="0"/>
    </xf>
    <xf numFmtId="166" fontId="0" fillId="2" borderId="12" xfId="0" applyNumberFormat="1" applyFill="1" applyBorder="1" applyAlignment="1" applyProtection="1">
      <alignment horizontal="left" vertical="center"/>
      <protection locked="0"/>
    </xf>
    <xf numFmtId="172" fontId="0" fillId="2" borderId="18" xfId="0" applyNumberFormat="1" applyFill="1" applyBorder="1" applyAlignment="1" applyProtection="1">
      <alignment horizontal="left" vertical="center"/>
      <protection locked="0"/>
    </xf>
    <xf numFmtId="173" fontId="0" fillId="6" borderId="0" xfId="0" applyNumberFormat="1" applyFill="1" applyAlignment="1">
      <alignment vertical="center"/>
    </xf>
    <xf numFmtId="173" fontId="0" fillId="6" borderId="24" xfId="0" applyNumberFormat="1" applyFill="1" applyBorder="1" applyAlignment="1">
      <alignment vertical="center"/>
    </xf>
    <xf numFmtId="173" fontId="0" fillId="5" borderId="20" xfId="0" applyNumberFormat="1" applyFill="1" applyBorder="1" applyAlignment="1">
      <alignment horizontal="center" vertical="center" wrapText="1"/>
    </xf>
    <xf numFmtId="173" fontId="0" fillId="4" borderId="11" xfId="0" applyNumberFormat="1" applyFill="1" applyBorder="1" applyAlignment="1" applyProtection="1">
      <alignment vertical="center"/>
      <protection locked="0"/>
    </xf>
    <xf numFmtId="173" fontId="0" fillId="4" borderId="14" xfId="0" applyNumberFormat="1" applyFill="1" applyBorder="1" applyAlignment="1" applyProtection="1">
      <alignment vertical="center"/>
      <protection locked="0"/>
    </xf>
    <xf numFmtId="173" fontId="0" fillId="4" borderId="17" xfId="0" applyNumberFormat="1" applyFill="1" applyBorder="1" applyAlignment="1" applyProtection="1">
      <alignment vertical="center"/>
      <protection locked="0"/>
    </xf>
    <xf numFmtId="173" fontId="0" fillId="6" borderId="0" xfId="0" applyNumberFormat="1" applyFill="1" applyBorder="1" applyAlignment="1">
      <alignment vertical="center"/>
    </xf>
    <xf numFmtId="0" fontId="3" fillId="6" borderId="0" xfId="0" applyFont="1" applyFill="1" applyAlignment="1">
      <alignment horizontal="center" vertical="center"/>
    </xf>
    <xf numFmtId="0" fontId="4" fillId="3" borderId="1" xfId="0" applyFont="1" applyFill="1" applyBorder="1" applyAlignment="1" applyProtection="1">
      <alignment horizontal="center" vertical="center"/>
    </xf>
    <xf numFmtId="0" fontId="4" fillId="3" borderId="2" xfId="0" applyFont="1" applyFill="1" applyBorder="1" applyAlignment="1" applyProtection="1">
      <alignment horizontal="center" vertical="center"/>
    </xf>
    <xf numFmtId="0" fontId="4" fillId="3" borderId="3" xfId="0" applyFont="1" applyFill="1" applyBorder="1" applyAlignment="1" applyProtection="1">
      <alignment horizontal="center" vertical="center"/>
    </xf>
    <xf numFmtId="172" fontId="0" fillId="6" borderId="11" xfId="0" applyNumberFormat="1" applyFill="1" applyBorder="1" applyAlignment="1">
      <alignment horizontal="center" vertical="center"/>
    </xf>
    <xf numFmtId="172" fontId="0" fillId="6" borderId="14" xfId="0" applyNumberFormat="1" applyFill="1" applyBorder="1" applyAlignment="1">
      <alignment horizontal="center" vertical="center"/>
    </xf>
    <xf numFmtId="172" fontId="0" fillId="6" borderId="17" xfId="0" applyNumberForma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200AA-A73F-4BCF-A002-C0F319CD9D5A}">
  <dimension ref="A1:L73"/>
  <sheetViews>
    <sheetView tabSelected="1" workbookViewId="0">
      <selection activeCell="L26" sqref="L26"/>
    </sheetView>
  </sheetViews>
  <sheetFormatPr defaultRowHeight="15" x14ac:dyDescent="0.25"/>
  <cols>
    <col min="1" max="1" width="3.42578125" style="13" customWidth="1"/>
    <col min="2" max="2" width="50" style="9" customWidth="1"/>
    <col min="3" max="3" width="18.28515625" style="9" customWidth="1"/>
    <col min="4" max="4" width="3.42578125" style="9" customWidth="1"/>
    <col min="5" max="6" width="10.5703125" style="9" customWidth="1"/>
    <col min="7" max="8" width="10.5703125" style="10" customWidth="1"/>
    <col min="9" max="9" width="12.85546875" style="10" customWidth="1"/>
    <col min="10" max="10" width="12.85546875" style="11" customWidth="1"/>
    <col min="11" max="11" width="13.85546875" style="56" bestFit="1" customWidth="1"/>
    <col min="12" max="12" width="14.28515625" style="12" bestFit="1" customWidth="1"/>
    <col min="13" max="19" width="9.140625" style="13" customWidth="1"/>
    <col min="20" max="16384" width="9.140625" style="13"/>
  </cols>
  <sheetData>
    <row r="1" spans="1:12" x14ac:dyDescent="0.25"/>
    <row r="2" spans="1:12" ht="43.5" x14ac:dyDescent="0.25">
      <c r="B2" s="63" t="s">
        <v>45</v>
      </c>
      <c r="C2" s="63"/>
      <c r="D2" s="63"/>
      <c r="E2" s="63"/>
      <c r="F2" s="63"/>
      <c r="G2" s="63"/>
      <c r="H2" s="63"/>
      <c r="I2" s="63"/>
      <c r="J2" s="63"/>
      <c r="K2" s="63"/>
      <c r="L2" s="63"/>
    </row>
    <row r="3" spans="1:12" ht="15.75" thickBot="1" x14ac:dyDescent="0.3"/>
    <row r="4" spans="1:12" ht="15.75" thickTop="1" x14ac:dyDescent="0.25">
      <c r="B4" s="14" t="s">
        <v>15</v>
      </c>
      <c r="C4" s="54">
        <v>2000</v>
      </c>
      <c r="D4" s="15"/>
      <c r="E4" s="16" t="s">
        <v>16</v>
      </c>
      <c r="F4" s="17"/>
      <c r="G4" s="17"/>
      <c r="H4" s="36">
        <v>100</v>
      </c>
      <c r="I4" s="18"/>
    </row>
    <row r="5" spans="1:12" ht="15.75" thickBot="1" x14ac:dyDescent="0.3">
      <c r="B5" s="19" t="s">
        <v>18</v>
      </c>
      <c r="C5" s="55">
        <v>1</v>
      </c>
      <c r="D5" s="20"/>
      <c r="E5" s="21" t="s">
        <v>17</v>
      </c>
      <c r="F5" s="22"/>
      <c r="G5" s="22"/>
      <c r="H5" s="37">
        <v>30</v>
      </c>
      <c r="J5" s="23"/>
    </row>
    <row r="6" spans="1:12" ht="16.5" thickTop="1" thickBot="1" x14ac:dyDescent="0.3">
      <c r="B6" s="24"/>
      <c r="K6" s="57"/>
    </row>
    <row r="7" spans="1:12" s="25" customFormat="1" ht="60" customHeight="1" thickTop="1" thickBot="1" x14ac:dyDescent="0.3">
      <c r="B7" s="1" t="s">
        <v>9</v>
      </c>
      <c r="C7" s="2" t="s">
        <v>10</v>
      </c>
      <c r="D7" s="2"/>
      <c r="E7" s="3" t="s">
        <v>14</v>
      </c>
      <c r="F7" s="3" t="s">
        <v>1</v>
      </c>
      <c r="G7" s="3" t="s">
        <v>0</v>
      </c>
      <c r="H7" s="3" t="s">
        <v>4</v>
      </c>
      <c r="I7" s="3" t="s">
        <v>19</v>
      </c>
      <c r="J7" s="4" t="s">
        <v>3</v>
      </c>
      <c r="K7" s="58" t="s">
        <v>2</v>
      </c>
      <c r="L7" s="5" t="s">
        <v>8</v>
      </c>
    </row>
    <row r="8" spans="1:12" ht="15.75" thickTop="1" x14ac:dyDescent="0.25">
      <c r="B8" s="38" t="s">
        <v>40</v>
      </c>
      <c r="C8" s="39" t="s">
        <v>43</v>
      </c>
      <c r="D8" s="39"/>
      <c r="E8" s="40">
        <v>100</v>
      </c>
      <c r="F8" s="41">
        <v>1</v>
      </c>
      <c r="G8" s="42">
        <v>2</v>
      </c>
      <c r="H8" s="26">
        <f>RPM</f>
        <v>2000</v>
      </c>
      <c r="I8" s="67">
        <f>DoC</f>
        <v>1</v>
      </c>
      <c r="J8" s="29">
        <f>IF(F8&gt;=8,H8*K8*G8*80/I8/(F8/MTC*100)/10000*MLP*E8,H8*K8*(F8*2)*G8*80*(F8/3000)/I8/10000*MLP*E8)</f>
        <v>3.2</v>
      </c>
      <c r="K8" s="59">
        <v>1.4999999999999999E-2</v>
      </c>
      <c r="L8" s="27">
        <f>J8/60</f>
        <v>5.3333333333333337E-2</v>
      </c>
    </row>
    <row r="9" spans="1:12" x14ac:dyDescent="0.25">
      <c r="B9" s="38" t="s">
        <v>40</v>
      </c>
      <c r="C9" s="39" t="s">
        <v>42</v>
      </c>
      <c r="D9" s="39"/>
      <c r="E9" s="40">
        <v>100</v>
      </c>
      <c r="F9" s="41">
        <v>2</v>
      </c>
      <c r="G9" s="42">
        <v>2</v>
      </c>
      <c r="H9" s="28">
        <f>RPM</f>
        <v>2000</v>
      </c>
      <c r="I9" s="68">
        <f>DoC</f>
        <v>1</v>
      </c>
      <c r="J9" s="29">
        <f>IF(F9&gt;=8,H9*K9*G9*80/I9/(F9/MTC*100)/10000*MLP*E9,H9*K9*(F9*2)*G9*80*(F9/3000)/I9/10000*MLP*E9)</f>
        <v>12.8</v>
      </c>
      <c r="K9" s="60">
        <v>1.4999999999999999E-2</v>
      </c>
      <c r="L9" s="30">
        <f t="shared" ref="L9:L47" si="0">J9/60</f>
        <v>0.21333333333333335</v>
      </c>
    </row>
    <row r="10" spans="1:12" x14ac:dyDescent="0.25">
      <c r="B10" s="38" t="s">
        <v>40</v>
      </c>
      <c r="C10" s="39" t="s">
        <v>41</v>
      </c>
      <c r="D10" s="39"/>
      <c r="E10" s="40">
        <v>100</v>
      </c>
      <c r="F10" s="41">
        <v>3</v>
      </c>
      <c r="G10" s="42">
        <v>2</v>
      </c>
      <c r="H10" s="28">
        <f>RPM</f>
        <v>2000</v>
      </c>
      <c r="I10" s="68">
        <f>DoC</f>
        <v>1</v>
      </c>
      <c r="J10" s="29">
        <f>IF(F10&gt;=8,H10*K10*G10*80/I10/(F10/MTC*100)/10000*MLP*E10,H10*K10*(F10*2)*G10*80*(F10/3000)/I10/10000*MLP*E10)</f>
        <v>28.800000000000004</v>
      </c>
      <c r="K10" s="60">
        <v>1.4999999999999999E-2</v>
      </c>
      <c r="L10" s="30">
        <f t="shared" si="0"/>
        <v>0.48000000000000009</v>
      </c>
    </row>
    <row r="11" spans="1:12" x14ac:dyDescent="0.25">
      <c r="B11" s="38" t="s">
        <v>24</v>
      </c>
      <c r="C11" s="39" t="s">
        <v>28</v>
      </c>
      <c r="D11" s="39"/>
      <c r="E11" s="40">
        <v>100</v>
      </c>
      <c r="F11" s="41">
        <v>3</v>
      </c>
      <c r="G11" s="42">
        <v>2</v>
      </c>
      <c r="H11" s="28">
        <f>RPM</f>
        <v>2000</v>
      </c>
      <c r="I11" s="68">
        <f>DoC</f>
        <v>1</v>
      </c>
      <c r="J11" s="29">
        <f>IF(F11&gt;=8,H11*K11*G11*80/I11/(F11/MTC*100)/10000*MLP*E11,H11*K11*(F11*2)*G11*80*(F11/3000)/I11/10000*MLP*E11)</f>
        <v>57.600000000000009</v>
      </c>
      <c r="K11" s="60">
        <v>0.03</v>
      </c>
      <c r="L11" s="30">
        <f t="shared" si="0"/>
        <v>0.96000000000000019</v>
      </c>
    </row>
    <row r="12" spans="1:12" x14ac:dyDescent="0.25">
      <c r="B12" s="38" t="s">
        <v>25</v>
      </c>
      <c r="C12" s="39" t="s">
        <v>22</v>
      </c>
      <c r="D12" s="39"/>
      <c r="E12" s="40">
        <v>30</v>
      </c>
      <c r="F12" s="41">
        <v>3</v>
      </c>
      <c r="G12" s="42">
        <v>4</v>
      </c>
      <c r="H12" s="28">
        <f>RPM</f>
        <v>2000</v>
      </c>
      <c r="I12" s="68">
        <f>DoC</f>
        <v>1</v>
      </c>
      <c r="J12" s="29">
        <f>IF(F12&gt;=8,H12*K12*G12*80/I12/(F12/MTC*100)/10000*MLP*E12,H12*K12*(F12*2)*G12*80*(F12/3000)/I12/10000*MLP*E12)</f>
        <v>34.56</v>
      </c>
      <c r="K12" s="60">
        <v>0.03</v>
      </c>
      <c r="L12" s="30">
        <f t="shared" si="0"/>
        <v>0.57600000000000007</v>
      </c>
    </row>
    <row r="13" spans="1:12" x14ac:dyDescent="0.25">
      <c r="B13" s="38" t="s">
        <v>44</v>
      </c>
      <c r="C13" s="39" t="s">
        <v>26</v>
      </c>
      <c r="D13" s="39"/>
      <c r="E13" s="40">
        <v>20</v>
      </c>
      <c r="F13" s="41">
        <v>3</v>
      </c>
      <c r="G13" s="42">
        <v>2</v>
      </c>
      <c r="H13" s="28">
        <f>RPM</f>
        <v>2000</v>
      </c>
      <c r="I13" s="68">
        <f>DoC</f>
        <v>1</v>
      </c>
      <c r="J13" s="29">
        <f>IF(F13&gt;=8,H13*K13*G13*80/I13/(F13/MTC*100)/10000*MLP*E13,H13*K13*(F13*2)*G13*80*(F13/3000)/I13/10000*MLP*E13)</f>
        <v>11.520000000000001</v>
      </c>
      <c r="K13" s="60">
        <v>0.03</v>
      </c>
      <c r="L13" s="30">
        <f t="shared" si="0"/>
        <v>0.19200000000000003</v>
      </c>
    </row>
    <row r="14" spans="1:12" x14ac:dyDescent="0.25">
      <c r="B14" s="38" t="s">
        <v>44</v>
      </c>
      <c r="C14" s="39" t="s">
        <v>26</v>
      </c>
      <c r="D14" s="39"/>
      <c r="E14" s="40">
        <v>20</v>
      </c>
      <c r="F14" s="41">
        <v>3</v>
      </c>
      <c r="G14" s="42">
        <v>4</v>
      </c>
      <c r="H14" s="28">
        <f>RPM</f>
        <v>2000</v>
      </c>
      <c r="I14" s="68">
        <f>DoC</f>
        <v>1</v>
      </c>
      <c r="J14" s="29">
        <f>IF(F14&gt;=8,H14*K14*G14*80/I14/(F14/MTC*100)/10000*MLP*E14,H14*K14*(F14*2)*G14*80*(F14/3000)/I14/10000*MLP*E14)</f>
        <v>23.040000000000003</v>
      </c>
      <c r="K14" s="60">
        <v>0.03</v>
      </c>
      <c r="L14" s="30">
        <f t="shared" si="0"/>
        <v>0.38400000000000006</v>
      </c>
    </row>
    <row r="15" spans="1:12" x14ac:dyDescent="0.25">
      <c r="B15" s="38" t="s">
        <v>24</v>
      </c>
      <c r="C15" s="39" t="s">
        <v>27</v>
      </c>
      <c r="D15" s="39"/>
      <c r="E15" s="40">
        <v>100</v>
      </c>
      <c r="F15" s="41">
        <v>4</v>
      </c>
      <c r="G15" s="42">
        <v>2</v>
      </c>
      <c r="H15" s="28">
        <f>RPM</f>
        <v>2000</v>
      </c>
      <c r="I15" s="68">
        <f>DoC</f>
        <v>1</v>
      </c>
      <c r="J15" s="29">
        <f>IF(F15&gt;=8,H15*K15*G15*80/I15/(F15/MTC*100)/10000*MLP*E15,H15*K15*(F15*2)*G15*80*(F15/3000)/I15/10000*MLP*E15)</f>
        <v>102.4</v>
      </c>
      <c r="K15" s="60">
        <v>0.03</v>
      </c>
      <c r="L15" s="30">
        <f t="shared" si="0"/>
        <v>1.7066666666666668</v>
      </c>
    </row>
    <row r="16" spans="1:12" x14ac:dyDescent="0.25">
      <c r="B16" s="38" t="s">
        <v>30</v>
      </c>
      <c r="C16" s="39" t="s">
        <v>31</v>
      </c>
      <c r="D16" s="39"/>
      <c r="E16" s="40">
        <v>100</v>
      </c>
      <c r="F16" s="41">
        <v>4</v>
      </c>
      <c r="G16" s="42">
        <v>3</v>
      </c>
      <c r="H16" s="28">
        <f>RPM</f>
        <v>2000</v>
      </c>
      <c r="I16" s="68">
        <f>DoC</f>
        <v>1</v>
      </c>
      <c r="J16" s="29">
        <f>IF(F16&gt;=8,H16*K16*G16*80/I16/(F16/MTC*100)/10000*MLP*E16,H16*K16*(F16*2)*G16*80*(F16/3000)/I16/10000*MLP*E16)</f>
        <v>153.6</v>
      </c>
      <c r="K16" s="60">
        <v>0.03</v>
      </c>
      <c r="L16" s="30">
        <f t="shared" si="0"/>
        <v>2.56</v>
      </c>
    </row>
    <row r="17" spans="2:12" x14ac:dyDescent="0.25">
      <c r="B17" s="38" t="s">
        <v>44</v>
      </c>
      <c r="C17" s="39" t="s">
        <v>26</v>
      </c>
      <c r="D17" s="39"/>
      <c r="E17" s="40">
        <v>20</v>
      </c>
      <c r="F17" s="41">
        <v>4</v>
      </c>
      <c r="G17" s="42">
        <v>2</v>
      </c>
      <c r="H17" s="28">
        <f>RPM</f>
        <v>2000</v>
      </c>
      <c r="I17" s="68">
        <f>DoC</f>
        <v>1</v>
      </c>
      <c r="J17" s="29">
        <f>IF(F17&gt;=8,H17*K17*G17*80/I17/(F17/MTC*100)/10000*MLP*E17,H17*K17*(F17*2)*G17*80*(F17/3000)/I17/10000*MLP*E17)</f>
        <v>20.48</v>
      </c>
      <c r="K17" s="60">
        <v>0.03</v>
      </c>
      <c r="L17" s="30">
        <f t="shared" si="0"/>
        <v>0.34133333333333332</v>
      </c>
    </row>
    <row r="18" spans="2:12" x14ac:dyDescent="0.25">
      <c r="B18" s="38" t="s">
        <v>44</v>
      </c>
      <c r="C18" s="39" t="s">
        <v>26</v>
      </c>
      <c r="D18" s="39"/>
      <c r="E18" s="40">
        <v>20</v>
      </c>
      <c r="F18" s="41">
        <v>4</v>
      </c>
      <c r="G18" s="42">
        <v>4</v>
      </c>
      <c r="H18" s="28">
        <f>RPM</f>
        <v>2000</v>
      </c>
      <c r="I18" s="68">
        <f>DoC</f>
        <v>1</v>
      </c>
      <c r="J18" s="29">
        <f>IF(F18&gt;=8,H18*K18*G18*80/I18/(F18/MTC*100)/10000*MLP*E18,H18*K18*(F18*2)*G18*80*(F18/3000)/I18/10000*MLP*E18)</f>
        <v>40.96</v>
      </c>
      <c r="K18" s="60">
        <v>0.03</v>
      </c>
      <c r="L18" s="30">
        <f t="shared" si="0"/>
        <v>0.68266666666666664</v>
      </c>
    </row>
    <row r="19" spans="2:12" x14ac:dyDescent="0.25">
      <c r="B19" s="38" t="s">
        <v>24</v>
      </c>
      <c r="C19" s="39" t="s">
        <v>29</v>
      </c>
      <c r="D19" s="39"/>
      <c r="E19" s="40">
        <v>100</v>
      </c>
      <c r="F19" s="41">
        <v>5</v>
      </c>
      <c r="G19" s="42">
        <v>2</v>
      </c>
      <c r="H19" s="28">
        <f>RPM</f>
        <v>2000</v>
      </c>
      <c r="I19" s="68">
        <f>DoC</f>
        <v>1</v>
      </c>
      <c r="J19" s="29">
        <f>IF(F19&gt;=8,H19*K19*G19*80/I19/(F19/MTC*100)/10000*MLP*E19,H19*K19*(F19*2)*G19*80*(F19/3000)/I19/10000*MLP*E19)</f>
        <v>160</v>
      </c>
      <c r="K19" s="60">
        <v>0.03</v>
      </c>
      <c r="L19" s="30">
        <f t="shared" si="0"/>
        <v>2.6666666666666665</v>
      </c>
    </row>
    <row r="20" spans="2:12" x14ac:dyDescent="0.25">
      <c r="B20" s="38" t="s">
        <v>30</v>
      </c>
      <c r="C20" s="39" t="s">
        <v>32</v>
      </c>
      <c r="D20" s="39"/>
      <c r="E20" s="40">
        <v>100</v>
      </c>
      <c r="F20" s="41">
        <v>5</v>
      </c>
      <c r="G20" s="42">
        <v>3</v>
      </c>
      <c r="H20" s="28">
        <f>RPM</f>
        <v>2000</v>
      </c>
      <c r="I20" s="68">
        <f>DoC</f>
        <v>1</v>
      </c>
      <c r="J20" s="29">
        <f>IF(F20&gt;=8,H20*K20*G20*80/I20/(F20/MTC*100)/10000*MLP*E20,H20*K20*(F20*2)*G20*80*(F20/3000)/I20/10000*MLP*E20)</f>
        <v>240.00000000000003</v>
      </c>
      <c r="K20" s="60">
        <v>0.03</v>
      </c>
      <c r="L20" s="30">
        <f t="shared" si="0"/>
        <v>4.0000000000000009</v>
      </c>
    </row>
    <row r="21" spans="2:12" x14ac:dyDescent="0.25">
      <c r="B21" s="38" t="s">
        <v>44</v>
      </c>
      <c r="C21" s="39" t="s">
        <v>26</v>
      </c>
      <c r="D21" s="39"/>
      <c r="E21" s="40">
        <v>20</v>
      </c>
      <c r="F21" s="41">
        <v>5</v>
      </c>
      <c r="G21" s="42">
        <v>2</v>
      </c>
      <c r="H21" s="28">
        <f>RPM</f>
        <v>2000</v>
      </c>
      <c r="I21" s="68">
        <f>DoC</f>
        <v>1</v>
      </c>
      <c r="J21" s="29">
        <f>IF(F21&gt;=8,H21*K21*G21*80/I21/(F21/MTC*100)/10000*MLP*E21,H21*K21*(F21*2)*G21*80*(F21/3000)/I21/10000*MLP*E21)</f>
        <v>32</v>
      </c>
      <c r="K21" s="60">
        <v>0.03</v>
      </c>
      <c r="L21" s="30">
        <f t="shared" si="0"/>
        <v>0.53333333333333333</v>
      </c>
    </row>
    <row r="22" spans="2:12" x14ac:dyDescent="0.25">
      <c r="B22" s="38" t="s">
        <v>44</v>
      </c>
      <c r="C22" s="39" t="s">
        <v>26</v>
      </c>
      <c r="D22" s="39"/>
      <c r="E22" s="40">
        <v>20</v>
      </c>
      <c r="F22" s="41">
        <v>5</v>
      </c>
      <c r="G22" s="42">
        <v>4</v>
      </c>
      <c r="H22" s="28">
        <f>RPM</f>
        <v>2000</v>
      </c>
      <c r="I22" s="68">
        <f>DoC</f>
        <v>1</v>
      </c>
      <c r="J22" s="29">
        <f>IF(F22&gt;=8,H22*K22*G22*80/I22/(F22/MTC*100)/10000*MLP*E22,H22*K22*(F22*2)*G22*80*(F22/3000)/I22/10000*MLP*E22)</f>
        <v>64</v>
      </c>
      <c r="K22" s="60">
        <v>0.03</v>
      </c>
      <c r="L22" s="30">
        <f t="shared" si="0"/>
        <v>1.0666666666666667</v>
      </c>
    </row>
    <row r="23" spans="2:12" x14ac:dyDescent="0.25">
      <c r="B23" s="38" t="s">
        <v>30</v>
      </c>
      <c r="C23" s="39" t="s">
        <v>33</v>
      </c>
      <c r="D23" s="39"/>
      <c r="E23" s="40">
        <v>100</v>
      </c>
      <c r="F23" s="41">
        <v>6</v>
      </c>
      <c r="G23" s="42">
        <v>3</v>
      </c>
      <c r="H23" s="28">
        <f>RPM</f>
        <v>2000</v>
      </c>
      <c r="I23" s="68">
        <f>DoC</f>
        <v>1</v>
      </c>
      <c r="J23" s="29">
        <f>IF(F23&gt;=8,H23*K23*G23*80/I23/(F23/MTC*100)/10000*MLP*E23,H23*K23*(F23*2)*G23*80*(F23/3000)/I23/10000*MLP*E23)</f>
        <v>345.6</v>
      </c>
      <c r="K23" s="60">
        <v>0.03</v>
      </c>
      <c r="L23" s="30">
        <f t="shared" si="0"/>
        <v>5.7600000000000007</v>
      </c>
    </row>
    <row r="24" spans="2:12" x14ac:dyDescent="0.25">
      <c r="B24" s="38" t="s">
        <v>44</v>
      </c>
      <c r="C24" s="39" t="s">
        <v>26</v>
      </c>
      <c r="D24" s="39"/>
      <c r="E24" s="40">
        <v>20</v>
      </c>
      <c r="F24" s="41">
        <v>6</v>
      </c>
      <c r="G24" s="42">
        <v>2</v>
      </c>
      <c r="H24" s="28">
        <f>RPM</f>
        <v>2000</v>
      </c>
      <c r="I24" s="68">
        <f>DoC</f>
        <v>1</v>
      </c>
      <c r="J24" s="29">
        <f>IF(F24&gt;=8,H24*K24*G24*80/I24/(F24/MTC*100)/10000*MLP*E24,H24*K24*(F24*2)*G24*80*(F24/3000)/I24/10000*MLP*E24)</f>
        <v>46.080000000000005</v>
      </c>
      <c r="K24" s="60">
        <v>0.03</v>
      </c>
      <c r="L24" s="30">
        <f t="shared" si="0"/>
        <v>0.76800000000000013</v>
      </c>
    </row>
    <row r="25" spans="2:12" x14ac:dyDescent="0.25">
      <c r="B25" s="38" t="s">
        <v>44</v>
      </c>
      <c r="C25" s="39" t="s">
        <v>26</v>
      </c>
      <c r="D25" s="39"/>
      <c r="E25" s="40">
        <v>20</v>
      </c>
      <c r="F25" s="41">
        <v>6</v>
      </c>
      <c r="G25" s="42">
        <v>4</v>
      </c>
      <c r="H25" s="28">
        <f>RPM</f>
        <v>2000</v>
      </c>
      <c r="I25" s="68">
        <f>DoC</f>
        <v>1</v>
      </c>
      <c r="J25" s="29">
        <f>IF(F25&gt;=8,H25*K25*G25*80/I25/(F25/MTC*100)/10000*MLP*E25,H25*K25*(F25*2)*G25*80*(F25/3000)/I25/10000*MLP*E25)</f>
        <v>92.160000000000011</v>
      </c>
      <c r="K25" s="60">
        <v>0.03</v>
      </c>
      <c r="L25" s="30">
        <f t="shared" si="0"/>
        <v>1.5360000000000003</v>
      </c>
    </row>
    <row r="26" spans="2:12" x14ac:dyDescent="0.25">
      <c r="B26" s="38" t="s">
        <v>35</v>
      </c>
      <c r="C26" s="39" t="s">
        <v>34</v>
      </c>
      <c r="D26" s="39"/>
      <c r="E26" s="40">
        <v>100</v>
      </c>
      <c r="F26" s="41">
        <v>7</v>
      </c>
      <c r="G26" s="42">
        <v>4</v>
      </c>
      <c r="H26" s="28">
        <f>RPM</f>
        <v>2000</v>
      </c>
      <c r="I26" s="68">
        <f>DoC</f>
        <v>1</v>
      </c>
      <c r="J26" s="29">
        <f>IF(F26&gt;=8,H26*K26*G26*80/I26/(F26/MTC*100)/10000*MLP*E26,H26*K26*(F26*2)*G26*80*(F26/3000)/I26/10000*MLP*E26)</f>
        <v>627.20000000000005</v>
      </c>
      <c r="K26" s="60">
        <v>0.03</v>
      </c>
      <c r="L26" s="30">
        <f t="shared" si="0"/>
        <v>10.453333333333335</v>
      </c>
    </row>
    <row r="27" spans="2:12" x14ac:dyDescent="0.25">
      <c r="B27" s="38" t="s">
        <v>24</v>
      </c>
      <c r="C27" s="39" t="s">
        <v>11</v>
      </c>
      <c r="D27" s="39"/>
      <c r="E27" s="40">
        <v>100</v>
      </c>
      <c r="F27" s="41">
        <v>8</v>
      </c>
      <c r="G27" s="42">
        <v>2</v>
      </c>
      <c r="H27" s="28">
        <f>RPM</f>
        <v>2000</v>
      </c>
      <c r="I27" s="68">
        <f>DoC</f>
        <v>1</v>
      </c>
      <c r="J27" s="29">
        <f>IF(F27&gt;=8,H27*K27*G27*80/I27/(F27/MTC*100)/10000*MLP*E27,H27*K27*(F27*2)*G27*80*(F27/3000)/I27/10000*MLP*E27)</f>
        <v>359.99999999999994</v>
      </c>
      <c r="K27" s="60">
        <v>0.03</v>
      </c>
      <c r="L27" s="30">
        <f t="shared" si="0"/>
        <v>5.9999999999999991</v>
      </c>
    </row>
    <row r="28" spans="2:12" x14ac:dyDescent="0.25">
      <c r="B28" s="38" t="s">
        <v>44</v>
      </c>
      <c r="C28" s="39" t="s">
        <v>26</v>
      </c>
      <c r="D28" s="39"/>
      <c r="E28" s="40">
        <v>20</v>
      </c>
      <c r="F28" s="41">
        <v>8</v>
      </c>
      <c r="G28" s="42">
        <v>2</v>
      </c>
      <c r="H28" s="28">
        <f>RPM</f>
        <v>2000</v>
      </c>
      <c r="I28" s="68">
        <f>DoC</f>
        <v>1</v>
      </c>
      <c r="J28" s="29">
        <f>IF(F28&gt;=8,H28*K28*G28*80/I28/(F28/MTC*100)/10000*MLP*E28,H28*K28*(F28*2)*G28*80*(F28/3000)/I28/10000*MLP*E28)</f>
        <v>72</v>
      </c>
      <c r="K28" s="60">
        <v>0.03</v>
      </c>
      <c r="L28" s="30">
        <f t="shared" si="0"/>
        <v>1.2</v>
      </c>
    </row>
    <row r="29" spans="2:12" x14ac:dyDescent="0.25">
      <c r="B29" s="38" t="s">
        <v>44</v>
      </c>
      <c r="C29" s="39" t="s">
        <v>26</v>
      </c>
      <c r="D29" s="39"/>
      <c r="E29" s="40">
        <v>20</v>
      </c>
      <c r="F29" s="41">
        <v>8</v>
      </c>
      <c r="G29" s="42">
        <v>4</v>
      </c>
      <c r="H29" s="28">
        <f>RPM</f>
        <v>2000</v>
      </c>
      <c r="I29" s="68">
        <f>DoC</f>
        <v>1</v>
      </c>
      <c r="J29" s="29">
        <f>IF(F29&gt;=8,H29*K29*G29*80/I29/(F29/MTC*100)/10000*MLP*E29,H29*K29*(F29*2)*G29*80*(F29/3000)/I29/10000*MLP*E29)</f>
        <v>144</v>
      </c>
      <c r="K29" s="60">
        <v>0.03</v>
      </c>
      <c r="L29" s="30">
        <f t="shared" si="0"/>
        <v>2.4</v>
      </c>
    </row>
    <row r="30" spans="2:12" x14ac:dyDescent="0.25">
      <c r="B30" s="38" t="s">
        <v>44</v>
      </c>
      <c r="C30" s="39" t="s">
        <v>26</v>
      </c>
      <c r="D30" s="39"/>
      <c r="E30" s="40">
        <v>20</v>
      </c>
      <c r="F30" s="41">
        <v>10</v>
      </c>
      <c r="G30" s="42">
        <v>2</v>
      </c>
      <c r="H30" s="28">
        <f>RPM</f>
        <v>2000</v>
      </c>
      <c r="I30" s="68">
        <f>DoC</f>
        <v>1</v>
      </c>
      <c r="J30" s="29">
        <f>IF(F30&gt;=8,H30*K30*G30*80/I30/(F30/MTC*100)/10000*MLP*E30,H30*K30*(F30*2)*G30*80*(F30/3000)/I30/10000*MLP*E30)</f>
        <v>57.600000000000016</v>
      </c>
      <c r="K30" s="60">
        <v>0.03</v>
      </c>
      <c r="L30" s="30">
        <f t="shared" si="0"/>
        <v>0.9600000000000003</v>
      </c>
    </row>
    <row r="31" spans="2:12" x14ac:dyDescent="0.25">
      <c r="B31" s="38" t="s">
        <v>44</v>
      </c>
      <c r="C31" s="39" t="s">
        <v>26</v>
      </c>
      <c r="D31" s="39"/>
      <c r="E31" s="40">
        <v>20</v>
      </c>
      <c r="F31" s="41">
        <v>10</v>
      </c>
      <c r="G31" s="42">
        <v>4</v>
      </c>
      <c r="H31" s="28">
        <f>RPM</f>
        <v>2000</v>
      </c>
      <c r="I31" s="68">
        <f>DoC</f>
        <v>1</v>
      </c>
      <c r="J31" s="29">
        <f>IF(F31&gt;=8,H31*K31*G31*80/I31/(F31/MTC*100)/10000*MLP*E31,H31*K31*(F31*2)*G31*80*(F31/3000)/I31/10000*MLP*E31)</f>
        <v>115.20000000000003</v>
      </c>
      <c r="K31" s="60">
        <v>0.03</v>
      </c>
      <c r="L31" s="30">
        <f t="shared" si="0"/>
        <v>1.9200000000000006</v>
      </c>
    </row>
    <row r="32" spans="2:12" x14ac:dyDescent="0.25">
      <c r="B32" s="38" t="s">
        <v>44</v>
      </c>
      <c r="C32" s="39" t="s">
        <v>26</v>
      </c>
      <c r="D32" s="39"/>
      <c r="E32" s="40">
        <v>20</v>
      </c>
      <c r="F32" s="41">
        <v>12</v>
      </c>
      <c r="G32" s="42">
        <v>2</v>
      </c>
      <c r="H32" s="28">
        <f>RPM</f>
        <v>2000</v>
      </c>
      <c r="I32" s="68">
        <f>DoC</f>
        <v>1</v>
      </c>
      <c r="J32" s="29">
        <f>IF(F32&gt;=8,H32*K32*G32*80/I32/(F32/MTC*100)/10000*MLP*E32,H32*K32*(F32*2)*G32*80*(F32/3000)/I32/10000*MLP*E32)</f>
        <v>48</v>
      </c>
      <c r="K32" s="60">
        <v>0.03</v>
      </c>
      <c r="L32" s="30">
        <f t="shared" si="0"/>
        <v>0.8</v>
      </c>
    </row>
    <row r="33" spans="2:12" x14ac:dyDescent="0.25">
      <c r="B33" s="38" t="s">
        <v>44</v>
      </c>
      <c r="C33" s="39" t="s">
        <v>26</v>
      </c>
      <c r="D33" s="39"/>
      <c r="E33" s="40">
        <v>20</v>
      </c>
      <c r="F33" s="41">
        <v>12</v>
      </c>
      <c r="G33" s="42">
        <v>4</v>
      </c>
      <c r="H33" s="28">
        <f>RPM</f>
        <v>2000</v>
      </c>
      <c r="I33" s="68">
        <f>DoC</f>
        <v>1</v>
      </c>
      <c r="J33" s="29">
        <f>IF(F33&gt;=8,H33*K33*G33*80/I33/(F33/MTC*100)/10000*MLP*E33,H33*K33*(F33*2)*G33*80*(F33/3000)/I33/10000*MLP*E33)</f>
        <v>96</v>
      </c>
      <c r="K33" s="60">
        <v>0.03</v>
      </c>
      <c r="L33" s="30">
        <f t="shared" si="0"/>
        <v>1.6</v>
      </c>
    </row>
    <row r="34" spans="2:12" x14ac:dyDescent="0.25">
      <c r="B34" s="38"/>
      <c r="C34" s="39"/>
      <c r="D34" s="39"/>
      <c r="E34" s="40"/>
      <c r="F34" s="41"/>
      <c r="G34" s="42"/>
      <c r="H34" s="28">
        <f>RPM</f>
        <v>2000</v>
      </c>
      <c r="I34" s="68">
        <f>DoC</f>
        <v>1</v>
      </c>
      <c r="J34" s="29">
        <f>IF(F34&gt;=8,H34*K34*G34*80/I34/(F34/MTC*100)/10000*MLP*E34,H34*K34*(F34*2)*G34*80*(F34/3000)/I34/10000*MLP*E34)</f>
        <v>0</v>
      </c>
      <c r="K34" s="60">
        <v>0.03</v>
      </c>
      <c r="L34" s="30">
        <f t="shared" si="0"/>
        <v>0</v>
      </c>
    </row>
    <row r="35" spans="2:12" x14ac:dyDescent="0.25">
      <c r="B35" s="38" t="s">
        <v>37</v>
      </c>
      <c r="C35" s="39" t="s">
        <v>26</v>
      </c>
      <c r="D35" s="39"/>
      <c r="E35" s="40">
        <v>100</v>
      </c>
      <c r="F35" s="41">
        <v>6</v>
      </c>
      <c r="G35" s="42">
        <v>4</v>
      </c>
      <c r="H35" s="28">
        <f>RPM</f>
        <v>2000</v>
      </c>
      <c r="I35" s="68">
        <f>DoC</f>
        <v>1</v>
      </c>
      <c r="J35" s="29">
        <f>IF(F35&gt;=8,H35*K35*G35*80/I35/(F35/MTC*100)/10000*MLP*E35,H35*K35*(F35*2)*G35*80*(F35/3000)/I35/10000*MLP*E35)</f>
        <v>460.80000000000007</v>
      </c>
      <c r="K35" s="60">
        <v>0.03</v>
      </c>
      <c r="L35" s="30">
        <f t="shared" si="0"/>
        <v>7.6800000000000015</v>
      </c>
    </row>
    <row r="36" spans="2:12" x14ac:dyDescent="0.25">
      <c r="B36" s="38" t="s">
        <v>36</v>
      </c>
      <c r="C36" s="39" t="s">
        <v>26</v>
      </c>
      <c r="D36" s="39"/>
      <c r="E36" s="40">
        <v>20</v>
      </c>
      <c r="F36" s="41">
        <v>6</v>
      </c>
      <c r="G36" s="42">
        <v>4</v>
      </c>
      <c r="H36" s="28">
        <f>RPM</f>
        <v>2000</v>
      </c>
      <c r="I36" s="68">
        <f>DoC</f>
        <v>1</v>
      </c>
      <c r="J36" s="29">
        <f>IF(F36&gt;=8,H36*K36*G36*80/I36/(F36/MTC*100)/10000*MLP*E36,H36*K36*(F36*2)*G36*80*(F36/3000)/I36/10000*MLP*E36)</f>
        <v>92.160000000000011</v>
      </c>
      <c r="K36" s="60">
        <v>0.03</v>
      </c>
      <c r="L36" s="30">
        <f t="shared" si="0"/>
        <v>1.5360000000000003</v>
      </c>
    </row>
    <row r="37" spans="2:12" x14ac:dyDescent="0.25">
      <c r="B37" s="38"/>
      <c r="C37" s="39"/>
      <c r="D37" s="39"/>
      <c r="E37" s="40"/>
      <c r="F37" s="41"/>
      <c r="G37" s="42"/>
      <c r="H37" s="28">
        <f>RPM</f>
        <v>2000</v>
      </c>
      <c r="I37" s="68">
        <f>DoC</f>
        <v>1</v>
      </c>
      <c r="J37" s="29">
        <f>IF(F37&gt;=8,H37*K37*G37*80/I37/(F37/MTC*100)/10000*MLP*E37,H37*K37*(F37*2)*G37*80*(F37/3000)/I37/10000*MLP*E37)</f>
        <v>0</v>
      </c>
      <c r="K37" s="60">
        <v>0.03</v>
      </c>
      <c r="L37" s="30">
        <f t="shared" si="0"/>
        <v>0</v>
      </c>
    </row>
    <row r="38" spans="2:12" x14ac:dyDescent="0.25">
      <c r="B38" s="38" t="s">
        <v>38</v>
      </c>
      <c r="C38" s="39" t="s">
        <v>13</v>
      </c>
      <c r="D38" s="39"/>
      <c r="E38" s="40">
        <v>40</v>
      </c>
      <c r="F38" s="41">
        <v>40</v>
      </c>
      <c r="G38" s="42">
        <v>4</v>
      </c>
      <c r="H38" s="28">
        <f>RPM</f>
        <v>2000</v>
      </c>
      <c r="I38" s="68">
        <f>DoC</f>
        <v>1</v>
      </c>
      <c r="J38" s="29">
        <f>IF(F38&gt;=8,H38*K38*G38*80/I38/(F38/MTC*100)/10000*MLP*E38,H38*K38*(F38*2)*G38*80*(F38/3000)/I38/10000*MLP*E38)</f>
        <v>57.600000000000016</v>
      </c>
      <c r="K38" s="60">
        <v>0.03</v>
      </c>
      <c r="L38" s="30">
        <f t="shared" si="0"/>
        <v>0.9600000000000003</v>
      </c>
    </row>
    <row r="39" spans="2:12" x14ac:dyDescent="0.25">
      <c r="B39" s="38"/>
      <c r="C39" s="39"/>
      <c r="D39" s="39"/>
      <c r="E39" s="40"/>
      <c r="F39" s="41"/>
      <c r="G39" s="42"/>
      <c r="H39" s="28">
        <f>RPM</f>
        <v>2000</v>
      </c>
      <c r="I39" s="68">
        <f>DoC</f>
        <v>1</v>
      </c>
      <c r="J39" s="29">
        <f>IF(F39&gt;=8,H39*K39*G39*80/I39/(F39/MTC*100)/10000*MLP*E39,H39*K39*(F39*2)*G39*80*(F39/3000)/I39/10000*MLP*E39)</f>
        <v>0</v>
      </c>
      <c r="K39" s="60">
        <v>0.03</v>
      </c>
      <c r="L39" s="30">
        <f t="shared" si="0"/>
        <v>0</v>
      </c>
    </row>
    <row r="40" spans="2:12" x14ac:dyDescent="0.25">
      <c r="B40" s="38"/>
      <c r="C40" s="39"/>
      <c r="D40" s="39"/>
      <c r="E40" s="40"/>
      <c r="F40" s="41"/>
      <c r="G40" s="42"/>
      <c r="H40" s="28">
        <f>RPM</f>
        <v>2000</v>
      </c>
      <c r="I40" s="68">
        <f>DoC</f>
        <v>1</v>
      </c>
      <c r="J40" s="29">
        <f>IF(F40&gt;=8,H40*K40*G40*80/I40/(F40/MTC*100)/10000*MLP*E40,H40*K40*(F40*2)*G40*80*(F40/3000)/I40/10000*MLP*E40)</f>
        <v>0</v>
      </c>
      <c r="K40" s="60">
        <v>0.03</v>
      </c>
      <c r="L40" s="30">
        <f t="shared" si="0"/>
        <v>0</v>
      </c>
    </row>
    <row r="41" spans="2:12" x14ac:dyDescent="0.25">
      <c r="B41" s="38"/>
      <c r="C41" s="39"/>
      <c r="D41" s="39"/>
      <c r="E41" s="40"/>
      <c r="F41" s="41"/>
      <c r="G41" s="42"/>
      <c r="H41" s="28">
        <f>RPM</f>
        <v>2000</v>
      </c>
      <c r="I41" s="68">
        <f>DoC</f>
        <v>1</v>
      </c>
      <c r="J41" s="29">
        <f>IF(F41&gt;=8,H41*K41*G41*80/I41/(F41/MTC*100)/10000*MLP*E41,H41*K41*(F41*2)*G41*80*(F41/3000)/I41/10000*MLP*E41)</f>
        <v>0</v>
      </c>
      <c r="K41" s="60">
        <v>0.03</v>
      </c>
      <c r="L41" s="30">
        <f t="shared" si="0"/>
        <v>0</v>
      </c>
    </row>
    <row r="42" spans="2:12" x14ac:dyDescent="0.25">
      <c r="B42" s="38"/>
      <c r="C42" s="39"/>
      <c r="D42" s="39"/>
      <c r="E42" s="40"/>
      <c r="F42" s="41"/>
      <c r="G42" s="42"/>
      <c r="H42" s="28">
        <f>RPM</f>
        <v>2000</v>
      </c>
      <c r="I42" s="68">
        <f>DoC</f>
        <v>1</v>
      </c>
      <c r="J42" s="29">
        <f>IF(F42&gt;=8,H42*K42*G42*80/I42/(F42/MTC*100)/10000*MLP*E42,H42*K42*(F42*2)*G42*80*(F42/3000)/I42/10000*MLP*E42)</f>
        <v>0</v>
      </c>
      <c r="K42" s="60">
        <v>0.03</v>
      </c>
      <c r="L42" s="30">
        <f t="shared" si="0"/>
        <v>0</v>
      </c>
    </row>
    <row r="43" spans="2:12" x14ac:dyDescent="0.25">
      <c r="B43" s="38"/>
      <c r="C43" s="39"/>
      <c r="D43" s="39"/>
      <c r="E43" s="40"/>
      <c r="F43" s="41"/>
      <c r="G43" s="42"/>
      <c r="H43" s="28">
        <f>RPM</f>
        <v>2000</v>
      </c>
      <c r="I43" s="68">
        <f>DoC</f>
        <v>1</v>
      </c>
      <c r="J43" s="29">
        <f>IF(F43&gt;=8,H43*K43*G43*80/I43/(F43/MTC*100)/10000*MLP*E43,H43*K43*(F43*2)*G43*80*(F43/3000)/I43/10000*MLP*E43)</f>
        <v>0</v>
      </c>
      <c r="K43" s="60">
        <v>0.03</v>
      </c>
      <c r="L43" s="30">
        <f t="shared" si="0"/>
        <v>0</v>
      </c>
    </row>
    <row r="44" spans="2:12" x14ac:dyDescent="0.25">
      <c r="B44" s="38"/>
      <c r="C44" s="39"/>
      <c r="D44" s="39"/>
      <c r="E44" s="40"/>
      <c r="F44" s="41"/>
      <c r="G44" s="42"/>
      <c r="H44" s="28">
        <f>RPM</f>
        <v>2000</v>
      </c>
      <c r="I44" s="68">
        <f>DoC</f>
        <v>1</v>
      </c>
      <c r="J44" s="29">
        <f>IF(F44&gt;=8,H44*K44*G44*80/I44/(F44/MTC*100)/10000*MLP*E44,H44*K44*(F44*2)*G44*80*(F44/3000)/I44/10000*MLP*E44)</f>
        <v>0</v>
      </c>
      <c r="K44" s="60">
        <v>0.03</v>
      </c>
      <c r="L44" s="30">
        <f t="shared" si="0"/>
        <v>0</v>
      </c>
    </row>
    <row r="45" spans="2:12" x14ac:dyDescent="0.25">
      <c r="B45" s="38"/>
      <c r="C45" s="39"/>
      <c r="D45" s="39"/>
      <c r="E45" s="40"/>
      <c r="F45" s="41"/>
      <c r="G45" s="42"/>
      <c r="H45" s="28">
        <f>RPM</f>
        <v>2000</v>
      </c>
      <c r="I45" s="68">
        <f>DoC</f>
        <v>1</v>
      </c>
      <c r="J45" s="29">
        <f>IF(F45&gt;=8,H45*K45*G45*80/I45/(F45/MTC*100)/10000*MLP*E45,H45*K45*(F45*2)*G45*80*(F45/3000)/I45/10000*MLP*E45)</f>
        <v>0</v>
      </c>
      <c r="K45" s="60">
        <v>0.03</v>
      </c>
      <c r="L45" s="30">
        <f t="shared" si="0"/>
        <v>0</v>
      </c>
    </row>
    <row r="46" spans="2:12" x14ac:dyDescent="0.25">
      <c r="B46" s="38"/>
      <c r="C46" s="39"/>
      <c r="D46" s="39"/>
      <c r="E46" s="40"/>
      <c r="F46" s="41"/>
      <c r="G46" s="42"/>
      <c r="H46" s="28">
        <f>RPM</f>
        <v>2000</v>
      </c>
      <c r="I46" s="68">
        <f>DoC</f>
        <v>1</v>
      </c>
      <c r="J46" s="29">
        <f>IF(F46&gt;=8,H46*K46*G46*80/I46/(F46/MTC*100)/10000*MLP*E46,H46*K46*(F46*2)*G46*80*(F46/3000)/I46/10000*MLP*E46)</f>
        <v>0</v>
      </c>
      <c r="K46" s="60">
        <v>0.03</v>
      </c>
      <c r="L46" s="30">
        <f t="shared" si="0"/>
        <v>0</v>
      </c>
    </row>
    <row r="47" spans="2:12" ht="15.75" thickBot="1" x14ac:dyDescent="0.3">
      <c r="B47" s="43"/>
      <c r="C47" s="44"/>
      <c r="D47" s="44"/>
      <c r="E47" s="45"/>
      <c r="F47" s="46"/>
      <c r="G47" s="47"/>
      <c r="H47" s="31">
        <f>RPM</f>
        <v>2000</v>
      </c>
      <c r="I47" s="69">
        <f>DoC</f>
        <v>1</v>
      </c>
      <c r="J47" s="32">
        <f>IF(F47&gt;=8,H47*K47*G47*80/I47/(F47/MTC*100)/10000*MLP*E47,H47*K47*(F47*2)*G47*80*(F47/3000)/I47/10000*MLP*E47)</f>
        <v>0</v>
      </c>
      <c r="K47" s="61">
        <v>0.03</v>
      </c>
      <c r="L47" s="33">
        <f t="shared" si="0"/>
        <v>0</v>
      </c>
    </row>
    <row r="48" spans="2:12" ht="16.5" thickTop="1" thickBot="1" x14ac:dyDescent="0.3">
      <c r="B48" s="24"/>
      <c r="L48" s="34"/>
    </row>
    <row r="49" spans="2:12" ht="16.5" thickTop="1" thickBot="1" x14ac:dyDescent="0.3">
      <c r="B49" s="6" t="s">
        <v>6</v>
      </c>
      <c r="C49" s="7"/>
      <c r="D49" s="7"/>
      <c r="E49" s="7"/>
      <c r="F49" s="7"/>
      <c r="G49" s="7"/>
      <c r="H49" s="7"/>
      <c r="I49" s="7"/>
      <c r="J49" s="7"/>
      <c r="K49" s="7"/>
      <c r="L49" s="8"/>
    </row>
    <row r="50" spans="2:12" ht="15.75" thickTop="1" x14ac:dyDescent="0.25">
      <c r="B50" s="48" t="s">
        <v>20</v>
      </c>
      <c r="C50" s="49"/>
      <c r="D50" s="49"/>
      <c r="E50" s="49"/>
      <c r="F50" s="49"/>
      <c r="G50" s="49"/>
      <c r="H50" s="49"/>
      <c r="I50" s="49"/>
      <c r="J50" s="49"/>
      <c r="K50" s="49"/>
      <c r="L50" s="50"/>
    </row>
    <row r="51" spans="2:12" x14ac:dyDescent="0.25">
      <c r="B51" s="51" t="s">
        <v>5</v>
      </c>
      <c r="C51" s="52"/>
      <c r="D51" s="52"/>
      <c r="E51" s="52"/>
      <c r="F51" s="52"/>
      <c r="G51" s="52"/>
      <c r="H51" s="52"/>
      <c r="I51" s="52"/>
      <c r="J51" s="52"/>
      <c r="K51" s="52"/>
      <c r="L51" s="53"/>
    </row>
    <row r="52" spans="2:12" x14ac:dyDescent="0.25">
      <c r="B52" s="51" t="s">
        <v>47</v>
      </c>
      <c r="C52" s="52"/>
      <c r="D52" s="52"/>
      <c r="E52" s="52"/>
      <c r="F52" s="52"/>
      <c r="G52" s="52"/>
      <c r="H52" s="52"/>
      <c r="I52" s="52"/>
      <c r="J52" s="52"/>
      <c r="K52" s="52"/>
      <c r="L52" s="53"/>
    </row>
    <row r="53" spans="2:12" x14ac:dyDescent="0.25">
      <c r="B53" s="51" t="s">
        <v>48</v>
      </c>
      <c r="C53" s="52"/>
      <c r="D53" s="52"/>
      <c r="E53" s="52"/>
      <c r="F53" s="52"/>
      <c r="G53" s="52"/>
      <c r="H53" s="52"/>
      <c r="I53" s="52"/>
      <c r="J53" s="52"/>
      <c r="K53" s="52"/>
      <c r="L53" s="53"/>
    </row>
    <row r="54" spans="2:12" x14ac:dyDescent="0.25">
      <c r="B54" s="51" t="s">
        <v>7</v>
      </c>
      <c r="C54" s="52"/>
      <c r="D54" s="52"/>
      <c r="E54" s="52"/>
      <c r="F54" s="52"/>
      <c r="G54" s="52"/>
      <c r="H54" s="52"/>
      <c r="I54" s="52"/>
      <c r="J54" s="52"/>
      <c r="K54" s="52"/>
      <c r="L54" s="53"/>
    </row>
    <row r="55" spans="2:12" x14ac:dyDescent="0.25">
      <c r="B55" s="51" t="s">
        <v>12</v>
      </c>
      <c r="C55" s="52"/>
      <c r="D55" s="52"/>
      <c r="E55" s="52"/>
      <c r="F55" s="52"/>
      <c r="G55" s="52"/>
      <c r="H55" s="52"/>
      <c r="I55" s="52"/>
      <c r="J55" s="52"/>
      <c r="K55" s="52"/>
      <c r="L55" s="53"/>
    </row>
    <row r="56" spans="2:12" x14ac:dyDescent="0.25">
      <c r="B56" s="51" t="s">
        <v>21</v>
      </c>
      <c r="C56" s="52"/>
      <c r="D56" s="52"/>
      <c r="E56" s="52"/>
      <c r="F56" s="52"/>
      <c r="G56" s="52"/>
      <c r="H56" s="52"/>
      <c r="I56" s="52"/>
      <c r="J56" s="52"/>
      <c r="K56" s="52"/>
      <c r="L56" s="53"/>
    </row>
    <row r="57" spans="2:12" x14ac:dyDescent="0.25">
      <c r="B57" s="51" t="s">
        <v>23</v>
      </c>
      <c r="C57" s="52"/>
      <c r="D57" s="52"/>
      <c r="E57" s="52"/>
      <c r="F57" s="52"/>
      <c r="G57" s="52"/>
      <c r="H57" s="52"/>
      <c r="I57" s="52"/>
      <c r="J57" s="52"/>
      <c r="K57" s="52"/>
      <c r="L57" s="53"/>
    </row>
    <row r="58" spans="2:12" x14ac:dyDescent="0.25">
      <c r="B58" s="51" t="s">
        <v>39</v>
      </c>
      <c r="C58" s="52"/>
      <c r="D58" s="52"/>
      <c r="E58" s="52"/>
      <c r="F58" s="52"/>
      <c r="G58" s="52"/>
      <c r="H58" s="52"/>
      <c r="I58" s="52"/>
      <c r="J58" s="52"/>
      <c r="K58" s="52"/>
      <c r="L58" s="53"/>
    </row>
    <row r="59" spans="2:12" x14ac:dyDescent="0.25">
      <c r="B59" s="51"/>
      <c r="C59" s="52"/>
      <c r="D59" s="52"/>
      <c r="E59" s="52"/>
      <c r="F59" s="52"/>
      <c r="G59" s="52"/>
      <c r="H59" s="52"/>
      <c r="I59" s="52"/>
      <c r="J59" s="52"/>
      <c r="K59" s="52"/>
      <c r="L59" s="53"/>
    </row>
    <row r="60" spans="2:12" x14ac:dyDescent="0.25">
      <c r="B60" s="51"/>
      <c r="C60" s="52"/>
      <c r="D60" s="52"/>
      <c r="E60" s="52"/>
      <c r="F60" s="52"/>
      <c r="G60" s="52"/>
      <c r="H60" s="52"/>
      <c r="I60" s="52"/>
      <c r="J60" s="52"/>
      <c r="K60" s="52"/>
      <c r="L60" s="53"/>
    </row>
    <row r="61" spans="2:12" x14ac:dyDescent="0.25">
      <c r="B61" s="51"/>
      <c r="C61" s="52"/>
      <c r="D61" s="52"/>
      <c r="E61" s="52"/>
      <c r="F61" s="52"/>
      <c r="G61" s="52"/>
      <c r="H61" s="52"/>
      <c r="I61" s="52"/>
      <c r="J61" s="52"/>
      <c r="K61" s="52"/>
      <c r="L61" s="53"/>
    </row>
    <row r="62" spans="2:12" x14ac:dyDescent="0.25">
      <c r="B62" s="51"/>
      <c r="C62" s="52"/>
      <c r="D62" s="52"/>
      <c r="E62" s="52"/>
      <c r="F62" s="52"/>
      <c r="G62" s="52"/>
      <c r="H62" s="52"/>
      <c r="I62" s="52"/>
      <c r="J62" s="52"/>
      <c r="K62" s="52"/>
      <c r="L62" s="53"/>
    </row>
    <row r="63" spans="2:12" x14ac:dyDescent="0.25">
      <c r="B63" s="51"/>
      <c r="C63" s="52"/>
      <c r="D63" s="52"/>
      <c r="E63" s="52"/>
      <c r="F63" s="52"/>
      <c r="G63" s="52"/>
      <c r="H63" s="52"/>
      <c r="I63" s="52"/>
      <c r="J63" s="52"/>
      <c r="K63" s="52"/>
      <c r="L63" s="53"/>
    </row>
    <row r="64" spans="2:12" x14ac:dyDescent="0.25">
      <c r="B64" s="51"/>
      <c r="C64" s="52"/>
      <c r="D64" s="52"/>
      <c r="E64" s="52"/>
      <c r="F64" s="52"/>
      <c r="G64" s="52"/>
      <c r="H64" s="52"/>
      <c r="I64" s="52"/>
      <c r="J64" s="52"/>
      <c r="K64" s="52"/>
      <c r="L64" s="53"/>
    </row>
    <row r="65" spans="2:12" x14ac:dyDescent="0.25">
      <c r="B65" s="51"/>
      <c r="C65" s="52"/>
      <c r="D65" s="52"/>
      <c r="E65" s="52"/>
      <c r="F65" s="52"/>
      <c r="G65" s="52"/>
      <c r="H65" s="52"/>
      <c r="I65" s="52"/>
      <c r="J65" s="52"/>
      <c r="K65" s="52"/>
      <c r="L65" s="53"/>
    </row>
    <row r="66" spans="2:12" x14ac:dyDescent="0.25">
      <c r="B66" s="51"/>
      <c r="C66" s="52"/>
      <c r="D66" s="52"/>
      <c r="E66" s="52"/>
      <c r="F66" s="52"/>
      <c r="G66" s="52"/>
      <c r="H66" s="52"/>
      <c r="I66" s="52"/>
      <c r="J66" s="52"/>
      <c r="K66" s="52"/>
      <c r="L66" s="53"/>
    </row>
    <row r="67" spans="2:12" x14ac:dyDescent="0.25">
      <c r="B67" s="51"/>
      <c r="C67" s="52"/>
      <c r="D67" s="52"/>
      <c r="E67" s="52"/>
      <c r="F67" s="52"/>
      <c r="G67" s="52"/>
      <c r="H67" s="52"/>
      <c r="I67" s="52"/>
      <c r="J67" s="52"/>
      <c r="K67" s="52"/>
      <c r="L67" s="53"/>
    </row>
    <row r="68" spans="2:12" x14ac:dyDescent="0.25">
      <c r="B68" s="64" t="s">
        <v>46</v>
      </c>
      <c r="C68" s="65"/>
      <c r="D68" s="65"/>
      <c r="E68" s="65"/>
      <c r="F68" s="65"/>
      <c r="G68" s="65"/>
      <c r="H68" s="65"/>
      <c r="I68" s="65"/>
      <c r="J68" s="65"/>
      <c r="K68" s="65"/>
      <c r="L68" s="66"/>
    </row>
    <row r="69" spans="2:12" x14ac:dyDescent="0.25">
      <c r="B69" s="35"/>
      <c r="C69" s="35"/>
      <c r="D69" s="35"/>
      <c r="E69" s="35"/>
      <c r="F69" s="35"/>
      <c r="G69" s="35"/>
      <c r="H69" s="35"/>
      <c r="I69" s="35"/>
      <c r="J69" s="35"/>
      <c r="K69" s="62"/>
      <c r="L69" s="35"/>
    </row>
    <row r="70" spans="2:12" x14ac:dyDescent="0.25">
      <c r="B70" s="35"/>
      <c r="C70" s="35"/>
      <c r="D70" s="35"/>
      <c r="E70" s="35"/>
      <c r="F70" s="35"/>
      <c r="G70" s="35"/>
      <c r="H70" s="35"/>
      <c r="I70" s="35"/>
      <c r="J70" s="35"/>
      <c r="K70" s="62"/>
      <c r="L70" s="35"/>
    </row>
    <row r="71" spans="2:12" x14ac:dyDescent="0.25">
      <c r="B71" s="35"/>
      <c r="C71" s="35"/>
      <c r="D71" s="35"/>
      <c r="E71" s="35"/>
      <c r="F71" s="35"/>
      <c r="G71" s="35"/>
      <c r="H71" s="35"/>
      <c r="I71" s="35"/>
      <c r="J71" s="35"/>
      <c r="K71" s="62"/>
      <c r="L71" s="35"/>
    </row>
    <row r="72" spans="2:12" x14ac:dyDescent="0.25">
      <c r="B72" s="35"/>
      <c r="C72" s="35"/>
      <c r="D72" s="35"/>
      <c r="E72" s="35"/>
      <c r="F72" s="35"/>
      <c r="G72" s="35"/>
      <c r="H72" s="35"/>
      <c r="I72" s="35"/>
      <c r="J72" s="35"/>
      <c r="K72" s="62"/>
      <c r="L72" s="35"/>
    </row>
    <row r="73" spans="2:12" x14ac:dyDescent="0.25">
      <c r="B73" s="35"/>
      <c r="C73" s="35"/>
      <c r="D73" s="35"/>
      <c r="E73" s="35"/>
      <c r="F73" s="35"/>
      <c r="G73" s="35"/>
      <c r="H73" s="35"/>
      <c r="I73" s="35"/>
      <c r="J73" s="35"/>
      <c r="K73" s="62"/>
      <c r="L73" s="35"/>
    </row>
  </sheetData>
  <sheetProtection algorithmName="SHA-512" hashValue="5wBmIlUNB5I3y83CNHUi9QDz8vLJroyebktUcFiVv7imsTjUvjGkhvOucgJlZoT9g2y/EBQVhlOPlDQ/vykKGQ==" saltValue="T5GdLTWHNvb3l2BPMH7aCA==" spinCount="100000" sheet="1" objects="1" scenarios="1"/>
  <mergeCells count="64">
    <mergeCell ref="B66:L66"/>
    <mergeCell ref="B67:L67"/>
    <mergeCell ref="B2:L2"/>
    <mergeCell ref="B61:L61"/>
    <mergeCell ref="B62:L62"/>
    <mergeCell ref="B63:L63"/>
    <mergeCell ref="B64:L64"/>
    <mergeCell ref="B65:L65"/>
    <mergeCell ref="C45:D45"/>
    <mergeCell ref="C46:D46"/>
    <mergeCell ref="C47:D47"/>
    <mergeCell ref="B55:L55"/>
    <mergeCell ref="B56:L56"/>
    <mergeCell ref="C40:D40"/>
    <mergeCell ref="C41:D41"/>
    <mergeCell ref="C42:D42"/>
    <mergeCell ref="C43:D43"/>
    <mergeCell ref="C44:D44"/>
    <mergeCell ref="C35:D35"/>
    <mergeCell ref="C36:D36"/>
    <mergeCell ref="C37:D37"/>
    <mergeCell ref="C38:D38"/>
    <mergeCell ref="C39:D39"/>
    <mergeCell ref="C30:D30"/>
    <mergeCell ref="C31:D31"/>
    <mergeCell ref="C32:D32"/>
    <mergeCell ref="C33:D33"/>
    <mergeCell ref="C34:D34"/>
    <mergeCell ref="C25:D25"/>
    <mergeCell ref="C26:D26"/>
    <mergeCell ref="C27:D27"/>
    <mergeCell ref="C28:D28"/>
    <mergeCell ref="C29:D29"/>
    <mergeCell ref="C20:D20"/>
    <mergeCell ref="C21:D21"/>
    <mergeCell ref="C22:D22"/>
    <mergeCell ref="C23:D23"/>
    <mergeCell ref="C24:D24"/>
    <mergeCell ref="C15:D15"/>
    <mergeCell ref="C16:D16"/>
    <mergeCell ref="C17:D17"/>
    <mergeCell ref="C18:D18"/>
    <mergeCell ref="C19:D19"/>
    <mergeCell ref="C10:D10"/>
    <mergeCell ref="C11:D11"/>
    <mergeCell ref="C12:D12"/>
    <mergeCell ref="C13:D13"/>
    <mergeCell ref="C14:D14"/>
    <mergeCell ref="E4:G4"/>
    <mergeCell ref="E5:G5"/>
    <mergeCell ref="C7:D7"/>
    <mergeCell ref="C8:D8"/>
    <mergeCell ref="C9:D9"/>
    <mergeCell ref="B54:L54"/>
    <mergeCell ref="B68:L68"/>
    <mergeCell ref="B49:L49"/>
    <mergeCell ref="B50:L50"/>
    <mergeCell ref="B51:L51"/>
    <mergeCell ref="B52:L52"/>
    <mergeCell ref="B53:L53"/>
    <mergeCell ref="B57:L57"/>
    <mergeCell ref="B58:L58"/>
    <mergeCell ref="B59:L59"/>
    <mergeCell ref="B60:L60"/>
  </mergeCells>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Milling Feeds &amp; Speeds</vt:lpstr>
      <vt:lpstr>DoC</vt:lpstr>
      <vt:lpstr>MLP</vt:lpstr>
      <vt:lpstr>MTC</vt:lpstr>
      <vt:lpstr>RPM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Devonshire</dc:creator>
  <cp:lastModifiedBy>Neil Devonshire</cp:lastModifiedBy>
  <dcterms:created xsi:type="dcterms:W3CDTF">2020-10-28T13:57:00Z</dcterms:created>
  <dcterms:modified xsi:type="dcterms:W3CDTF">2020-10-30T19:39:18Z</dcterms:modified>
</cp:coreProperties>
</file>