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akhankov.sergey\Desktop\SPREADSHEET\WebForms\WorkBookPrint\"/>
    </mc:Choice>
  </mc:AlternateContent>
  <bookViews>
    <workbookView xWindow="0" yWindow="0" windowWidth="28800" windowHeight="13020"/>
  </bookViews>
  <sheets>
    <sheet name="Portfolio" sheetId="1" r:id="rId1"/>
    <sheet name="Calculations" sheetId="2" r:id="rId2"/>
  </sheets>
  <definedNames>
    <definedName name="DataTable">Portfolio!$B$5:$G$16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 a="1"/>
  <c r="B4" i="2" s="1"/>
  <c r="B5" i="2" l="1" a="1"/>
  <c r="B5" i="2" s="1"/>
  <c r="B6" i="2" l="1" a="1"/>
  <c r="B6" i="2" s="1"/>
  <c r="C6" i="2" s="1"/>
  <c r="G10" i="1"/>
  <c r="G6" i="1"/>
  <c r="G7" i="1"/>
  <c r="G8" i="1"/>
  <c r="G9" i="1"/>
  <c r="G11" i="1"/>
  <c r="G12" i="1"/>
  <c r="G13" i="1"/>
  <c r="G14" i="1"/>
  <c r="G15" i="1"/>
  <c r="G16" i="1"/>
  <c r="G5" i="1"/>
  <c r="C5" i="2" s="1"/>
  <c r="C24" i="2" l="1"/>
  <c r="B24" i="2" s="1"/>
  <c r="C17" i="2"/>
  <c r="B17" i="2" s="1"/>
  <c r="C18" i="2"/>
  <c r="B18" i="2" s="1"/>
  <c r="C27" i="2"/>
  <c r="B27" i="2" s="1"/>
  <c r="C19" i="2"/>
  <c r="B19" i="2" s="1"/>
  <c r="C16" i="2"/>
  <c r="B16" i="2" s="1"/>
  <c r="C20" i="2"/>
  <c r="B20" i="2" s="1"/>
  <c r="C26" i="2"/>
  <c r="B26" i="2" s="1"/>
  <c r="C21" i="2"/>
  <c r="B21" i="2" s="1"/>
  <c r="C25" i="2"/>
  <c r="B25" i="2" s="1"/>
  <c r="C22" i="2"/>
  <c r="B22" i="2" s="1"/>
  <c r="C23" i="2"/>
  <c r="B23" i="2" s="1"/>
  <c r="B7" i="2" a="1"/>
  <c r="B7" i="2" s="1"/>
  <c r="C7" i="2" s="1"/>
  <c r="B8" i="2" l="1" a="1"/>
  <c r="B8" i="2" s="1"/>
  <c r="C8" i="2" s="1"/>
  <c r="B9" i="2" l="1" a="1"/>
  <c r="B9" i="2" s="1"/>
  <c r="B10" i="2" l="1" a="1"/>
  <c r="B10" i="2" s="1"/>
  <c r="C10" i="2" s="1"/>
  <c r="C9" i="2"/>
</calcChain>
</file>

<file path=xl/sharedStrings.xml><?xml version="1.0" encoding="utf-8"?>
<sst xmlns="http://schemas.openxmlformats.org/spreadsheetml/2006/main" count="36" uniqueCount="35">
  <si>
    <t>INVESTMENT PORTFOLIO</t>
  </si>
  <si>
    <t>Symbol</t>
  </si>
  <si>
    <t>Company Name</t>
  </si>
  <si>
    <t>Price</t>
  </si>
  <si>
    <t>Open</t>
  </si>
  <si>
    <t>Quantity</t>
  </si>
  <si>
    <t>Total</t>
  </si>
  <si>
    <t>MSFT</t>
  </si>
  <si>
    <t>LNCO</t>
  </si>
  <si>
    <t>F</t>
  </si>
  <si>
    <t>BGSC</t>
  </si>
  <si>
    <t>ADRD</t>
  </si>
  <si>
    <t>V</t>
  </si>
  <si>
    <t>MGI</t>
  </si>
  <si>
    <t>R</t>
  </si>
  <si>
    <t>JACK</t>
  </si>
  <si>
    <t>GE</t>
  </si>
  <si>
    <t>SBUX</t>
  </si>
  <si>
    <t>NOK</t>
  </si>
  <si>
    <t>Microsoft Corporation</t>
  </si>
  <si>
    <t>Linn Co</t>
  </si>
  <si>
    <t>Ford Motor Co</t>
  </si>
  <si>
    <t>BGS Acquisition Corp</t>
  </si>
  <si>
    <t>BLDRS Developed Markets 100 ADR Index F</t>
  </si>
  <si>
    <t>Visa</t>
  </si>
  <si>
    <t>MoneyGram International Inc</t>
  </si>
  <si>
    <t>Ryder System Inc</t>
  </si>
  <si>
    <t>Jack In The Box Inc</t>
  </si>
  <si>
    <t>General Electric Co</t>
  </si>
  <si>
    <t>Starbucks Corporation</t>
  </si>
  <si>
    <t>Nokia Corp ADS</t>
  </si>
  <si>
    <t>Portfolio Sectors</t>
  </si>
  <si>
    <t>Price by Sectors</t>
  </si>
  <si>
    <t>Top 10 of 12 Positions</t>
  </si>
  <si>
    <t>Company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</si>
</sst>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_);\-&quot;$&quot;#,##0.00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Segoe UI"/>
      <family val="2"/>
      <charset val="204"/>
    </font>
    <font>
      <sz val="10"/>
      <color theme="1"/>
      <name val="Segoe UI Light"/>
      <family val="2"/>
      <charset val="204"/>
    </font>
    <font>
      <sz val="22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4" fontId="4" fillId="0" borderId="3" xfId="1" applyNumberFormat="1" applyFont="1" applyBorder="1" applyAlignment="1">
      <alignment horizontal="right" vertical="center"/>
    </xf>
    <xf numFmtId="165" fontId="0" fillId="0" borderId="0" xfId="0" applyNumberFormat="1"/>
    <xf numFmtId="0" fontId="2" fillId="2" borderId="0" xfId="2" applyAlignment="1">
      <alignment horizontal="center" vertical="center"/>
    </xf>
    <xf numFmtId="44" fontId="0" fillId="0" borderId="0" xfId="1" applyFont="1" applyAlignment="1">
      <alignment horizontal="right" vertical="center"/>
    </xf>
    <xf numFmtId="49" fontId="0" fillId="0" borderId="0" xfId="0" applyNumberFormat="1"/>
    <xf numFmtId="0" fontId="1" fillId="3" borderId="0" xfId="3"/>
    <xf numFmtId="44" fontId="1" fillId="3" borderId="0" xfId="3" applyNumberFormat="1" applyAlignment="1">
      <alignment horizontal="right" vertical="center"/>
    </xf>
    <xf numFmtId="0" fontId="5" fillId="0" borderId="0" xfId="0" applyFont="1"/>
  </cellXfs>
  <cellStyles count="4">
    <cellStyle name="20% - Accent5" xfId="3" builtinId="46"/>
    <cellStyle name="Accent5" xfId="2" builtinId="45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20"/>
  <sheetViews>
    <sheetView tabSelected="1" zoomScaleNormal="100" workbookViewId="0">
      <selection activeCell="K19" sqref="K19"/>
    </sheetView>
  </sheetViews>
  <sheetFormatPr defaultRowHeight="15" x14ac:dyDescent="0.25"/>
  <cols>
    <col min="1" max="1" width="2.28515625" customWidth="1"/>
    <col min="3" max="3" width="35.7109375" customWidth="1"/>
    <col min="6" max="6" width="9" customWidth="1"/>
    <col min="7" max="7" width="12.5703125" customWidth="1"/>
  </cols>
  <sheetData>
    <row r="2" spans="2:7" ht="38.25" x14ac:dyDescent="0.65">
      <c r="B2" s="1" t="s">
        <v>0</v>
      </c>
    </row>
    <row r="4" spans="2:7" ht="21" customHeight="1" x14ac:dyDescent="0.25">
      <c r="B4" s="8" t="s">
        <v>1</v>
      </c>
      <c r="C4" s="8" t="s">
        <v>2</v>
      </c>
      <c r="D4" s="8" t="s">
        <v>4</v>
      </c>
      <c r="E4" s="8" t="s">
        <v>3</v>
      </c>
      <c r="F4" s="8" t="s">
        <v>5</v>
      </c>
      <c r="G4" s="8" t="s">
        <v>6</v>
      </c>
    </row>
    <row r="5" spans="2:7" x14ac:dyDescent="0.25">
      <c r="B5" s="2" t="s">
        <v>7</v>
      </c>
      <c r="C5" s="4" t="s">
        <v>19</v>
      </c>
      <c r="D5" s="6">
        <v>27.82</v>
      </c>
      <c r="E5" s="6">
        <v>28.15</v>
      </c>
      <c r="F5" s="4">
        <v>179</v>
      </c>
      <c r="G5" s="7">
        <f>E5*F5</f>
        <v>5038.8499999999995</v>
      </c>
    </row>
    <row r="6" spans="2:7" x14ac:dyDescent="0.25">
      <c r="B6" s="2" t="s">
        <v>8</v>
      </c>
      <c r="C6" s="4" t="s">
        <v>20</v>
      </c>
      <c r="D6" s="6">
        <v>38.799999999999997</v>
      </c>
      <c r="E6" s="6">
        <v>38.520000000000003</v>
      </c>
      <c r="F6" s="4">
        <v>225</v>
      </c>
      <c r="G6" s="7">
        <f>E6*F6</f>
        <v>8667</v>
      </c>
    </row>
    <row r="7" spans="2:7" x14ac:dyDescent="0.25">
      <c r="B7" s="2" t="s">
        <v>9</v>
      </c>
      <c r="C7" s="4" t="s">
        <v>21</v>
      </c>
      <c r="D7" s="6">
        <v>12.55</v>
      </c>
      <c r="E7" s="6">
        <v>12.75</v>
      </c>
      <c r="F7" s="4">
        <v>141</v>
      </c>
      <c r="G7" s="7">
        <f>E7*F7</f>
        <v>1797.75</v>
      </c>
    </row>
    <row r="8" spans="2:7" x14ac:dyDescent="0.25">
      <c r="B8" s="2" t="s">
        <v>10</v>
      </c>
      <c r="C8" s="4" t="s">
        <v>22</v>
      </c>
      <c r="D8" s="6">
        <v>9.93</v>
      </c>
      <c r="E8" s="6">
        <v>9.94</v>
      </c>
      <c r="F8" s="4">
        <v>86</v>
      </c>
      <c r="G8" s="7">
        <f>E8*F8</f>
        <v>854.83999999999992</v>
      </c>
    </row>
    <row r="9" spans="2:7" x14ac:dyDescent="0.25">
      <c r="B9" s="2" t="s">
        <v>11</v>
      </c>
      <c r="C9" s="4" t="s">
        <v>23</v>
      </c>
      <c r="D9" s="6">
        <v>21.45</v>
      </c>
      <c r="E9" s="6">
        <v>21.46</v>
      </c>
      <c r="F9" s="4">
        <v>300</v>
      </c>
      <c r="G9" s="7">
        <f>E9*F9</f>
        <v>6438</v>
      </c>
    </row>
    <row r="10" spans="2:7" x14ac:dyDescent="0.25">
      <c r="B10" s="2" t="s">
        <v>12</v>
      </c>
      <c r="C10" s="4" t="s">
        <v>24</v>
      </c>
      <c r="D10" s="6">
        <v>157.76</v>
      </c>
      <c r="E10" s="6">
        <v>159</v>
      </c>
      <c r="F10" s="4">
        <v>97</v>
      </c>
      <c r="G10" s="7">
        <f>E10*F10</f>
        <v>15423</v>
      </c>
    </row>
    <row r="11" spans="2:7" x14ac:dyDescent="0.25">
      <c r="B11" s="2" t="s">
        <v>13</v>
      </c>
      <c r="C11" s="4" t="s">
        <v>25</v>
      </c>
      <c r="D11" s="6">
        <v>16.47</v>
      </c>
      <c r="E11" s="6">
        <v>17.27</v>
      </c>
      <c r="F11" s="4">
        <v>34</v>
      </c>
      <c r="G11" s="7">
        <f>E11*F11</f>
        <v>587.17999999999995</v>
      </c>
    </row>
    <row r="12" spans="2:7" x14ac:dyDescent="0.25">
      <c r="B12" s="2" t="s">
        <v>14</v>
      </c>
      <c r="C12" s="4" t="s">
        <v>26</v>
      </c>
      <c r="D12" s="6">
        <v>55.15</v>
      </c>
      <c r="E12" s="6">
        <v>55.58</v>
      </c>
      <c r="F12" s="4">
        <v>45</v>
      </c>
      <c r="G12" s="7">
        <f>E12*F12</f>
        <v>2501.1</v>
      </c>
    </row>
    <row r="13" spans="2:7" x14ac:dyDescent="0.25">
      <c r="B13" s="2" t="s">
        <v>15</v>
      </c>
      <c r="C13" s="4" t="s">
        <v>27</v>
      </c>
      <c r="D13" s="6">
        <v>31.97</v>
      </c>
      <c r="E13" s="6">
        <v>31.79</v>
      </c>
      <c r="F13" s="4">
        <v>54</v>
      </c>
      <c r="G13" s="7">
        <f>E13*F13</f>
        <v>1716.6599999999999</v>
      </c>
    </row>
    <row r="14" spans="2:7" x14ac:dyDescent="0.25">
      <c r="B14" s="2" t="s">
        <v>16</v>
      </c>
      <c r="C14" s="4" t="s">
        <v>28</v>
      </c>
      <c r="D14" s="6">
        <v>23.15</v>
      </c>
      <c r="E14" s="6">
        <v>23.27</v>
      </c>
      <c r="F14" s="4">
        <v>36</v>
      </c>
      <c r="G14" s="7">
        <f>E14*F14</f>
        <v>837.72</v>
      </c>
    </row>
    <row r="15" spans="2:7" x14ac:dyDescent="0.25">
      <c r="B15" s="3" t="s">
        <v>17</v>
      </c>
      <c r="C15" s="4" t="s">
        <v>29</v>
      </c>
      <c r="D15" s="6">
        <v>54.77</v>
      </c>
      <c r="E15" s="6">
        <v>55.7</v>
      </c>
      <c r="F15" s="4">
        <v>100</v>
      </c>
      <c r="G15" s="7">
        <f>E15*F15</f>
        <v>5570</v>
      </c>
    </row>
    <row r="16" spans="2:7" x14ac:dyDescent="0.25">
      <c r="B16" s="3" t="s">
        <v>18</v>
      </c>
      <c r="C16" s="4" t="s">
        <v>30</v>
      </c>
      <c r="D16" s="6">
        <v>3.48</v>
      </c>
      <c r="E16" s="6">
        <v>3.47</v>
      </c>
      <c r="F16" s="4">
        <v>50</v>
      </c>
      <c r="G16" s="7">
        <f>E16*F16</f>
        <v>173.5</v>
      </c>
    </row>
    <row r="17" spans="3:3" x14ac:dyDescent="0.25">
      <c r="C17" s="4"/>
    </row>
    <row r="18" spans="3:3" x14ac:dyDescent="0.25">
      <c r="C18" s="4"/>
    </row>
    <row r="19" spans="3:3" x14ac:dyDescent="0.25">
      <c r="C19" s="5"/>
    </row>
    <row r="20" spans="3:3" x14ac:dyDescent="0.25">
      <c r="C2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I22" sqref="I22"/>
    </sheetView>
  </sheetViews>
  <sheetFormatPr defaultRowHeight="15" x14ac:dyDescent="0.25"/>
  <cols>
    <col min="1" max="1" width="4.5703125" customWidth="1"/>
    <col min="2" max="2" width="21.28515625" customWidth="1"/>
    <col min="3" max="3" width="15.5703125" customWidth="1"/>
    <col min="8" max="8" width="9.140625" customWidth="1"/>
  </cols>
  <sheetData>
    <row r="2" spans="2:8" ht="33" x14ac:dyDescent="0.6">
      <c r="B2" s="13" t="s">
        <v>31</v>
      </c>
      <c r="C2" s="13"/>
    </row>
    <row r="4" spans="2:8" ht="18.75" customHeight="1" x14ac:dyDescent="0.25">
      <c r="B4" s="8" t="e">
        <f t="array" ref="B4">INDEX(Portfolio!#REF!,MATCH(0,COUNTIF($B$3:B3,Portfolio!#REF!),0))</f>
        <v>#REF!</v>
      </c>
      <c r="C4" s="8" t="s">
        <v>32</v>
      </c>
    </row>
    <row r="5" spans="2:8" x14ac:dyDescent="0.25">
      <c r="B5" t="e">
        <f t="array" ref="B5">INDEX(Portfolio!#REF!,MATCH(0,COUNTIF($B$3:B4,Portfolio!#REF!),0))</f>
        <v>#REF!</v>
      </c>
      <c r="C5" s="9" t="e">
        <f>SUMIFS(Portfolio!$G$5:$G$16,Portfolio!#REF!,B5)</f>
        <v>#REF!</v>
      </c>
    </row>
    <row r="6" spans="2:8" x14ac:dyDescent="0.25">
      <c r="B6" s="11" t="e">
        <f t="array" ref="B6">INDEX(Portfolio!#REF!,MATCH(0,COUNTIF($B$3:B5,Portfolio!#REF!),0))</f>
        <v>#REF!</v>
      </c>
      <c r="C6" s="12" t="e">
        <f>SUMIFS(Portfolio!$G$5:$G$16,Portfolio!#REF!,B6)</f>
        <v>#REF!</v>
      </c>
    </row>
    <row r="7" spans="2:8" x14ac:dyDescent="0.25">
      <c r="B7" t="e">
        <f t="array" ref="B7">INDEX(Portfolio!#REF!,MATCH(0,COUNTIF($B$3:B6,Portfolio!#REF!),0))</f>
        <v>#REF!</v>
      </c>
      <c r="C7" s="9" t="e">
        <f>SUMIFS(Portfolio!$G$5:$G$16,Portfolio!#REF!,B7)</f>
        <v>#REF!</v>
      </c>
    </row>
    <row r="8" spans="2:8" x14ac:dyDescent="0.25">
      <c r="B8" s="11" t="e">
        <f t="array" ref="B8">INDEX(Portfolio!#REF!,MATCH(0,COUNTIF($B$3:B7,Portfolio!#REF!),0))</f>
        <v>#REF!</v>
      </c>
      <c r="C8" s="12" t="e">
        <f>SUMIFS(Portfolio!$G$5:$G$16,Portfolio!#REF!,B8)</f>
        <v>#REF!</v>
      </c>
    </row>
    <row r="9" spans="2:8" x14ac:dyDescent="0.25">
      <c r="B9" t="e">
        <f t="array" ref="B9">INDEX(Portfolio!#REF!,MATCH(0,COUNTIF($B$3:B8,Portfolio!#REF!),0))</f>
        <v>#REF!</v>
      </c>
      <c r="C9" s="9" t="e">
        <f>SUMIFS(Portfolio!$G$5:$G$16,Portfolio!#REF!,B9)</f>
        <v>#REF!</v>
      </c>
      <c r="D9" s="10"/>
      <c r="H9" s="10"/>
    </row>
    <row r="10" spans="2:8" x14ac:dyDescent="0.25">
      <c r="B10" s="11" t="e">
        <f t="array" ref="B10">INDEX(Portfolio!#REF!,MATCH(0,COUNTIF($B$3:B9,Portfolio!#REF!),0))</f>
        <v>#REF!</v>
      </c>
      <c r="C10" s="12" t="e">
        <f>SUMIFS(Portfolio!$G$5:$G$16,Portfolio!#REF!,B10)</f>
        <v>#REF!</v>
      </c>
    </row>
    <row r="11" spans="2:8" x14ac:dyDescent="0.25">
      <c r="C11" s="10"/>
    </row>
    <row r="13" spans="2:8" ht="33" x14ac:dyDescent="0.6">
      <c r="B13" s="13" t="s">
        <v>33</v>
      </c>
      <c r="C13" s="13"/>
      <c r="D13" s="13"/>
    </row>
    <row r="15" spans="2:8" ht="21" customHeight="1" x14ac:dyDescent="0.25">
      <c r="B15" s="8" t="s">
        <v>34</v>
      </c>
      <c r="C15" s="8" t="s">
        <v>6</v>
      </c>
    </row>
    <row r="16" spans="2:8" x14ac:dyDescent="0.25">
      <c r="B16" t="str">
        <f>INDEX(Portfolio!$B$5:$B16, MATCH(C16,Portfolio!$G$5:$G$16,0))</f>
        <v>NOK</v>
      </c>
      <c r="C16" s="9">
        <f>SMALL(Portfolio!$G$5:$G16,ROWS($C$16:$C16))</f>
        <v>173.5</v>
      </c>
    </row>
    <row r="17" spans="2:3" x14ac:dyDescent="0.25">
      <c r="B17" s="11" t="str">
        <f>INDEX(Portfolio!$B$5:$B17, MATCH(C17,Portfolio!$G$5:$G$16,0))</f>
        <v>MGI</v>
      </c>
      <c r="C17" s="12">
        <f>SMALL(Portfolio!$G$5:$G17,ROWS($C$16:$C17))</f>
        <v>587.17999999999995</v>
      </c>
    </row>
    <row r="18" spans="2:3" x14ac:dyDescent="0.25">
      <c r="B18" t="str">
        <f>INDEX(Portfolio!$B$5:$B18, MATCH(C18,Portfolio!$G$5:$G$16,0))</f>
        <v>GE</v>
      </c>
      <c r="C18" s="9">
        <f>SMALL(Portfolio!$G$5:$G18,ROWS($C$16:$C18))</f>
        <v>837.72</v>
      </c>
    </row>
    <row r="19" spans="2:3" x14ac:dyDescent="0.25">
      <c r="B19" s="11" t="str">
        <f>INDEX(Portfolio!$B$5:$B19, MATCH(C19,Portfolio!$G$5:$G$16,0))</f>
        <v>BGSC</v>
      </c>
      <c r="C19" s="12">
        <f>SMALL(Portfolio!$G$5:$G19,ROWS($C$16:$C19))</f>
        <v>854.83999999999992</v>
      </c>
    </row>
    <row r="20" spans="2:3" x14ac:dyDescent="0.25">
      <c r="B20" t="str">
        <f>INDEX(Portfolio!$B$5:$B20, MATCH(C20,Portfolio!$G$5:$G$16,0))</f>
        <v>JACK</v>
      </c>
      <c r="C20" s="9">
        <f>SMALL(Portfolio!$G$5:$G20,ROWS($C$16:$C20))</f>
        <v>1716.6599999999999</v>
      </c>
    </row>
    <row r="21" spans="2:3" x14ac:dyDescent="0.25">
      <c r="B21" s="11" t="str">
        <f>INDEX(Portfolio!$B$5:$B21, MATCH(C21,Portfolio!$G$5:$G$16,0))</f>
        <v>F</v>
      </c>
      <c r="C21" s="12">
        <f>SMALL(Portfolio!$G$5:$G21,ROWS($C$16:$C21))</f>
        <v>1797.75</v>
      </c>
    </row>
    <row r="22" spans="2:3" x14ac:dyDescent="0.25">
      <c r="B22" t="str">
        <f>INDEX(Portfolio!$B$5:$B22, MATCH(C22,Portfolio!$G$5:$G$16,0))</f>
        <v>R</v>
      </c>
      <c r="C22" s="9">
        <f>SMALL(Portfolio!$G$5:$G22,ROWS($C$16:$C22))</f>
        <v>2501.1</v>
      </c>
    </row>
    <row r="23" spans="2:3" x14ac:dyDescent="0.25">
      <c r="B23" s="11" t="str">
        <f>INDEX(Portfolio!$B$5:$B23, MATCH(C23,Portfolio!$G$5:$G$16,0))</f>
        <v>MSFT</v>
      </c>
      <c r="C23" s="12">
        <f>SMALL(Portfolio!$G$5:$G23,ROWS($C$16:$C23))</f>
        <v>5038.8499999999995</v>
      </c>
    </row>
    <row r="24" spans="2:3" x14ac:dyDescent="0.25">
      <c r="B24" t="str">
        <f>INDEX(Portfolio!$B$5:$B24, MATCH(C24,Portfolio!$G$5:$G$16,0))</f>
        <v>SBUX</v>
      </c>
      <c r="C24" s="9">
        <f>SMALL(Portfolio!$G$5:$G24,ROWS($C$16:$C24))</f>
        <v>5570</v>
      </c>
    </row>
    <row r="25" spans="2:3" x14ac:dyDescent="0.25">
      <c r="B25" s="11" t="str">
        <f>INDEX(Portfolio!$B$5:$B25, MATCH(C25,Portfolio!$G$5:$G$16,0))</f>
        <v>ADRD</v>
      </c>
      <c r="C25" s="12">
        <f>SMALL(Portfolio!$G$5:$G25,ROWS($C$16:$C25))</f>
        <v>6438</v>
      </c>
    </row>
    <row r="26" spans="2:3" x14ac:dyDescent="0.25">
      <c r="B26" t="str">
        <f>INDEX(Portfolio!$B$5:$B26, MATCH(C26,Portfolio!$G$5:$G$16,0))</f>
        <v>LNCO</v>
      </c>
      <c r="C26" s="9">
        <f>SMALL(Portfolio!$G$5:$G26,ROWS($C$16:$C26))</f>
        <v>8667</v>
      </c>
    </row>
    <row r="27" spans="2:3" x14ac:dyDescent="0.25">
      <c r="B27" s="11" t="str">
        <f>INDEX(Portfolio!$B$5:$B27, MATCH(C27,Portfolio!$G$5:$G$16,0))</f>
        <v>V</v>
      </c>
      <c r="C27" s="12">
        <f>SMALL(Portfolio!$G$5:$G27,ROWS($C$16:$C27))</f>
        <v>15423</v>
      </c>
    </row>
  </sheetData>
  <mergeCells count="2">
    <mergeCell ref="B2:C2"/>
    <mergeCell ref="B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Portfolio</vt:lpstr>
      <vt:lpstr>Calculations</vt:lpstr>
      <vt:lpstr>DataTable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Erokhin</dc:creator>
  <cp:lastModifiedBy>Sergey Nakhankov</cp:lastModifiedBy>
  <dcterms:created xsi:type="dcterms:W3CDTF">2013-11-07T05:12:24Z</dcterms:created>
  <dcterms:modified xsi:type="dcterms:W3CDTF">2014-10-03T13:04:53Z</dcterms:modified>
</cp:coreProperties>
</file>