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ichkina.natalya\Downloads\E5222_VB\SpreadsheetChartAPISamples\"/>
    </mc:Choice>
  </mc:AlternateContent>
  <bookViews>
    <workbookView xWindow="240" yWindow="2505" windowWidth="14805" windowHeight="8010"/>
  </bookViews>
  <sheets>
    <sheet name="Sheet1" sheetId="1" r:id="rId1"/>
    <sheet name="chartTask6" sheetId="2" state="hidden" r:id="rId2"/>
    <sheet name="chartBubble" sheetId="3" state="hidden" r:id="rId3"/>
    <sheet name="Sheet2" sheetId="4" state="hidden" r:id="rId4"/>
    <sheet name="Sheet3" sheetId="5" state="hidden" r:id="rId5"/>
    <sheet name="TableRagnes" sheetId="6" state="hidden" r:id="rId6"/>
    <sheet name="FormatTable" sheetId="7" state="hidden" r:id="rId7"/>
    <sheet name="Custom Table Style" sheetId="8" state="hidden" r:id="rId8"/>
    <sheet name="Duplicate Table Style" sheetId="9" state="hidden" r:id="rId9"/>
    <sheet name="cfBooks" sheetId="10" state="hidden" r:id="rId10"/>
    <sheet name="cfTasks" sheetId="11" state="hidden" r:id="rId11"/>
    <sheet name="chartTask1" sheetId="12" state="hidden" r:id="rId12"/>
    <sheet name="chartTask2" sheetId="13" state="hidden" r:id="rId13"/>
    <sheet name="chartTask3" sheetId="14" state="hidden" r:id="rId14"/>
    <sheet name="chartTask4" sheetId="15" state="hidden" r:id="rId15"/>
    <sheet name="chartTask5" sheetId="16" state="hidden" r:id="rId16"/>
    <sheet name="chartStock" sheetId="17" state="hidden" r:id="rId17"/>
    <sheet name="chartScatter" sheetId="18" state="hidden" r:id="rId18"/>
    <sheet name="blankSheet" sheetId="19" state="hidden" r:id="rId19"/>
  </sheets>
  <definedNames>
    <definedName name="_xlnm.Print_Area" localSheetId="17">chartScatter!$B$2:$L$52</definedName>
    <definedName name="_xlnm.Print_Area" localSheetId="16">chartStock!$B$2:$N$16</definedName>
    <definedName name="_xlnm.Print_Area" localSheetId="13">chartTask3!$B$2:$N$16</definedName>
    <definedName name="_xlnm.Print_Area" localSheetId="14">chartTask4!$B$1:$L$16</definedName>
    <definedName name="_xlnm.Print_Area" localSheetId="15">chartTask5!$B$2:$L$16</definedName>
  </definedNames>
  <calcPr calcId="152511"/>
</workbook>
</file>

<file path=xl/calcChain.xml><?xml version="1.0" encoding="utf-8"?>
<calcChain xmlns="http://schemas.openxmlformats.org/spreadsheetml/2006/main">
  <c r="D52" i="18" l="1"/>
  <c r="C52" i="18"/>
  <c r="D51" i="18"/>
  <c r="C51" i="18"/>
  <c r="D50" i="18"/>
  <c r="C50" i="18"/>
  <c r="D49" i="18"/>
  <c r="C49" i="18"/>
  <c r="D48" i="18"/>
  <c r="C48" i="18"/>
  <c r="D47" i="18"/>
  <c r="C47" i="18"/>
  <c r="D46" i="18"/>
  <c r="C46" i="18"/>
  <c r="D45" i="18"/>
  <c r="C45" i="18"/>
  <c r="D44" i="18"/>
  <c r="C44" i="18"/>
  <c r="D43" i="18"/>
  <c r="C43" i="18"/>
  <c r="D42" i="18"/>
  <c r="C42" i="18"/>
  <c r="D41" i="18"/>
  <c r="C41" i="18"/>
  <c r="D40" i="18"/>
  <c r="C40" i="18"/>
  <c r="D39" i="18"/>
  <c r="C39" i="18"/>
  <c r="D38" i="18"/>
  <c r="C38" i="18"/>
  <c r="D37" i="18"/>
  <c r="C37" i="18"/>
  <c r="D36" i="18"/>
  <c r="C36" i="18"/>
  <c r="D35" i="18"/>
  <c r="C35" i="18"/>
  <c r="D34" i="18"/>
  <c r="C34" i="18"/>
  <c r="D33" i="18"/>
  <c r="C33" i="18"/>
  <c r="D32" i="18"/>
  <c r="C32" i="18"/>
  <c r="D31" i="18"/>
  <c r="C31" i="18"/>
  <c r="D30" i="18"/>
  <c r="C30" i="18"/>
  <c r="D29" i="18"/>
  <c r="C29" i="18"/>
  <c r="D28" i="18"/>
  <c r="C28" i="18"/>
  <c r="D27" i="18"/>
  <c r="C27" i="18"/>
  <c r="D26" i="18"/>
  <c r="C26" i="18"/>
  <c r="D25" i="18"/>
  <c r="C25" i="18"/>
  <c r="D24" i="18"/>
  <c r="C24" i="18"/>
  <c r="D23" i="18"/>
  <c r="C23" i="18"/>
  <c r="D22" i="18"/>
  <c r="C22" i="18"/>
  <c r="D21" i="18"/>
  <c r="C21" i="18"/>
  <c r="D20" i="18"/>
  <c r="C20" i="18"/>
  <c r="D19" i="18"/>
  <c r="C19" i="18"/>
  <c r="D18" i="18"/>
  <c r="C18" i="18"/>
  <c r="D17" i="18"/>
  <c r="C17" i="18"/>
  <c r="D16" i="18"/>
  <c r="C16" i="18"/>
  <c r="D15" i="18"/>
  <c r="C15" i="18"/>
  <c r="D14" i="18"/>
  <c r="C14" i="18"/>
  <c r="D13" i="18"/>
  <c r="C13" i="18"/>
  <c r="D12" i="18"/>
  <c r="C12" i="18"/>
  <c r="D11" i="18"/>
  <c r="C11" i="18"/>
  <c r="D10" i="18"/>
  <c r="C10" i="18"/>
  <c r="D9" i="18"/>
  <c r="C9" i="18"/>
  <c r="D8" i="18"/>
  <c r="C8" i="18"/>
  <c r="D7" i="18"/>
  <c r="C7" i="18"/>
  <c r="D6" i="18"/>
  <c r="C6" i="18"/>
  <c r="D5" i="18"/>
  <c r="C5" i="18"/>
  <c r="D4" i="18"/>
  <c r="C4" i="18"/>
  <c r="D3" i="18"/>
  <c r="C3" i="18"/>
  <c r="D2" i="18"/>
  <c r="C2" i="18"/>
  <c r="C7" i="11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H5" i="10" a="1"/>
  <c r="H14" i="10" s="1"/>
  <c r="F5" i="10"/>
  <c r="F16" i="9"/>
  <c r="F15" i="9"/>
  <c r="F14" i="9"/>
  <c r="F13" i="9"/>
  <c r="F7" i="9"/>
  <c r="F6" i="9"/>
  <c r="F5" i="9"/>
  <c r="F4" i="9"/>
  <c r="F6" i="8"/>
  <c r="F5" i="8"/>
  <c r="F4" i="8"/>
  <c r="F3" i="8"/>
  <c r="F6" i="7"/>
  <c r="F5" i="7"/>
  <c r="F4" i="7"/>
  <c r="F3" i="7"/>
  <c r="H7" i="10" l="1"/>
  <c r="H15" i="10"/>
  <c r="H8" i="10"/>
  <c r="H16" i="10"/>
  <c r="H9" i="10"/>
  <c r="H17" i="10"/>
  <c r="H10" i="10"/>
  <c r="H18" i="10"/>
  <c r="H11" i="10"/>
  <c r="H5" i="10"/>
  <c r="H12" i="10"/>
  <c r="H13" i="10"/>
  <c r="H6" i="10"/>
</calcChain>
</file>

<file path=xl/sharedStrings.xml><?xml version="1.0" encoding="utf-8"?>
<sst xmlns="http://schemas.openxmlformats.org/spreadsheetml/2006/main" count="163" uniqueCount="103">
  <si>
    <t>Salesperson</t>
  </si>
  <si>
    <t>Order Amount</t>
  </si>
  <si>
    <t>Dodsworth</t>
  </si>
  <si>
    <t>Suyama</t>
  </si>
  <si>
    <t>Davolio</t>
  </si>
  <si>
    <t>Fuller</t>
  </si>
  <si>
    <t>Peacock</t>
  </si>
  <si>
    <t>Leverling</t>
  </si>
  <si>
    <t>Callahan</t>
  </si>
  <si>
    <t>Buchanan</t>
  </si>
  <si>
    <t>King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</si>
  <si>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</si>
  <si>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</si>
  <si>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</si>
  <si>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</si>
  <si>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</si>
  <si>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</si>
  <si>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</si>
  <si>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</si>
  <si>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</si>
  <si>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</si>
  <si>
    <t>Product</t>
  </si>
  <si>
    <t>Price</t>
  </si>
  <si>
    <t>Quantity</t>
  </si>
  <si>
    <t>Discount</t>
  </si>
  <si>
    <t>Chocolade</t>
  </si>
  <si>
    <t>Konbu</t>
  </si>
  <si>
    <t>Geitost</t>
  </si>
  <si>
    <t>Amount</t>
  </si>
  <si>
    <t>Total:</t>
  </si>
  <si>
    <t>Built-In Table Style</t>
  </si>
  <si>
    <t>Custom Table Style Based on the Built-In Table Style</t>
  </si>
  <si>
    <t>Author</t>
  </si>
  <si>
    <t>Title</t>
  </si>
  <si>
    <t>Cost (Qtr 1)</t>
  </si>
  <si>
    <t>Cost (Qtr 2)</t>
  </si>
  <si>
    <t>Cost Trend</t>
  </si>
  <si>
    <t>Markup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</si>
  <si>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</si>
  <si>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</si>
  <si>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</si>
  <si>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</si>
  <si>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</si>
  <si>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</si>
  <si>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</si>
  <si>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</si>
  <si>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</si>
  <si>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</si>
  <si>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</si>
  <si>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</si>
  <si>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</si>
  <si>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</si>
  <si>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</si>
  <si>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</si>
  <si>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</si>
  <si>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</si>
  <si>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</si>
  <si>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</si>
  <si>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TO DO</t>
  </si>
  <si>
    <t>DUE DATE</t>
  </si>
  <si>
    <t>Visit the DevCon 2015</t>
  </si>
  <si>
    <t>Read The Art of Computer Programming till the end</t>
  </si>
  <si>
    <t>Buy the DevExpress Spreadsheet</t>
  </si>
  <si>
    <t>Download VS 2017</t>
  </si>
  <si>
    <t>Open a portal to another Universe</t>
  </si>
  <si>
    <t>Mobile OS</t>
  </si>
  <si>
    <t>Shipment (million units)</t>
  </si>
  <si>
    <t>Android</t>
  </si>
  <si>
    <t>iOS</t>
  </si>
  <si>
    <t>Windows Phone</t>
  </si>
  <si>
    <t>BlackBerry</t>
  </si>
  <si>
    <t>Others</t>
  </si>
  <si>
    <t>Shipment
(million units)</t>
  </si>
  <si>
    <t>2012</t>
  </si>
  <si>
    <t>2013</t>
  </si>
  <si>
    <t>PC vs Smartphones shipments</t>
  </si>
  <si>
    <t>Smartphones</t>
  </si>
  <si>
    <t>PC</t>
  </si>
  <si>
    <t>2010</t>
  </si>
  <si>
    <t>2011</t>
  </si>
  <si>
    <t>2014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</si>
  <si>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</si>
  <si>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</si>
  <si>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</si>
  <si>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</si>
  <si>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</si>
  <si>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</si>
  <si>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</si>
  <si>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</si>
  <si>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</si>
  <si>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</si>
  <si>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</si>
  <si>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</si>
  <si>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</si>
  <si>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</si>
  <si>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</si>
  <si>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</si>
  <si>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</si>
  <si>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</si>
  <si>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</si>
  <si>
    <t>Mobile OS market share Q3'16</t>
  </si>
  <si>
    <t>Q4'15</t>
  </si>
  <si>
    <t>Q4'16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</si>
</sst>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\$#,##0.00;\$#,##0.00;&quot;&quot;;@"/>
    <numFmt numFmtId="166" formatCode="\$#,##0.00"/>
    <numFmt numFmtId="167" formatCode="0.0%"/>
    <numFmt numFmtId="168" formatCode="&quot;$&quot;#,##0.00"/>
    <numFmt numFmtId="169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  <font>
      <b/>
      <sz val="11"/>
      <color rgb="FFC00000"/>
      <name val="Calibri"/>
      <charset val="204"/>
      <scheme val="minor"/>
    </font>
    <font>
      <b/>
      <sz val="12"/>
      <color theme="3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mbria"/>
      <family val="1"/>
      <charset val="204"/>
      <scheme val="maj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 tint="-0.34980315561387981"/>
        <bgColor indexed="64"/>
      </patternFill>
    </fill>
  </fills>
  <borders count="22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/>
      <bottom style="medium">
        <color rgb="FFE3E2E2"/>
      </bottom>
      <diagonal/>
    </border>
    <border>
      <left/>
      <right/>
      <top style="medium">
        <color rgb="FFE3E2E2"/>
      </top>
      <bottom/>
      <diagonal/>
    </border>
    <border>
      <left/>
      <right/>
      <top/>
      <bottom style="medium">
        <color rgb="FFE3E2E2"/>
      </bottom>
      <diagonal/>
    </border>
    <border>
      <left/>
      <right style="medium">
        <color rgb="FFE3E2E2"/>
      </right>
      <top/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4" borderId="21" applyNumberFormat="0" applyFont="0" applyAlignment="0" applyProtection="0"/>
    <xf numFmtId="0" fontId="14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5" fillId="5" borderId="0"/>
    <xf numFmtId="0" fontId="2" fillId="6" borderId="0">
      <alignment horizontal="center"/>
    </xf>
  </cellStyleXfs>
  <cellXfs count="78">
    <xf numFmtId="0" fontId="0" fillId="0" borderId="0" xfId="0"/>
    <xf numFmtId="0" fontId="1" fillId="0" borderId="0" xfId="0" applyFont="1"/>
    <xf numFmtId="44" fontId="0" fillId="0" borderId="0" xfId="1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4" fillId="3" borderId="1" xfId="0" applyNumberFormat="1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164" fontId="6" fillId="3" borderId="6" xfId="0" applyNumberFormat="1" applyFont="1" applyFill="1" applyBorder="1" applyAlignment="1">
      <alignment horizontal="right" vertical="center" wrapText="1"/>
    </xf>
    <xf numFmtId="9" fontId="0" fillId="0" borderId="0" xfId="2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8" fillId="0" borderId="13" xfId="4" applyFont="1" applyFill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8" fontId="10" fillId="0" borderId="0" xfId="0" applyNumberFormat="1" applyFont="1" applyBorder="1" applyAlignment="1">
      <alignment horizontal="center" vertical="center"/>
    </xf>
    <xf numFmtId="8" fontId="10" fillId="0" borderId="0" xfId="0" applyNumberFormat="1" applyFont="1" applyBorder="1" applyAlignment="1">
      <alignment horizontal="center" vertical="center"/>
    </xf>
    <xf numFmtId="9" fontId="10" fillId="0" borderId="0" xfId="2" applyFont="1" applyBorder="1" applyAlignment="1">
      <alignment vertical="center"/>
    </xf>
    <xf numFmtId="0" fontId="11" fillId="2" borderId="0" xfId="0" applyFont="1" applyFill="1" applyBorder="1" applyAlignment="1">
      <alignment horizontal="center"/>
    </xf>
    <xf numFmtId="0" fontId="2" fillId="0" borderId="0" xfId="0" applyFont="1" applyBorder="1"/>
    <xf numFmtId="169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11" fillId="2" borderId="14" xfId="0" applyFont="1" applyFill="1" applyBorder="1"/>
    <xf numFmtId="0" fontId="11" fillId="2" borderId="15" xfId="0" applyFont="1" applyFill="1" applyBorder="1" applyAlignment="1">
      <alignment horizontal="right"/>
    </xf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12" fillId="0" borderId="0" xfId="5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right"/>
    </xf>
    <xf numFmtId="167" fontId="0" fillId="3" borderId="18" xfId="2" applyNumberFormat="1" applyFont="1" applyFill="1" applyBorder="1"/>
    <xf numFmtId="167" fontId="0" fillId="3" borderId="15" xfId="2" applyNumberFormat="1" applyFont="1" applyFill="1" applyBorder="1"/>
    <xf numFmtId="167" fontId="0" fillId="0" borderId="18" xfId="2" applyNumberFormat="1" applyFont="1" applyBorder="1"/>
    <xf numFmtId="167" fontId="0" fillId="0" borderId="15" xfId="2" applyNumberFormat="1" applyFont="1" applyBorder="1"/>
    <xf numFmtId="0" fontId="0" fillId="0" borderId="16" xfId="0" applyFont="1" applyBorder="1"/>
    <xf numFmtId="167" fontId="0" fillId="0" borderId="19" xfId="2" applyNumberFormat="1" applyFont="1" applyBorder="1"/>
    <xf numFmtId="167" fontId="0" fillId="0" borderId="17" xfId="2" applyNumberFormat="1" applyFont="1" applyBorder="1"/>
    <xf numFmtId="0" fontId="11" fillId="2" borderId="18" xfId="0" applyFont="1" applyFill="1" applyBorder="1"/>
    <xf numFmtId="0" fontId="11" fillId="2" borderId="15" xfId="0" applyFont="1" applyFill="1" applyBorder="1"/>
    <xf numFmtId="0" fontId="0" fillId="3" borderId="18" xfId="0" applyFont="1" applyFill="1" applyBorder="1"/>
    <xf numFmtId="0" fontId="0" fillId="0" borderId="18" xfId="0" applyFont="1" applyBorder="1"/>
    <xf numFmtId="0" fontId="0" fillId="3" borderId="19" xfId="0" applyFont="1" applyFill="1" applyBorder="1"/>
    <xf numFmtId="0" fontId="0" fillId="0" borderId="19" xfId="0" applyFont="1" applyBorder="1"/>
    <xf numFmtId="0" fontId="0" fillId="0" borderId="17" xfId="0" applyFont="1" applyBorder="1"/>
    <xf numFmtId="2" fontId="0" fillId="3" borderId="18" xfId="0" applyNumberFormat="1" applyFont="1" applyFill="1" applyBorder="1"/>
    <xf numFmtId="2" fontId="0" fillId="3" borderId="15" xfId="0" applyNumberFormat="1" applyFont="1" applyFill="1" applyBorder="1"/>
    <xf numFmtId="2" fontId="0" fillId="0" borderId="18" xfId="0" applyNumberFormat="1" applyFont="1" applyBorder="1"/>
    <xf numFmtId="2" fontId="0" fillId="0" borderId="15" xfId="0" applyNumberFormat="1" applyFont="1" applyBorder="1"/>
    <xf numFmtId="2" fontId="0" fillId="3" borderId="19" xfId="0" applyNumberFormat="1" applyFont="1" applyFill="1" applyBorder="1"/>
    <xf numFmtId="2" fontId="0" fillId="3" borderId="17" xfId="0" applyNumberFormat="1" applyFont="1" applyFill="1" applyBorder="1"/>
    <xf numFmtId="0" fontId="13" fillId="0" borderId="20" xfId="6" applyBorder="1"/>
    <xf numFmtId="49" fontId="11" fillId="2" borderId="14" xfId="0" applyNumberFormat="1" applyFont="1" applyFill="1" applyBorder="1"/>
    <xf numFmtId="49" fontId="11" fillId="2" borderId="18" xfId="0" applyNumberFormat="1" applyFont="1" applyFill="1" applyBorder="1" applyAlignment="1">
      <alignment horizontal="right"/>
    </xf>
    <xf numFmtId="49" fontId="11" fillId="2" borderId="15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0" fillId="4" borderId="7" xfId="3" applyFont="1" applyBorder="1" applyAlignment="1">
      <alignment horizontal="left" vertical="center" wrapText="1"/>
    </xf>
    <xf numFmtId="0" fontId="0" fillId="4" borderId="8" xfId="3" applyFont="1" applyBorder="1" applyAlignment="1">
      <alignment horizontal="left" vertical="center" wrapText="1"/>
    </xf>
    <xf numFmtId="0" fontId="0" fillId="4" borderId="9" xfId="3" applyFont="1" applyBorder="1" applyAlignment="1">
      <alignment horizontal="left" vertical="center" wrapText="1"/>
    </xf>
    <xf numFmtId="0" fontId="0" fillId="4" borderId="10" xfId="3" applyFont="1" applyBorder="1" applyAlignment="1">
      <alignment horizontal="left" vertical="center" wrapText="1"/>
    </xf>
    <xf numFmtId="0" fontId="0" fillId="4" borderId="11" xfId="3" applyFont="1" applyBorder="1" applyAlignment="1">
      <alignment horizontal="left" vertical="center" wrapText="1"/>
    </xf>
    <xf numFmtId="0" fontId="0" fillId="4" borderId="12" xfId="3" applyFont="1" applyBorder="1" applyAlignment="1">
      <alignment horizontal="left" vertical="center" wrapText="1"/>
    </xf>
    <xf numFmtId="0" fontId="0" fillId="4" borderId="0" xfId="0" applyFill="1" applyAlignment="1">
      <alignment horizontal="center" wrapText="1"/>
    </xf>
  </cellXfs>
  <cellStyles count="9">
    <cellStyle name="Currency" xfId="1" builtinId="4"/>
    <cellStyle name="Custom Style" xfId="7"/>
    <cellStyle name="Header" xfId="8"/>
    <cellStyle name="Heading 3" xfId="4" builtinId="18"/>
    <cellStyle name="Normal" xfId="0" builtinId="0"/>
    <cellStyle name="Normal 2" xfId="6"/>
    <cellStyle name="Note" xfId="3" builtinId="10"/>
    <cellStyle name="Percent" xfId="2" builtinId="5"/>
    <cellStyle name="Title" xfId="5" builtinId="15"/>
  </cellStyles>
  <dxfs count="29"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bottom style="medium">
          <color rgb="FFE3E2E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476250"/>
          <a:ext cx="4267200" cy="2285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8" displayName="Table18" ref="B2:C11" headerRowDxfId="28">
  <autoFilter ref="B2:C11"/>
  <tableColumns count="2">
    <tableColumn id="1" name="Salesperson"/>
    <tableColumn id="2" name="Order Amount" dataDxfId="27" dataCellStyle="Currency"/>
  </tableColumns>
  <tableStyleInfo name="TableStyleDark11" showFirstColumn="1" showLastColumn="0" showRowStripes="1" showColumnStripes="0"/>
</table>
</file>

<file path=xl/tables/table2.xml><?xml version="1.0" encoding="utf-8"?>
<table xmlns="http://schemas.openxmlformats.org/spreadsheetml/2006/main" id="2" name="Table8" displayName="Table8" ref="C2:E13" headerRowDxfId="26" dataDxfId="24" headerRowBorderDxfId="25" tableBorderDxfId="23">
  <tableColumns count="3">
    <tableColumn id="1" name="GDP" dataDxfId="22"/>
    <tableColumn id="2" name="Life expectancy" dataDxfId="21"/>
    <tableColumn id="3" name="Population, ml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2:E5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B2:F6" totalsRowCount="1">
  <autoFilter ref="B2:F5"/>
  <tableColumns count="5">
    <tableColumn id="1" name="Product" totalsRowDxfId="19"/>
    <tableColumn id="2" name="Price" totalsRowDxfId="18"/>
    <tableColumn id="3" name="Quantity" totalsRowDxfId="17"/>
    <tableColumn id="4" name="Discount" totalsRowLabel="Total:" totalsRowDxfId="16"/>
    <tableColumn id="5" name="Amount" totalsRowFunction="sum" totalsRowDxfId="15">
      <calculatedColumnFormula>Table13[Price]*Table13[Quantity]*(1-Table13[Discount])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135" displayName="Table135" ref="B2:F6" totalsRowCount="1">
  <autoFilter ref="B2:F5"/>
  <tableColumns count="5">
    <tableColumn id="1" name="Product" totalsRowDxfId="14"/>
    <tableColumn id="2" name="Price" totalsRowDxfId="13"/>
    <tableColumn id="3" name="Quantity" totalsRowDxfId="12"/>
    <tableColumn id="4" name="Discount" totalsRowLabel="Total:" totalsRowDxfId="11"/>
    <tableColumn id="5" name="Amount" totalsRowFunction="sum" totalsRowDxfId="10">
      <calculatedColumnFormula>Table135[Price]*Table135[Quantity]*(1-Table135[Discount])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1354" displayName="Table1354" ref="B3:F7" totalsRowCount="1">
  <autoFilter ref="B3:F6"/>
  <tableColumns count="5">
    <tableColumn id="1" name="Product" totalsRowDxfId="9"/>
    <tableColumn id="2" name="Price" totalsRowDxfId="8"/>
    <tableColumn id="3" name="Quantity" totalsRowDxfId="7"/>
    <tableColumn id="4" name="Discount" totalsRowLabel="Total:" totalsRowDxfId="6"/>
    <tableColumn id="5" name="Amount" totalsRowFunction="sum" totalsRowDxfId="5">
      <calculatedColumnFormula>Table1354[Price]*Table1354[Quantity]*(1-Table1354[Discount])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" name="Table13546" displayName="Table13546" ref="B12:F16" totalsRowCount="1">
  <autoFilter ref="B12:F15"/>
  <tableColumns count="5">
    <tableColumn id="1" name="Product" totalsRowDxfId="4"/>
    <tableColumn id="2" name="Price" totalsRowDxfId="3"/>
    <tableColumn id="3" name="Quantity" totalsRowDxfId="2"/>
    <tableColumn id="4" name="Discount" totalsRowLabel="Total:" totalsRowDxfId="1"/>
    <tableColumn id="5" name="Amount" totalsRowFunction="sum" totalsRowDxfId="0">
      <calculatedColumnFormula>Table13546[Price]*Table13546[Quantity]*(1-Table13546[Discount])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13" sqref="B13"/>
    </sheetView>
  </sheetViews>
  <sheetFormatPr defaultRowHeight="15" x14ac:dyDescent="0.25"/>
  <cols>
    <col min="1" max="1" width="3" customWidth="1"/>
    <col min="2" max="2" width="14.140625" customWidth="1"/>
    <col min="3" max="3" width="16.140625" customWidth="1"/>
  </cols>
  <sheetData>
    <row r="1" spans="2:3" ht="12" customHeight="1" x14ac:dyDescent="0.25"/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s="2">
        <v>2500</v>
      </c>
    </row>
    <row r="4" spans="2:3" x14ac:dyDescent="0.25">
      <c r="B4" t="s">
        <v>3</v>
      </c>
      <c r="C4" s="2">
        <v>2460.4</v>
      </c>
    </row>
    <row r="5" spans="2:3" x14ac:dyDescent="0.25">
      <c r="B5" t="s">
        <v>4</v>
      </c>
      <c r="C5" s="2">
        <v>3200</v>
      </c>
    </row>
    <row r="6" spans="2:3" x14ac:dyDescent="0.25">
      <c r="B6" t="s">
        <v>5</v>
      </c>
      <c r="C6" s="2">
        <v>1550.7</v>
      </c>
    </row>
    <row r="7" spans="2:3" x14ac:dyDescent="0.25">
      <c r="B7" t="s">
        <v>6</v>
      </c>
      <c r="C7" s="2">
        <v>2120.5</v>
      </c>
    </row>
    <row r="8" spans="2:3" x14ac:dyDescent="0.25">
      <c r="B8" t="s">
        <v>7</v>
      </c>
      <c r="C8" s="2">
        <v>355.6</v>
      </c>
    </row>
    <row r="9" spans="2:3" x14ac:dyDescent="0.25">
      <c r="B9" t="s">
        <v>8</v>
      </c>
      <c r="C9" s="2">
        <v>210.15</v>
      </c>
    </row>
    <row r="10" spans="2:3" x14ac:dyDescent="0.25">
      <c r="B10" t="s">
        <v>9</v>
      </c>
      <c r="C10" s="2">
        <v>245.06</v>
      </c>
    </row>
    <row r="11" spans="2:3" x14ac:dyDescent="0.25">
      <c r="B11" t="s">
        <v>10</v>
      </c>
      <c r="C11" s="2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5" sqref="G5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1.7109375" bestFit="1" customWidth="1"/>
    <col min="4" max="4" width="16" customWidth="1"/>
    <col min="5" max="5" width="15.5703125" customWidth="1"/>
  </cols>
  <sheetData>
    <row r="1" spans="1:11" ht="15.75" thickBot="1" x14ac:dyDescent="0.3"/>
    <row r="2" spans="1:11" ht="15.75" thickBot="1" x14ac:dyDescent="0.3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6"/>
      <c r="G2" s="6"/>
      <c r="H2" s="6"/>
    </row>
    <row r="3" spans="1:11" ht="15.75" thickBot="1" x14ac:dyDescent="0.3">
      <c r="A3" s="3">
        <v>2000</v>
      </c>
      <c r="B3" s="7" t="s">
        <v>16</v>
      </c>
      <c r="C3" s="8">
        <v>3.4</v>
      </c>
      <c r="D3" s="8">
        <v>72.099999999999994</v>
      </c>
      <c r="E3" s="8">
        <v>1269.0999999999999</v>
      </c>
      <c r="F3" s="9"/>
      <c r="G3" s="9"/>
      <c r="H3" s="9"/>
    </row>
    <row r="4" spans="1:11" ht="15.75" thickBot="1" x14ac:dyDescent="0.3">
      <c r="B4" s="10" t="s">
        <v>17</v>
      </c>
      <c r="C4" s="11">
        <v>29.7</v>
      </c>
      <c r="D4" s="11">
        <v>78.099999999999994</v>
      </c>
      <c r="E4" s="11">
        <v>82.3</v>
      </c>
    </row>
    <row r="5" spans="1:11" ht="15.75" thickBot="1" x14ac:dyDescent="0.3">
      <c r="B5" s="12" t="s">
        <v>18</v>
      </c>
      <c r="C5" s="11">
        <v>8.6</v>
      </c>
      <c r="D5" s="11">
        <v>69.599999999999994</v>
      </c>
      <c r="E5" s="11">
        <v>65.3</v>
      </c>
      <c r="I5" s="13"/>
      <c r="J5" s="13"/>
      <c r="K5" s="13"/>
    </row>
    <row r="6" spans="1:11" ht="15.75" thickBot="1" x14ac:dyDescent="0.3">
      <c r="B6" s="10" t="s">
        <v>19</v>
      </c>
      <c r="C6" s="11">
        <v>8.6</v>
      </c>
      <c r="D6" s="11">
        <v>65.400000000000006</v>
      </c>
      <c r="E6" s="11">
        <v>146.80000000000001</v>
      </c>
    </row>
    <row r="7" spans="1:11" ht="15.75" thickBot="1" x14ac:dyDescent="0.3">
      <c r="B7" s="12" t="s">
        <v>20</v>
      </c>
      <c r="C7" s="11">
        <v>39.799999999999997</v>
      </c>
      <c r="D7" s="11">
        <v>76.8</v>
      </c>
      <c r="E7" s="11">
        <v>282.5</v>
      </c>
      <c r="F7" s="10"/>
      <c r="G7" s="10"/>
      <c r="H7" s="10"/>
    </row>
    <row r="8" spans="1:11" ht="15.75" thickBot="1" x14ac:dyDescent="0.3">
      <c r="B8" s="10"/>
      <c r="C8" s="11"/>
      <c r="D8" s="11"/>
      <c r="E8" s="11"/>
      <c r="F8" s="10"/>
      <c r="G8" s="14"/>
      <c r="H8" s="15"/>
    </row>
    <row r="9" spans="1:11" ht="15.75" thickBot="1" x14ac:dyDescent="0.3">
      <c r="A9" s="3">
        <v>2012</v>
      </c>
      <c r="B9" s="7" t="s">
        <v>16</v>
      </c>
      <c r="C9" s="16">
        <v>8.3000000000000007</v>
      </c>
      <c r="D9" s="16">
        <v>75.2</v>
      </c>
      <c r="E9" s="16">
        <v>1353.6</v>
      </c>
    </row>
    <row r="10" spans="1:11" ht="15.75" thickBot="1" x14ac:dyDescent="0.3">
      <c r="B10" s="10" t="s">
        <v>17</v>
      </c>
      <c r="C10" s="11">
        <v>34.1</v>
      </c>
      <c r="D10" s="11">
        <v>80.599999999999994</v>
      </c>
      <c r="E10" s="11">
        <v>82</v>
      </c>
    </row>
    <row r="11" spans="1:11" ht="15.75" thickBot="1" x14ac:dyDescent="0.3">
      <c r="B11" s="12" t="s">
        <v>18</v>
      </c>
      <c r="C11" s="17">
        <v>12.3</v>
      </c>
      <c r="D11" s="17">
        <v>73.7</v>
      </c>
      <c r="E11" s="17">
        <v>75.599999999999994</v>
      </c>
    </row>
    <row r="12" spans="1:11" ht="15.75" thickBot="1" x14ac:dyDescent="0.3">
      <c r="B12" s="10" t="s">
        <v>19</v>
      </c>
      <c r="C12" s="11">
        <v>15.4</v>
      </c>
      <c r="D12" s="11">
        <v>67.900000000000006</v>
      </c>
      <c r="E12" s="11">
        <v>142.69999999999999</v>
      </c>
    </row>
    <row r="13" spans="1:11" ht="15.75" thickBot="1" x14ac:dyDescent="0.3">
      <c r="B13" s="12" t="s">
        <v>20</v>
      </c>
      <c r="C13" s="18">
        <v>42.3</v>
      </c>
      <c r="D13" s="18">
        <v>78.8</v>
      </c>
      <c r="E13" s="18">
        <v>315.8</v>
      </c>
    </row>
    <row r="14" spans="1:11" x14ac:dyDescent="0.25">
      <c r="C14" s="19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8" sqref="B28"/>
    </sheetView>
  </sheetViews>
  <sheetFormatPr defaultRowHeight="15" x14ac:dyDescent="0.25"/>
  <cols>
    <col min="2" max="2" width="10" customWidth="1"/>
    <col min="4" max="5" width="10.85546875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24</v>
      </c>
    </row>
    <row r="3" spans="2:5" x14ac:dyDescent="0.25">
      <c r="B3" t="s">
        <v>25</v>
      </c>
      <c r="C3">
        <v>5</v>
      </c>
      <c r="D3">
        <v>15</v>
      </c>
      <c r="E3">
        <v>2.9999998999999999E-2</v>
      </c>
    </row>
    <row r="4" spans="2:5" x14ac:dyDescent="0.25">
      <c r="B4" t="s">
        <v>26</v>
      </c>
      <c r="C4">
        <v>9</v>
      </c>
      <c r="D4">
        <v>55</v>
      </c>
      <c r="E4">
        <v>0.10000000100000001</v>
      </c>
    </row>
    <row r="5" spans="2:5" x14ac:dyDescent="0.25">
      <c r="B5" t="s">
        <v>27</v>
      </c>
      <c r="C5">
        <v>15</v>
      </c>
      <c r="D5">
        <v>70</v>
      </c>
      <c r="E5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Table13[Price]*Table13[Quantity]*(1-Table13[Discount])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Table13[Price]*Table13[Quantity]*(1-Table13[Discount])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Table13[Price]*Table13[Quantity]*(1-Table13[Discount])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Table135[Price]*Table135[Quantity]*(1-Table135[Discount])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Table135[Price]*Table135[Quantity]*(1-Table135[Discount])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Table135[Price]*Table135[Quantity]*(1-Table135[Discount])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SUBTOTAL(109,Table135[Amount])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1" spans="2:6" x14ac:dyDescent="0.25">
      <c r="B1" s="70" t="s">
        <v>30</v>
      </c>
      <c r="C1" s="70"/>
      <c r="D1" s="70"/>
      <c r="E1" s="70"/>
      <c r="F1" s="70"/>
    </row>
    <row r="3" spans="2:6" x14ac:dyDescent="0.25">
      <c r="B3" s="20" t="s">
        <v>21</v>
      </c>
      <c r="C3" s="20" t="s">
        <v>22</v>
      </c>
      <c r="D3" s="20" t="s">
        <v>23</v>
      </c>
      <c r="E3" s="20" t="s">
        <v>24</v>
      </c>
      <c r="F3" s="21" t="s">
        <v>28</v>
      </c>
    </row>
    <row r="4" spans="2:6" x14ac:dyDescent="0.25">
      <c r="B4" t="s">
        <v>25</v>
      </c>
      <c r="C4" s="22">
        <v>5</v>
      </c>
      <c r="D4" s="20">
        <v>15</v>
      </c>
      <c r="E4" s="23">
        <v>2.9999998999999999E-2</v>
      </c>
      <c r="F4" s="21">
        <f>Table1354[Price]*Table1354[Quantity]*(1-Table1354[Discount])</f>
        <v>72.750000075000003</v>
      </c>
    </row>
    <row r="5" spans="2:6" x14ac:dyDescent="0.25">
      <c r="B5" t="s">
        <v>26</v>
      </c>
      <c r="C5" s="22">
        <v>9</v>
      </c>
      <c r="D5" s="20">
        <v>55</v>
      </c>
      <c r="E5" s="23">
        <v>0.10000000100000001</v>
      </c>
      <c r="F5" s="21">
        <f>Table1354[Price]*Table1354[Quantity]*(1-Table1354[Discount])</f>
        <v>445.49999950500001</v>
      </c>
    </row>
    <row r="6" spans="2:6" x14ac:dyDescent="0.25">
      <c r="B6" t="s">
        <v>27</v>
      </c>
      <c r="C6" s="22">
        <v>15</v>
      </c>
      <c r="D6" s="20">
        <v>70</v>
      </c>
      <c r="E6" s="23">
        <v>7.0000000000000007E-2</v>
      </c>
      <c r="F6" s="21">
        <f>Table1354[Price]*Table1354[Quantity]*(1-Table1354[Discount])</f>
        <v>976.49999999999989</v>
      </c>
    </row>
    <row r="7" spans="2:6" x14ac:dyDescent="0.25">
      <c r="B7" s="20"/>
      <c r="C7" s="20"/>
      <c r="D7" s="20"/>
      <c r="E7" s="20" t="s">
        <v>29</v>
      </c>
      <c r="F7" s="21">
        <f>SUBTOTAL(109,Table1354[Amount])</f>
        <v>1494.7499995799999</v>
      </c>
    </row>
    <row r="10" spans="2:6" x14ac:dyDescent="0.25">
      <c r="B10" s="70" t="s">
        <v>31</v>
      </c>
      <c r="C10" s="70"/>
      <c r="D10" s="70"/>
      <c r="E10" s="70"/>
      <c r="F10" s="70"/>
    </row>
    <row r="12" spans="2:6" x14ac:dyDescent="0.25">
      <c r="B12" s="20" t="s">
        <v>21</v>
      </c>
      <c r="C12" s="20" t="s">
        <v>22</v>
      </c>
      <c r="D12" s="20" t="s">
        <v>23</v>
      </c>
      <c r="E12" s="20" t="s">
        <v>24</v>
      </c>
      <c r="F12" s="21" t="s">
        <v>28</v>
      </c>
    </row>
    <row r="13" spans="2:6" x14ac:dyDescent="0.25">
      <c r="B13" t="s">
        <v>25</v>
      </c>
      <c r="C13" s="22">
        <v>5</v>
      </c>
      <c r="D13" s="20">
        <v>15</v>
      </c>
      <c r="E13" s="23">
        <v>2.9999998999999999E-2</v>
      </c>
      <c r="F13" s="21">
        <f>Table13546[Price]*Table13546[Quantity]*(1-Table13546[Discount])</f>
        <v>72.750000075000003</v>
      </c>
    </row>
    <row r="14" spans="2:6" x14ac:dyDescent="0.25">
      <c r="B14" t="s">
        <v>26</v>
      </c>
      <c r="C14" s="22">
        <v>9</v>
      </c>
      <c r="D14" s="20">
        <v>55</v>
      </c>
      <c r="E14" s="23">
        <v>0.10000000100000001</v>
      </c>
      <c r="F14" s="21">
        <f>Table13546[Price]*Table13546[Quantity]*(1-Table13546[Discount])</f>
        <v>445.49999950500001</v>
      </c>
    </row>
    <row r="15" spans="2:6" x14ac:dyDescent="0.25">
      <c r="B15" t="s">
        <v>27</v>
      </c>
      <c r="C15" s="22">
        <v>15</v>
      </c>
      <c r="D15" s="20">
        <v>70</v>
      </c>
      <c r="E15" s="23">
        <v>7.0000000000000007E-2</v>
      </c>
      <c r="F15" s="21">
        <f>Table13546[Price]*Table13546[Quantity]*(1-Table13546[Discount])</f>
        <v>976.49999999999989</v>
      </c>
    </row>
    <row r="16" spans="2:6" x14ac:dyDescent="0.25">
      <c r="B16" s="20"/>
      <c r="C16" s="20"/>
      <c r="D16" s="20"/>
      <c r="E16" s="20" t="s">
        <v>29</v>
      </c>
      <c r="F16" s="21">
        <f>SUBTOTAL(109,Table13546[Amount])</f>
        <v>1494.7499995799999</v>
      </c>
    </row>
  </sheetData>
  <mergeCells count="2">
    <mergeCell ref="B1:F1"/>
    <mergeCell ref="B10:F10"/>
  </mergeCells>
  <pageMargins left="0.7" right="0.7" top="0.75" bottom="0.75" header="0.3" footer="0.3"/>
  <pageSetup paperSize="9" orientation="portrait" horizontalDpi="200" verticalDpi="20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2" sqref="B2:H3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8" ht="11.25" customHeight="1" x14ac:dyDescent="0.25"/>
    <row r="2" spans="2:8" x14ac:dyDescent="0.25">
      <c r="B2" s="71"/>
      <c r="C2" s="72"/>
      <c r="D2" s="72"/>
      <c r="E2" s="72"/>
      <c r="F2" s="72"/>
      <c r="G2" s="72"/>
      <c r="H2" s="73"/>
    </row>
    <row r="3" spans="2:8" x14ac:dyDescent="0.25">
      <c r="B3" s="74"/>
      <c r="C3" s="75"/>
      <c r="D3" s="75"/>
      <c r="E3" s="75"/>
      <c r="F3" s="75"/>
      <c r="G3" s="75"/>
      <c r="H3" s="76"/>
    </row>
    <row r="4" spans="2:8" ht="16.5" thickBot="1" x14ac:dyDescent="0.3">
      <c r="B4" s="24" t="s">
        <v>32</v>
      </c>
      <c r="C4" s="24" t="s">
        <v>33</v>
      </c>
      <c r="D4" s="24" t="s">
        <v>34</v>
      </c>
      <c r="E4" s="24" t="s">
        <v>35</v>
      </c>
      <c r="F4" s="24" t="s">
        <v>36</v>
      </c>
      <c r="G4" s="24" t="s">
        <v>22</v>
      </c>
      <c r="H4" s="24" t="s">
        <v>37</v>
      </c>
    </row>
    <row r="5" spans="2:8" ht="15.75" x14ac:dyDescent="0.25">
      <c r="B5" s="25" t="s">
        <v>38</v>
      </c>
      <c r="C5" s="26" t="s">
        <v>39</v>
      </c>
      <c r="D5" s="27">
        <v>5.44</v>
      </c>
      <c r="E5" s="27">
        <v>5.8</v>
      </c>
      <c r="F5" s="28" t="e">
        <f>E5-D4</f>
        <v>#VALUE!</v>
      </c>
      <c r="G5" s="27">
        <v>6.78</v>
      </c>
      <c r="H5" s="29">
        <f t="array" ref="H5:H18">(1-G5:G18/E5:E18)*-1</f>
        <v>0.16896551724137931</v>
      </c>
    </row>
    <row r="6" spans="2:8" ht="15.75" x14ac:dyDescent="0.25">
      <c r="B6" s="25" t="s">
        <v>38</v>
      </c>
      <c r="C6" s="26" t="s">
        <v>40</v>
      </c>
      <c r="D6" s="27">
        <v>4</v>
      </c>
      <c r="E6" s="27">
        <v>6.2</v>
      </c>
      <c r="F6" s="28">
        <f t="shared" ref="F6:F18" si="0">E6-D6</f>
        <v>2.2000000000000002</v>
      </c>
      <c r="G6" s="27">
        <v>7.9</v>
      </c>
      <c r="H6" s="29">
        <v>0.27419354838709675</v>
      </c>
    </row>
    <row r="7" spans="2:8" ht="15.75" x14ac:dyDescent="0.25">
      <c r="B7" s="25" t="s">
        <v>38</v>
      </c>
      <c r="C7" s="26" t="s">
        <v>41</v>
      </c>
      <c r="D7" s="27">
        <v>9.3800000000000008</v>
      </c>
      <c r="E7" s="27">
        <v>9.3000000000000007</v>
      </c>
      <c r="F7" s="28">
        <f t="shared" si="0"/>
        <v>-8.0000000000000071E-2</v>
      </c>
      <c r="G7" s="27">
        <v>13.99</v>
      </c>
      <c r="H7" s="29">
        <v>0.50430107526881707</v>
      </c>
    </row>
    <row r="8" spans="2:8" ht="15.75" x14ac:dyDescent="0.25">
      <c r="B8" s="25" t="s">
        <v>38</v>
      </c>
      <c r="C8" s="26" t="s">
        <v>42</v>
      </c>
      <c r="D8" s="27">
        <v>5.78</v>
      </c>
      <c r="E8" s="27">
        <v>6</v>
      </c>
      <c r="F8" s="28">
        <f t="shared" si="0"/>
        <v>0.21999999999999975</v>
      </c>
      <c r="G8" s="27">
        <v>7.99</v>
      </c>
      <c r="H8" s="29">
        <v>0.33166666666666678</v>
      </c>
    </row>
    <row r="9" spans="2:8" ht="15.75" x14ac:dyDescent="0.25">
      <c r="B9" s="25" t="s">
        <v>43</v>
      </c>
      <c r="C9" s="26" t="s">
        <v>44</v>
      </c>
      <c r="D9" s="27">
        <v>3.5</v>
      </c>
      <c r="E9" s="27">
        <v>3.2</v>
      </c>
      <c r="F9" s="28">
        <f t="shared" si="0"/>
        <v>-0.29999999999999982</v>
      </c>
      <c r="G9" s="27">
        <v>4.99</v>
      </c>
      <c r="H9" s="29">
        <v>0.55937499999999996</v>
      </c>
    </row>
    <row r="10" spans="2:8" ht="15.75" x14ac:dyDescent="0.25">
      <c r="B10" s="25" t="s">
        <v>43</v>
      </c>
      <c r="C10" s="26" t="s">
        <v>45</v>
      </c>
      <c r="D10" s="27">
        <v>14</v>
      </c>
      <c r="E10" s="27">
        <v>15</v>
      </c>
      <c r="F10" s="28">
        <f t="shared" si="0"/>
        <v>1</v>
      </c>
      <c r="G10" s="27">
        <v>16.989999999999998</v>
      </c>
      <c r="H10" s="29">
        <v>0.13266666666666649</v>
      </c>
    </row>
    <row r="11" spans="2:8" ht="15.75" x14ac:dyDescent="0.25">
      <c r="B11" s="25" t="s">
        <v>43</v>
      </c>
      <c r="C11" s="26" t="s">
        <v>46</v>
      </c>
      <c r="D11" s="27">
        <v>10.5</v>
      </c>
      <c r="E11" s="27">
        <v>10</v>
      </c>
      <c r="F11" s="28">
        <f t="shared" si="0"/>
        <v>-0.5</v>
      </c>
      <c r="G11" s="27">
        <v>16</v>
      </c>
      <c r="H11" s="29">
        <v>0.60000000000000009</v>
      </c>
    </row>
    <row r="12" spans="2:8" ht="15.75" x14ac:dyDescent="0.25">
      <c r="B12" s="25" t="s">
        <v>47</v>
      </c>
      <c r="C12" s="26" t="s">
        <v>48</v>
      </c>
      <c r="D12" s="27">
        <v>13.3</v>
      </c>
      <c r="E12" s="27">
        <v>13.3</v>
      </c>
      <c r="F12" s="28">
        <f t="shared" si="0"/>
        <v>0</v>
      </c>
      <c r="G12" s="27">
        <v>16.489999999999998</v>
      </c>
      <c r="H12" s="29">
        <v>0.2398496240601502</v>
      </c>
    </row>
    <row r="13" spans="2:8" ht="15.75" x14ac:dyDescent="0.25">
      <c r="B13" s="25" t="s">
        <v>49</v>
      </c>
      <c r="C13" s="26" t="s">
        <v>50</v>
      </c>
      <c r="D13" s="27">
        <v>9</v>
      </c>
      <c r="E13" s="27">
        <v>9.85</v>
      </c>
      <c r="F13" s="28">
        <f t="shared" si="0"/>
        <v>0.84999999999999964</v>
      </c>
      <c r="G13" s="27">
        <v>12</v>
      </c>
      <c r="H13" s="29">
        <v>0.218274111675127</v>
      </c>
    </row>
    <row r="14" spans="2:8" ht="15.75" x14ac:dyDescent="0.25">
      <c r="B14" s="25" t="s">
        <v>49</v>
      </c>
      <c r="C14" s="26" t="s">
        <v>51</v>
      </c>
      <c r="D14" s="27">
        <v>11.2</v>
      </c>
      <c r="E14" s="27">
        <v>11.8</v>
      </c>
      <c r="F14" s="28">
        <f t="shared" si="0"/>
        <v>0.60000000000000142</v>
      </c>
      <c r="G14" s="27">
        <v>16</v>
      </c>
      <c r="H14" s="29">
        <v>0.35593220338983045</v>
      </c>
    </row>
    <row r="15" spans="2:8" ht="15.75" x14ac:dyDescent="0.25">
      <c r="B15" s="25" t="s">
        <v>52</v>
      </c>
      <c r="C15" s="26" t="s">
        <v>53</v>
      </c>
      <c r="D15" s="27">
        <v>12.7</v>
      </c>
      <c r="E15" s="27">
        <v>13.45</v>
      </c>
      <c r="F15" s="28">
        <f t="shared" si="0"/>
        <v>0.75</v>
      </c>
      <c r="G15" s="27">
        <v>17.2</v>
      </c>
      <c r="H15" s="29">
        <v>0.27881040892193321</v>
      </c>
    </row>
    <row r="16" spans="2:8" ht="15.75" x14ac:dyDescent="0.25">
      <c r="B16" s="25" t="s">
        <v>54</v>
      </c>
      <c r="C16" s="26" t="s">
        <v>55</v>
      </c>
      <c r="D16" s="27">
        <v>17.649999999999999</v>
      </c>
      <c r="E16" s="27">
        <v>17.649999999999999</v>
      </c>
      <c r="F16" s="28">
        <f t="shared" si="0"/>
        <v>0</v>
      </c>
      <c r="G16" s="27">
        <v>19.25</v>
      </c>
      <c r="H16" s="29">
        <v>9.0651558073654437E-2</v>
      </c>
    </row>
    <row r="17" spans="2:8" ht="15.75" x14ac:dyDescent="0.25">
      <c r="B17" s="25" t="s">
        <v>54</v>
      </c>
      <c r="C17" s="26" t="s">
        <v>56</v>
      </c>
      <c r="D17" s="27">
        <v>10</v>
      </c>
      <c r="E17" s="27">
        <v>9.5</v>
      </c>
      <c r="F17" s="28">
        <f t="shared" si="0"/>
        <v>-0.5</v>
      </c>
      <c r="G17" s="27">
        <v>12.43</v>
      </c>
      <c r="H17" s="29">
        <v>0.30842105263157893</v>
      </c>
    </row>
    <row r="18" spans="2:8" ht="15.75" x14ac:dyDescent="0.25">
      <c r="B18" s="25" t="s">
        <v>54</v>
      </c>
      <c r="C18" s="26" t="s">
        <v>57</v>
      </c>
      <c r="D18" s="27">
        <v>18.95</v>
      </c>
      <c r="E18" s="27">
        <v>19.2</v>
      </c>
      <c r="F18" s="28">
        <f t="shared" si="0"/>
        <v>0.25</v>
      </c>
      <c r="G18" s="27">
        <v>22.99</v>
      </c>
      <c r="H18" s="29">
        <v>0.19739583333333321</v>
      </c>
    </row>
  </sheetData>
  <mergeCells count="1">
    <mergeCell ref="B2:H3"/>
  </mergeCells>
  <pageMargins left="0.7" right="0.7" top="0.75" bottom="0.75" header="0.3" footer="0.3"/>
  <pageSetup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5" x14ac:dyDescent="0.25"/>
  <cols>
    <col min="1" max="1" width="3" customWidth="1"/>
    <col min="2" max="2" width="35.7109375" customWidth="1"/>
    <col min="3" max="3" width="17.7109375" customWidth="1"/>
  </cols>
  <sheetData>
    <row r="1" spans="2:3" ht="11.25" customHeight="1" x14ac:dyDescent="0.25"/>
    <row r="2" spans="2:3" x14ac:dyDescent="0.25">
      <c r="B2" s="71"/>
      <c r="C2" s="73"/>
    </row>
    <row r="3" spans="2:3" x14ac:dyDescent="0.25">
      <c r="B3" s="74"/>
      <c r="C3" s="76"/>
    </row>
    <row r="4" spans="2:3" x14ac:dyDescent="0.25">
      <c r="B4" s="30" t="s">
        <v>58</v>
      </c>
      <c r="C4" s="30" t="s">
        <v>59</v>
      </c>
    </row>
    <row r="5" spans="2:3" x14ac:dyDescent="0.25">
      <c r="B5" s="31" t="s">
        <v>60</v>
      </c>
      <c r="C5" s="32">
        <v>42299</v>
      </c>
    </row>
    <row r="6" spans="2:3" ht="30" x14ac:dyDescent="0.25">
      <c r="B6" s="33" t="s">
        <v>61</v>
      </c>
      <c r="C6" s="32">
        <v>42369</v>
      </c>
    </row>
    <row r="7" spans="2:3" x14ac:dyDescent="0.25">
      <c r="B7" s="31" t="s">
        <v>62</v>
      </c>
      <c r="C7" s="32">
        <f ca="1">TODAY()</f>
        <v>43032</v>
      </c>
    </row>
    <row r="8" spans="2:3" x14ac:dyDescent="0.25">
      <c r="B8" s="31" t="s">
        <v>63</v>
      </c>
      <c r="C8" s="32">
        <v>43064</v>
      </c>
    </row>
    <row r="9" spans="2:3" x14ac:dyDescent="0.25">
      <c r="B9" s="31" t="s">
        <v>64</v>
      </c>
      <c r="C9" s="32">
        <v>44043</v>
      </c>
    </row>
  </sheetData>
  <mergeCells count="1">
    <mergeCell ref="B2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7"/>
  <sheetViews>
    <sheetView workbookViewId="0"/>
  </sheetViews>
  <sheetFormatPr defaultRowHeight="15" x14ac:dyDescent="0.25"/>
  <cols>
    <col min="1" max="1" width="2.7109375" customWidth="1"/>
    <col min="2" max="2" width="16.7109375" customWidth="1"/>
    <col min="3" max="3" width="24.7109375" customWidth="1"/>
    <col min="4" max="4" width="2.7109375" customWidth="1"/>
  </cols>
  <sheetData>
    <row r="2" spans="2:3" x14ac:dyDescent="0.25">
      <c r="B2" s="34" t="s">
        <v>65</v>
      </c>
      <c r="C2" s="35" t="s">
        <v>66</v>
      </c>
    </row>
    <row r="3" spans="2:3" x14ac:dyDescent="0.25">
      <c r="B3" s="36" t="s">
        <v>67</v>
      </c>
      <c r="C3" s="37">
        <v>204.4</v>
      </c>
    </row>
    <row r="4" spans="2:3" x14ac:dyDescent="0.25">
      <c r="B4" s="38" t="s">
        <v>68</v>
      </c>
      <c r="C4" s="39">
        <v>33.799999999999997</v>
      </c>
    </row>
    <row r="5" spans="2:3" x14ac:dyDescent="0.25">
      <c r="B5" s="36" t="s">
        <v>69</v>
      </c>
      <c r="C5" s="37">
        <v>10.199999999999999</v>
      </c>
    </row>
    <row r="6" spans="2:3" x14ac:dyDescent="0.25">
      <c r="B6" s="38" t="s">
        <v>70</v>
      </c>
      <c r="C6" s="39">
        <v>2.5</v>
      </c>
    </row>
    <row r="7" spans="2:3" x14ac:dyDescent="0.25">
      <c r="B7" s="40" t="s">
        <v>71</v>
      </c>
      <c r="C7" s="41">
        <v>0.5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/>
  </sheetViews>
  <sheetFormatPr defaultRowHeight="15" x14ac:dyDescent="0.25"/>
  <cols>
    <col min="1" max="1" width="2.7109375" customWidth="1"/>
    <col min="2" max="2" width="16.7109375" customWidth="1"/>
    <col min="3" max="3" width="23.7109375" customWidth="1"/>
    <col min="4" max="4" width="2.7109375" customWidth="1"/>
  </cols>
  <sheetData>
    <row r="1" spans="2:3" ht="22.5" x14ac:dyDescent="0.3">
      <c r="B1" s="42" t="s">
        <v>100</v>
      </c>
    </row>
    <row r="3" spans="2:3" ht="30" x14ac:dyDescent="0.25">
      <c r="B3" s="43" t="s">
        <v>65</v>
      </c>
      <c r="C3" s="44" t="s">
        <v>72</v>
      </c>
    </row>
    <row r="4" spans="2:3" x14ac:dyDescent="0.25">
      <c r="B4" s="36" t="s">
        <v>67</v>
      </c>
      <c r="C4" s="37">
        <v>204.4</v>
      </c>
    </row>
    <row r="5" spans="2:3" x14ac:dyDescent="0.25">
      <c r="B5" s="38" t="s">
        <v>68</v>
      </c>
      <c r="C5" s="39">
        <v>33.799999999999997</v>
      </c>
    </row>
    <row r="6" spans="2:3" x14ac:dyDescent="0.25">
      <c r="B6" s="36" t="s">
        <v>69</v>
      </c>
      <c r="C6" s="37">
        <v>10.199999999999999</v>
      </c>
    </row>
    <row r="7" spans="2:3" x14ac:dyDescent="0.25">
      <c r="B7" s="38" t="s">
        <v>70</v>
      </c>
      <c r="C7" s="39">
        <v>2.5</v>
      </c>
    </row>
    <row r="8" spans="2:3" x14ac:dyDescent="0.25">
      <c r="B8" s="40" t="s">
        <v>71</v>
      </c>
      <c r="C8" s="41">
        <v>0.5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1" max="1" width="2.7109375" customWidth="1"/>
    <col min="2" max="2" width="15.7109375" customWidth="1"/>
    <col min="3" max="6" width="7" customWidth="1"/>
    <col min="7" max="7" width="2.7109375" customWidth="1"/>
  </cols>
  <sheetData>
    <row r="2" spans="2:6" x14ac:dyDescent="0.25">
      <c r="B2" s="67" t="s">
        <v>65</v>
      </c>
      <c r="C2" s="68" t="s">
        <v>101</v>
      </c>
      <c r="D2" s="68">
        <v>2015</v>
      </c>
      <c r="E2" s="68" t="s">
        <v>102</v>
      </c>
      <c r="F2" s="69">
        <v>2016</v>
      </c>
    </row>
    <row r="3" spans="2:6" x14ac:dyDescent="0.25">
      <c r="B3" s="36" t="s">
        <v>67</v>
      </c>
      <c r="C3" s="46">
        <v>0.70299999999999996</v>
      </c>
      <c r="D3" s="46">
        <v>0.68799999999999994</v>
      </c>
      <c r="E3" s="46">
        <v>0.78400000000000003</v>
      </c>
      <c r="F3" s="47">
        <v>0.78900000000000003</v>
      </c>
    </row>
    <row r="4" spans="2:6" x14ac:dyDescent="0.25">
      <c r="B4" s="38" t="s">
        <v>68</v>
      </c>
      <c r="C4" s="48">
        <v>0.22</v>
      </c>
      <c r="D4" s="48">
        <v>0.19400000000000001</v>
      </c>
      <c r="E4" s="48">
        <v>0.17599999999999999</v>
      </c>
      <c r="F4" s="49">
        <v>0.155</v>
      </c>
    </row>
    <row r="5" spans="2:6" x14ac:dyDescent="0.25">
      <c r="B5" s="36" t="s">
        <v>69</v>
      </c>
      <c r="C5" s="46">
        <v>2.7E-2</v>
      </c>
      <c r="D5" s="46">
        <v>2.7E-2</v>
      </c>
      <c r="E5" s="46">
        <v>3.2000000000000001E-2</v>
      </c>
      <c r="F5" s="47">
        <v>3.5999999999999997E-2</v>
      </c>
    </row>
    <row r="6" spans="2:6" x14ac:dyDescent="0.25">
      <c r="B6" s="50" t="s">
        <v>71</v>
      </c>
      <c r="C6" s="51">
        <v>0.05</v>
      </c>
      <c r="D6" s="51">
        <v>9.0999999999999998E-2</v>
      </c>
      <c r="E6" s="51">
        <v>7.0000000000000007E-2</v>
      </c>
      <c r="F6" s="52">
        <v>0.02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8.7109375" customWidth="1"/>
    <col min="3" max="4" width="15.7109375" customWidth="1"/>
    <col min="5" max="5" width="2.7109375" customWidth="1"/>
  </cols>
  <sheetData>
    <row r="1" spans="2:4" ht="22.5" x14ac:dyDescent="0.3">
      <c r="B1" s="42" t="s">
        <v>75</v>
      </c>
    </row>
    <row r="3" spans="2:4" x14ac:dyDescent="0.25">
      <c r="B3" s="34" t="s">
        <v>11</v>
      </c>
      <c r="C3" s="53" t="s">
        <v>76</v>
      </c>
      <c r="D3" s="54" t="s">
        <v>77</v>
      </c>
    </row>
    <row r="4" spans="2:4" x14ac:dyDescent="0.25">
      <c r="B4" s="36" t="s">
        <v>78</v>
      </c>
      <c r="C4" s="55">
        <v>298</v>
      </c>
      <c r="D4" s="37">
        <v>355</v>
      </c>
    </row>
    <row r="5" spans="2:4" x14ac:dyDescent="0.25">
      <c r="B5" s="38" t="s">
        <v>79</v>
      </c>
      <c r="C5" s="56">
        <v>492</v>
      </c>
      <c r="D5" s="39">
        <v>367</v>
      </c>
    </row>
    <row r="6" spans="2:4" x14ac:dyDescent="0.25">
      <c r="B6" s="36" t="s">
        <v>73</v>
      </c>
      <c r="C6" s="55">
        <v>618</v>
      </c>
      <c r="D6" s="37">
        <v>348</v>
      </c>
    </row>
    <row r="7" spans="2:4" x14ac:dyDescent="0.25">
      <c r="B7" s="38" t="s">
        <v>74</v>
      </c>
      <c r="C7" s="56">
        <v>983</v>
      </c>
      <c r="D7" s="39">
        <v>308</v>
      </c>
    </row>
    <row r="8" spans="2:4" x14ac:dyDescent="0.25">
      <c r="B8" s="40" t="s">
        <v>80</v>
      </c>
      <c r="C8" s="57">
        <v>1241</v>
      </c>
      <c r="D8" s="41">
        <v>304</v>
      </c>
    </row>
  </sheetData>
  <pageMargins left="0.3152778" right="0.3152778" top="0.3152778" bottom="0.3152778" header="0.3152778" footer="0.3152778"/>
  <pageSetup paperSize="9" scale="89" fitToHeight="0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9" customWidth="1"/>
    <col min="3" max="3" width="12" customWidth="1"/>
    <col min="4" max="4" width="19" customWidth="1"/>
    <col min="5" max="5" width="2.7109375" customWidth="1"/>
  </cols>
  <sheetData>
    <row r="2" spans="2:4" x14ac:dyDescent="0.25">
      <c r="B2" s="34" t="s">
        <v>81</v>
      </c>
      <c r="C2" s="45" t="s">
        <v>82</v>
      </c>
      <c r="D2" s="35" t="s">
        <v>83</v>
      </c>
    </row>
    <row r="3" spans="2:4" x14ac:dyDescent="0.25">
      <c r="B3" s="36" t="s">
        <v>84</v>
      </c>
      <c r="C3" s="55">
        <v>50</v>
      </c>
      <c r="D3" s="37">
        <v>900</v>
      </c>
    </row>
    <row r="4" spans="2:4" x14ac:dyDescent="0.25">
      <c r="B4" s="38" t="s">
        <v>85</v>
      </c>
      <c r="C4" s="56">
        <v>100</v>
      </c>
      <c r="D4" s="39">
        <v>3000</v>
      </c>
    </row>
    <row r="5" spans="2:4" x14ac:dyDescent="0.25">
      <c r="B5" s="36" t="s">
        <v>86</v>
      </c>
      <c r="C5" s="55">
        <v>30</v>
      </c>
      <c r="D5" s="37">
        <v>1200</v>
      </c>
    </row>
    <row r="6" spans="2:4" x14ac:dyDescent="0.25">
      <c r="B6" s="38" t="s">
        <v>87</v>
      </c>
      <c r="C6" s="56">
        <v>104</v>
      </c>
      <c r="D6" s="39">
        <v>7000</v>
      </c>
    </row>
    <row r="7" spans="2:4" x14ac:dyDescent="0.25">
      <c r="B7" s="36" t="s">
        <v>88</v>
      </c>
      <c r="C7" s="55">
        <v>87</v>
      </c>
      <c r="D7" s="37">
        <v>5100</v>
      </c>
    </row>
    <row r="8" spans="2:4" x14ac:dyDescent="0.25">
      <c r="B8" s="50" t="s">
        <v>89</v>
      </c>
      <c r="C8" s="58">
        <v>150</v>
      </c>
      <c r="D8" s="59">
        <v>7500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6" width="7.7109375" customWidth="1"/>
    <col min="7" max="7" width="2.7109375" customWidth="1"/>
  </cols>
  <sheetData>
    <row r="2" spans="2:6" x14ac:dyDescent="0.25">
      <c r="B2" s="34" t="s">
        <v>90</v>
      </c>
      <c r="C2" s="45" t="s">
        <v>91</v>
      </c>
      <c r="D2" s="45" t="s">
        <v>92</v>
      </c>
      <c r="E2" s="45" t="s">
        <v>93</v>
      </c>
      <c r="F2" s="35" t="s">
        <v>94</v>
      </c>
    </row>
    <row r="3" spans="2:6" x14ac:dyDescent="0.25">
      <c r="B3" s="36" t="s">
        <v>95</v>
      </c>
      <c r="C3" s="60">
        <v>39.29</v>
      </c>
      <c r="D3" s="60">
        <v>39.78</v>
      </c>
      <c r="E3" s="60">
        <v>39.18</v>
      </c>
      <c r="F3" s="61">
        <v>39.21</v>
      </c>
    </row>
    <row r="4" spans="2:6" x14ac:dyDescent="0.25">
      <c r="B4" s="38" t="s">
        <v>96</v>
      </c>
      <c r="C4" s="62">
        <v>39.200000000000003</v>
      </c>
      <c r="D4" s="62">
        <v>39.380000000000003</v>
      </c>
      <c r="E4" s="62">
        <v>38.92</v>
      </c>
      <c r="F4" s="63">
        <v>39.07</v>
      </c>
    </row>
    <row r="5" spans="2:6" x14ac:dyDescent="0.25">
      <c r="B5" s="36" t="s">
        <v>97</v>
      </c>
      <c r="C5" s="60">
        <v>39.33</v>
      </c>
      <c r="D5" s="60">
        <v>39.94</v>
      </c>
      <c r="E5" s="60">
        <v>39.07</v>
      </c>
      <c r="F5" s="61">
        <v>39.75</v>
      </c>
    </row>
    <row r="6" spans="2:6" x14ac:dyDescent="0.25">
      <c r="B6" s="38" t="s">
        <v>98</v>
      </c>
      <c r="C6" s="62">
        <v>40.200000000000003</v>
      </c>
      <c r="D6" s="62">
        <v>40.5</v>
      </c>
      <c r="E6" s="62">
        <v>39.799999999999997</v>
      </c>
      <c r="F6" s="63">
        <v>40.450000000000003</v>
      </c>
    </row>
    <row r="7" spans="2:6" x14ac:dyDescent="0.25">
      <c r="B7" s="40" t="s">
        <v>99</v>
      </c>
      <c r="C7" s="64">
        <v>40.049999999999997</v>
      </c>
      <c r="D7" s="64">
        <v>40.17</v>
      </c>
      <c r="E7" s="64">
        <v>39.700000000000003</v>
      </c>
      <c r="F7" s="65">
        <v>40.1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5.42578125" customWidth="1"/>
    <col min="5" max="5" width="2.7109375" customWidth="1"/>
  </cols>
  <sheetData>
    <row r="2" spans="2:4" x14ac:dyDescent="0.25">
      <c r="B2" s="66">
        <v>0</v>
      </c>
      <c r="C2" s="66">
        <f>B2*SIN(B2*PI()/12.5)</f>
        <v>0</v>
      </c>
      <c r="D2" s="66">
        <f>B2*COS(B2*PI()/12.5)</f>
        <v>0</v>
      </c>
    </row>
    <row r="3" spans="2:4" x14ac:dyDescent="0.25">
      <c r="B3" s="66">
        <v>1</v>
      </c>
      <c r="C3" s="66">
        <f t="shared" ref="C3:C50" si="0">B3*SIN(B3*PI()/12.5)</f>
        <v>0.24868988716485479</v>
      </c>
      <c r="D3" s="66">
        <f t="shared" ref="D3:D50" si="1">B3*COS(B3*PI()/12.5)</f>
        <v>0.96858316112863108</v>
      </c>
    </row>
    <row r="4" spans="2:4" x14ac:dyDescent="0.25">
      <c r="B4" s="66">
        <v>2</v>
      </c>
      <c r="C4" s="66">
        <f t="shared" si="0"/>
        <v>0.96350734820343065</v>
      </c>
      <c r="D4" s="66">
        <f t="shared" si="1"/>
        <v>1.7526133600877272</v>
      </c>
    </row>
    <row r="5" spans="2:4" x14ac:dyDescent="0.25">
      <c r="B5" s="66">
        <v>3</v>
      </c>
      <c r="C5" s="66">
        <f t="shared" si="0"/>
        <v>2.0536413177860657</v>
      </c>
      <c r="D5" s="66">
        <f t="shared" si="1"/>
        <v>2.1869058822642344</v>
      </c>
    </row>
    <row r="6" spans="2:4" x14ac:dyDescent="0.25">
      <c r="B6" s="66">
        <v>4</v>
      </c>
      <c r="C6" s="66">
        <f t="shared" si="0"/>
        <v>3.3773117020080603</v>
      </c>
      <c r="D6" s="66">
        <f t="shared" si="1"/>
        <v>2.1433071799159862</v>
      </c>
    </row>
    <row r="7" spans="2:4" x14ac:dyDescent="0.25">
      <c r="B7" s="66">
        <v>5</v>
      </c>
      <c r="C7" s="66">
        <f t="shared" si="0"/>
        <v>4.7552825814757673</v>
      </c>
      <c r="D7" s="66">
        <f t="shared" si="1"/>
        <v>1.5450849718747373</v>
      </c>
    </row>
    <row r="8" spans="2:4" x14ac:dyDescent="0.25">
      <c r="B8" s="66">
        <v>6</v>
      </c>
      <c r="C8" s="66">
        <f t="shared" si="0"/>
        <v>5.9881603705696289</v>
      </c>
      <c r="D8" s="66">
        <f t="shared" si="1"/>
        <v>0.37674311717588116</v>
      </c>
    </row>
    <row r="9" spans="2:4" x14ac:dyDescent="0.25">
      <c r="B9" s="66">
        <v>7</v>
      </c>
      <c r="C9" s="66">
        <f t="shared" si="0"/>
        <v>6.8760107551008209</v>
      </c>
      <c r="D9" s="66">
        <f t="shared" si="1"/>
        <v>-1.3116692021000722</v>
      </c>
    </row>
    <row r="10" spans="2:4" x14ac:dyDescent="0.25">
      <c r="B10" s="66">
        <v>8</v>
      </c>
      <c r="C10" s="66">
        <f t="shared" si="0"/>
        <v>7.2386164197281557</v>
      </c>
      <c r="D10" s="66">
        <f t="shared" si="1"/>
        <v>-3.4062343325205817</v>
      </c>
    </row>
    <row r="11" spans="2:4" x14ac:dyDescent="0.25">
      <c r="B11" s="66">
        <v>9</v>
      </c>
      <c r="C11" s="66">
        <f t="shared" si="0"/>
        <v>6.9346191849821031</v>
      </c>
      <c r="D11" s="66">
        <f t="shared" si="1"/>
        <v>-5.7368159077382082</v>
      </c>
    </row>
    <row r="12" spans="2:4" x14ac:dyDescent="0.25">
      <c r="B12" s="66">
        <v>10</v>
      </c>
      <c r="C12" s="66">
        <f t="shared" si="0"/>
        <v>5.8778525229247327</v>
      </c>
      <c r="D12" s="66">
        <f t="shared" si="1"/>
        <v>-8.0901699437494727</v>
      </c>
    </row>
    <row r="13" spans="2:4" x14ac:dyDescent="0.25">
      <c r="B13" s="66">
        <v>11</v>
      </c>
      <c r="C13" s="66">
        <f t="shared" si="0"/>
        <v>4.0493700795314593</v>
      </c>
      <c r="D13" s="66">
        <f t="shared" si="1"/>
        <v>-10.227541344770765</v>
      </c>
    </row>
    <row r="14" spans="2:4" x14ac:dyDescent="0.25">
      <c r="B14" s="66">
        <v>12</v>
      </c>
      <c r="C14" s="66">
        <f t="shared" si="0"/>
        <v>1.5039988027716544</v>
      </c>
      <c r="D14" s="66">
        <f t="shared" si="1"/>
        <v>-11.905376415773734</v>
      </c>
    </row>
    <row r="15" spans="2:4" x14ac:dyDescent="0.25">
      <c r="B15" s="66">
        <v>13</v>
      </c>
      <c r="C15" s="66">
        <f t="shared" si="0"/>
        <v>-1.6293320363359558</v>
      </c>
      <c r="D15" s="66">
        <f t="shared" si="1"/>
        <v>-12.897491117088212</v>
      </c>
    </row>
    <row r="16" spans="2:4" x14ac:dyDescent="0.25">
      <c r="B16" s="66">
        <v>14</v>
      </c>
      <c r="C16" s="66">
        <f t="shared" si="0"/>
        <v>-5.1537437375854909</v>
      </c>
      <c r="D16" s="66">
        <f t="shared" si="1"/>
        <v>-13.01687080243552</v>
      </c>
    </row>
    <row r="17" spans="2:4" x14ac:dyDescent="0.25">
      <c r="B17" s="66">
        <v>15</v>
      </c>
      <c r="C17" s="66">
        <f t="shared" si="0"/>
        <v>-8.8167787843870897</v>
      </c>
      <c r="D17" s="66">
        <f t="shared" si="1"/>
        <v>-12.135254915624216</v>
      </c>
    </row>
    <row r="18" spans="2:4" x14ac:dyDescent="0.25">
      <c r="B18" s="66">
        <v>16</v>
      </c>
      <c r="C18" s="66">
        <f t="shared" si="0"/>
        <v>-12.32821188441263</v>
      </c>
      <c r="D18" s="66">
        <f t="shared" si="1"/>
        <v>-10.198783835979032</v>
      </c>
    </row>
    <row r="19" spans="2:4" x14ac:dyDescent="0.25">
      <c r="B19" s="66">
        <v>17</v>
      </c>
      <c r="C19" s="66">
        <f t="shared" si="0"/>
        <v>-15.382059891922337</v>
      </c>
      <c r="D19" s="66">
        <f t="shared" si="1"/>
        <v>-7.2382479566062266</v>
      </c>
    </row>
    <row r="20" spans="2:4" x14ac:dyDescent="0.25">
      <c r="B20" s="66">
        <v>18</v>
      </c>
      <c r="C20" s="66">
        <f t="shared" si="0"/>
        <v>-17.681170513116395</v>
      </c>
      <c r="D20" s="66">
        <f t="shared" si="1"/>
        <v>-3.3728636625430433</v>
      </c>
    </row>
    <row r="21" spans="2:4" x14ac:dyDescent="0.25">
      <c r="B21" s="66">
        <v>19</v>
      </c>
      <c r="C21" s="66">
        <f t="shared" si="0"/>
        <v>-18.96250784013716</v>
      </c>
      <c r="D21" s="66">
        <f t="shared" si="1"/>
        <v>1.1930198710569437</v>
      </c>
    </row>
    <row r="22" spans="2:4" x14ac:dyDescent="0.25">
      <c r="B22" s="66">
        <v>20</v>
      </c>
      <c r="C22" s="66">
        <f t="shared" si="0"/>
        <v>-19.021130325903073</v>
      </c>
      <c r="D22" s="66">
        <f t="shared" si="1"/>
        <v>6.1803398874989446</v>
      </c>
    </row>
    <row r="23" spans="2:4" x14ac:dyDescent="0.25">
      <c r="B23" s="66">
        <v>21</v>
      </c>
      <c r="C23" s="66">
        <f t="shared" si="0"/>
        <v>-17.730886435542313</v>
      </c>
      <c r="D23" s="66">
        <f t="shared" si="1"/>
        <v>11.252362694558933</v>
      </c>
    </row>
    <row r="24" spans="2:4" x14ac:dyDescent="0.25">
      <c r="B24" s="66">
        <v>22</v>
      </c>
      <c r="C24" s="66">
        <f t="shared" si="0"/>
        <v>-15.060036330431156</v>
      </c>
      <c r="D24" s="66">
        <f t="shared" si="1"/>
        <v>16.037309803271047</v>
      </c>
    </row>
    <row r="25" spans="2:4" x14ac:dyDescent="0.25">
      <c r="B25" s="66">
        <v>23</v>
      </c>
      <c r="C25" s="66">
        <f t="shared" si="0"/>
        <v>-11.08033450433947</v>
      </c>
      <c r="D25" s="66">
        <f t="shared" si="1"/>
        <v>20.155053641008852</v>
      </c>
    </row>
    <row r="26" spans="2:4" x14ac:dyDescent="0.25">
      <c r="B26" s="66">
        <v>24</v>
      </c>
      <c r="C26" s="66">
        <f t="shared" si="0"/>
        <v>-5.9685572919565288</v>
      </c>
      <c r="D26" s="66">
        <f t="shared" si="1"/>
        <v>23.245995867087142</v>
      </c>
    </row>
    <row r="27" spans="2:4" x14ac:dyDescent="0.25">
      <c r="B27" s="66">
        <v>25</v>
      </c>
      <c r="C27" s="66">
        <f t="shared" si="0"/>
        <v>-6.1257422745431001E-15</v>
      </c>
      <c r="D27" s="66">
        <f t="shared" si="1"/>
        <v>25</v>
      </c>
    </row>
    <row r="28" spans="2:4" x14ac:dyDescent="0.25">
      <c r="B28" s="66">
        <v>26</v>
      </c>
      <c r="C28" s="66">
        <f t="shared" si="0"/>
        <v>6.4659370662862266</v>
      </c>
      <c r="D28" s="66">
        <f t="shared" si="1"/>
        <v>25.183162189344408</v>
      </c>
    </row>
    <row r="29" spans="2:4" x14ac:dyDescent="0.25">
      <c r="B29" s="66">
        <v>27</v>
      </c>
      <c r="C29" s="66">
        <f t="shared" si="0"/>
        <v>13.007349200746301</v>
      </c>
      <c r="D29" s="66">
        <f t="shared" si="1"/>
        <v>23.660280361184324</v>
      </c>
    </row>
    <row r="30" spans="2:4" x14ac:dyDescent="0.25">
      <c r="B30" s="66">
        <v>28</v>
      </c>
      <c r="C30" s="66">
        <f t="shared" si="0"/>
        <v>19.167318966003283</v>
      </c>
      <c r="D30" s="66">
        <f t="shared" si="1"/>
        <v>20.411121567799523</v>
      </c>
    </row>
    <row r="31" spans="2:4" x14ac:dyDescent="0.25">
      <c r="B31" s="66">
        <v>29</v>
      </c>
      <c r="C31" s="66">
        <f t="shared" si="0"/>
        <v>24.485509839558439</v>
      </c>
      <c r="D31" s="66">
        <f t="shared" si="1"/>
        <v>15.538977054390896</v>
      </c>
    </row>
    <row r="32" spans="2:4" x14ac:dyDescent="0.25">
      <c r="B32" s="66">
        <v>30</v>
      </c>
      <c r="C32" s="66">
        <f t="shared" si="0"/>
        <v>28.531695488854595</v>
      </c>
      <c r="D32" s="66">
        <f t="shared" si="1"/>
        <v>9.2705098312484573</v>
      </c>
    </row>
    <row r="33" spans="2:4" x14ac:dyDescent="0.25">
      <c r="B33" s="66">
        <v>31</v>
      </c>
      <c r="C33" s="66">
        <f t="shared" si="0"/>
        <v>30.938828581276418</v>
      </c>
      <c r="D33" s="66">
        <f t="shared" si="1"/>
        <v>1.9465061054087405</v>
      </c>
    </row>
    <row r="34" spans="2:4" x14ac:dyDescent="0.25">
      <c r="B34" s="66">
        <v>32</v>
      </c>
      <c r="C34" s="66">
        <f t="shared" si="0"/>
        <v>31.433192023318036</v>
      </c>
      <c r="D34" s="66">
        <f t="shared" si="1"/>
        <v>-5.9962020667432006</v>
      </c>
    </row>
    <row r="35" spans="2:4" x14ac:dyDescent="0.25">
      <c r="B35" s="66">
        <v>33</v>
      </c>
      <c r="C35" s="66">
        <f t="shared" si="0"/>
        <v>29.859292731378634</v>
      </c>
      <c r="D35" s="66">
        <f t="shared" si="1"/>
        <v>-14.050716621647419</v>
      </c>
    </row>
    <row r="36" spans="2:4" x14ac:dyDescent="0.25">
      <c r="B36" s="66">
        <v>34</v>
      </c>
      <c r="C36" s="66">
        <f t="shared" si="0"/>
        <v>26.197450254376811</v>
      </c>
      <c r="D36" s="66">
        <f t="shared" si="1"/>
        <v>-21.672415651455477</v>
      </c>
    </row>
    <row r="37" spans="2:4" x14ac:dyDescent="0.25">
      <c r="B37" s="66">
        <v>35</v>
      </c>
      <c r="C37" s="66">
        <f t="shared" si="0"/>
        <v>20.572483830236568</v>
      </c>
      <c r="D37" s="66">
        <f t="shared" si="1"/>
        <v>-28.315594803123155</v>
      </c>
    </row>
    <row r="38" spans="2:4" x14ac:dyDescent="0.25">
      <c r="B38" s="66">
        <v>36</v>
      </c>
      <c r="C38" s="66">
        <f t="shared" si="0"/>
        <v>13.252483896648407</v>
      </c>
      <c r="D38" s="66">
        <f t="shared" si="1"/>
        <v>-33.471953491977054</v>
      </c>
    </row>
    <row r="39" spans="2:4" x14ac:dyDescent="0.25">
      <c r="B39" s="66">
        <v>37</v>
      </c>
      <c r="C39" s="66">
        <f t="shared" si="0"/>
        <v>4.6373296418792442</v>
      </c>
      <c r="D39" s="66">
        <f t="shared" si="1"/>
        <v>-36.708243948635683</v>
      </c>
    </row>
    <row r="40" spans="2:4" x14ac:dyDescent="0.25">
      <c r="B40" s="66">
        <v>38</v>
      </c>
      <c r="C40" s="66">
        <f t="shared" si="0"/>
        <v>-4.762662875443521</v>
      </c>
      <c r="D40" s="66">
        <f t="shared" si="1"/>
        <v>-37.700358649950161</v>
      </c>
    </row>
    <row r="41" spans="2:4" x14ac:dyDescent="0.25">
      <c r="B41" s="66">
        <v>39</v>
      </c>
      <c r="C41" s="66">
        <f t="shared" si="0"/>
        <v>-14.356857554702414</v>
      </c>
      <c r="D41" s="66">
        <f t="shared" si="1"/>
        <v>-36.261282949641817</v>
      </c>
    </row>
    <row r="42" spans="2:4" x14ac:dyDescent="0.25">
      <c r="B42" s="66">
        <v>40</v>
      </c>
      <c r="C42" s="66">
        <f t="shared" si="0"/>
        <v>-23.511410091698913</v>
      </c>
      <c r="D42" s="66">
        <f t="shared" si="1"/>
        <v>-32.360679774997905</v>
      </c>
    </row>
    <row r="43" spans="2:4" x14ac:dyDescent="0.25">
      <c r="B43" s="66">
        <v>41</v>
      </c>
      <c r="C43" s="66">
        <f t="shared" si="0"/>
        <v>-31.59104295380731</v>
      </c>
      <c r="D43" s="66">
        <f t="shared" si="1"/>
        <v>-26.134383579696333</v>
      </c>
    </row>
    <row r="44" spans="2:4" x14ac:dyDescent="0.25">
      <c r="B44" s="66">
        <v>42</v>
      </c>
      <c r="C44" s="66">
        <f t="shared" si="0"/>
        <v>-38.00273620357283</v>
      </c>
      <c r="D44" s="66">
        <f t="shared" si="1"/>
        <v>-17.88273024573304</v>
      </c>
    </row>
    <row r="45" spans="2:4" x14ac:dyDescent="0.25">
      <c r="B45" s="66">
        <v>43</v>
      </c>
      <c r="C45" s="66">
        <f t="shared" si="0"/>
        <v>-42.238351781333606</v>
      </c>
      <c r="D45" s="66">
        <f t="shared" si="1"/>
        <v>-8.0573965271862065</v>
      </c>
    </row>
    <row r="46" spans="2:4" x14ac:dyDescent="0.25">
      <c r="B46" s="66">
        <v>44</v>
      </c>
      <c r="C46" s="66">
        <f t="shared" si="0"/>
        <v>-43.913176050843951</v>
      </c>
      <c r="D46" s="66">
        <f t="shared" si="1"/>
        <v>2.7627828592897541</v>
      </c>
    </row>
    <row r="47" spans="2:4" x14ac:dyDescent="0.25">
      <c r="B47" s="66">
        <v>45</v>
      </c>
      <c r="C47" s="66">
        <f t="shared" si="0"/>
        <v>-42.797543233281921</v>
      </c>
      <c r="D47" s="66">
        <f t="shared" si="1"/>
        <v>13.905764746872615</v>
      </c>
    </row>
    <row r="48" spans="2:4" x14ac:dyDescent="0.25">
      <c r="B48" s="66">
        <v>46</v>
      </c>
      <c r="C48" s="66">
        <f t="shared" si="0"/>
        <v>-38.839084573092741</v>
      </c>
      <c r="D48" s="66">
        <f t="shared" si="1"/>
        <v>24.64803256903377</v>
      </c>
    </row>
    <row r="49" spans="2:4" x14ac:dyDescent="0.25">
      <c r="B49" s="66">
        <v>47</v>
      </c>
      <c r="C49" s="66">
        <f t="shared" si="0"/>
        <v>-32.173713978648358</v>
      </c>
      <c r="D49" s="66">
        <f t="shared" si="1"/>
        <v>34.261525488806349</v>
      </c>
    </row>
    <row r="50" spans="2:4" x14ac:dyDescent="0.25">
      <c r="B50" s="66">
        <v>48</v>
      </c>
      <c r="C50" s="66">
        <f t="shared" si="0"/>
        <v>-23.124176356882383</v>
      </c>
      <c r="D50" s="66">
        <f t="shared" si="1"/>
        <v>42.062720642105425</v>
      </c>
    </row>
    <row r="51" spans="2:4" x14ac:dyDescent="0.25">
      <c r="B51" s="66">
        <v>49</v>
      </c>
      <c r="C51" s="66">
        <f>B51*SIN(B51*PI()/12.5)</f>
        <v>-12.185804471077924</v>
      </c>
      <c r="D51" s="66">
        <f>B51*COS(B51*PI()/12.5)</f>
        <v>47.460574895302919</v>
      </c>
    </row>
    <row r="52" spans="2:4" x14ac:dyDescent="0.25">
      <c r="B52" s="66">
        <v>50</v>
      </c>
      <c r="C52" s="66">
        <f>B52*SIN(B52*PI()/12.5)</f>
        <v>-2.45029690981724E-14</v>
      </c>
      <c r="D52" s="66">
        <f>B52*COS(B52*PI()/12.5)</f>
        <v>50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9" sqref="B9"/>
    </sheetView>
  </sheetViews>
  <sheetFormatPr defaultRowHeight="15" x14ac:dyDescent="0.25"/>
  <sheetData>
    <row r="2" spans="2:8" x14ac:dyDescent="0.25">
      <c r="B2" s="77"/>
      <c r="C2" s="77"/>
      <c r="D2" s="77"/>
      <c r="E2" s="77"/>
      <c r="F2" s="77"/>
      <c r="G2" s="77"/>
      <c r="H2" s="77"/>
    </row>
    <row r="3" spans="2:8" x14ac:dyDescent="0.25">
      <c r="B3" s="77"/>
      <c r="C3" s="77"/>
      <c r="D3" s="77"/>
      <c r="E3" s="77"/>
      <c r="F3" s="77"/>
      <c r="G3" s="77"/>
      <c r="H3" s="77"/>
    </row>
    <row r="4" spans="2:8" x14ac:dyDescent="0.25">
      <c r="B4" s="77"/>
      <c r="C4" s="77"/>
      <c r="D4" s="77"/>
      <c r="E4" s="77"/>
      <c r="F4" s="77"/>
      <c r="G4" s="77"/>
      <c r="H4" s="77"/>
    </row>
    <row r="5" spans="2:8" x14ac:dyDescent="0.25">
      <c r="B5" s="77"/>
      <c r="C5" s="77"/>
      <c r="D5" s="77"/>
      <c r="E5" s="77"/>
      <c r="F5" s="77"/>
      <c r="G5" s="77"/>
      <c r="H5" s="77"/>
    </row>
  </sheetData>
  <mergeCells count="1">
    <mergeCell ref="B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5</vt:i4>
      </vt:variant>
    </vt:vector>
  </HeadingPairs>
  <TitlesOfParts>
    <vt:vector size="24" baseType="lpstr">
      <vt:lpstr>Sheet1</vt:lpstr>
      <vt:lpstr>chartTask6</vt:lpstr>
      <vt:lpstr>chartBubble</vt:lpstr>
      <vt:lpstr>Sheet2</vt:lpstr>
      <vt:lpstr>Sheet3</vt:lpstr>
      <vt:lpstr>TableRagnes</vt:lpstr>
      <vt:lpstr>FormatTable</vt:lpstr>
      <vt:lpstr>Custom Table Style</vt:lpstr>
      <vt:lpstr>Duplicate Table Style</vt:lpstr>
      <vt:lpstr>cfBooks</vt:lpstr>
      <vt:lpstr>cfTasks</vt:lpstr>
      <vt:lpstr>chartTask1</vt:lpstr>
      <vt:lpstr>chartTask2</vt:lpstr>
      <vt:lpstr>chartTask3</vt:lpstr>
      <vt:lpstr>chartTask4</vt:lpstr>
      <vt:lpstr>chartTask5</vt:lpstr>
      <vt:lpstr>chartStock</vt:lpstr>
      <vt:lpstr>chartScatter</vt:lpstr>
      <vt:lpstr>blankSheet</vt:lpstr>
      <vt:lpstr>chartScatter!Print_Area</vt:lpstr>
      <vt:lpstr>chartStock!Print_Area</vt:lpstr>
      <vt:lpstr>chartTask3!Print_Area</vt:lpstr>
      <vt:lpstr>chartTask4!Print_Area</vt:lpstr>
      <vt:lpstr>chartTask5!Print_Area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Natalya Senichkina (DevExpress)</cp:lastModifiedBy>
  <dcterms:modified xsi:type="dcterms:W3CDTF">2017-10-24T14:16:15Z</dcterms:modified>
</cp:coreProperties>
</file>