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gschinaia\Dropbox\DriveLab\01 Ethiopia Aspirations\00 Analysis\03 Results\07 comparison\data\"/>
    </mc:Choice>
  </mc:AlternateContent>
  <xr:revisionPtr revIDLastSave="0" documentId="13_ncr:1_{6864EE5D-72F1-42EB-9A25-C05F6F266223}" xr6:coauthVersionLast="47" xr6:coauthVersionMax="47" xr10:uidLastSave="{00000000-0000-0000-0000-000000000000}"/>
  <bookViews>
    <workbookView xWindow="-108" yWindow="-108" windowWidth="23256" windowHeight="13896" firstSheet="1" activeTab="4" xr2:uid="{00000000-000D-0000-FFFF-FFFF00000000}"/>
  </bookViews>
  <sheets>
    <sheet name="Input_beforeGS" sheetId="5" state="hidden" r:id="rId1"/>
    <sheet name="Input" sheetId="1" r:id="rId2"/>
    <sheet name="Transformed" sheetId="2" r:id="rId3"/>
    <sheet name="Input values for transformation" sheetId="3" r:id="rId4"/>
    <sheet name="format_stata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4" i="4" l="1"/>
  <c r="K124" i="4"/>
  <c r="K125" i="4"/>
  <c r="I124" i="4"/>
  <c r="H25" i="2"/>
  <c r="H24" i="2"/>
  <c r="G25" i="2"/>
  <c r="G24" i="2"/>
  <c r="E25" i="2"/>
  <c r="D25" i="2"/>
  <c r="AI3" i="2"/>
  <c r="I35" i="4" s="1"/>
  <c r="AJ3" i="2"/>
  <c r="J35" i="4" s="1"/>
  <c r="AK3" i="2"/>
  <c r="K35" i="4" s="1"/>
  <c r="AL3" i="2"/>
  <c r="L35" i="4" s="1"/>
  <c r="AI4" i="2"/>
  <c r="I36" i="4" s="1"/>
  <c r="AJ4" i="2"/>
  <c r="J36" i="4" s="1"/>
  <c r="AK4" i="2"/>
  <c r="K36" i="4" s="1"/>
  <c r="AL4" i="2"/>
  <c r="L36" i="4" s="1"/>
  <c r="AI5" i="2"/>
  <c r="AJ5" i="2"/>
  <c r="AK5" i="2"/>
  <c r="AL5" i="2"/>
  <c r="AI6" i="2"/>
  <c r="AJ6" i="2"/>
  <c r="AK6" i="2"/>
  <c r="AL6" i="2"/>
  <c r="I98" i="4"/>
  <c r="J98" i="4"/>
  <c r="K98" i="4"/>
  <c r="L98" i="4"/>
  <c r="J96" i="4"/>
  <c r="K96" i="4"/>
  <c r="L96" i="4"/>
  <c r="I96" i="4"/>
  <c r="BI24" i="2"/>
  <c r="BJ24" i="2"/>
  <c r="BK24" i="2"/>
  <c r="BH24" i="2"/>
  <c r="BK4" i="2"/>
  <c r="BI4" i="2"/>
  <c r="BJ4" i="2"/>
  <c r="BH4" i="2"/>
  <c r="BJ23" i="2"/>
  <c r="BK23" i="2"/>
  <c r="BH23" i="2"/>
  <c r="BK27" i="2"/>
  <c r="L99" i="4" s="1"/>
  <c r="BJ27" i="2"/>
  <c r="BH27" i="2"/>
  <c r="L122" i="4"/>
  <c r="K122" i="4"/>
  <c r="J122" i="4"/>
  <c r="I122" i="4"/>
  <c r="J120" i="4"/>
  <c r="I118" i="4"/>
  <c r="L117" i="4"/>
  <c r="J117" i="4"/>
  <c r="I117" i="4"/>
  <c r="F117" i="4"/>
  <c r="L116" i="4"/>
  <c r="J114" i="4"/>
  <c r="I114" i="4"/>
  <c r="L113" i="4"/>
  <c r="K113" i="4"/>
  <c r="J113" i="4"/>
  <c r="I113" i="4"/>
  <c r="L112" i="4"/>
  <c r="K112" i="4"/>
  <c r="J112" i="4"/>
  <c r="I112" i="4"/>
  <c r="L111" i="4"/>
  <c r="K111" i="4"/>
  <c r="J111" i="4"/>
  <c r="I111" i="4"/>
  <c r="J109" i="4"/>
  <c r="L107" i="4"/>
  <c r="K107" i="4"/>
  <c r="J107" i="4"/>
  <c r="I107" i="4"/>
  <c r="L106" i="4"/>
  <c r="J106" i="4"/>
  <c r="J105" i="4"/>
  <c r="J104" i="4"/>
  <c r="J103" i="4"/>
  <c r="I103" i="4"/>
  <c r="L102" i="4"/>
  <c r="K102" i="4"/>
  <c r="J102" i="4"/>
  <c r="I102" i="4"/>
  <c r="L101" i="4"/>
  <c r="J99" i="4"/>
  <c r="J97" i="4"/>
  <c r="I97" i="4"/>
  <c r="K95" i="4"/>
  <c r="J95" i="4"/>
  <c r="I95" i="4"/>
  <c r="L94" i="4"/>
  <c r="K94" i="4"/>
  <c r="L86" i="4"/>
  <c r="K86" i="4"/>
  <c r="L85" i="4"/>
  <c r="J82" i="4"/>
  <c r="I82" i="4"/>
  <c r="K79" i="4"/>
  <c r="J79" i="4"/>
  <c r="J78" i="4"/>
  <c r="J77" i="4"/>
  <c r="J76" i="4"/>
  <c r="J75" i="4"/>
  <c r="I75" i="4"/>
  <c r="L74" i="4"/>
  <c r="K74" i="4"/>
  <c r="J74" i="4"/>
  <c r="I74" i="4"/>
  <c r="L73" i="4"/>
  <c r="K73" i="4"/>
  <c r="J73" i="4"/>
  <c r="J72" i="4"/>
  <c r="J71" i="4"/>
  <c r="J70" i="4"/>
  <c r="L69" i="4"/>
  <c r="K69" i="4"/>
  <c r="J69" i="4"/>
  <c r="I69" i="4"/>
  <c r="L68" i="4"/>
  <c r="K68" i="4"/>
  <c r="J68" i="4"/>
  <c r="J67" i="4"/>
  <c r="J66" i="4"/>
  <c r="L65" i="4"/>
  <c r="K65" i="4"/>
  <c r="J65" i="4"/>
  <c r="I65" i="4"/>
  <c r="L64" i="4"/>
  <c r="K64" i="4"/>
  <c r="J64" i="4"/>
  <c r="I64" i="4"/>
  <c r="L63" i="4"/>
  <c r="K63" i="4"/>
  <c r="J63" i="4"/>
  <c r="I63" i="4"/>
  <c r="L62" i="4"/>
  <c r="K62" i="4"/>
  <c r="J62" i="4"/>
  <c r="I62" i="4"/>
  <c r="L61" i="4"/>
  <c r="K61" i="4"/>
  <c r="J61" i="4"/>
  <c r="I61" i="4"/>
  <c r="J60" i="4"/>
  <c r="L59" i="4"/>
  <c r="K59" i="4"/>
  <c r="J59" i="4"/>
  <c r="L58" i="4"/>
  <c r="K58" i="4"/>
  <c r="J58" i="4"/>
  <c r="J57" i="4"/>
  <c r="I55" i="4"/>
  <c r="L54" i="4"/>
  <c r="K54" i="4"/>
  <c r="J54" i="4"/>
  <c r="I54" i="4"/>
  <c r="L53" i="4"/>
  <c r="K53" i="4"/>
  <c r="J53" i="4"/>
  <c r="J52" i="4"/>
  <c r="J51" i="4"/>
  <c r="J50" i="4"/>
  <c r="L49" i="4"/>
  <c r="K49" i="4"/>
  <c r="J49" i="4"/>
  <c r="I49" i="4"/>
  <c r="L48" i="4"/>
  <c r="K48" i="4"/>
  <c r="J48" i="4"/>
  <c r="J47" i="4"/>
  <c r="J46" i="4"/>
  <c r="J45" i="4"/>
  <c r="I45" i="4"/>
  <c r="L44" i="4"/>
  <c r="K44" i="4"/>
  <c r="J44" i="4"/>
  <c r="I44" i="4"/>
  <c r="J43" i="4"/>
  <c r="J42" i="4"/>
  <c r="J41" i="4"/>
  <c r="J40" i="4"/>
  <c r="L39" i="4"/>
  <c r="K39" i="4"/>
  <c r="J39" i="4"/>
  <c r="I39" i="4"/>
  <c r="L38" i="4"/>
  <c r="K38" i="4"/>
  <c r="J38" i="4"/>
  <c r="I38" i="4"/>
  <c r="L37" i="4"/>
  <c r="K37" i="4"/>
  <c r="J37" i="4"/>
  <c r="I37" i="4"/>
  <c r="L34" i="4"/>
  <c r="K34" i="4"/>
  <c r="L33" i="4"/>
  <c r="K33" i="4"/>
  <c r="L32" i="4"/>
  <c r="K32" i="4"/>
  <c r="L31" i="4"/>
  <c r="K31" i="4"/>
  <c r="L30" i="4"/>
  <c r="K30" i="4"/>
  <c r="L25" i="4"/>
  <c r="K25" i="4"/>
  <c r="L23" i="4"/>
  <c r="K23" i="4"/>
  <c r="L22" i="4"/>
  <c r="K22" i="4"/>
  <c r="L15" i="4"/>
  <c r="K15" i="4"/>
  <c r="L10" i="4"/>
  <c r="K10" i="4"/>
  <c r="J10" i="4"/>
  <c r="I10" i="4"/>
  <c r="L7" i="4"/>
  <c r="K7" i="4"/>
  <c r="J7" i="4"/>
  <c r="I7" i="4"/>
  <c r="F7" i="4"/>
  <c r="K6" i="4"/>
  <c r="J6" i="4"/>
  <c r="I6" i="4"/>
  <c r="F6" i="4"/>
  <c r="F5" i="4"/>
  <c r="F4" i="4"/>
  <c r="AP5" i="3"/>
  <c r="AN41" i="2" s="1"/>
  <c r="I81" i="4" s="1"/>
  <c r="AO5" i="3"/>
  <c r="AQ4" i="3"/>
  <c r="AP4" i="3"/>
  <c r="AG3" i="3"/>
  <c r="BE38" i="2" s="1"/>
  <c r="K92" i="4" s="1"/>
  <c r="Q3" i="3"/>
  <c r="AN35" i="2" s="1"/>
  <c r="I78" i="4" s="1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L123" i="4" s="1"/>
  <c r="G53" i="2"/>
  <c r="K123" i="4" s="1"/>
  <c r="F53" i="2"/>
  <c r="E53" i="2"/>
  <c r="D53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P51" i="2"/>
  <c r="BO51" i="2"/>
  <c r="BN51" i="2"/>
  <c r="BM51" i="2"/>
  <c r="BL51" i="2"/>
  <c r="BK51" i="2"/>
  <c r="L110" i="4" s="1"/>
  <c r="BJ51" i="2"/>
  <c r="K110" i="4" s="1"/>
  <c r="BI51" i="2"/>
  <c r="BH51" i="2"/>
  <c r="I110" i="4" s="1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P50" i="2"/>
  <c r="BO50" i="2"/>
  <c r="BN50" i="2"/>
  <c r="BM50" i="2"/>
  <c r="BL50" i="2"/>
  <c r="BK50" i="2"/>
  <c r="BJ50" i="2"/>
  <c r="BI50" i="2"/>
  <c r="J110" i="4" s="1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P49" i="2"/>
  <c r="BO49" i="2"/>
  <c r="BN49" i="2"/>
  <c r="BM49" i="2"/>
  <c r="BL49" i="2"/>
  <c r="BK49" i="2"/>
  <c r="L109" i="4" s="1"/>
  <c r="BJ49" i="2"/>
  <c r="K109" i="4" s="1"/>
  <c r="BI49" i="2"/>
  <c r="BH49" i="2"/>
  <c r="I109" i="4" s="1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L121" i="4" s="1"/>
  <c r="G49" i="2"/>
  <c r="K121" i="4" s="1"/>
  <c r="F49" i="2"/>
  <c r="J121" i="4" s="1"/>
  <c r="E49" i="2"/>
  <c r="I121" i="4" s="1"/>
  <c r="D49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P47" i="2"/>
  <c r="BO47" i="2"/>
  <c r="BN47" i="2"/>
  <c r="BM47" i="2"/>
  <c r="BL47" i="2"/>
  <c r="BK47" i="2"/>
  <c r="L108" i="4" s="1"/>
  <c r="BJ47" i="2"/>
  <c r="K108" i="4" s="1"/>
  <c r="BI47" i="2"/>
  <c r="J108" i="4" s="1"/>
  <c r="BH47" i="2"/>
  <c r="I108" i="4" s="1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L120" i="4" s="1"/>
  <c r="G47" i="2"/>
  <c r="K120" i="4" s="1"/>
  <c r="F47" i="2"/>
  <c r="E47" i="2"/>
  <c r="I120" i="4" s="1"/>
  <c r="D47" i="2"/>
  <c r="H46" i="2"/>
  <c r="L115" i="4" s="1"/>
  <c r="G46" i="2"/>
  <c r="K115" i="4" s="1"/>
  <c r="F46" i="2"/>
  <c r="J115" i="4" s="1"/>
  <c r="E46" i="2"/>
  <c r="I115" i="4" s="1"/>
  <c r="D46" i="2"/>
  <c r="R45" i="2"/>
  <c r="L5" i="4" s="1"/>
  <c r="Q45" i="2"/>
  <c r="K5" i="4" s="1"/>
  <c r="P45" i="2"/>
  <c r="J5" i="4" s="1"/>
  <c r="O45" i="2"/>
  <c r="I5" i="4" s="1"/>
  <c r="H45" i="2"/>
  <c r="G45" i="2"/>
  <c r="F45" i="2"/>
  <c r="E45" i="2"/>
  <c r="D45" i="2"/>
  <c r="R44" i="2"/>
  <c r="Q44" i="2"/>
  <c r="P44" i="2"/>
  <c r="O44" i="2"/>
  <c r="N44" i="2"/>
  <c r="H44" i="2"/>
  <c r="G44" i="2"/>
  <c r="F44" i="2"/>
  <c r="E44" i="2"/>
  <c r="D44" i="2"/>
  <c r="AQ43" i="2"/>
  <c r="L82" i="4" s="1"/>
  <c r="AP43" i="2"/>
  <c r="K82" i="4" s="1"/>
  <c r="R43" i="2"/>
  <c r="L6" i="4" s="1"/>
  <c r="Q43" i="2"/>
  <c r="P43" i="2"/>
  <c r="O43" i="2"/>
  <c r="N43" i="2"/>
  <c r="H43" i="2"/>
  <c r="L114" i="4" s="1"/>
  <c r="G43" i="2"/>
  <c r="K114" i="4" s="1"/>
  <c r="F43" i="2"/>
  <c r="E43" i="2"/>
  <c r="D43" i="2"/>
  <c r="AQ42" i="2"/>
  <c r="AP42" i="2"/>
  <c r="W42" i="2"/>
  <c r="L9" i="4" s="1"/>
  <c r="V42" i="2"/>
  <c r="K9" i="4" s="1"/>
  <c r="U42" i="2"/>
  <c r="J9" i="4" s="1"/>
  <c r="T42" i="2"/>
  <c r="I9" i="4" s="1"/>
  <c r="R42" i="2"/>
  <c r="Q42" i="2"/>
  <c r="P42" i="2"/>
  <c r="O42" i="2"/>
  <c r="N42" i="2"/>
  <c r="AQ41" i="2"/>
  <c r="L81" i="4" s="1"/>
  <c r="AP41" i="2"/>
  <c r="K81" i="4" s="1"/>
  <c r="AO41" i="2"/>
  <c r="J81" i="4" s="1"/>
  <c r="R41" i="2"/>
  <c r="L118" i="4" s="1"/>
  <c r="Q41" i="2"/>
  <c r="K118" i="4" s="1"/>
  <c r="P41" i="2"/>
  <c r="J118" i="4" s="1"/>
  <c r="O41" i="2"/>
  <c r="N41" i="2"/>
  <c r="BK39" i="2"/>
  <c r="BJ39" i="2"/>
  <c r="BI39" i="2"/>
  <c r="BH39" i="2"/>
  <c r="BF39" i="2"/>
  <c r="L93" i="4" s="1"/>
  <c r="BE39" i="2"/>
  <c r="K93" i="4" s="1"/>
  <c r="BA39" i="2"/>
  <c r="AZ39" i="2"/>
  <c r="K85" i="4" s="1"/>
  <c r="AQ39" i="2"/>
  <c r="L80" i="4" s="1"/>
  <c r="AP39" i="2"/>
  <c r="K80" i="4" s="1"/>
  <c r="W39" i="2"/>
  <c r="L8" i="4" s="1"/>
  <c r="V39" i="2"/>
  <c r="K8" i="4" s="1"/>
  <c r="U39" i="2"/>
  <c r="J8" i="4" s="1"/>
  <c r="T39" i="2"/>
  <c r="I8" i="4" s="1"/>
  <c r="BK37" i="2"/>
  <c r="BJ37" i="2"/>
  <c r="K106" i="4" s="1"/>
  <c r="BH37" i="2"/>
  <c r="I106" i="4" s="1"/>
  <c r="AP37" i="2"/>
  <c r="AN37" i="2"/>
  <c r="I79" i="4" s="1"/>
  <c r="AB37" i="2"/>
  <c r="L29" i="4" s="1"/>
  <c r="AA37" i="2"/>
  <c r="K29" i="4" s="1"/>
  <c r="BF36" i="2"/>
  <c r="L90" i="4" s="1"/>
  <c r="BK35" i="2"/>
  <c r="L105" i="4" s="1"/>
  <c r="BJ35" i="2"/>
  <c r="K105" i="4" s="1"/>
  <c r="BH35" i="2"/>
  <c r="I105" i="4" s="1"/>
  <c r="BK33" i="2"/>
  <c r="L104" i="4" s="1"/>
  <c r="BJ33" i="2"/>
  <c r="K104" i="4" s="1"/>
  <c r="BH33" i="2"/>
  <c r="I104" i="4" s="1"/>
  <c r="BF33" i="2"/>
  <c r="L88" i="4" s="1"/>
  <c r="BE33" i="2"/>
  <c r="K88" i="4" s="1"/>
  <c r="AL33" i="2"/>
  <c r="AK33" i="2"/>
  <c r="AL32" i="2"/>
  <c r="AK32" i="2"/>
  <c r="BK31" i="2"/>
  <c r="L103" i="4" s="1"/>
  <c r="BJ31" i="2"/>
  <c r="K103" i="4" s="1"/>
  <c r="BH31" i="2"/>
  <c r="AQ31" i="2"/>
  <c r="L76" i="4" s="1"/>
  <c r="AP31" i="2"/>
  <c r="K76" i="4" s="1"/>
  <c r="AN31" i="2"/>
  <c r="I76" i="4" s="1"/>
  <c r="AL31" i="2"/>
  <c r="L57" i="4" s="1"/>
  <c r="AL30" i="2"/>
  <c r="L47" i="4" s="1"/>
  <c r="AK30" i="2"/>
  <c r="K47" i="4" s="1"/>
  <c r="AI30" i="2"/>
  <c r="I47" i="4" s="1"/>
  <c r="AB30" i="2"/>
  <c r="L21" i="4" s="1"/>
  <c r="AA30" i="2"/>
  <c r="K21" i="4" s="1"/>
  <c r="AQ29" i="2"/>
  <c r="L71" i="4" s="1"/>
  <c r="AP29" i="2"/>
  <c r="K71" i="4" s="1"/>
  <c r="AN29" i="2"/>
  <c r="I71" i="4" s="1"/>
  <c r="AL29" i="2"/>
  <c r="L46" i="4" s="1"/>
  <c r="AK29" i="2"/>
  <c r="K46" i="4" s="1"/>
  <c r="AI29" i="2"/>
  <c r="I46" i="4" s="1"/>
  <c r="AB29" i="2"/>
  <c r="L20" i="4" s="1"/>
  <c r="AA29" i="2"/>
  <c r="K20" i="4" s="1"/>
  <c r="AQ28" i="2"/>
  <c r="L70" i="4" s="1"/>
  <c r="AP28" i="2"/>
  <c r="K70" i="4" s="1"/>
  <c r="AN28" i="2"/>
  <c r="I70" i="4" s="1"/>
  <c r="AL28" i="2"/>
  <c r="L45" i="4" s="1"/>
  <c r="AK28" i="2"/>
  <c r="K45" i="4" s="1"/>
  <c r="AI28" i="2"/>
  <c r="AB28" i="2"/>
  <c r="L19" i="4" s="1"/>
  <c r="AA28" i="2"/>
  <c r="K19" i="4" s="1"/>
  <c r="K99" i="4"/>
  <c r="I99" i="4"/>
  <c r="AQ27" i="2"/>
  <c r="AP27" i="2"/>
  <c r="AN27" i="2"/>
  <c r="AL27" i="2"/>
  <c r="AK27" i="2"/>
  <c r="AI27" i="2"/>
  <c r="AB27" i="2"/>
  <c r="L18" i="4" s="1"/>
  <c r="AA27" i="2"/>
  <c r="K18" i="4" s="1"/>
  <c r="AL26" i="2"/>
  <c r="L43" i="4" s="1"/>
  <c r="AK26" i="2"/>
  <c r="K43" i="4" s="1"/>
  <c r="AI26" i="2"/>
  <c r="I43" i="4" s="1"/>
  <c r="AB26" i="2"/>
  <c r="L17" i="4" s="1"/>
  <c r="AA26" i="2"/>
  <c r="K17" i="4" s="1"/>
  <c r="W26" i="2"/>
  <c r="V26" i="2"/>
  <c r="U26" i="2"/>
  <c r="T26" i="2"/>
  <c r="S26" i="2"/>
  <c r="F10" i="4" s="1"/>
  <c r="AQ25" i="2"/>
  <c r="AP25" i="2"/>
  <c r="AN25" i="2"/>
  <c r="I68" i="4" s="1"/>
  <c r="AL25" i="2"/>
  <c r="L42" i="4" s="1"/>
  <c r="AK25" i="2"/>
  <c r="K42" i="4" s="1"/>
  <c r="AI25" i="2"/>
  <c r="I42" i="4" s="1"/>
  <c r="AB25" i="2"/>
  <c r="L16" i="4" s="1"/>
  <c r="AA25" i="2"/>
  <c r="K16" i="4" s="1"/>
  <c r="W25" i="2"/>
  <c r="V25" i="2"/>
  <c r="U25" i="2"/>
  <c r="T25" i="2"/>
  <c r="S25" i="2"/>
  <c r="AQ24" i="2"/>
  <c r="L67" i="4" s="1"/>
  <c r="AP24" i="2"/>
  <c r="K67" i="4" s="1"/>
  <c r="AN24" i="2"/>
  <c r="I67" i="4" s="1"/>
  <c r="AL24" i="2"/>
  <c r="L41" i="4" s="1"/>
  <c r="AK24" i="2"/>
  <c r="K41" i="4" s="1"/>
  <c r="AI24" i="2"/>
  <c r="I41" i="4" s="1"/>
  <c r="AB24" i="2"/>
  <c r="AA24" i="2"/>
  <c r="W24" i="2"/>
  <c r="V24" i="2"/>
  <c r="U24" i="2"/>
  <c r="T24" i="2"/>
  <c r="S24" i="2"/>
  <c r="R24" i="2"/>
  <c r="L119" i="4" s="1"/>
  <c r="Q24" i="2"/>
  <c r="K119" i="4" s="1"/>
  <c r="P24" i="2"/>
  <c r="J119" i="4" s="1"/>
  <c r="O24" i="2"/>
  <c r="I119" i="4" s="1"/>
  <c r="N24" i="2"/>
  <c r="M24" i="2"/>
  <c r="L24" i="2"/>
  <c r="K24" i="2"/>
  <c r="J24" i="2"/>
  <c r="I24" i="2"/>
  <c r="L125" i="4"/>
  <c r="F24" i="2"/>
  <c r="J125" i="4" s="1"/>
  <c r="E24" i="2"/>
  <c r="I125" i="4" s="1"/>
  <c r="D24" i="2"/>
  <c r="L97" i="4"/>
  <c r="K97" i="4"/>
  <c r="AQ23" i="2"/>
  <c r="L66" i="4" s="1"/>
  <c r="AP23" i="2"/>
  <c r="K66" i="4" s="1"/>
  <c r="AN23" i="2"/>
  <c r="I66" i="4" s="1"/>
  <c r="AL23" i="2"/>
  <c r="L40" i="4" s="1"/>
  <c r="AK23" i="2"/>
  <c r="K40" i="4" s="1"/>
  <c r="AI23" i="2"/>
  <c r="I40" i="4" s="1"/>
  <c r="AB23" i="2"/>
  <c r="L14" i="4" s="1"/>
  <c r="AA23" i="2"/>
  <c r="K14" i="4" s="1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AL20" i="2"/>
  <c r="L56" i="4" s="1"/>
  <c r="AK20" i="2"/>
  <c r="K56" i="4" s="1"/>
  <c r="AJ20" i="2"/>
  <c r="J56" i="4" s="1"/>
  <c r="AI20" i="2"/>
  <c r="I56" i="4" s="1"/>
  <c r="AH20" i="2"/>
  <c r="AL19" i="2"/>
  <c r="L55" i="4" s="1"/>
  <c r="AK19" i="2"/>
  <c r="K55" i="4" s="1"/>
  <c r="AJ19" i="2"/>
  <c r="J55" i="4" s="1"/>
  <c r="AI19" i="2"/>
  <c r="AH19" i="2"/>
  <c r="BK18" i="2"/>
  <c r="BJ18" i="2"/>
  <c r="BI18" i="2"/>
  <c r="BH18" i="2"/>
  <c r="BG18" i="2"/>
  <c r="AL18" i="2"/>
  <c r="AK18" i="2"/>
  <c r="AJ18" i="2"/>
  <c r="AI18" i="2"/>
  <c r="AH18" i="2"/>
  <c r="BK17" i="2"/>
  <c r="BJ17" i="2"/>
  <c r="BI17" i="2"/>
  <c r="BH17" i="2"/>
  <c r="BK16" i="2"/>
  <c r="BJ16" i="2"/>
  <c r="BI16" i="2"/>
  <c r="BH16" i="2"/>
  <c r="AB16" i="2"/>
  <c r="AA16" i="2"/>
  <c r="BK15" i="2"/>
  <c r="BJ15" i="2"/>
  <c r="BI15" i="2"/>
  <c r="BH15" i="2"/>
  <c r="AL15" i="2"/>
  <c r="AK15" i="2"/>
  <c r="AI15" i="2"/>
  <c r="I53" i="4" s="1"/>
  <c r="AB15" i="2"/>
  <c r="AA15" i="2"/>
  <c r="BK14" i="2"/>
  <c r="BJ14" i="2"/>
  <c r="BI14" i="2"/>
  <c r="BH14" i="2"/>
  <c r="AL14" i="2"/>
  <c r="L52" i="4" s="1"/>
  <c r="AK14" i="2"/>
  <c r="K52" i="4" s="1"/>
  <c r="AI14" i="2"/>
  <c r="I52" i="4" s="1"/>
  <c r="AB14" i="2"/>
  <c r="AA14" i="2"/>
  <c r="BK13" i="2"/>
  <c r="BJ13" i="2"/>
  <c r="K101" i="4" s="1"/>
  <c r="BI13" i="2"/>
  <c r="J101" i="4" s="1"/>
  <c r="BH13" i="2"/>
  <c r="I101" i="4" s="1"/>
  <c r="AL13" i="2"/>
  <c r="L51" i="4" s="1"/>
  <c r="AK13" i="2"/>
  <c r="K51" i="4" s="1"/>
  <c r="AI13" i="2"/>
  <c r="I51" i="4" s="1"/>
  <c r="AB13" i="2"/>
  <c r="AA13" i="2"/>
  <c r="BK12" i="2"/>
  <c r="BJ12" i="2"/>
  <c r="BI12" i="2"/>
  <c r="BH12" i="2"/>
  <c r="AL12" i="2"/>
  <c r="AK12" i="2"/>
  <c r="AJ12" i="2"/>
  <c r="AI12" i="2"/>
  <c r="BK11" i="2"/>
  <c r="BJ11" i="2"/>
  <c r="BI11" i="2"/>
  <c r="BH11" i="2"/>
  <c r="AQ11" i="2"/>
  <c r="L75" i="4" s="1"/>
  <c r="AP11" i="2"/>
  <c r="K75" i="4" s="1"/>
  <c r="AN11" i="2"/>
  <c r="AB11" i="2"/>
  <c r="AA11" i="2"/>
  <c r="BK10" i="2"/>
  <c r="BJ10" i="2"/>
  <c r="BI10" i="2"/>
  <c r="BH10" i="2"/>
  <c r="AQ10" i="2"/>
  <c r="AP10" i="2"/>
  <c r="AN10" i="2"/>
  <c r="AL10" i="2"/>
  <c r="L50" i="4" s="1"/>
  <c r="AK10" i="2"/>
  <c r="K50" i="4" s="1"/>
  <c r="AI10" i="2"/>
  <c r="I50" i="4" s="1"/>
  <c r="AB10" i="2"/>
  <c r="L24" i="4" s="1"/>
  <c r="AA10" i="2"/>
  <c r="K24" i="4" s="1"/>
  <c r="BK9" i="2"/>
  <c r="BJ9" i="2"/>
  <c r="BI9" i="2"/>
  <c r="BH9" i="2"/>
  <c r="AQ9" i="2"/>
  <c r="AP9" i="2"/>
  <c r="AN9" i="2"/>
  <c r="I73" i="4" s="1"/>
  <c r="AL9" i="2"/>
  <c r="AK9" i="2"/>
  <c r="AI9" i="2"/>
  <c r="AB9" i="2"/>
  <c r="AA9" i="2"/>
  <c r="BK8" i="2"/>
  <c r="L100" i="4" s="1"/>
  <c r="BJ8" i="2"/>
  <c r="K100" i="4" s="1"/>
  <c r="BI8" i="2"/>
  <c r="J100" i="4" s="1"/>
  <c r="BH8" i="2"/>
  <c r="I100" i="4" s="1"/>
  <c r="BF8" i="2"/>
  <c r="BE8" i="2"/>
  <c r="BA8" i="2"/>
  <c r="L84" i="4" s="1"/>
  <c r="AZ8" i="2"/>
  <c r="K84" i="4" s="1"/>
  <c r="AV8" i="2"/>
  <c r="L83" i="4" s="1"/>
  <c r="AU8" i="2"/>
  <c r="K83" i="4" s="1"/>
  <c r="AQ8" i="2"/>
  <c r="L72" i="4" s="1"/>
  <c r="AP8" i="2"/>
  <c r="K72" i="4" s="1"/>
  <c r="AN8" i="2"/>
  <c r="I72" i="4" s="1"/>
  <c r="AL8" i="2"/>
  <c r="AK8" i="2"/>
  <c r="AI8" i="2"/>
  <c r="I48" i="4" s="1"/>
  <c r="AB8" i="2"/>
  <c r="AA8" i="2"/>
  <c r="AL7" i="2"/>
  <c r="AK7" i="2"/>
  <c r="AJ7" i="2"/>
  <c r="AI7" i="2"/>
  <c r="AH7" i="2"/>
  <c r="H5" i="2"/>
  <c r="G5" i="2"/>
  <c r="K116" i="4" s="1"/>
  <c r="F5" i="2"/>
  <c r="J116" i="4" s="1"/>
  <c r="E5" i="2"/>
  <c r="I116" i="4" s="1"/>
  <c r="D5" i="2"/>
  <c r="Q4" i="2"/>
  <c r="K117" i="4" s="1"/>
  <c r="BK3" i="2"/>
  <c r="L95" i="4" s="1"/>
  <c r="BJ3" i="2"/>
  <c r="BI3" i="2"/>
  <c r="BH3" i="2"/>
  <c r="R3" i="2"/>
  <c r="L4" i="4" s="1"/>
  <c r="Q3" i="2"/>
  <c r="K4" i="4" s="1"/>
  <c r="P3" i="2"/>
  <c r="J4" i="4" s="1"/>
  <c r="O3" i="2"/>
  <c r="I4" i="4" s="1"/>
  <c r="AA33" i="2" l="1"/>
  <c r="K27" i="4" s="1"/>
  <c r="AQ35" i="2"/>
  <c r="L78" i="4" s="1"/>
  <c r="BE31" i="2"/>
  <c r="K87" i="4" s="1"/>
  <c r="BF38" i="2"/>
  <c r="L92" i="4" s="1"/>
  <c r="AB33" i="2"/>
  <c r="L27" i="4" s="1"/>
  <c r="BE35" i="2"/>
  <c r="K89" i="4" s="1"/>
  <c r="T41" i="2"/>
  <c r="AI33" i="2"/>
  <c r="I59" i="4" s="1"/>
  <c r="BF35" i="2"/>
  <c r="L89" i="4" s="1"/>
  <c r="U41" i="2"/>
  <c r="AI34" i="2"/>
  <c r="I60" i="4" s="1"/>
  <c r="AL34" i="2"/>
  <c r="L60" i="4" s="1"/>
  <c r="V41" i="2"/>
  <c r="BF31" i="2"/>
  <c r="L87" i="4" s="1"/>
  <c r="AA35" i="2"/>
  <c r="K28" i="4" s="1"/>
  <c r="AI32" i="2"/>
  <c r="I58" i="4" s="1"/>
  <c r="AP35" i="2"/>
  <c r="K78" i="4" s="1"/>
  <c r="AA31" i="2"/>
  <c r="K26" i="4" s="1"/>
  <c r="AN39" i="2"/>
  <c r="I80" i="4" s="1"/>
  <c r="W41" i="2"/>
  <c r="AB31" i="2"/>
  <c r="L26" i="4" s="1"/>
  <c r="AN33" i="2"/>
  <c r="I77" i="4" s="1"/>
  <c r="AO39" i="2"/>
  <c r="J80" i="4" s="1"/>
  <c r="AI31" i="2"/>
  <c r="I57" i="4" s="1"/>
  <c r="AP33" i="2"/>
  <c r="K77" i="4" s="1"/>
  <c r="BE36" i="2"/>
  <c r="K90" i="4" s="1"/>
  <c r="AK31" i="2"/>
  <c r="K57" i="4" s="1"/>
  <c r="AQ33" i="2"/>
  <c r="L77" i="4" s="1"/>
  <c r="AQ37" i="2"/>
  <c r="L79" i="4" s="1"/>
  <c r="AK34" i="2"/>
  <c r="K60" i="4" s="1"/>
  <c r="BF37" i="2"/>
  <c r="L91" i="4" s="1"/>
  <c r="BE37" i="2"/>
  <c r="K91" i="4" s="1"/>
  <c r="AB35" i="2"/>
  <c r="L2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976A1F6C-D1B8-4AAC-B32B-95F782DE7F7D}">
      <text>
        <r>
          <rPr>
            <sz val="10"/>
            <color rgb="FF000000"/>
            <rFont val="Arial"/>
            <scheme val="minor"/>
          </rPr>
          <t>Multiplied by 60 to convert in minutes and divided by 7 because it was a weekly value
	-Dylan Reich</t>
        </r>
      </text>
    </comment>
    <comment ref="AW1" authorId="0" shapeId="0" xr:uid="{3464E3B7-39C2-4B11-8379-630077389412}">
      <text>
        <r>
          <rPr>
            <sz val="10"/>
            <color rgb="FF000000"/>
            <rFont val="Arial"/>
            <scheme val="minor"/>
          </rPr>
          <t>Would suggest keeping out for now.
	-Giulio Schinaia</t>
        </r>
      </text>
    </comment>
    <comment ref="AP41" authorId="0" shapeId="0" xr:uid="{A3F7A8A4-D44F-4051-A296-636C49C4C3E7}">
      <text>
        <r>
          <rPr>
            <sz val="10"/>
            <color rgb="FF000000"/>
            <rFont val="Arial"/>
            <scheme val="minor"/>
          </rPr>
          <t>Those values are based on a regression without covariates. SHould I instead add the values of the regrression with all controls (0.03 effect, 0.17 SE)?
	-Dylan Reich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Multiplied by 60 to convert in minutes and divided by 7 because it was a weekly value
	-Dylan Reich</t>
        </r>
      </text>
    </comment>
    <comment ref="AW1" authorId="0" shapeId="0" xr:uid="{00000000-0006-0000-0000-000003000000}">
      <text>
        <r>
          <rPr>
            <sz val="10"/>
            <color rgb="FF000000"/>
            <rFont val="Arial"/>
            <scheme val="minor"/>
          </rPr>
          <t>Would suggest keeping out for now.
	-Giulio Schinaia</t>
        </r>
      </text>
    </comment>
    <comment ref="AP41" authorId="0" shapeId="0" xr:uid="{00000000-0006-0000-0000-000002000000}">
      <text>
        <r>
          <rPr>
            <sz val="10"/>
            <color rgb="FF000000"/>
            <rFont val="Arial"/>
            <scheme val="minor"/>
          </rPr>
          <t>Those values are based on a regression without covariates. SHould I instead add the values of the regrression with all controls (0.03 effect, 0.17 SE)?
	-Dylan Reich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H3" authorId="0" shapeId="0" xr:uid="{00000000-0006-0000-0100-000005000000}">
      <text>
        <r>
          <rPr>
            <sz val="10"/>
            <color rgb="FF000000"/>
            <rFont val="Arial"/>
            <scheme val="minor"/>
          </rPr>
          <t>Divided by 2.4, which represents the average number of working adults in the household
	-Dylan Reich</t>
        </r>
      </text>
    </comment>
    <comment ref="BG23" authorId="0" shapeId="0" xr:uid="{00000000-0006-0000-0100-000004000000}">
      <text>
        <r>
          <rPr>
            <sz val="10"/>
            <color rgb="FF000000"/>
            <rFont val="Arial"/>
            <scheme val="minor"/>
          </rPr>
          <t>Anasuya had already converted the value in yearly estimate and divided by the number of people in the household older than 16
	-Dylan Reich</t>
        </r>
      </text>
    </comment>
    <comment ref="BH31" authorId="0" shapeId="0" xr:uid="{00000000-0006-0000-0100-000003000000}">
      <text>
        <r>
          <rPr>
            <sz val="10"/>
            <color rgb="FF000000"/>
            <rFont val="Arial"/>
            <scheme val="minor"/>
          </rPr>
          <t>Multiplied by 60 to convert in minutes and divided by 6 to convert from weekly to daily
	-Dylan Reich</t>
        </r>
      </text>
    </comment>
    <comment ref="V43" authorId="0" shapeId="0" xr:uid="{00000000-0006-0000-0100-000006000000}">
      <text>
        <r>
          <rPr>
            <sz val="10"/>
            <color rgb="FF000000"/>
            <rFont val="Arial"/>
            <scheme val="minor"/>
          </rPr>
          <t>Not the same value as the input tab. Need to check the initial paper
	-Dylan Reich</t>
        </r>
      </text>
    </comment>
    <comment ref="H47" authorId="0" shapeId="0" xr:uid="{00000000-0006-0000-0100-000002000000}">
      <text>
        <r>
          <rPr>
            <sz val="10"/>
            <color rgb="FF000000"/>
            <rFont val="Arial"/>
            <scheme val="minor"/>
          </rPr>
          <t>Used the z-statistic corresponding to the p-value to derive the standard error
	-Dylan Reich</t>
        </r>
      </text>
    </comment>
    <comment ref="BK47" authorId="0" shapeId="0" xr:uid="{00000000-0006-0000-0100-000001000000}">
      <text>
        <r>
          <rPr>
            <sz val="10"/>
            <color rgb="FF000000"/>
            <rFont val="Arial"/>
            <scheme val="minor"/>
          </rPr>
          <t>p-value converted in standard error
	-Dylan Reich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tc={30F12977-7D90-458C-AC9A-8F30E9FD0DD6}</author>
  </authors>
  <commentList>
    <comment ref="A95" authorId="0" shapeId="0" xr:uid="{30F12977-7D90-458C-AC9A-8F30E9FD0DD6}">
      <text>
        <t>[Threaded comment]
Your version of Excel allows you to read this threaded comment; however, any edits to it will get removed if the file is opened in a newer version of Excel. Learn more: https://go.microsoft.com/fwlink/?linkid=870924
Comment:
    To remove a variable make the cell in the column field ‘empty’</t>
      </text>
    </comment>
  </commentList>
</comments>
</file>

<file path=xl/sharedStrings.xml><?xml version="1.0" encoding="utf-8"?>
<sst xmlns="http://schemas.openxmlformats.org/spreadsheetml/2006/main" count="1668" uniqueCount="418">
  <si>
    <t>Aspiration for educational attainment</t>
  </si>
  <si>
    <t>Enrolment</t>
  </si>
  <si>
    <t>Educational attainment</t>
  </si>
  <si>
    <t>Educational expenditure</t>
  </si>
  <si>
    <t>Consumption</t>
  </si>
  <si>
    <t>Food security</t>
  </si>
  <si>
    <t>Assets</t>
  </si>
  <si>
    <t>Revenue</t>
  </si>
  <si>
    <t>Savings and credits</t>
  </si>
  <si>
    <t>Deposits</t>
  </si>
  <si>
    <t>Savings stock</t>
  </si>
  <si>
    <t>Work</t>
  </si>
  <si>
    <t>Well-being</t>
  </si>
  <si>
    <t>Currency / year of currency</t>
  </si>
  <si>
    <t>Follow up</t>
  </si>
  <si>
    <t>Aspiration for educational attainment def</t>
  </si>
  <si>
    <t>Control mean</t>
  </si>
  <si>
    <t>Control SD</t>
  </si>
  <si>
    <t>Effect size</t>
  </si>
  <si>
    <t>Aspiration for educational attainment Standard Error</t>
  </si>
  <si>
    <t>Enrolment - Variable def</t>
  </si>
  <si>
    <t>Enrolment - Effect size</t>
  </si>
  <si>
    <t>Enrolment Standard Error</t>
  </si>
  <si>
    <t>Ed attainment - Variable def</t>
  </si>
  <si>
    <t>Ed attainment -  Effect size</t>
  </si>
  <si>
    <t>Ed attainment Standard Error</t>
  </si>
  <si>
    <t>Ed expenditure - variable def</t>
  </si>
  <si>
    <t>Ed expenditure -  Effect size</t>
  </si>
  <si>
    <t>Ed expenditure Standard Error</t>
  </si>
  <si>
    <t>Consumption - variable def</t>
  </si>
  <si>
    <t>Consumption -  Effect size</t>
  </si>
  <si>
    <t>Consumption Standard Error</t>
  </si>
  <si>
    <t>food security - variable def</t>
  </si>
  <si>
    <t>food security -  Effect size</t>
  </si>
  <si>
    <t>Food security Standard Error</t>
  </si>
  <si>
    <t>assets - variable def</t>
  </si>
  <si>
    <t>assets -  Effect size</t>
  </si>
  <si>
    <t>Assets Standard Error</t>
  </si>
  <si>
    <t>Revenue - variable def</t>
  </si>
  <si>
    <t>Revenue -  Effect size</t>
  </si>
  <si>
    <t>Revenue Standard Error</t>
  </si>
  <si>
    <t>Savings and credits - variable def</t>
  </si>
  <si>
    <t>Control Mean</t>
  </si>
  <si>
    <t>Savings and credits - Effect size</t>
  </si>
  <si>
    <t>Savings and credits Standard Error</t>
  </si>
  <si>
    <t>Deposits - variable def</t>
  </si>
  <si>
    <t>Deposits - Effect size</t>
  </si>
  <si>
    <t>Deposits Standard Error</t>
  </si>
  <si>
    <t>Savings stock - variable def</t>
  </si>
  <si>
    <t>Savings stock - Effect size</t>
  </si>
  <si>
    <t>Savings stock Standard Error</t>
  </si>
  <si>
    <t>Work - variable def</t>
  </si>
  <si>
    <t>Work - Effect size</t>
  </si>
  <si>
    <t>Work - Standard Error</t>
  </si>
  <si>
    <t>Well-being - variable def</t>
  </si>
  <si>
    <t>Well-being - Effect size</t>
  </si>
  <si>
    <t>Well-being - Standard Error</t>
  </si>
  <si>
    <t>Ethiopia aspirations</t>
  </si>
  <si>
    <t>2016 USD PPP</t>
  </si>
  <si>
    <t>52 months</t>
  </si>
  <si>
    <t>Aspired years of education of oldest child</t>
  </si>
  <si>
    <t>Children aged 16-20 in school</t>
  </si>
  <si>
    <t>Children aged 16-20 that atteined 8th grade</t>
  </si>
  <si>
    <t>School expenditures include the amount spent on uniforms, stationery and books, textbooks, and donations to
the school.</t>
  </si>
  <si>
    <t xml:space="preserve">Total monthly consumption expenditure per ad. equiv.
</t>
  </si>
  <si>
    <t>B.4.2 The food that we bought just didn’t last and we didn’t have money to get</t>
  </si>
  <si>
    <t>Total asset value</t>
  </si>
  <si>
    <t>Gross revenue (including value of slaughtered livestock) annual for last 12 months</t>
  </si>
  <si>
    <t>Total amount borrowed in the last six months</t>
  </si>
  <si>
    <t>Household daily minutes working</t>
  </si>
  <si>
    <t>Best life (Cantril Ladder 1-10)</t>
  </si>
  <si>
    <t>Children aged 7-15 in school</t>
  </si>
  <si>
    <t>Expected years of education of oldest child</t>
  </si>
  <si>
    <t>Food consumption per ad. equiv. monthly</t>
  </si>
  <si>
    <t>B.5.1 Adults in the household cut portion sizes or skipped meals because there w</t>
  </si>
  <si>
    <t>Value of tools (productive assets)</t>
  </si>
  <si>
    <t>Livestock revenue last 12 months</t>
  </si>
  <si>
    <t>Total savings stock</t>
  </si>
  <si>
    <t>Happiest life (Cantril Ladder 1-10)</t>
  </si>
  <si>
    <t>Aspirations index</t>
  </si>
  <si>
    <t>Frequent non-food (1m recall) per ad. equiv.</t>
  </si>
  <si>
    <t>B.5.4 Adults in the household went for a whole day without eating because there</t>
  </si>
  <si>
    <t>Value of durable assets excluding tools (non-productive assets)</t>
  </si>
  <si>
    <t>Crop revenue last 12 months</t>
  </si>
  <si>
    <t>Nonfood consumption (12m recall) per ad. equiv. monthly</t>
  </si>
  <si>
    <t>B.5.2 Children in the household cut portion sizes or skipped meals because there</t>
  </si>
  <si>
    <t>Value of livestock (not robust to ANCOVA)</t>
  </si>
  <si>
    <t>Wage revenue last 12 months</t>
  </si>
  <si>
    <t>B.5.5 Children in the household went for a whole day without eating because ther</t>
  </si>
  <si>
    <t>Value of tolls + livestock assets</t>
  </si>
  <si>
    <t>Non-farm enterprises revenue last 12 months</t>
  </si>
  <si>
    <t>Ultra poor Ethiopia</t>
  </si>
  <si>
    <t>2014 USD PPP</t>
  </si>
  <si>
    <t>36 months</t>
  </si>
  <si>
    <t>Total consumption per capita, month ETH</t>
  </si>
  <si>
    <t>Everyone in the household gets enough food every day</t>
  </si>
  <si>
    <t>Total assets value</t>
  </si>
  <si>
    <t xml:space="preserve">Household
livestock
revenue,
month
</t>
  </si>
  <si>
    <t>Total amount borrowed, last 12 months</t>
  </si>
  <si>
    <t>Total amount
deposited in
savings, last month</t>
  </si>
  <si>
    <t>Total savings</t>
  </si>
  <si>
    <t>Total minutes
spent on
productive
activities in
last day. Ethiopia</t>
  </si>
  <si>
    <t>Food consumption per capita, month ETH</t>
  </si>
  <si>
    <t>No adluts skipped meals</t>
  </si>
  <si>
    <t>Productive assets value</t>
  </si>
  <si>
    <t>Household
agricultural
income, month</t>
  </si>
  <si>
    <t>Nonfood consumption per capita, month ETH</t>
  </si>
  <si>
    <t>No one in the household went a whole day without food</t>
  </si>
  <si>
    <t>Household assets value</t>
  </si>
  <si>
    <t xml:space="preserve">Household
Non-farm
Microenterprise
Income, month
</t>
  </si>
  <si>
    <t>Durable good expenditure per capita, month ETH</t>
  </si>
  <si>
    <t>No children skipped meals</t>
  </si>
  <si>
    <t>Household
Income from
Paid Labor,
monthly</t>
  </si>
  <si>
    <t>Everyone in
the household
regularly eats
two meals per
day</t>
  </si>
  <si>
    <t>Ultra poor pooled</t>
  </si>
  <si>
    <t>Total consumption per capita, month POOLED</t>
  </si>
  <si>
    <t>Total minutes
spent on
productive
activities in
last day. Pooled</t>
  </si>
  <si>
    <t>Food consumption per capita, month POOLED</t>
  </si>
  <si>
    <t>Nonfood consumption per capita, month POOLED</t>
  </si>
  <si>
    <t>Durable good expenditure per capita, month POOLED</t>
  </si>
  <si>
    <t>Ultra poor Ethiopia 7 years</t>
  </si>
  <si>
    <t xml:space="preserve">Total minutes spent on productive activities (on average last 48 hours). </t>
  </si>
  <si>
    <t xml:space="preserve">Orkin et al asp arm
</t>
  </si>
  <si>
    <t>Education aspirations (random child)</t>
  </si>
  <si>
    <t>Education expectations (random child)</t>
  </si>
  <si>
    <t>Total expenditure on education in the current and preceding school year for all school-aged members divided by school-aged members</t>
  </si>
  <si>
    <t>Total consumption/hh size, month
[scaled to month by dividing by 12]</t>
  </si>
  <si>
    <t>Value of non-land assets (2018 USD PPP)</t>
  </si>
  <si>
    <t>Household agricultural revenue, annual/12</t>
  </si>
  <si>
    <t>[Days of work in recall period * 8 hours/day * 60 mins]/recall period, adjusted for number of above 16 household members
[recall period for agri is recent long rains season * 1.5 to get annual figure, for all other this is 4 weeks]</t>
  </si>
  <si>
    <t>Education aspirations (eldest child)</t>
  </si>
  <si>
    <t>Education expectations (eldestchild)</t>
  </si>
  <si>
    <t>Education expenditure (6-13)</t>
  </si>
  <si>
    <t>Food consumption/hh size, month
- 7 day recall period scaled using Beegle (2012) approach
[scaled to month by dividing by 12]</t>
  </si>
  <si>
    <t>Value of non-land non-loan assets (2018 USD PPP)</t>
  </si>
  <si>
    <t>Household livestock revenue, annual/12</t>
  </si>
  <si>
    <t>Education expenditure (14-20)</t>
  </si>
  <si>
    <t>Non-food consumption/hh size, month
- non-food non-durable has 30 day recall period scaled using Beegle (2012)
[scaled to month by dividing by 12]</t>
  </si>
  <si>
    <t>Durable household assets (2018 PPP)</t>
  </si>
  <si>
    <t>Household non-farm microenterprise revenue, annual/12</t>
  </si>
  <si>
    <t>Education expenditure total (6-20)</t>
  </si>
  <si>
    <t>Durable goods expenditure/hh size, month
- 12 month recall period
[scaled to month by dividing by 12]</t>
  </si>
  <si>
    <t>Sum of productive enterprise asstes, livestock and agricultural tools (2018 PPP)</t>
  </si>
  <si>
    <t xml:space="preserve">Orkin et al cash arm
</t>
  </si>
  <si>
    <t>Blattman cbt only</t>
  </si>
  <si>
    <t>USD ??</t>
  </si>
  <si>
    <t>12-13 months</t>
  </si>
  <si>
    <t>Consumption, past two weeks USD</t>
  </si>
  <si>
    <t>Durable consumption assets, z-score</t>
  </si>
  <si>
    <t>Weekly earnings in past two weeks USD</t>
  </si>
  <si>
    <t>Saving stock (USD)</t>
  </si>
  <si>
    <t xml:space="preserve">Hours/week of work in past month </t>
  </si>
  <si>
    <t>Value of business assets (USD)</t>
  </si>
  <si>
    <t>Blattman cash only</t>
  </si>
  <si>
    <t>10 years</t>
  </si>
  <si>
    <t>Profit 7d average</t>
  </si>
  <si>
    <t>Saving stock (USD, capped 99th)</t>
  </si>
  <si>
    <t>Hours/week of work in past 7D</t>
  </si>
  <si>
    <t>Summary index of subjective well being (z-score) (10 y follow up)</t>
  </si>
  <si>
    <t>Business stock (USD, capped at 99th)</t>
  </si>
  <si>
    <t>Profit 7 d average</t>
  </si>
  <si>
    <t>John / Orkin visualisation– JEEA paper</t>
  </si>
  <si>
    <t>KES 2020</t>
  </si>
  <si>
    <t>30-36 months</t>
  </si>
  <si>
    <t>Index of investment in children's education (z-score). (10-12 weeks)</t>
  </si>
  <si>
    <t>Earnings, cash and in-kind, last 7 days</t>
  </si>
  <si>
    <t xml:space="preserve">Amount saved regularly (per
week, KES)
</t>
  </si>
  <si>
    <t>Total saving balance (KES)</t>
  </si>
  <si>
    <t>Total hours of work [last
3 months/ last 7 days]</t>
  </si>
  <si>
    <t>Indicator: amount saved
regularly is positive</t>
  </si>
  <si>
    <t>Baranov</t>
  </si>
  <si>
    <t>PKR 2013</t>
  </si>
  <si>
    <t>7 years</t>
  </si>
  <si>
    <t>Expected grade attainment (no controls)</t>
  </si>
  <si>
    <t>Monthly expenditure on eduction (ln) (No controls)</t>
  </si>
  <si>
    <t>Husband monthly income (ln) (7y)</t>
  </si>
  <si>
    <t>Mother’s income (100s PKR)</t>
  </si>
  <si>
    <t>Beaman et al 2012</t>
  </si>
  <si>
    <t xml:space="preserve">3/4 years (second researvation) - 8/9 years (first reservation) </t>
  </si>
  <si>
    <t>Wishes child to graduate or get higher education (normalized) (Twice reserve, girls)</t>
  </si>
  <si>
    <t>Grade completed (twice reserved, girls)</t>
  </si>
  <si>
    <t>Education Normalized Average</t>
  </si>
  <si>
    <t>Riley 2024</t>
  </si>
  <si>
    <t>NA</t>
  </si>
  <si>
    <t>1-2 months</t>
  </si>
  <si>
    <t>Stays in school until the end of S6</t>
  </si>
  <si>
    <t>Macours Vakis 2009</t>
  </si>
  <si>
    <t>9 months</t>
  </si>
  <si>
    <t>Strong positive excpectations about the future</t>
  </si>
  <si>
    <t>Lugeba 2021</t>
  </si>
  <si>
    <t>6 months</t>
  </si>
  <si>
    <t>Ambition (Respondent strongly agrees with the statement ‘If I try hard, I can (role models treatment) 
improve my situation in life’
)</t>
  </si>
  <si>
    <t>0.008 (p-value)</t>
  </si>
  <si>
    <t xml:space="preserve">Total income (Total income earned by respondent from all activities) (role models treatment) </t>
  </si>
  <si>
    <t>0.307 (p-value)</t>
  </si>
  <si>
    <t xml:space="preserve">Time spent working in own enterprises (role models) (days in an average week) (role models treatment) </t>
  </si>
  <si>
    <t>0.012 (p-value)</t>
  </si>
  <si>
    <t>Rojas Valdes 2021</t>
  </si>
  <si>
    <t>1 month</t>
  </si>
  <si>
    <t>Aspirations Index</t>
  </si>
  <si>
    <t>Log of savings</t>
  </si>
  <si>
    <t>Business hours worked</t>
  </si>
  <si>
    <t>1 year</t>
  </si>
  <si>
    <t>Aspirations</t>
  </si>
  <si>
    <t>Batista Seither 2019</t>
  </si>
  <si>
    <t>Having a goal (video treatment) (6 months)</t>
  </si>
  <si>
    <t>Bank savings</t>
  </si>
  <si>
    <t>Workdays per week (video treatment) (pooled)</t>
  </si>
  <si>
    <t>Workdays per week (video treatment) (one year effect)</t>
  </si>
  <si>
    <t>Workdays per week (video treatment) (6 months effect)</t>
  </si>
  <si>
    <t>Cecchi et al. 2022</t>
  </si>
  <si>
    <t>3 months</t>
  </si>
  <si>
    <t>Aspirations index (standardized to the mean and SD of control group at baseline)</t>
  </si>
  <si>
    <t>All monetary values are converted to 2016 PPP USD</t>
  </si>
  <si>
    <t>Variable def</t>
  </si>
  <si>
    <t>Total consumption per capita, month</t>
  </si>
  <si>
    <t>Total minutes
spent on
productive
activities in
last day</t>
  </si>
  <si>
    <t>Food consumption per capita, month</t>
  </si>
  <si>
    <t>Productive assets value (livestock + durable)</t>
  </si>
  <si>
    <t>Nonfood consumption per capita, month</t>
  </si>
  <si>
    <t>Durable good expenditure per capita, month</t>
  </si>
  <si>
    <t>Everyone in the household
regularly eats two meals per
day</t>
  </si>
  <si>
    <t>Monthly expenditure on eduction (ln) (no controls)</t>
  </si>
  <si>
    <t>Husband monthly income</t>
  </si>
  <si>
    <t>Country</t>
  </si>
  <si>
    <t>CPI</t>
  </si>
  <si>
    <t>Exchange rate</t>
  </si>
  <si>
    <t>03/12-05/13</t>
  </si>
  <si>
    <t>03/21-05/22</t>
  </si>
  <si>
    <t>2016 (Not scaled)</t>
  </si>
  <si>
    <t>Sources</t>
  </si>
  <si>
    <t>United States</t>
  </si>
  <si>
    <t>https://data.worldbank.org/indicator/FP.CPI.TOTL?locations=US-KE-PK</t>
  </si>
  <si>
    <t>Kenya</t>
  </si>
  <si>
    <t>https://databank.worldbank.org/source/world-development-indicators</t>
  </si>
  <si>
    <t>Pakistan</t>
  </si>
  <si>
    <r>
      <rPr>
        <u/>
        <sz val="10"/>
        <color rgb="FF1155CC"/>
        <rFont val="Arial"/>
      </rPr>
      <t xml:space="preserve">https://tradingeconomics.com/united-states/consumer-price-index-cpi </t>
    </r>
    <r>
      <rPr>
        <sz val="10"/>
        <color rgb="FF000000"/>
        <rFont val="Arial"/>
        <scheme val="minor"/>
      </rPr>
      <t>(US Bureau of Labour Statistics)</t>
    </r>
  </si>
  <si>
    <t>field</t>
  </si>
  <si>
    <t>subfield</t>
  </si>
  <si>
    <t>varname</t>
  </si>
  <si>
    <t>paper_varname</t>
  </si>
  <si>
    <t>paper</t>
  </si>
  <si>
    <t>var_def</t>
  </si>
  <si>
    <t>endline</t>
  </si>
  <si>
    <t>currency</t>
  </si>
  <si>
    <t>controlmean_end</t>
  </si>
  <si>
    <t>controlsd_end</t>
  </si>
  <si>
    <t>b_treatment_end</t>
  </si>
  <si>
    <t>se_treatment_end</t>
  </si>
  <si>
    <t>beaman_2012</t>
  </si>
  <si>
    <t>REMOVED</t>
  </si>
  <si>
    <t>eatt_easp</t>
  </si>
  <si>
    <t>ethiopia_aspirations_2024</t>
  </si>
  <si>
    <t>Ethiopia aspirations 2024</t>
  </si>
  <si>
    <t>eatt_riley</t>
  </si>
  <si>
    <t>riley2024</t>
  </si>
  <si>
    <t>eatt_beam</t>
  </si>
  <si>
    <t>na</t>
  </si>
  <si>
    <t>Education</t>
  </si>
  <si>
    <t>eexp_easp</t>
  </si>
  <si>
    <t>eexp_jork</t>
  </si>
  <si>
    <t>johnorkin_2022</t>
  </si>
  <si>
    <t>John and Orkin 2022</t>
  </si>
  <si>
    <t>eexp_brnv</t>
  </si>
  <si>
    <t>baranov</t>
  </si>
  <si>
    <t>Monthly expenditure on eduction (ln)</t>
  </si>
  <si>
    <t>eexp_oasp</t>
  </si>
  <si>
    <t>orkin_asp_2014</t>
  </si>
  <si>
    <t>Orkin et al 2014 aspirations</t>
  </si>
  <si>
    <t>educational</t>
  </si>
  <si>
    <t>USD 2018</t>
  </si>
  <si>
    <t>17 months</t>
  </si>
  <si>
    <t>orkin_cash_2014</t>
  </si>
  <si>
    <t>Orkin et al 2014 cash</t>
  </si>
  <si>
    <t>ethiopia_ultrapoor_2015</t>
  </si>
  <si>
    <t>Ethiopia ultra poor 2015</t>
  </si>
  <si>
    <t>USD 2014</t>
  </si>
  <si>
    <t>blattman_cbt_2017</t>
  </si>
  <si>
    <t>Blattman 2017 cbt (EL 1 year)</t>
  </si>
  <si>
    <t>12/13 months</t>
  </si>
  <si>
    <t>USD 2013</t>
  </si>
  <si>
    <t>blattman_cash_2017</t>
  </si>
  <si>
    <t>blattman_cbt_2023</t>
  </si>
  <si>
    <t>USD 2022</t>
  </si>
  <si>
    <t>No adults skipped meals</t>
  </si>
  <si>
    <t>Everyone in the household regularly eats two meals per day</t>
  </si>
  <si>
    <t>asset_easp_tot</t>
  </si>
  <si>
    <t>USD 2016</t>
  </si>
  <si>
    <t>asset_easp_prod</t>
  </si>
  <si>
    <t>ethiopia_aspirations_2024_tools</t>
  </si>
  <si>
    <t>Ethiopia aspirations 2024 (tools)</t>
  </si>
  <si>
    <t>Durable assets</t>
  </si>
  <si>
    <t>asset_easp_dur</t>
  </si>
  <si>
    <t>asset_easp_live</t>
  </si>
  <si>
    <t>ethiopia_aspirations_2024_lvstck</t>
  </si>
  <si>
    <t>Ethiopia aspirations 2024 (livestock)</t>
  </si>
  <si>
    <t>Productive assets</t>
  </si>
  <si>
    <t>asset_easp_com</t>
  </si>
  <si>
    <t>Value of productive assets (livestocks and tools)</t>
  </si>
  <si>
    <t>asset_oasp_nl</t>
  </si>
  <si>
    <t>asset_oasp_nlnlo</t>
  </si>
  <si>
    <t>asset_oasp_dur</t>
  </si>
  <si>
    <t>asset_oasp_prod</t>
  </si>
  <si>
    <t>asset_ocash_nl</t>
  </si>
  <si>
    <t>asset_ocash_nlnlo</t>
  </si>
  <si>
    <t>asset_ocash_dur</t>
  </si>
  <si>
    <t>asset_ocash_prod</t>
  </si>
  <si>
    <t>asset_eup_tot</t>
  </si>
  <si>
    <t>asset_eup_prod</t>
  </si>
  <si>
    <t>asset_eup_hou</t>
  </si>
  <si>
    <t>asset_pup_tot</t>
  </si>
  <si>
    <t>pooled_ultrapoor_2015</t>
  </si>
  <si>
    <t>Pooled ultra poor 2015</t>
  </si>
  <si>
    <t>asset_pup_prod</t>
  </si>
  <si>
    <t>asset_pup_hou</t>
  </si>
  <si>
    <t>asset_eup7_tot</t>
  </si>
  <si>
    <t>ethiopia_ultrapoor_2024</t>
  </si>
  <si>
    <t>Ethiopia ultra poor 2024</t>
  </si>
  <si>
    <t>USD 2021</t>
  </si>
  <si>
    <t>asset_eup7_prod</t>
  </si>
  <si>
    <t>asset_eup7_hou</t>
  </si>
  <si>
    <t>asset_bcbt_conz</t>
  </si>
  <si>
    <t>asset_bcbt_bus</t>
  </si>
  <si>
    <t>asset_bcas_dur</t>
  </si>
  <si>
    <t>Blattman 2017 cash (EL 1 year)</t>
  </si>
  <si>
    <t>asset_bcas_bus</t>
  </si>
  <si>
    <t>Gross revenue</t>
  </si>
  <si>
    <t>rev_easp_gros</t>
  </si>
  <si>
    <t>Livestock revenue</t>
  </si>
  <si>
    <t>rev_easp_live</t>
  </si>
  <si>
    <t>Crop revenue</t>
  </si>
  <si>
    <t>rev_easp_crop</t>
  </si>
  <si>
    <t>Wage revenue</t>
  </si>
  <si>
    <t>rev_easp_wage</t>
  </si>
  <si>
    <t>Non-farm enterprise revenue</t>
  </si>
  <si>
    <t>rev_easp_nfre</t>
  </si>
  <si>
    <t>rev_oasp_harev</t>
  </si>
  <si>
    <t>rev_oasp_hlrev</t>
  </si>
  <si>
    <t>rev_oasp_nfmr</t>
  </si>
  <si>
    <t>rev_ocas_harev</t>
  </si>
  <si>
    <t>rev_ocas_hlrev</t>
  </si>
  <si>
    <t>rev_ocas_nfmr</t>
  </si>
  <si>
    <t>rev_eup_live</t>
  </si>
  <si>
    <t>Household livestock revenue, month</t>
  </si>
  <si>
    <t>rev_eup_hain</t>
  </si>
  <si>
    <t>Household agricultural income, month</t>
  </si>
  <si>
    <t>rev_eup_hnre</t>
  </si>
  <si>
    <t>Household Non-farm Microenterprise Income, month</t>
  </si>
  <si>
    <t>rev_eup_hipl</t>
  </si>
  <si>
    <t>Household Income from Paid Labor, monthly</t>
  </si>
  <si>
    <t>rev_bcbt_wear</t>
  </si>
  <si>
    <t>rev_bcas_wear</t>
  </si>
  <si>
    <t>Blattman 2017 cash(EL 1 year)</t>
  </si>
  <si>
    <t>rev_bcbt_prof</t>
  </si>
  <si>
    <t>rev_bcas_prof</t>
  </si>
  <si>
    <t>blattman_cash_2023</t>
  </si>
  <si>
    <t>rev_jork_earn</t>
  </si>
  <si>
    <t>rev_bar_hinc</t>
  </si>
  <si>
    <t>rev_beam_minc</t>
  </si>
  <si>
    <t>Total amount deposited in savings, last month</t>
  </si>
  <si>
    <t xml:space="preserve">Amount saved regularly (per week, KES)
</t>
  </si>
  <si>
    <t>Indicator: amount saved regularly is positive</t>
  </si>
  <si>
    <t>Minutes worked daily per household</t>
  </si>
  <si>
    <t>work_easp_mwd</t>
  </si>
  <si>
    <t>work_oasp_mwd</t>
  </si>
  <si>
    <t>work_ocash_mwd</t>
  </si>
  <si>
    <t>work_eup_mwd</t>
  </si>
  <si>
    <t>Total minutes spent on productive activities in last day</t>
  </si>
  <si>
    <t>work_pup_mwd</t>
  </si>
  <si>
    <t>work_eup7_mwd</t>
  </si>
  <si>
    <t>Total minutes spent on productive activities (on average last 48 hours).</t>
  </si>
  <si>
    <t>work_bcbt_mwd</t>
  </si>
  <si>
    <t>work_bcash_mwd</t>
  </si>
  <si>
    <t>work_bcbt23_mwd</t>
  </si>
  <si>
    <t>Blattman 2023 cbt (EL 10 years)</t>
  </si>
  <si>
    <t>Hours/week of work in past 7 days</t>
  </si>
  <si>
    <t>work_bcash23_mwd</t>
  </si>
  <si>
    <t>Blattman 2023 cash (EL 10 years)</t>
  </si>
  <si>
    <t>work_jork_mwd</t>
  </si>
  <si>
    <t>Total hours of work [last 3 months/ last 7 days]</t>
  </si>
  <si>
    <t>work_lug</t>
  </si>
  <si>
    <t>lugeba</t>
  </si>
  <si>
    <t>Lugeba</t>
  </si>
  <si>
    <t>work_bat</t>
  </si>
  <si>
    <t>rojas_1y</t>
  </si>
  <si>
    <t>Rojas</t>
  </si>
  <si>
    <t>work_cec</t>
  </si>
  <si>
    <t>batista</t>
  </si>
  <si>
    <t>Batista</t>
  </si>
  <si>
    <t>Workdays per week (video treatment) (one year)</t>
  </si>
  <si>
    <t xml:space="preserve">Summary index of subjective well being (z-score) </t>
  </si>
  <si>
    <t>asp_easp_yod</t>
  </si>
  <si>
    <t>asp_bea_wcg</t>
  </si>
  <si>
    <t>asp_mac_spef</t>
  </si>
  <si>
    <t>macours_2009</t>
  </si>
  <si>
    <t>asp_easp_ai</t>
  </si>
  <si>
    <t>Expected education</t>
  </si>
  <si>
    <t>eee_easp</t>
  </si>
  <si>
    <t>eee_bara</t>
  </si>
  <si>
    <t>eee_oasp</t>
  </si>
  <si>
    <t>Expected education of eldest child</t>
  </si>
  <si>
    <t>asp_luge</t>
  </si>
  <si>
    <t>asp_roj_oy</t>
  </si>
  <si>
    <t>asp_bat</t>
  </si>
  <si>
    <t>asp_cec</t>
  </si>
  <si>
    <t>cecchi</t>
  </si>
  <si>
    <t>Cecchi</t>
  </si>
  <si>
    <t>asp_oasp</t>
  </si>
  <si>
    <t>Aspired years of education of eldest child</t>
  </si>
  <si>
    <t>Value of tools + livestock assets</t>
  </si>
  <si>
    <t>Respondents daily minutes working</t>
  </si>
  <si>
    <t>respondent-level</t>
  </si>
  <si>
    <t>respondent</t>
  </si>
  <si>
    <t>work_easp_mwd_r</t>
  </si>
  <si>
    <t>work_oasp_mwd_r</t>
  </si>
  <si>
    <t>Respondents' daily minutes working</t>
  </si>
  <si>
    <t>Respondents' daily minutes working (Table A.4)</t>
  </si>
  <si>
    <t>asp_oasp_yod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</si>
</sst>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20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b/>
      <sz val="14"/>
      <color rgb="FF000000"/>
      <name val="Arial"/>
    </font>
    <font>
      <sz val="10"/>
      <name val="Arial"/>
    </font>
    <font>
      <b/>
      <sz val="10"/>
      <color theme="1"/>
      <name val="Arial"/>
      <scheme val="minor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rgb="FFFF0000"/>
      <name val="Arial"/>
      <scheme val="minor"/>
    </font>
    <font>
      <sz val="10"/>
      <color rgb="FF000000"/>
      <name val="Arial"/>
    </font>
    <font>
      <sz val="9"/>
      <color rgb="FF000000"/>
      <name val="&quot;Google Sans Mono&quot;"/>
    </font>
    <font>
      <sz val="9"/>
      <color theme="1"/>
      <name val="Arial"/>
      <scheme val="minor"/>
    </font>
    <font>
      <sz val="9"/>
      <color rgb="FF11A9CC"/>
      <name val="Arial"/>
      <scheme val="minor"/>
    </font>
    <font>
      <sz val="10"/>
      <color theme="1"/>
      <name val="Arial"/>
      <scheme val="minor"/>
    </font>
    <font>
      <sz val="16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1155CC"/>
      <name val="Arial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6" fillId="0" borderId="4" xfId="0" applyFont="1" applyBorder="1" applyAlignment="1">
      <alignment wrapText="1"/>
    </xf>
    <xf numFmtId="0" fontId="7" fillId="2" borderId="0" xfId="0" applyFont="1" applyFill="1"/>
    <xf numFmtId="0" fontId="7" fillId="2" borderId="0" xfId="0" applyFont="1" applyFill="1" applyAlignment="1">
      <alignment wrapText="1"/>
    </xf>
    <xf numFmtId="0" fontId="8" fillId="2" borderId="0" xfId="0" applyFont="1" applyFill="1"/>
    <xf numFmtId="0" fontId="9" fillId="2" borderId="0" xfId="0" applyFont="1" applyFill="1"/>
    <xf numFmtId="0" fontId="9" fillId="2" borderId="0" xfId="0" applyFont="1" applyFill="1" applyAlignment="1">
      <alignment horizontal="right"/>
    </xf>
    <xf numFmtId="0" fontId="7" fillId="3" borderId="0" xfId="0" applyFont="1" applyFill="1"/>
    <xf numFmtId="0" fontId="9" fillId="3" borderId="0" xfId="0" applyFont="1" applyFill="1"/>
    <xf numFmtId="0" fontId="7" fillId="3" borderId="0" xfId="0" applyFont="1" applyFill="1" applyAlignment="1">
      <alignment wrapText="1"/>
    </xf>
    <xf numFmtId="0" fontId="7" fillId="4" borderId="0" xfId="0" applyFont="1" applyFill="1"/>
    <xf numFmtId="0" fontId="7" fillId="4" borderId="0" xfId="0" applyFont="1" applyFill="1" applyAlignment="1">
      <alignment wrapText="1"/>
    </xf>
    <xf numFmtId="0" fontId="7" fillId="5" borderId="0" xfId="0" applyFont="1" applyFill="1"/>
    <xf numFmtId="0" fontId="7" fillId="5" borderId="0" xfId="0" applyFont="1" applyFill="1" applyAlignment="1">
      <alignment wrapText="1"/>
    </xf>
    <xf numFmtId="0" fontId="7" fillId="6" borderId="0" xfId="0" applyFont="1" applyFill="1"/>
    <xf numFmtId="0" fontId="7" fillId="6" borderId="0" xfId="0" applyFont="1" applyFill="1" applyAlignment="1">
      <alignment wrapText="1"/>
    </xf>
    <xf numFmtId="0" fontId="9" fillId="7" borderId="0" xfId="0" applyFont="1" applyFill="1" applyAlignment="1">
      <alignment horizontal="left" wrapText="1"/>
    </xf>
    <xf numFmtId="0" fontId="7" fillId="7" borderId="0" xfId="0" applyFont="1" applyFill="1"/>
    <xf numFmtId="0" fontId="7" fillId="7" borderId="0" xfId="0" applyFont="1" applyFill="1" applyAlignment="1">
      <alignment wrapText="1"/>
    </xf>
    <xf numFmtId="0" fontId="9" fillId="7" borderId="0" xfId="0" applyFont="1" applyFill="1"/>
    <xf numFmtId="0" fontId="9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9" fillId="0" borderId="0" xfId="0" applyFont="1" applyAlignment="1">
      <alignment horizontal="left" wrapText="1"/>
    </xf>
    <xf numFmtId="0" fontId="7" fillId="2" borderId="0" xfId="0" applyFont="1" applyFill="1" applyAlignment="1">
      <alignment vertical="center"/>
    </xf>
    <xf numFmtId="0" fontId="7" fillId="8" borderId="0" xfId="0" applyFont="1" applyFill="1"/>
    <xf numFmtId="0" fontId="7" fillId="9" borderId="0" xfId="0" applyFont="1" applyFill="1"/>
    <xf numFmtId="0" fontId="1" fillId="0" borderId="0" xfId="0" applyFont="1"/>
    <xf numFmtId="0" fontId="7" fillId="10" borderId="0" xfId="0" applyFont="1" applyFill="1"/>
    <xf numFmtId="0" fontId="9" fillId="10" borderId="0" xfId="0" applyFont="1" applyFill="1"/>
    <xf numFmtId="0" fontId="10" fillId="10" borderId="0" xfId="0" applyFont="1" applyFill="1"/>
    <xf numFmtId="0" fontId="7" fillId="11" borderId="0" xfId="0" applyFont="1" applyFill="1"/>
    <xf numFmtId="0" fontId="7" fillId="11" borderId="0" xfId="0" applyFont="1" applyFill="1" applyAlignment="1">
      <alignment wrapText="1"/>
    </xf>
    <xf numFmtId="0" fontId="11" fillId="11" borderId="0" xfId="0" applyFont="1" applyFill="1"/>
    <xf numFmtId="0" fontId="11" fillId="0" borderId="0" xfId="0" applyFont="1"/>
    <xf numFmtId="0" fontId="12" fillId="0" borderId="0" xfId="0" applyFont="1"/>
    <xf numFmtId="0" fontId="10" fillId="7" borderId="0" xfId="0" applyFont="1" applyFill="1"/>
    <xf numFmtId="0" fontId="0" fillId="11" borderId="0" xfId="0" applyFill="1"/>
    <xf numFmtId="0" fontId="13" fillId="0" borderId="0" xfId="0" applyFont="1"/>
    <xf numFmtId="0" fontId="10" fillId="11" borderId="0" xfId="0" applyFont="1" applyFill="1"/>
    <xf numFmtId="0" fontId="7" fillId="12" borderId="0" xfId="0" applyFont="1" applyFill="1"/>
    <xf numFmtId="164" fontId="7" fillId="0" borderId="0" xfId="0" applyNumberFormat="1" applyFont="1"/>
    <xf numFmtId="0" fontId="7" fillId="13" borderId="0" xfId="0" applyFont="1" applyFill="1"/>
    <xf numFmtId="164" fontId="15" fillId="0" borderId="0" xfId="0" applyNumberFormat="1" applyFont="1" applyAlignment="1">
      <alignment horizontal="right"/>
    </xf>
    <xf numFmtId="3" fontId="7" fillId="0" borderId="0" xfId="0" applyNumberFormat="1" applyFont="1"/>
    <xf numFmtId="0" fontId="15" fillId="0" borderId="0" xfId="0" applyFont="1"/>
    <xf numFmtId="0" fontId="15" fillId="0" borderId="0" xfId="0" applyFont="1" applyAlignment="1">
      <alignment horizontal="right"/>
    </xf>
    <xf numFmtId="3" fontId="15" fillId="0" borderId="0" xfId="0" applyNumberFormat="1" applyFont="1" applyAlignment="1">
      <alignment horizontal="right"/>
    </xf>
    <xf numFmtId="0" fontId="17" fillId="0" borderId="0" xfId="0" applyFont="1"/>
    <xf numFmtId="0" fontId="18" fillId="11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5" fillId="3" borderId="0" xfId="0" applyFont="1" applyFill="1" applyAlignment="1">
      <alignment horizontal="right"/>
    </xf>
    <xf numFmtId="0" fontId="15" fillId="3" borderId="0" xfId="0" applyFont="1" applyFill="1" applyAlignment="1">
      <alignment wrapText="1"/>
    </xf>
    <xf numFmtId="0" fontId="15" fillId="3" borderId="0" xfId="0" applyFont="1" applyFill="1"/>
    <xf numFmtId="0" fontId="7" fillId="14" borderId="0" xfId="0" applyFont="1" applyFill="1"/>
    <xf numFmtId="0" fontId="9" fillId="11" borderId="0" xfId="0" applyFont="1" applyFill="1" applyAlignment="1">
      <alignment horizontal="left"/>
    </xf>
    <xf numFmtId="0" fontId="18" fillId="6" borderId="0" xfId="0" applyFont="1" applyFill="1" applyAlignment="1">
      <alignment horizontal="center"/>
    </xf>
    <xf numFmtId="0" fontId="13" fillId="6" borderId="0" xfId="0" applyFont="1" applyFill="1"/>
    <xf numFmtId="0" fontId="9" fillId="6" borderId="0" xfId="0" applyFont="1" applyFill="1" applyAlignment="1">
      <alignment horizontal="left"/>
    </xf>
    <xf numFmtId="0" fontId="18" fillId="7" borderId="0" xfId="0" applyFont="1" applyFill="1" applyAlignment="1">
      <alignment horizontal="center"/>
    </xf>
    <xf numFmtId="0" fontId="15" fillId="7" borderId="0" xfId="0" applyFont="1" applyFill="1"/>
    <xf numFmtId="0" fontId="13" fillId="15" borderId="0" xfId="0" applyFont="1" applyFill="1" applyAlignment="1">
      <alignment horizontal="center"/>
    </xf>
    <xf numFmtId="0" fontId="7" fillId="15" borderId="0" xfId="0" applyFont="1" applyFill="1"/>
    <xf numFmtId="0" fontId="13" fillId="15" borderId="0" xfId="0" applyFont="1" applyFill="1"/>
    <xf numFmtId="0" fontId="15" fillId="15" borderId="0" xfId="0" applyFont="1" applyFill="1" applyAlignment="1">
      <alignment wrapText="1"/>
    </xf>
    <xf numFmtId="0" fontId="15" fillId="15" borderId="0" xfId="0" applyFont="1" applyFill="1"/>
    <xf numFmtId="0" fontId="18" fillId="15" borderId="0" xfId="0" applyFont="1" applyFill="1" applyAlignment="1">
      <alignment horizontal="center"/>
    </xf>
    <xf numFmtId="0" fontId="7" fillId="3" borderId="0" xfId="0" applyFont="1" applyFill="1" applyAlignment="1">
      <alignment vertical="center"/>
    </xf>
    <xf numFmtId="0" fontId="0" fillId="0" borderId="0" xfId="0"/>
    <xf numFmtId="0" fontId="7" fillId="8" borderId="0" xfId="0" applyFont="1" applyFill="1" applyAlignment="1">
      <alignment vertical="center"/>
    </xf>
    <xf numFmtId="0" fontId="9" fillId="5" borderId="0" xfId="0" applyFont="1" applyFill="1"/>
    <xf numFmtId="0" fontId="7" fillId="5" borderId="0" xfId="0" applyFont="1" applyFill="1"/>
    <xf numFmtId="0" fontId="9" fillId="6" borderId="0" xfId="0" applyFont="1" applyFill="1" applyAlignment="1">
      <alignment horizontal="left" wrapText="1"/>
    </xf>
    <xf numFmtId="0" fontId="7" fillId="6" borderId="0" xfId="0" applyFont="1" applyFill="1"/>
    <xf numFmtId="0" fontId="1" fillId="0" borderId="1" xfId="0" applyFont="1" applyBorder="1" applyAlignment="1">
      <alignment horizontal="center" wrapText="1"/>
    </xf>
    <xf numFmtId="0" fontId="3" fillId="0" borderId="2" xfId="0" applyFont="1" applyBorder="1"/>
    <xf numFmtId="0" fontId="3" fillId="0" borderId="3" xfId="0" applyFont="1" applyBorder="1"/>
    <xf numFmtId="0" fontId="2" fillId="0" borderId="1" xfId="0" applyFont="1" applyBorder="1" applyAlignment="1">
      <alignment horizontal="center" wrapText="1"/>
    </xf>
    <xf numFmtId="0" fontId="14" fillId="0" borderId="0" xfId="0" applyFont="1" applyAlignment="1">
      <alignment horizontal="center" vertical="center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54</xdr:row>
      <xdr:rowOff>38100</xdr:rowOff>
    </xdr:from>
    <xdr:ext cx="2647950" cy="28670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iulio Schinaia" id="{D9355563-0785-4AE7-A68F-623A4B280289}" userId="S::gschinaia@UCHICAGO.EDU::fecf103c-2581-44b7-aa6d-9e0ea1870e1e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5" dT="2025-04-09T15:51:13.59" personId="{D9355563-0785-4AE7-A68F-623A4B280289}" id="{30F12977-7D90-458C-AC9A-8F30E9FD0DD6}">
    <text>To remove a variable make the cell in the column field ‘empty’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tradingeconomics.com/united-states/consumer-price-index-cpi" TargetMode="External"/><Relationship Id="rId2" Type="http://schemas.openxmlformats.org/officeDocument/2006/relationships/hyperlink" Target="https://databank.worldbank.org/source/world-development-indicators" TargetMode="External"/><Relationship Id="rId1" Type="http://schemas.openxmlformats.org/officeDocument/2006/relationships/hyperlink" Target="https://data.worldbank.org/indicator/FP.CPI.TOTL?locations=US-KE-PK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21DA5-B962-4626-8D3D-0B1A269297D0}">
  <sheetPr>
    <outlinePr summaryBelow="0" summaryRight="0"/>
  </sheetPr>
  <dimension ref="A1:CB1034"/>
  <sheetViews>
    <sheetView workbookViewId="0">
      <pane xSplit="1" ySplit="2" topLeftCell="BD18" activePane="bottomRight" state="frozen"/>
      <selection pane="topRight" activeCell="B1" sqref="B1"/>
      <selection pane="bottomLeft" activeCell="A3" sqref="A3"/>
      <selection pane="bottomRight" activeCell="BJ23" sqref="BJ23"/>
    </sheetView>
  </sheetViews>
  <sheetFormatPr defaultColWidth="12.6640625" defaultRowHeight="15.75" customHeight="1"/>
  <cols>
    <col min="1" max="1" width="15.88671875" customWidth="1"/>
    <col min="2" max="2" width="21.109375" customWidth="1"/>
    <col min="3" max="3" width="10.88671875" customWidth="1"/>
    <col min="4" max="4" width="62.21875" customWidth="1"/>
    <col min="5" max="8" width="11.44140625" customWidth="1"/>
    <col min="9" max="9" width="19.77734375" customWidth="1"/>
    <col min="10" max="13" width="11.33203125" customWidth="1"/>
    <col min="14" max="14" width="12.21875" customWidth="1"/>
    <col min="15" max="18" width="11.21875" customWidth="1"/>
    <col min="19" max="19" width="22.21875" customWidth="1"/>
    <col min="20" max="23" width="15" customWidth="1"/>
    <col min="24" max="24" width="26.6640625" customWidth="1"/>
    <col min="25" max="28" width="13.6640625" customWidth="1"/>
    <col min="29" max="29" width="20.44140625" customWidth="1"/>
    <col min="30" max="33" width="13.77734375" customWidth="1"/>
    <col min="34" max="34" width="28" customWidth="1"/>
    <col min="35" max="38" width="8.77734375" customWidth="1"/>
    <col min="40" max="43" width="10.44140625" customWidth="1"/>
    <col min="45" max="48" width="18.33203125" customWidth="1"/>
    <col min="49" max="68" width="19.44140625" customWidth="1"/>
  </cols>
  <sheetData>
    <row r="1" spans="1:80" ht="33.75" customHeight="1">
      <c r="A1" s="1"/>
      <c r="B1" s="2"/>
      <c r="C1" s="3"/>
      <c r="D1" s="83" t="s">
        <v>0</v>
      </c>
      <c r="E1" s="81"/>
      <c r="F1" s="81"/>
      <c r="G1" s="81"/>
      <c r="H1" s="82"/>
      <c r="I1" s="83" t="s">
        <v>1</v>
      </c>
      <c r="J1" s="81"/>
      <c r="K1" s="81"/>
      <c r="L1" s="81"/>
      <c r="M1" s="82"/>
      <c r="N1" s="83" t="s">
        <v>2</v>
      </c>
      <c r="O1" s="81"/>
      <c r="P1" s="81"/>
      <c r="Q1" s="81"/>
      <c r="R1" s="82"/>
      <c r="S1" s="80" t="s">
        <v>3</v>
      </c>
      <c r="T1" s="81"/>
      <c r="U1" s="81"/>
      <c r="V1" s="81"/>
      <c r="W1" s="82"/>
      <c r="X1" s="80" t="s">
        <v>4</v>
      </c>
      <c r="Y1" s="81"/>
      <c r="Z1" s="81"/>
      <c r="AA1" s="81"/>
      <c r="AB1" s="82"/>
      <c r="AC1" s="80" t="s">
        <v>5</v>
      </c>
      <c r="AD1" s="81"/>
      <c r="AE1" s="81"/>
      <c r="AF1" s="81"/>
      <c r="AG1" s="82"/>
      <c r="AH1" s="80" t="s">
        <v>6</v>
      </c>
      <c r="AI1" s="81"/>
      <c r="AJ1" s="81"/>
      <c r="AK1" s="81"/>
      <c r="AL1" s="82"/>
      <c r="AM1" s="80" t="s">
        <v>7</v>
      </c>
      <c r="AN1" s="81"/>
      <c r="AO1" s="81"/>
      <c r="AP1" s="81"/>
      <c r="AQ1" s="82"/>
      <c r="AR1" s="80" t="s">
        <v>8</v>
      </c>
      <c r="AS1" s="81"/>
      <c r="AT1" s="81"/>
      <c r="AU1" s="81"/>
      <c r="AV1" s="82"/>
      <c r="AW1" s="80" t="s">
        <v>9</v>
      </c>
      <c r="AX1" s="81"/>
      <c r="AY1" s="81"/>
      <c r="AZ1" s="81"/>
      <c r="BA1" s="82"/>
      <c r="BB1" s="80" t="s">
        <v>10</v>
      </c>
      <c r="BC1" s="81"/>
      <c r="BD1" s="81"/>
      <c r="BE1" s="81"/>
      <c r="BF1" s="82"/>
      <c r="BG1" s="80" t="s">
        <v>11</v>
      </c>
      <c r="BH1" s="81"/>
      <c r="BI1" s="81"/>
      <c r="BJ1" s="81"/>
      <c r="BK1" s="82"/>
      <c r="BL1" s="80" t="s">
        <v>12</v>
      </c>
      <c r="BM1" s="81"/>
      <c r="BN1" s="81"/>
      <c r="BO1" s="81"/>
      <c r="BP1" s="82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79.2">
      <c r="A2" s="4"/>
      <c r="B2" s="5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18</v>
      </c>
      <c r="H2" s="6" t="s">
        <v>19</v>
      </c>
      <c r="I2" s="5" t="s">
        <v>20</v>
      </c>
      <c r="J2" s="6" t="s">
        <v>16</v>
      </c>
      <c r="K2" s="6" t="s">
        <v>17</v>
      </c>
      <c r="L2" s="5" t="s">
        <v>21</v>
      </c>
      <c r="M2" s="5" t="s">
        <v>22</v>
      </c>
      <c r="N2" s="6" t="s">
        <v>23</v>
      </c>
      <c r="O2" s="6" t="s">
        <v>16</v>
      </c>
      <c r="P2" s="6" t="s">
        <v>17</v>
      </c>
      <c r="Q2" s="6" t="s">
        <v>24</v>
      </c>
      <c r="R2" s="6" t="s">
        <v>25</v>
      </c>
      <c r="S2" s="4" t="s">
        <v>26</v>
      </c>
      <c r="T2" s="6" t="s">
        <v>16</v>
      </c>
      <c r="U2" s="6" t="s">
        <v>17</v>
      </c>
      <c r="V2" s="4" t="s">
        <v>27</v>
      </c>
      <c r="W2" s="4" t="s">
        <v>28</v>
      </c>
      <c r="X2" s="4" t="s">
        <v>29</v>
      </c>
      <c r="Y2" s="6" t="s">
        <v>16</v>
      </c>
      <c r="Z2" s="6" t="s">
        <v>17</v>
      </c>
      <c r="AA2" s="4" t="s">
        <v>30</v>
      </c>
      <c r="AB2" s="4" t="s">
        <v>31</v>
      </c>
      <c r="AC2" s="4" t="s">
        <v>32</v>
      </c>
      <c r="AD2" s="4" t="s">
        <v>16</v>
      </c>
      <c r="AE2" s="4" t="s">
        <v>17</v>
      </c>
      <c r="AF2" s="4" t="s">
        <v>33</v>
      </c>
      <c r="AG2" s="4" t="s">
        <v>34</v>
      </c>
      <c r="AH2" s="4" t="s">
        <v>35</v>
      </c>
      <c r="AI2" s="7" t="s">
        <v>16</v>
      </c>
      <c r="AJ2" s="7" t="s">
        <v>17</v>
      </c>
      <c r="AK2" s="4" t="s">
        <v>36</v>
      </c>
      <c r="AL2" s="4" t="s">
        <v>37</v>
      </c>
      <c r="AM2" s="4" t="s">
        <v>38</v>
      </c>
      <c r="AN2" s="4" t="s">
        <v>16</v>
      </c>
      <c r="AO2" s="4" t="s">
        <v>17</v>
      </c>
      <c r="AP2" s="4" t="s">
        <v>39</v>
      </c>
      <c r="AQ2" s="4" t="s">
        <v>40</v>
      </c>
      <c r="AR2" s="4" t="s">
        <v>41</v>
      </c>
      <c r="AS2" s="4" t="s">
        <v>42</v>
      </c>
      <c r="AT2" s="4" t="s">
        <v>17</v>
      </c>
      <c r="AU2" s="4" t="s">
        <v>43</v>
      </c>
      <c r="AV2" s="4" t="s">
        <v>44</v>
      </c>
      <c r="AW2" s="4" t="s">
        <v>45</v>
      </c>
      <c r="AX2" s="4"/>
      <c r="AY2" s="4"/>
      <c r="AZ2" s="4" t="s">
        <v>46</v>
      </c>
      <c r="BA2" s="4" t="s">
        <v>47</v>
      </c>
      <c r="BB2" s="4" t="s">
        <v>48</v>
      </c>
      <c r="BC2" s="4"/>
      <c r="BD2" s="4"/>
      <c r="BE2" s="4" t="s">
        <v>49</v>
      </c>
      <c r="BF2" s="4" t="s">
        <v>50</v>
      </c>
      <c r="BG2" s="4" t="s">
        <v>51</v>
      </c>
      <c r="BH2" s="4" t="s">
        <v>16</v>
      </c>
      <c r="BI2" s="4" t="s">
        <v>17</v>
      </c>
      <c r="BJ2" s="4" t="s">
        <v>52</v>
      </c>
      <c r="BK2" s="4" t="s">
        <v>53</v>
      </c>
      <c r="BL2" s="4" t="s">
        <v>54</v>
      </c>
      <c r="BM2" s="4" t="s">
        <v>42</v>
      </c>
      <c r="BN2" s="4" t="s">
        <v>17</v>
      </c>
      <c r="BO2" s="4" t="s">
        <v>55</v>
      </c>
      <c r="BP2" s="4" t="s">
        <v>56</v>
      </c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</row>
    <row r="3" spans="1:80" ht="105.6">
      <c r="A3" s="8" t="s">
        <v>57</v>
      </c>
      <c r="B3" s="8" t="s">
        <v>58</v>
      </c>
      <c r="C3" s="8" t="s">
        <v>59</v>
      </c>
      <c r="D3" s="8" t="s">
        <v>60</v>
      </c>
      <c r="E3" s="8">
        <v>14.26</v>
      </c>
      <c r="F3" s="8">
        <v>2.6</v>
      </c>
      <c r="G3" s="8">
        <v>0.28999999999999998</v>
      </c>
      <c r="H3" s="8">
        <v>0.16</v>
      </c>
      <c r="I3" s="8" t="s">
        <v>61</v>
      </c>
      <c r="J3" s="8">
        <v>0.17</v>
      </c>
      <c r="K3" s="8">
        <v>0.41</v>
      </c>
      <c r="L3" s="8">
        <v>0.06</v>
      </c>
      <c r="M3" s="8">
        <v>0.03</v>
      </c>
      <c r="N3" s="8" t="s">
        <v>62</v>
      </c>
      <c r="O3" s="8">
        <v>7.0000000000000007E-2</v>
      </c>
      <c r="P3" s="8">
        <v>0.26</v>
      </c>
      <c r="Q3" s="8">
        <v>0.09</v>
      </c>
      <c r="R3" s="8">
        <v>0.03</v>
      </c>
      <c r="S3" s="8" t="s">
        <v>63</v>
      </c>
      <c r="T3" s="8">
        <v>19.170000000000002</v>
      </c>
      <c r="U3" s="8">
        <v>32.729999999999997</v>
      </c>
      <c r="V3" s="8">
        <v>6.97</v>
      </c>
      <c r="W3" s="8">
        <v>2.84</v>
      </c>
      <c r="X3" s="9" t="s">
        <v>64</v>
      </c>
      <c r="Y3" s="8">
        <v>65.680000000000007</v>
      </c>
      <c r="Z3" s="8">
        <v>33.82</v>
      </c>
      <c r="AA3" s="10">
        <v>0.9</v>
      </c>
      <c r="AB3" s="10">
        <v>2.4</v>
      </c>
      <c r="AC3" s="8" t="s">
        <v>65</v>
      </c>
      <c r="AD3" s="10">
        <v>3.22</v>
      </c>
      <c r="AE3" s="10">
        <v>0.89</v>
      </c>
      <c r="AF3" s="10">
        <v>0.11</v>
      </c>
      <c r="AG3" s="10">
        <v>0.06</v>
      </c>
      <c r="AH3" s="8" t="s">
        <v>66</v>
      </c>
      <c r="AI3" s="8">
        <v>2190.42</v>
      </c>
      <c r="AJ3" s="8">
        <v>1974.69</v>
      </c>
      <c r="AK3" s="8">
        <v>272.83</v>
      </c>
      <c r="AL3" s="8">
        <v>144.82</v>
      </c>
      <c r="AM3" s="9" t="s">
        <v>67</v>
      </c>
      <c r="AN3" s="10">
        <v>1468.82</v>
      </c>
      <c r="AO3" s="10">
        <v>1273.97</v>
      </c>
      <c r="AP3" s="10">
        <v>160.47999999999999</v>
      </c>
      <c r="AQ3" s="10">
        <v>94.9</v>
      </c>
      <c r="AR3" s="8" t="s">
        <v>68</v>
      </c>
      <c r="AS3" s="8">
        <v>39.65</v>
      </c>
      <c r="AT3" s="8">
        <v>87.98</v>
      </c>
      <c r="AU3" s="8">
        <v>-8.06</v>
      </c>
      <c r="AV3" s="8">
        <v>5.05</v>
      </c>
      <c r="AW3" s="8"/>
      <c r="AX3" s="8"/>
      <c r="AY3" s="8"/>
      <c r="AZ3" s="8"/>
      <c r="BA3" s="8"/>
      <c r="BB3" s="8"/>
      <c r="BC3" s="8"/>
      <c r="BD3" s="8"/>
      <c r="BE3" s="8"/>
      <c r="BF3" s="8"/>
      <c r="BG3" s="9" t="s">
        <v>69</v>
      </c>
      <c r="BH3" s="8">
        <v>750.26</v>
      </c>
      <c r="BI3" s="8">
        <v>316.20999999999998</v>
      </c>
      <c r="BJ3" s="8">
        <v>49.81</v>
      </c>
      <c r="BK3" s="8">
        <v>23.82</v>
      </c>
      <c r="BL3" s="8" t="s">
        <v>70</v>
      </c>
      <c r="BM3" s="8">
        <v>4.83</v>
      </c>
      <c r="BN3" s="8">
        <v>1.8</v>
      </c>
      <c r="BO3" s="8">
        <v>0.17</v>
      </c>
      <c r="BP3" s="8">
        <v>0.12</v>
      </c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 spans="1:80" ht="39.6">
      <c r="A4" s="8" t="s">
        <v>57</v>
      </c>
      <c r="B4" s="8" t="s">
        <v>58</v>
      </c>
      <c r="C4" s="8" t="s">
        <v>59</v>
      </c>
      <c r="D4" s="8"/>
      <c r="E4" s="8"/>
      <c r="F4" s="8"/>
      <c r="G4" s="8"/>
      <c r="H4" s="8"/>
      <c r="I4" s="8" t="s">
        <v>71</v>
      </c>
      <c r="J4" s="8">
        <v>1.22</v>
      </c>
      <c r="K4" s="8">
        <v>1.18</v>
      </c>
      <c r="L4" s="8">
        <v>0.03</v>
      </c>
      <c r="M4" s="8">
        <v>0.08</v>
      </c>
      <c r="N4" s="8" t="s">
        <v>72</v>
      </c>
      <c r="O4" s="8">
        <v>12.31</v>
      </c>
      <c r="P4" s="8">
        <v>3.88</v>
      </c>
      <c r="Q4" s="8">
        <v>0.57999999999999996</v>
      </c>
      <c r="R4" s="8">
        <v>0.26</v>
      </c>
      <c r="S4" s="8"/>
      <c r="T4" s="8"/>
      <c r="U4" s="8"/>
      <c r="V4" s="8"/>
      <c r="W4" s="8"/>
      <c r="X4" s="9" t="s">
        <v>73</v>
      </c>
      <c r="Y4" s="8">
        <v>53.91</v>
      </c>
      <c r="Z4" s="8">
        <v>29.98</v>
      </c>
      <c r="AA4" s="8">
        <v>-1.98</v>
      </c>
      <c r="AB4" s="8">
        <v>2.0499999999999998</v>
      </c>
      <c r="AC4" s="8" t="s">
        <v>74</v>
      </c>
      <c r="AD4" s="10">
        <v>3.26</v>
      </c>
      <c r="AE4" s="10">
        <v>0.64</v>
      </c>
      <c r="AF4" s="10">
        <v>0.04</v>
      </c>
      <c r="AG4" s="10">
        <v>0.06</v>
      </c>
      <c r="AH4" s="8" t="s">
        <v>75</v>
      </c>
      <c r="AI4" s="8">
        <v>106.02</v>
      </c>
      <c r="AJ4" s="8">
        <v>126.9</v>
      </c>
      <c r="AK4" s="8">
        <v>27.55</v>
      </c>
      <c r="AL4" s="8">
        <v>11.61</v>
      </c>
      <c r="AM4" s="9" t="s">
        <v>76</v>
      </c>
      <c r="AN4" s="10">
        <v>740.53</v>
      </c>
      <c r="AO4" s="10">
        <v>1002.83</v>
      </c>
      <c r="AP4" s="10">
        <v>95.7</v>
      </c>
      <c r="AQ4" s="10">
        <v>71.739999999999995</v>
      </c>
      <c r="AR4" s="8" t="s">
        <v>77</v>
      </c>
      <c r="AS4" s="8">
        <v>17.37</v>
      </c>
      <c r="AT4" s="8">
        <v>63.24</v>
      </c>
      <c r="AU4" s="8">
        <v>-1.64</v>
      </c>
      <c r="AV4" s="8">
        <v>3.85</v>
      </c>
      <c r="AW4" s="8"/>
      <c r="AX4" s="8"/>
      <c r="AY4" s="8"/>
      <c r="AZ4" s="8"/>
      <c r="BA4" s="8"/>
      <c r="BB4" s="8"/>
      <c r="BC4" s="8"/>
      <c r="BD4" s="8"/>
      <c r="BE4" s="8"/>
      <c r="BF4" s="8"/>
      <c r="BG4" s="9"/>
      <c r="BH4" s="8"/>
      <c r="BI4" s="8"/>
      <c r="BJ4" s="8"/>
      <c r="BK4" s="8"/>
      <c r="BL4" s="8" t="s">
        <v>78</v>
      </c>
      <c r="BM4" s="8">
        <v>6.05</v>
      </c>
      <c r="BN4" s="8">
        <v>2.19</v>
      </c>
      <c r="BO4" s="8">
        <v>-0.01</v>
      </c>
      <c r="BP4" s="8">
        <v>0.14000000000000001</v>
      </c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</row>
    <row r="5" spans="1:80" ht="26.4">
      <c r="A5" s="8" t="s">
        <v>57</v>
      </c>
      <c r="B5" s="8" t="s">
        <v>58</v>
      </c>
      <c r="C5" s="8" t="s">
        <v>59</v>
      </c>
      <c r="D5" s="11" t="s">
        <v>79</v>
      </c>
      <c r="E5" s="12">
        <v>0.02</v>
      </c>
      <c r="F5" s="12">
        <v>1</v>
      </c>
      <c r="G5" s="12">
        <v>0.12</v>
      </c>
      <c r="H5" s="12">
        <v>0.06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 t="s">
        <v>80</v>
      </c>
      <c r="Y5" s="8">
        <v>4.08</v>
      </c>
      <c r="Z5" s="8">
        <v>3.69</v>
      </c>
      <c r="AA5" s="8">
        <v>0.44</v>
      </c>
      <c r="AB5" s="8">
        <v>0.28000000000000003</v>
      </c>
      <c r="AC5" s="8" t="s">
        <v>81</v>
      </c>
      <c r="AD5" s="10">
        <v>3.81</v>
      </c>
      <c r="AE5" s="10">
        <v>0.49</v>
      </c>
      <c r="AF5" s="10">
        <v>0</v>
      </c>
      <c r="AG5" s="10">
        <v>0.04</v>
      </c>
      <c r="AH5" s="8" t="s">
        <v>82</v>
      </c>
      <c r="AI5" s="8">
        <v>70.55</v>
      </c>
      <c r="AJ5" s="8">
        <v>127.39</v>
      </c>
      <c r="AK5" s="8">
        <v>20.71</v>
      </c>
      <c r="AL5" s="8">
        <v>9.9700000000000006</v>
      </c>
      <c r="AM5" s="9" t="s">
        <v>83</v>
      </c>
      <c r="AN5" s="10">
        <v>383.7</v>
      </c>
      <c r="AO5" s="10">
        <v>300.60000000000002</v>
      </c>
      <c r="AP5" s="10">
        <v>0.77</v>
      </c>
      <c r="AQ5" s="10">
        <v>23.97</v>
      </c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9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</row>
    <row r="6" spans="1:80" ht="39.6">
      <c r="A6" s="8" t="s">
        <v>57</v>
      </c>
      <c r="B6" s="8" t="s">
        <v>58</v>
      </c>
      <c r="C6" s="8" t="s">
        <v>59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9" t="s">
        <v>84</v>
      </c>
      <c r="Y6" s="8">
        <v>7.47</v>
      </c>
      <c r="Z6" s="8">
        <v>6.35</v>
      </c>
      <c r="AA6" s="8">
        <v>1.24</v>
      </c>
      <c r="AB6" s="8">
        <v>0.48</v>
      </c>
      <c r="AC6" s="8" t="s">
        <v>85</v>
      </c>
      <c r="AD6" s="10">
        <v>3.59</v>
      </c>
      <c r="AE6" s="10">
        <v>0.73</v>
      </c>
      <c r="AF6" s="10">
        <v>0.04</v>
      </c>
      <c r="AG6" s="10">
        <v>0.06</v>
      </c>
      <c r="AH6" s="8" t="s">
        <v>86</v>
      </c>
      <c r="AI6" s="8">
        <v>2018.22</v>
      </c>
      <c r="AJ6" s="8">
        <v>1921.09</v>
      </c>
      <c r="AK6" s="8">
        <v>112.75</v>
      </c>
      <c r="AL6" s="8">
        <v>122.97</v>
      </c>
      <c r="AM6" s="9" t="s">
        <v>87</v>
      </c>
      <c r="AN6" s="10">
        <v>25.86</v>
      </c>
      <c r="AO6" s="10">
        <v>111.32</v>
      </c>
      <c r="AP6" s="10">
        <v>-9.14</v>
      </c>
      <c r="AQ6" s="10">
        <v>9.07</v>
      </c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9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</row>
    <row r="7" spans="1:80" ht="52.8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8"/>
      <c r="Z7" s="8"/>
      <c r="AA7" s="8"/>
      <c r="AB7" s="8"/>
      <c r="AC7" s="8" t="s">
        <v>88</v>
      </c>
      <c r="AD7" s="10">
        <v>3.87</v>
      </c>
      <c r="AE7" s="10">
        <v>0.44</v>
      </c>
      <c r="AF7" s="10">
        <v>-0.01</v>
      </c>
      <c r="AG7" s="10">
        <v>0.03</v>
      </c>
      <c r="AH7" s="8" t="s">
        <v>89</v>
      </c>
      <c r="AI7" s="8">
        <v>2118.1770000000001</v>
      </c>
      <c r="AJ7" s="8">
        <v>1971.6310000000001</v>
      </c>
      <c r="AK7" s="10">
        <v>147.55199999999999</v>
      </c>
      <c r="AL7" s="10">
        <v>127.76949999999999</v>
      </c>
      <c r="AM7" s="9" t="s">
        <v>90</v>
      </c>
      <c r="AN7" s="10">
        <v>159.94</v>
      </c>
      <c r="AO7" s="10">
        <v>353.37</v>
      </c>
      <c r="AP7" s="10">
        <v>6.41</v>
      </c>
      <c r="AQ7" s="10">
        <v>31.79</v>
      </c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9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</row>
    <row r="8" spans="1:80" ht="66">
      <c r="A8" s="13" t="s">
        <v>91</v>
      </c>
      <c r="B8" s="14" t="s">
        <v>92</v>
      </c>
      <c r="C8" s="13" t="s">
        <v>93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5" t="s">
        <v>94</v>
      </c>
      <c r="Y8" s="13"/>
      <c r="Z8" s="13"/>
      <c r="AA8" s="13">
        <v>7.37</v>
      </c>
      <c r="AB8" s="13">
        <v>1.58</v>
      </c>
      <c r="AC8" s="13" t="s">
        <v>95</v>
      </c>
      <c r="AD8" s="13"/>
      <c r="AE8" s="13"/>
      <c r="AF8" s="13">
        <v>7.6999999999999999E-2</v>
      </c>
      <c r="AG8" s="13">
        <v>0.03</v>
      </c>
      <c r="AH8" s="13" t="s">
        <v>96</v>
      </c>
      <c r="AI8" s="13">
        <v>1580</v>
      </c>
      <c r="AJ8" s="13"/>
      <c r="AK8" s="13">
        <v>1077</v>
      </c>
      <c r="AL8" s="13">
        <v>109</v>
      </c>
      <c r="AM8" s="15" t="s">
        <v>97</v>
      </c>
      <c r="AN8" s="13">
        <v>25.4</v>
      </c>
      <c r="AO8" s="13"/>
      <c r="AP8" s="13">
        <v>26.6</v>
      </c>
      <c r="AQ8" s="13">
        <v>5.38</v>
      </c>
      <c r="AR8" s="13" t="s">
        <v>98</v>
      </c>
      <c r="AS8" s="13"/>
      <c r="AT8" s="13"/>
      <c r="AU8" s="13">
        <v>61.3</v>
      </c>
      <c r="AV8" s="13">
        <v>19.7</v>
      </c>
      <c r="AW8" s="13" t="s">
        <v>99</v>
      </c>
      <c r="AX8" s="13"/>
      <c r="AY8" s="13"/>
      <c r="AZ8" s="13">
        <v>8.16</v>
      </c>
      <c r="BA8" s="13">
        <v>4.2699999999999996</v>
      </c>
      <c r="BB8" s="13" t="s">
        <v>100</v>
      </c>
      <c r="BC8" s="13"/>
      <c r="BD8" s="13"/>
      <c r="BE8" s="13">
        <v>272</v>
      </c>
      <c r="BF8" s="13">
        <v>36.1</v>
      </c>
      <c r="BG8" s="15" t="s">
        <v>101</v>
      </c>
      <c r="BH8" s="13">
        <v>245</v>
      </c>
      <c r="BI8" s="13"/>
      <c r="BJ8" s="13">
        <v>42.5</v>
      </c>
      <c r="BK8" s="13">
        <v>12</v>
      </c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</row>
    <row r="9" spans="1:80" ht="52.8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5" t="s">
        <v>102</v>
      </c>
      <c r="Y9" s="13"/>
      <c r="Z9" s="13"/>
      <c r="AA9" s="13">
        <v>2.02</v>
      </c>
      <c r="AB9" s="13">
        <v>0.86</v>
      </c>
      <c r="AC9" s="13" t="s">
        <v>103</v>
      </c>
      <c r="AD9" s="13"/>
      <c r="AE9" s="13"/>
      <c r="AF9" s="13">
        <v>5.0999999999999997E-2</v>
      </c>
      <c r="AG9" s="13">
        <v>0.03</v>
      </c>
      <c r="AH9" s="13" t="s">
        <v>104</v>
      </c>
      <c r="AI9" s="13">
        <v>1175</v>
      </c>
      <c r="AJ9" s="13"/>
      <c r="AK9" s="13">
        <v>851</v>
      </c>
      <c r="AL9" s="13">
        <v>87.4</v>
      </c>
      <c r="AM9" s="15" t="s">
        <v>105</v>
      </c>
      <c r="AN9" s="13">
        <v>29.8</v>
      </c>
      <c r="AO9" s="13"/>
      <c r="AP9" s="13">
        <v>5.9</v>
      </c>
      <c r="AQ9" s="13">
        <v>2.0499999999999998</v>
      </c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</row>
    <row r="10" spans="1:80" ht="92.4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5" t="s">
        <v>106</v>
      </c>
      <c r="Y10" s="13"/>
      <c r="Z10" s="13"/>
      <c r="AA10" s="13">
        <v>3.97</v>
      </c>
      <c r="AB10" s="13">
        <v>0.95</v>
      </c>
      <c r="AC10" s="13" t="s">
        <v>107</v>
      </c>
      <c r="AD10" s="13"/>
      <c r="AE10" s="13"/>
      <c r="AF10" s="13">
        <v>4.1000000000000002E-2</v>
      </c>
      <c r="AG10" s="13">
        <v>0.02</v>
      </c>
      <c r="AH10" s="13" t="s">
        <v>108</v>
      </c>
      <c r="AI10" s="13">
        <v>177</v>
      </c>
      <c r="AJ10" s="13"/>
      <c r="AK10" s="13">
        <v>62.9</v>
      </c>
      <c r="AL10" s="13">
        <v>15.8</v>
      </c>
      <c r="AM10" s="15" t="s">
        <v>109</v>
      </c>
      <c r="AN10" s="13">
        <v>14.2</v>
      </c>
      <c r="AO10" s="13"/>
      <c r="AP10" s="13">
        <v>-0.82</v>
      </c>
      <c r="AQ10" s="13">
        <v>2.71</v>
      </c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5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</row>
    <row r="11" spans="1:80" ht="52.8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5" t="s">
        <v>110</v>
      </c>
      <c r="Y11" s="13"/>
      <c r="Z11" s="13"/>
      <c r="AA11" s="13">
        <v>1.04</v>
      </c>
      <c r="AB11" s="13">
        <v>0.3</v>
      </c>
      <c r="AC11" s="13" t="s">
        <v>111</v>
      </c>
      <c r="AD11" s="13"/>
      <c r="AE11" s="13"/>
      <c r="AF11" s="13">
        <v>4.7E-2</v>
      </c>
      <c r="AG11" s="13">
        <v>0.02</v>
      </c>
      <c r="AH11" s="13"/>
      <c r="AI11" s="13"/>
      <c r="AJ11" s="13"/>
      <c r="AK11" s="13"/>
      <c r="AL11" s="13"/>
      <c r="AM11" s="15" t="s">
        <v>112</v>
      </c>
      <c r="AN11" s="13">
        <v>26</v>
      </c>
      <c r="AO11" s="13"/>
      <c r="AP11" s="13">
        <v>-2.2000000000000002</v>
      </c>
      <c r="AQ11" s="13">
        <v>2.2999999999999998</v>
      </c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5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</row>
    <row r="12" spans="1:80" ht="13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5"/>
      <c r="Y12" s="13"/>
      <c r="Z12" s="13"/>
      <c r="AA12" s="13"/>
      <c r="AB12" s="13"/>
      <c r="AC12" s="13" t="s">
        <v>113</v>
      </c>
      <c r="AD12" s="13"/>
      <c r="AE12" s="13"/>
      <c r="AF12" s="13">
        <v>0.03</v>
      </c>
      <c r="AG12" s="13">
        <v>0.02</v>
      </c>
      <c r="AH12" s="13"/>
      <c r="AI12" s="13"/>
      <c r="AJ12" s="13"/>
      <c r="AK12" s="13"/>
      <c r="AL12" s="13"/>
      <c r="AM12" s="15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5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</row>
    <row r="13" spans="1:80" ht="66">
      <c r="A13" s="13" t="s">
        <v>114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5" t="s">
        <v>115</v>
      </c>
      <c r="Y13" s="13">
        <v>78.8</v>
      </c>
      <c r="Z13" s="13"/>
      <c r="AA13" s="13">
        <v>4.55</v>
      </c>
      <c r="AB13" s="13">
        <v>1.22</v>
      </c>
      <c r="AC13" s="13" t="s">
        <v>95</v>
      </c>
      <c r="AD13" s="13">
        <v>0.4</v>
      </c>
      <c r="AE13" s="13"/>
      <c r="AF13" s="13">
        <v>5.6000000000000001E-2</v>
      </c>
      <c r="AG13" s="13">
        <v>0.01</v>
      </c>
      <c r="AH13" s="13" t="s">
        <v>96</v>
      </c>
      <c r="AI13" s="13">
        <v>2300</v>
      </c>
      <c r="AJ13" s="13"/>
      <c r="AK13" s="13">
        <v>281</v>
      </c>
      <c r="AL13" s="13">
        <v>47.5</v>
      </c>
      <c r="AM13" s="15" t="s">
        <v>97</v>
      </c>
      <c r="AN13" s="13">
        <v>80.599999999999994</v>
      </c>
      <c r="AO13" s="13"/>
      <c r="AP13" s="13">
        <v>30.2</v>
      </c>
      <c r="AQ13" s="13">
        <v>4.74</v>
      </c>
      <c r="AR13" s="13" t="s">
        <v>98</v>
      </c>
      <c r="AS13" s="13">
        <v>254</v>
      </c>
      <c r="AT13" s="13"/>
      <c r="AU13" s="13">
        <v>-12.9</v>
      </c>
      <c r="AV13" s="13">
        <v>20.7</v>
      </c>
      <c r="AW13" s="13" t="s">
        <v>99</v>
      </c>
      <c r="AX13" s="13">
        <v>21.1</v>
      </c>
      <c r="AY13" s="13"/>
      <c r="AZ13" s="13">
        <v>3.64</v>
      </c>
      <c r="BA13" s="13">
        <v>2.06</v>
      </c>
      <c r="BB13" s="13" t="s">
        <v>100</v>
      </c>
      <c r="BC13" s="13">
        <v>78.400000000000006</v>
      </c>
      <c r="BD13" s="13"/>
      <c r="BE13" s="13">
        <v>75</v>
      </c>
      <c r="BF13" s="13">
        <v>11.5</v>
      </c>
      <c r="BG13" s="15" t="s">
        <v>116</v>
      </c>
      <c r="BH13" s="13">
        <v>185</v>
      </c>
      <c r="BI13" s="13"/>
      <c r="BJ13" s="13">
        <v>11.2</v>
      </c>
      <c r="BK13" s="13">
        <v>3.72</v>
      </c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</row>
    <row r="14" spans="1:80" ht="52.8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5" t="s">
        <v>117</v>
      </c>
      <c r="Y14" s="13">
        <v>51.6</v>
      </c>
      <c r="Z14" s="13"/>
      <c r="AA14" s="13">
        <v>3.87</v>
      </c>
      <c r="AB14" s="13">
        <v>8.4000000000000005E-2</v>
      </c>
      <c r="AC14" s="13" t="s">
        <v>103</v>
      </c>
      <c r="AD14" s="13">
        <v>0.48</v>
      </c>
      <c r="AE14" s="13"/>
      <c r="AF14" s="13">
        <v>4.2999999999999997E-2</v>
      </c>
      <c r="AG14" s="13">
        <v>0.01</v>
      </c>
      <c r="AH14" s="13" t="s">
        <v>104</v>
      </c>
      <c r="AI14" s="13">
        <v>1576</v>
      </c>
      <c r="AJ14" s="13"/>
      <c r="AK14" s="13">
        <v>215</v>
      </c>
      <c r="AL14" s="13">
        <v>36.299999999999997</v>
      </c>
      <c r="AM14" s="15" t="s">
        <v>105</v>
      </c>
      <c r="AN14" s="13">
        <v>40.5</v>
      </c>
      <c r="AO14" s="13"/>
      <c r="AP14" s="13">
        <v>3.52</v>
      </c>
      <c r="AQ14" s="13">
        <v>1.73</v>
      </c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5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</row>
    <row r="15" spans="1:80" ht="92.4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5" t="s">
        <v>118</v>
      </c>
      <c r="Y15" s="13">
        <v>25.3</v>
      </c>
      <c r="Z15" s="13"/>
      <c r="AA15" s="13">
        <v>0.61</v>
      </c>
      <c r="AB15" s="13">
        <v>0.74</v>
      </c>
      <c r="AC15" s="13" t="s">
        <v>107</v>
      </c>
      <c r="AD15" s="13">
        <v>0.84</v>
      </c>
      <c r="AE15" s="13"/>
      <c r="AF15" s="13">
        <v>0.02</v>
      </c>
      <c r="AG15" s="13">
        <v>0.01</v>
      </c>
      <c r="AH15" s="13" t="s">
        <v>108</v>
      </c>
      <c r="AI15" s="13">
        <v>634</v>
      </c>
      <c r="AJ15" s="13"/>
      <c r="AK15" s="13">
        <v>15.8</v>
      </c>
      <c r="AL15" s="13">
        <v>14</v>
      </c>
      <c r="AM15" s="15" t="s">
        <v>109</v>
      </c>
      <c r="AN15" s="13">
        <v>14.1</v>
      </c>
      <c r="AO15" s="13"/>
      <c r="AP15" s="13">
        <v>5.42</v>
      </c>
      <c r="AQ15" s="13">
        <v>3.97</v>
      </c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5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</row>
    <row r="16" spans="1:80" ht="52.8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5" t="s">
        <v>119</v>
      </c>
      <c r="Y16" s="13">
        <v>1.92</v>
      </c>
      <c r="Z16" s="13"/>
      <c r="AA16" s="13">
        <v>-2.9000000000000001E-2</v>
      </c>
      <c r="AB16" s="13">
        <v>0.16</v>
      </c>
      <c r="AC16" s="13" t="s">
        <v>111</v>
      </c>
      <c r="AD16" s="13">
        <v>0.72</v>
      </c>
      <c r="AE16" s="13"/>
      <c r="AF16" s="13">
        <v>3.5999999999999997E-2</v>
      </c>
      <c r="AG16" s="13">
        <v>0.01</v>
      </c>
      <c r="AH16" s="13"/>
      <c r="AI16" s="13"/>
      <c r="AJ16" s="13"/>
      <c r="AK16" s="13"/>
      <c r="AL16" s="13"/>
      <c r="AM16" s="15" t="s">
        <v>112</v>
      </c>
      <c r="AN16" s="13">
        <v>69.900000000000006</v>
      </c>
      <c r="AO16" s="13"/>
      <c r="AP16" s="13">
        <v>4.75</v>
      </c>
      <c r="AQ16" s="13">
        <v>3.22</v>
      </c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5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</row>
    <row r="17" spans="1:80" ht="13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5"/>
      <c r="Y17" s="13"/>
      <c r="Z17" s="13"/>
      <c r="AA17" s="13"/>
      <c r="AB17" s="13"/>
      <c r="AC17" s="13" t="s">
        <v>113</v>
      </c>
      <c r="AD17" s="13">
        <v>0.92</v>
      </c>
      <c r="AE17" s="13"/>
      <c r="AF17" s="13">
        <v>2.4E-2</v>
      </c>
      <c r="AG17" s="13">
        <v>0.01</v>
      </c>
      <c r="AH17" s="13"/>
      <c r="AI17" s="13"/>
      <c r="AJ17" s="13"/>
      <c r="AK17" s="13"/>
      <c r="AL17" s="13"/>
      <c r="AM17" s="15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5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</row>
    <row r="18" spans="1:80" ht="52.8">
      <c r="A18" s="13" t="s">
        <v>120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5"/>
      <c r="Y18" s="13"/>
      <c r="Z18" s="13"/>
      <c r="AA18" s="13"/>
      <c r="AB18" s="13"/>
      <c r="AC18" s="13"/>
      <c r="AD18" s="13"/>
      <c r="AE18" s="13"/>
      <c r="AF18" s="13"/>
      <c r="AG18" s="13"/>
      <c r="AH18" s="13" t="s">
        <v>96</v>
      </c>
      <c r="AI18" s="13">
        <v>2618</v>
      </c>
      <c r="AJ18" s="13"/>
      <c r="AK18" s="13">
        <v>525</v>
      </c>
      <c r="AL18" s="13">
        <v>133</v>
      </c>
      <c r="AM18" s="15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5" t="s">
        <v>121</v>
      </c>
      <c r="BH18" s="13">
        <v>215</v>
      </c>
      <c r="BI18" s="13"/>
      <c r="BJ18" s="13">
        <v>16.899999999999999</v>
      </c>
      <c r="BK18" s="13">
        <v>10.4</v>
      </c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</row>
    <row r="19" spans="1:80" ht="13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5"/>
      <c r="Y19" s="13"/>
      <c r="Z19" s="13"/>
      <c r="AA19" s="13"/>
      <c r="AB19" s="13"/>
      <c r="AC19" s="13"/>
      <c r="AD19" s="13"/>
      <c r="AE19" s="13"/>
      <c r="AF19" s="13"/>
      <c r="AG19" s="13"/>
      <c r="AH19" s="13" t="s">
        <v>104</v>
      </c>
      <c r="AI19" s="13">
        <v>2193</v>
      </c>
      <c r="AJ19" s="13"/>
      <c r="AK19" s="13">
        <v>448</v>
      </c>
      <c r="AL19" s="13">
        <v>122</v>
      </c>
      <c r="AM19" s="15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5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</row>
    <row r="20" spans="1:80" ht="13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5"/>
      <c r="Y20" s="13"/>
      <c r="Z20" s="13"/>
      <c r="AA20" s="13"/>
      <c r="AB20" s="13"/>
      <c r="AC20" s="13"/>
      <c r="AD20" s="13"/>
      <c r="AE20" s="13"/>
      <c r="AF20" s="13"/>
      <c r="AG20" s="13"/>
      <c r="AH20" s="13" t="s">
        <v>108</v>
      </c>
      <c r="AI20" s="13">
        <v>424</v>
      </c>
      <c r="AJ20" s="13"/>
      <c r="AK20" s="13">
        <v>84.1</v>
      </c>
      <c r="AL20" s="13">
        <v>39.4</v>
      </c>
      <c r="AM20" s="15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5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</row>
    <row r="21" spans="1:80" ht="13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5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5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5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</row>
    <row r="22" spans="1:80" ht="13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5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5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5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</row>
    <row r="23" spans="1:80" ht="145.19999999999999">
      <c r="A23" s="16" t="s">
        <v>122</v>
      </c>
      <c r="B23" s="16"/>
      <c r="C23" s="16"/>
      <c r="D23" s="16" t="s">
        <v>123</v>
      </c>
      <c r="E23" s="16">
        <v>15.5</v>
      </c>
      <c r="F23" s="16"/>
      <c r="G23" s="16">
        <v>0.22600000000000001</v>
      </c>
      <c r="H23" s="16">
        <v>6.7000000000000004E-2</v>
      </c>
      <c r="I23" s="16"/>
      <c r="J23" s="16"/>
      <c r="K23" s="16"/>
      <c r="L23" s="16"/>
      <c r="M23" s="16"/>
      <c r="N23" s="16" t="s">
        <v>124</v>
      </c>
      <c r="O23" s="16">
        <v>14.5</v>
      </c>
      <c r="P23" s="16"/>
      <c r="Q23" s="16">
        <v>3.6999999999999998E-2</v>
      </c>
      <c r="R23" s="16">
        <v>0.10299999999999999</v>
      </c>
      <c r="S23" s="17" t="s">
        <v>125</v>
      </c>
      <c r="T23" s="16"/>
      <c r="U23" s="16"/>
      <c r="V23" s="16"/>
      <c r="W23" s="16"/>
      <c r="X23" s="17" t="s">
        <v>126</v>
      </c>
      <c r="Y23" s="16"/>
      <c r="Z23" s="16"/>
      <c r="AA23" s="16">
        <v>0.55000000000000004</v>
      </c>
      <c r="AB23" s="16">
        <v>1.65</v>
      </c>
      <c r="AC23" s="16"/>
      <c r="AD23" s="16"/>
      <c r="AE23" s="16"/>
      <c r="AF23" s="16"/>
      <c r="AG23" s="16"/>
      <c r="AH23" s="17" t="s">
        <v>127</v>
      </c>
      <c r="AI23" s="16">
        <v>1424</v>
      </c>
      <c r="AJ23" s="16"/>
      <c r="AK23" s="16">
        <v>93</v>
      </c>
      <c r="AL23" s="16">
        <v>46</v>
      </c>
      <c r="AM23" s="17" t="s">
        <v>128</v>
      </c>
      <c r="AN23" s="16">
        <v>22.9</v>
      </c>
      <c r="AO23" s="16"/>
      <c r="AP23" s="16">
        <v>1.38</v>
      </c>
      <c r="AQ23" s="16">
        <v>1.59</v>
      </c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7" t="s">
        <v>129</v>
      </c>
      <c r="BH23" s="16">
        <v>272</v>
      </c>
      <c r="BI23" s="16"/>
      <c r="BJ23" s="16">
        <v>7.39</v>
      </c>
      <c r="BK23" s="16">
        <v>5.47</v>
      </c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ht="79.2">
      <c r="A24" s="16"/>
      <c r="B24" s="16"/>
      <c r="C24" s="16"/>
      <c r="D24" s="16" t="s">
        <v>130</v>
      </c>
      <c r="E24" s="16">
        <v>15.5</v>
      </c>
      <c r="F24" s="16"/>
      <c r="G24" s="16">
        <v>0.24199999999999999</v>
      </c>
      <c r="H24" s="16">
        <v>0.10100000000000001</v>
      </c>
      <c r="I24" s="16"/>
      <c r="J24" s="16"/>
      <c r="K24" s="16"/>
      <c r="L24" s="16"/>
      <c r="M24" s="16"/>
      <c r="N24" s="16" t="s">
        <v>131</v>
      </c>
      <c r="O24" s="16">
        <v>14.5</v>
      </c>
      <c r="P24" s="16"/>
      <c r="Q24" s="16">
        <v>0.04</v>
      </c>
      <c r="R24" s="16">
        <v>0.16</v>
      </c>
      <c r="S24" s="16" t="s">
        <v>132</v>
      </c>
      <c r="T24" s="16">
        <v>85.7</v>
      </c>
      <c r="U24" s="16"/>
      <c r="V24" s="16">
        <v>9.0299999999999994</v>
      </c>
      <c r="W24" s="16">
        <v>5.01</v>
      </c>
      <c r="X24" s="17" t="s">
        <v>133</v>
      </c>
      <c r="Y24" s="16"/>
      <c r="Z24" s="16"/>
      <c r="AA24" s="16">
        <v>0.72</v>
      </c>
      <c r="AB24" s="16">
        <v>1.24</v>
      </c>
      <c r="AC24" s="16"/>
      <c r="AD24" s="16"/>
      <c r="AE24" s="16"/>
      <c r="AF24" s="16"/>
      <c r="AG24" s="16"/>
      <c r="AH24" s="17" t="s">
        <v>134</v>
      </c>
      <c r="AI24" s="16">
        <v>1529</v>
      </c>
      <c r="AJ24" s="16"/>
      <c r="AK24" s="16">
        <v>98</v>
      </c>
      <c r="AL24" s="16">
        <v>46</v>
      </c>
      <c r="AM24" s="17" t="s">
        <v>135</v>
      </c>
      <c r="AN24" s="16">
        <v>69.2</v>
      </c>
      <c r="AO24" s="16"/>
      <c r="AP24" s="16">
        <v>23.1</v>
      </c>
      <c r="AQ24" s="16">
        <v>11.5</v>
      </c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7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ht="92.4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 t="s">
        <v>136</v>
      </c>
      <c r="T25" s="16">
        <v>242</v>
      </c>
      <c r="U25" s="16"/>
      <c r="V25" s="16">
        <v>2.2999999999999998</v>
      </c>
      <c r="W25" s="16">
        <v>14.8</v>
      </c>
      <c r="X25" s="17" t="s">
        <v>137</v>
      </c>
      <c r="Y25" s="16"/>
      <c r="Z25" s="16"/>
      <c r="AA25" s="16">
        <v>-0.23</v>
      </c>
      <c r="AB25" s="16">
        <v>0.68</v>
      </c>
      <c r="AC25" s="16"/>
      <c r="AD25" s="16"/>
      <c r="AE25" s="16"/>
      <c r="AF25" s="16"/>
      <c r="AG25" s="16"/>
      <c r="AH25" s="17" t="s">
        <v>138</v>
      </c>
      <c r="AI25" s="16">
        <v>765</v>
      </c>
      <c r="AJ25" s="16"/>
      <c r="AK25" s="16">
        <v>43</v>
      </c>
      <c r="AL25" s="16">
        <v>25</v>
      </c>
      <c r="AM25" s="17" t="s">
        <v>139</v>
      </c>
      <c r="AN25" s="16">
        <v>38.200000000000003</v>
      </c>
      <c r="AO25" s="16"/>
      <c r="AP25" s="16">
        <v>-8.2000000000000003E-2</v>
      </c>
      <c r="AQ25" s="16">
        <v>3.54</v>
      </c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7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ht="6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 t="s">
        <v>140</v>
      </c>
      <c r="T26" s="16">
        <v>640</v>
      </c>
      <c r="U26" s="16"/>
      <c r="V26" s="16">
        <v>22.2</v>
      </c>
      <c r="W26" s="16">
        <v>27.7</v>
      </c>
      <c r="X26" s="17" t="s">
        <v>141</v>
      </c>
      <c r="Y26" s="16"/>
      <c r="Z26" s="16"/>
      <c r="AA26" s="16">
        <v>-0.09</v>
      </c>
      <c r="AB26" s="16">
        <v>0.16</v>
      </c>
      <c r="AC26" s="16"/>
      <c r="AD26" s="16"/>
      <c r="AE26" s="16"/>
      <c r="AF26" s="16"/>
      <c r="AG26" s="16"/>
      <c r="AH26" s="17" t="s">
        <v>142</v>
      </c>
      <c r="AI26" s="16">
        <v>778</v>
      </c>
      <c r="AJ26" s="16"/>
      <c r="AK26" s="16">
        <v>34</v>
      </c>
      <c r="AL26" s="16">
        <v>43</v>
      </c>
      <c r="AM26" s="17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7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ht="145.19999999999999">
      <c r="A27" s="16" t="s">
        <v>143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7" t="s">
        <v>126</v>
      </c>
      <c r="Y27" s="16"/>
      <c r="Z27" s="16"/>
      <c r="AA27" s="16">
        <v>4.6100000000000003</v>
      </c>
      <c r="AB27" s="16">
        <v>1.71</v>
      </c>
      <c r="AC27" s="16"/>
      <c r="AD27" s="16"/>
      <c r="AE27" s="16"/>
      <c r="AF27" s="16"/>
      <c r="AG27" s="16"/>
      <c r="AH27" s="17" t="s">
        <v>127</v>
      </c>
      <c r="AI27" s="16">
        <v>1424</v>
      </c>
      <c r="AJ27" s="16"/>
      <c r="AK27" s="16">
        <v>416</v>
      </c>
      <c r="AL27" s="16">
        <v>50</v>
      </c>
      <c r="AM27" s="17" t="s">
        <v>128</v>
      </c>
      <c r="AN27" s="16">
        <v>22.9</v>
      </c>
      <c r="AO27" s="16"/>
      <c r="AP27" s="16">
        <v>1.26</v>
      </c>
      <c r="AQ27" s="16">
        <v>1.51</v>
      </c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7" t="s">
        <v>129</v>
      </c>
      <c r="BH27" s="16">
        <v>272</v>
      </c>
      <c r="BI27" s="16"/>
      <c r="BJ27" s="16">
        <v>12.4</v>
      </c>
      <c r="BK27" s="16">
        <v>6.44</v>
      </c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ht="79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7" t="s">
        <v>133</v>
      </c>
      <c r="Y28" s="16"/>
      <c r="Z28" s="16"/>
      <c r="AA28" s="16">
        <v>1.07</v>
      </c>
      <c r="AB28" s="16">
        <v>1.21</v>
      </c>
      <c r="AC28" s="16"/>
      <c r="AD28" s="16"/>
      <c r="AE28" s="16"/>
      <c r="AF28" s="16"/>
      <c r="AG28" s="16"/>
      <c r="AH28" s="17" t="s">
        <v>134</v>
      </c>
      <c r="AI28" s="16">
        <v>1529</v>
      </c>
      <c r="AJ28" s="16"/>
      <c r="AK28" s="16">
        <v>406</v>
      </c>
      <c r="AL28" s="16">
        <v>50</v>
      </c>
      <c r="AM28" s="17" t="s">
        <v>135</v>
      </c>
      <c r="AN28" s="16">
        <v>69.2</v>
      </c>
      <c r="AO28" s="16"/>
      <c r="AP28" s="16">
        <v>36.700000000000003</v>
      </c>
      <c r="AQ28" s="16">
        <v>11.8</v>
      </c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7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ht="92.4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7" t="s">
        <v>137</v>
      </c>
      <c r="Y29" s="16"/>
      <c r="Z29" s="16"/>
      <c r="AA29" s="16">
        <v>3.47</v>
      </c>
      <c r="AB29" s="16">
        <v>0.76</v>
      </c>
      <c r="AC29" s="16"/>
      <c r="AD29" s="16"/>
      <c r="AE29" s="16"/>
      <c r="AF29" s="16"/>
      <c r="AG29" s="16"/>
      <c r="AH29" s="17" t="s">
        <v>138</v>
      </c>
      <c r="AI29" s="16">
        <v>765</v>
      </c>
      <c r="AJ29" s="16"/>
      <c r="AK29" s="16">
        <v>236</v>
      </c>
      <c r="AL29" s="16">
        <v>31</v>
      </c>
      <c r="AM29" s="17" t="s">
        <v>139</v>
      </c>
      <c r="AN29" s="16">
        <v>38.200000000000003</v>
      </c>
      <c r="AO29" s="16"/>
      <c r="AP29" s="16">
        <v>3.9129999999999998</v>
      </c>
      <c r="AQ29" s="16">
        <v>3.5939999999999999</v>
      </c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7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ht="66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7" t="s">
        <v>141</v>
      </c>
      <c r="Y30" s="16"/>
      <c r="Z30" s="16"/>
      <c r="AA30" s="16">
        <v>1.48</v>
      </c>
      <c r="AB30" s="16">
        <v>0.22</v>
      </c>
      <c r="AC30" s="16"/>
      <c r="AD30" s="16"/>
      <c r="AE30" s="16"/>
      <c r="AF30" s="16"/>
      <c r="AG30" s="16"/>
      <c r="AH30" s="17" t="s">
        <v>142</v>
      </c>
      <c r="AI30" s="16">
        <v>778</v>
      </c>
      <c r="AJ30" s="16"/>
      <c r="AK30" s="16">
        <v>214</v>
      </c>
      <c r="AL30" s="16">
        <v>40</v>
      </c>
      <c r="AM30" s="17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7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</row>
    <row r="31" spans="1:80" ht="52.8">
      <c r="A31" s="76" t="s">
        <v>144</v>
      </c>
      <c r="B31" s="77" t="s">
        <v>145</v>
      </c>
      <c r="C31" s="77" t="s">
        <v>146</v>
      </c>
      <c r="D31" s="77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9" t="s">
        <v>147</v>
      </c>
      <c r="Y31" s="18"/>
      <c r="Z31" s="18"/>
      <c r="AA31" s="18">
        <v>-1.87</v>
      </c>
      <c r="AB31" s="18">
        <v>3.8079999999999998</v>
      </c>
      <c r="AC31" s="18"/>
      <c r="AD31" s="18"/>
      <c r="AE31" s="18"/>
      <c r="AF31" s="18"/>
      <c r="AG31" s="18"/>
      <c r="AH31" s="18" t="s">
        <v>148</v>
      </c>
      <c r="AI31" s="18">
        <v>0.09</v>
      </c>
      <c r="AJ31" s="18"/>
      <c r="AK31" s="18">
        <v>0.14299999999999999</v>
      </c>
      <c r="AL31" s="18">
        <v>9.6000000000000002E-2</v>
      </c>
      <c r="AM31" s="19" t="s">
        <v>149</v>
      </c>
      <c r="AN31" s="18">
        <v>17.594999999999999</v>
      </c>
      <c r="AO31" s="18"/>
      <c r="AP31" s="18">
        <v>0.76400000000000001</v>
      </c>
      <c r="AQ31" s="18">
        <v>1.7230000000000001</v>
      </c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 t="s">
        <v>150</v>
      </c>
      <c r="BC31" s="18"/>
      <c r="BD31" s="18"/>
      <c r="BE31" s="18">
        <v>11.36</v>
      </c>
      <c r="BF31" s="18">
        <v>11.042</v>
      </c>
      <c r="BG31" s="19" t="s">
        <v>151</v>
      </c>
      <c r="BH31" s="18">
        <v>34.273000000000003</v>
      </c>
      <c r="BI31" s="18"/>
      <c r="BJ31" s="18">
        <v>1.03</v>
      </c>
      <c r="BK31" s="18">
        <v>2.5499999999999998</v>
      </c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</row>
    <row r="32" spans="1:80" ht="13.2">
      <c r="A32" s="74"/>
      <c r="B32" s="74"/>
      <c r="C32" s="74"/>
      <c r="D32" s="74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9"/>
      <c r="Y32" s="18"/>
      <c r="Z32" s="18"/>
      <c r="AA32" s="18"/>
      <c r="AB32" s="18"/>
      <c r="AC32" s="18"/>
      <c r="AD32" s="18"/>
      <c r="AE32" s="18"/>
      <c r="AF32" s="18"/>
      <c r="AG32" s="18"/>
      <c r="AH32" s="18" t="s">
        <v>152</v>
      </c>
      <c r="AI32" s="18">
        <v>26.120999999999999</v>
      </c>
      <c r="AJ32" s="18"/>
      <c r="AK32" s="18">
        <v>3.1116000000000001</v>
      </c>
      <c r="AL32" s="18">
        <v>13.430999999999999</v>
      </c>
      <c r="AM32" s="19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9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</row>
    <row r="33" spans="1:80" ht="52.8">
      <c r="A33" s="78" t="s">
        <v>153</v>
      </c>
      <c r="B33" s="79" t="s">
        <v>145</v>
      </c>
      <c r="C33" s="79" t="s">
        <v>146</v>
      </c>
      <c r="D33" s="79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1" t="s">
        <v>147</v>
      </c>
      <c r="Y33" s="20"/>
      <c r="Z33" s="20"/>
      <c r="AA33" s="20">
        <v>-2.6150000000000002</v>
      </c>
      <c r="AB33" s="20">
        <v>3.605</v>
      </c>
      <c r="AC33" s="20"/>
      <c r="AD33" s="20"/>
      <c r="AE33" s="20"/>
      <c r="AF33" s="20"/>
      <c r="AG33" s="20"/>
      <c r="AH33" s="20" t="s">
        <v>148</v>
      </c>
      <c r="AI33" s="18">
        <v>0.09</v>
      </c>
      <c r="AJ33" s="20"/>
      <c r="AK33" s="20">
        <v>-0.111</v>
      </c>
      <c r="AL33" s="20">
        <v>9.7000000000000003E-2</v>
      </c>
      <c r="AM33" s="21" t="s">
        <v>149</v>
      </c>
      <c r="AN33" s="20">
        <v>17.594999999999999</v>
      </c>
      <c r="AO33" s="20"/>
      <c r="AP33" s="20">
        <v>1.341</v>
      </c>
      <c r="AQ33" s="20">
        <v>1.663</v>
      </c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 t="s">
        <v>150</v>
      </c>
      <c r="BC33" s="20"/>
      <c r="BD33" s="20"/>
      <c r="BE33" s="20">
        <v>2.0259999999999998</v>
      </c>
      <c r="BF33" s="20">
        <v>10.244999999999999</v>
      </c>
      <c r="BG33" s="21" t="s">
        <v>151</v>
      </c>
      <c r="BH33" s="20">
        <v>34.273000000000003</v>
      </c>
      <c r="BI33" s="20"/>
      <c r="BJ33" s="20">
        <v>0.68100000000000005</v>
      </c>
      <c r="BK33" s="20">
        <v>2.5249999999999999</v>
      </c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</row>
    <row r="34" spans="1:80" ht="13.2">
      <c r="A34" s="74"/>
      <c r="B34" s="74"/>
      <c r="C34" s="74"/>
      <c r="D34" s="74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1"/>
      <c r="Y34" s="20"/>
      <c r="Z34" s="20"/>
      <c r="AA34" s="20"/>
      <c r="AB34" s="20"/>
      <c r="AC34" s="20"/>
      <c r="AD34" s="20"/>
      <c r="AE34" s="20"/>
      <c r="AF34" s="20"/>
      <c r="AG34" s="20"/>
      <c r="AH34" s="20" t="s">
        <v>152</v>
      </c>
      <c r="AI34" s="18">
        <v>26.120999999999999</v>
      </c>
      <c r="AJ34" s="20"/>
      <c r="AK34" s="20">
        <v>19.390999999999998</v>
      </c>
      <c r="AL34" s="20">
        <v>15.276</v>
      </c>
      <c r="AM34" s="21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1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</row>
    <row r="35" spans="1:80" ht="26.4">
      <c r="A35" s="76" t="s">
        <v>144</v>
      </c>
      <c r="B35" s="77" t="s">
        <v>145</v>
      </c>
      <c r="C35" s="77" t="s">
        <v>154</v>
      </c>
      <c r="D35" s="7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9" t="s">
        <v>147</v>
      </c>
      <c r="Y35" s="18"/>
      <c r="Z35" s="18"/>
      <c r="AA35" s="18">
        <v>1.474</v>
      </c>
      <c r="AB35" s="18">
        <v>10.992000000000001</v>
      </c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9" t="s">
        <v>155</v>
      </c>
      <c r="AN35" s="18">
        <v>26.582999999999998</v>
      </c>
      <c r="AO35" s="18"/>
      <c r="AP35" s="18">
        <v>2.516</v>
      </c>
      <c r="AQ35" s="18">
        <v>4.1130000000000004</v>
      </c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 t="s">
        <v>156</v>
      </c>
      <c r="BC35" s="18"/>
      <c r="BD35" s="18"/>
      <c r="BE35" s="18">
        <v>-1.6990000000000001</v>
      </c>
      <c r="BF35" s="18">
        <v>15.762</v>
      </c>
      <c r="BG35" s="19" t="s">
        <v>157</v>
      </c>
      <c r="BH35" s="18">
        <v>27.091000000000001</v>
      </c>
      <c r="BI35" s="18"/>
      <c r="BJ35" s="18">
        <v>7.1189999999999998</v>
      </c>
      <c r="BK35" s="18">
        <v>2.6389999999999998</v>
      </c>
      <c r="BL35" s="18" t="s">
        <v>158</v>
      </c>
      <c r="BM35" s="18"/>
      <c r="BN35" s="18"/>
      <c r="BO35" s="18">
        <v>0.10100000000000001</v>
      </c>
      <c r="BP35" s="18">
        <v>8.3000000000000004E-2</v>
      </c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</row>
    <row r="36" spans="1:80" ht="13.2">
      <c r="A36" s="74"/>
      <c r="B36" s="74"/>
      <c r="C36" s="74"/>
      <c r="D36" s="74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9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9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 t="s">
        <v>159</v>
      </c>
      <c r="BC36" s="18"/>
      <c r="BD36" s="18"/>
      <c r="BE36" s="18">
        <v>-11.928000000000001</v>
      </c>
      <c r="BF36" s="18">
        <v>39.555999999999997</v>
      </c>
      <c r="BG36" s="19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</row>
    <row r="37" spans="1:80" ht="26.4">
      <c r="A37" s="78" t="s">
        <v>153</v>
      </c>
      <c r="B37" s="79" t="s">
        <v>145</v>
      </c>
      <c r="C37" s="79" t="s">
        <v>154</v>
      </c>
      <c r="D37" s="79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1" t="s">
        <v>147</v>
      </c>
      <c r="Y37" s="20"/>
      <c r="Z37" s="20"/>
      <c r="AA37" s="20">
        <v>9.1560000000000006</v>
      </c>
      <c r="AB37" s="20">
        <v>12.102</v>
      </c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1" t="s">
        <v>160</v>
      </c>
      <c r="AN37" s="20">
        <v>26.582999999999998</v>
      </c>
      <c r="AO37" s="20"/>
      <c r="AP37" s="20">
        <v>2.0339999999999998</v>
      </c>
      <c r="AQ37" s="20">
        <v>4.3860000000000001</v>
      </c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 t="s">
        <v>156</v>
      </c>
      <c r="BC37" s="20"/>
      <c r="BD37" s="20"/>
      <c r="BE37" s="20">
        <v>-10.77</v>
      </c>
      <c r="BF37" s="18">
        <v>15.917999999999999</v>
      </c>
      <c r="BG37" s="21" t="s">
        <v>157</v>
      </c>
      <c r="BH37" s="20">
        <v>27.091000000000001</v>
      </c>
      <c r="BI37" s="20"/>
      <c r="BJ37" s="20">
        <v>3.7029999999999998</v>
      </c>
      <c r="BK37" s="20">
        <v>2.4910000000000001</v>
      </c>
      <c r="BL37" s="20" t="s">
        <v>158</v>
      </c>
      <c r="BM37" s="20"/>
      <c r="BN37" s="20"/>
      <c r="BO37" s="20">
        <v>-8.9999999999999993E-3</v>
      </c>
      <c r="BP37" s="20">
        <v>8.4000000000000005E-2</v>
      </c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</row>
    <row r="38" spans="1:80" ht="13.2">
      <c r="A38" s="74"/>
      <c r="B38" s="74"/>
      <c r="C38" s="74"/>
      <c r="D38" s="74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1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1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 t="s">
        <v>159</v>
      </c>
      <c r="BC38" s="20"/>
      <c r="BD38" s="20"/>
      <c r="BE38" s="20">
        <v>21.757000000000001</v>
      </c>
      <c r="BF38" s="20">
        <v>36.729999999999997</v>
      </c>
      <c r="BG38" s="21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</row>
    <row r="39" spans="1:80" ht="52.8">
      <c r="A39" s="22" t="s">
        <v>161</v>
      </c>
      <c r="B39" s="23" t="s">
        <v>162</v>
      </c>
      <c r="C39" s="23" t="s">
        <v>163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 t="s">
        <v>164</v>
      </c>
      <c r="T39" s="23">
        <v>0</v>
      </c>
      <c r="U39" s="23">
        <v>1</v>
      </c>
      <c r="V39" s="23">
        <v>-0.02</v>
      </c>
      <c r="W39" s="23">
        <v>0.06</v>
      </c>
      <c r="X39" s="24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4" t="s">
        <v>165</v>
      </c>
      <c r="AN39" s="23">
        <v>677.26</v>
      </c>
      <c r="AO39" s="23">
        <v>1343.83</v>
      </c>
      <c r="AP39" s="23">
        <v>104.62</v>
      </c>
      <c r="AQ39" s="23">
        <v>77.27</v>
      </c>
      <c r="AR39" s="23"/>
      <c r="AS39" s="23"/>
      <c r="AT39" s="23"/>
      <c r="AU39" s="23"/>
      <c r="AV39" s="23"/>
      <c r="AW39" s="23" t="s">
        <v>166</v>
      </c>
      <c r="AX39" s="23"/>
      <c r="AY39" s="23"/>
      <c r="AZ39" s="23">
        <v>24.37</v>
      </c>
      <c r="BA39" s="23">
        <v>12.38</v>
      </c>
      <c r="BB39" s="23" t="s">
        <v>167</v>
      </c>
      <c r="BC39" s="23"/>
      <c r="BD39" s="23"/>
      <c r="BE39" s="23">
        <v>1066.69</v>
      </c>
      <c r="BF39" s="23">
        <v>428.62</v>
      </c>
      <c r="BG39" s="24" t="s">
        <v>168</v>
      </c>
      <c r="BH39" s="23">
        <v>13.25</v>
      </c>
      <c r="BI39" s="23">
        <v>15.41</v>
      </c>
      <c r="BJ39" s="23">
        <v>2.36</v>
      </c>
      <c r="BK39" s="23">
        <v>0.86</v>
      </c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</row>
    <row r="40" spans="1:80" ht="13.2">
      <c r="A40" s="25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4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4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 t="s">
        <v>169</v>
      </c>
      <c r="BC40" s="23"/>
      <c r="BD40" s="23"/>
      <c r="BE40" s="23">
        <v>0.05</v>
      </c>
      <c r="BF40" s="23">
        <v>0.02</v>
      </c>
      <c r="BG40" s="24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</row>
    <row r="41" spans="1:80" ht="52.8">
      <c r="A41" s="26" t="s">
        <v>170</v>
      </c>
      <c r="B41" s="27" t="s">
        <v>171</v>
      </c>
      <c r="C41" s="27" t="s">
        <v>172</v>
      </c>
      <c r="N41" s="27" t="s">
        <v>173</v>
      </c>
      <c r="O41" s="27">
        <v>14.06</v>
      </c>
      <c r="P41" s="27">
        <v>2.69</v>
      </c>
      <c r="Q41" s="27">
        <v>0.46</v>
      </c>
      <c r="R41" s="27">
        <v>0.2</v>
      </c>
      <c r="S41" s="27" t="s">
        <v>174</v>
      </c>
      <c r="T41" s="27">
        <v>7.31</v>
      </c>
      <c r="U41" s="27">
        <v>1.18</v>
      </c>
      <c r="V41" s="27">
        <v>0.2</v>
      </c>
      <c r="W41" s="27">
        <v>0.11</v>
      </c>
      <c r="X41" s="28"/>
      <c r="AM41" s="28" t="s">
        <v>175</v>
      </c>
      <c r="AN41" s="27">
        <v>8.94</v>
      </c>
      <c r="AO41" s="27">
        <v>1.4</v>
      </c>
      <c r="AP41" s="27">
        <v>0.03</v>
      </c>
      <c r="AQ41" s="27">
        <v>0.17</v>
      </c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8"/>
      <c r="BH41" s="27"/>
      <c r="BI41" s="27"/>
      <c r="BJ41" s="27"/>
      <c r="BK41" s="27"/>
      <c r="BL41" s="27"/>
      <c r="BM41" s="27"/>
      <c r="BN41" s="27"/>
      <c r="BO41" s="27"/>
      <c r="BP41" s="27"/>
    </row>
    <row r="42" spans="1:80" ht="39.6">
      <c r="A42" s="29"/>
      <c r="C42" s="27"/>
      <c r="D42" s="27"/>
      <c r="E42" s="27"/>
      <c r="F42" s="27"/>
      <c r="G42" s="27"/>
      <c r="H42" s="27"/>
      <c r="S42" s="27"/>
      <c r="T42" s="27"/>
      <c r="U42" s="27"/>
      <c r="V42" s="27"/>
      <c r="W42" s="27"/>
      <c r="X42" s="28"/>
      <c r="AM42" s="28" t="s">
        <v>176</v>
      </c>
      <c r="AN42" s="27">
        <v>3.09</v>
      </c>
      <c r="AO42" s="27">
        <v>12.07</v>
      </c>
      <c r="AP42" s="27">
        <v>0.85</v>
      </c>
      <c r="AQ42" s="27">
        <v>1.39</v>
      </c>
      <c r="BG42" s="28"/>
    </row>
    <row r="43" spans="1:80" ht="26.4">
      <c r="A43" s="29" t="s">
        <v>177</v>
      </c>
      <c r="C43" s="27" t="s">
        <v>178</v>
      </c>
      <c r="D43" s="27" t="s">
        <v>179</v>
      </c>
      <c r="E43" s="27">
        <v>0.17599999999999999</v>
      </c>
      <c r="F43" s="27">
        <v>0.38100000000000001</v>
      </c>
      <c r="G43" s="27">
        <v>5.0999999999999997E-2</v>
      </c>
      <c r="H43" s="27">
        <v>3.5999999999999997E-2</v>
      </c>
      <c r="N43" s="27" t="s">
        <v>180</v>
      </c>
      <c r="O43" s="27">
        <v>5.4089999999999998</v>
      </c>
      <c r="P43" s="27">
        <v>2.3860000000000001</v>
      </c>
      <c r="Q43" s="27">
        <v>0.58699999999999997</v>
      </c>
      <c r="R43" s="27">
        <v>0.23699999999999999</v>
      </c>
      <c r="T43" s="27"/>
      <c r="U43" s="27"/>
      <c r="X43" s="28"/>
      <c r="AM43" s="28"/>
      <c r="AN43" s="27"/>
      <c r="AO43" s="27"/>
      <c r="BG43" s="28"/>
    </row>
    <row r="44" spans="1:80" ht="13.2">
      <c r="A44" s="29"/>
      <c r="B44" s="27"/>
      <c r="C44" s="27"/>
      <c r="N44" s="27" t="s">
        <v>181</v>
      </c>
      <c r="O44" s="27">
        <v>0.121</v>
      </c>
      <c r="P44" s="27">
        <v>0.92800000000000005</v>
      </c>
      <c r="Q44" s="27">
        <v>0.1</v>
      </c>
      <c r="R44" s="27">
        <v>6.2E-2</v>
      </c>
      <c r="X44" s="28"/>
      <c r="AM44" s="28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8"/>
      <c r="BH44" s="27"/>
      <c r="BI44" s="27"/>
      <c r="BJ44" s="27"/>
      <c r="BK44" s="27"/>
      <c r="BL44" s="27"/>
      <c r="BM44" s="27"/>
      <c r="BN44" s="27"/>
      <c r="BO44" s="27"/>
      <c r="BP44" s="27"/>
    </row>
    <row r="45" spans="1:80" ht="13.2">
      <c r="A45" s="29" t="s">
        <v>182</v>
      </c>
      <c r="B45" s="27" t="s">
        <v>183</v>
      </c>
      <c r="C45" s="27" t="s">
        <v>184</v>
      </c>
      <c r="N45" s="27" t="s">
        <v>185</v>
      </c>
      <c r="O45" s="27">
        <v>0.27</v>
      </c>
      <c r="P45" s="27"/>
      <c r="Q45" s="27">
        <v>0.06</v>
      </c>
      <c r="R45" s="27">
        <v>0.03</v>
      </c>
      <c r="X45" s="28"/>
      <c r="AM45" s="28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8"/>
      <c r="BH45" s="27"/>
      <c r="BI45" s="27"/>
      <c r="BJ45" s="27"/>
      <c r="BK45" s="27"/>
      <c r="BL45" s="27"/>
      <c r="BM45" s="27"/>
      <c r="BN45" s="27"/>
      <c r="BO45" s="27"/>
      <c r="BP45" s="27"/>
    </row>
    <row r="46" spans="1:80" ht="13.2">
      <c r="A46" s="27" t="s">
        <v>186</v>
      </c>
      <c r="C46" s="27" t="s">
        <v>187</v>
      </c>
      <c r="D46" s="27" t="s">
        <v>188</v>
      </c>
      <c r="E46" s="27">
        <v>0.32700000000000001</v>
      </c>
      <c r="G46" s="27">
        <v>8.7599999999999997E-2</v>
      </c>
      <c r="H46" s="27">
        <v>4.4999999999999998E-2</v>
      </c>
      <c r="X46" s="28"/>
      <c r="AM46" s="28"/>
      <c r="BG46" s="28"/>
    </row>
    <row r="47" spans="1:80" ht="13.2">
      <c r="A47" s="30" t="s">
        <v>189</v>
      </c>
      <c r="B47" s="8"/>
      <c r="C47" s="8" t="s">
        <v>190</v>
      </c>
      <c r="D47" s="8" t="s">
        <v>191</v>
      </c>
      <c r="E47" s="8">
        <v>0.41499999999999998</v>
      </c>
      <c r="F47" s="8"/>
      <c r="G47" s="8">
        <v>0.109</v>
      </c>
      <c r="H47" s="8" t="s">
        <v>192</v>
      </c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 t="s">
        <v>193</v>
      </c>
      <c r="AN47" s="8">
        <v>10.837</v>
      </c>
      <c r="AO47" s="8"/>
      <c r="AP47" s="8">
        <v>9.5000000000000001E-2</v>
      </c>
      <c r="AQ47" s="8" t="s">
        <v>194</v>
      </c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 t="s">
        <v>195</v>
      </c>
      <c r="BH47" s="8">
        <v>1.3140000000000001</v>
      </c>
      <c r="BI47" s="8"/>
      <c r="BJ47" s="8">
        <v>0.48099999999999998</v>
      </c>
      <c r="BK47" s="8" t="s">
        <v>196</v>
      </c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</row>
    <row r="48" spans="1:80" ht="13.2">
      <c r="A48" s="73" t="s">
        <v>197</v>
      </c>
      <c r="B48" s="13"/>
      <c r="C48" s="13" t="s">
        <v>198</v>
      </c>
      <c r="D48" s="13" t="s">
        <v>199</v>
      </c>
      <c r="E48" s="13"/>
      <c r="F48" s="13"/>
      <c r="G48" s="13">
        <v>0.27</v>
      </c>
      <c r="H48" s="13">
        <v>8.2000000000000003E-2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 t="s">
        <v>200</v>
      </c>
      <c r="BC48" s="13"/>
      <c r="BD48" s="13"/>
      <c r="BE48" s="13">
        <v>0.05</v>
      </c>
      <c r="BF48" s="13">
        <v>7.3999999999999996E-2</v>
      </c>
      <c r="BG48" s="13" t="s">
        <v>201</v>
      </c>
      <c r="BH48" s="13"/>
      <c r="BI48" s="13"/>
      <c r="BJ48" s="13">
        <v>-2.4</v>
      </c>
      <c r="BK48" s="13">
        <v>1.6870000000000001</v>
      </c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</row>
    <row r="49" spans="1:80" ht="13.2">
      <c r="A49" s="74"/>
      <c r="B49" s="13"/>
      <c r="C49" s="13" t="s">
        <v>202</v>
      </c>
      <c r="D49" s="13" t="s">
        <v>203</v>
      </c>
      <c r="E49" s="13"/>
      <c r="F49" s="13"/>
      <c r="G49" s="13">
        <v>0.04</v>
      </c>
      <c r="H49" s="13">
        <v>6.6000000000000003E-2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>
        <v>0.08</v>
      </c>
      <c r="BF49" s="13">
        <v>6.3E-2</v>
      </c>
      <c r="BG49" s="13"/>
      <c r="BH49" s="13"/>
      <c r="BI49" s="13"/>
      <c r="BJ49" s="13">
        <v>0.35</v>
      </c>
      <c r="BK49" s="13">
        <v>1.456</v>
      </c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</row>
    <row r="50" spans="1:80" ht="13.2">
      <c r="A50" s="75" t="s">
        <v>204</v>
      </c>
      <c r="B50" s="31"/>
      <c r="C50" s="31" t="s">
        <v>190</v>
      </c>
      <c r="D50" s="31" t="s">
        <v>205</v>
      </c>
      <c r="E50" s="31">
        <v>0.80500000000000005</v>
      </c>
      <c r="F50" s="31"/>
      <c r="G50" s="31">
        <v>0.13900000000000001</v>
      </c>
      <c r="H50" s="31">
        <v>8.4000000000000005E-2</v>
      </c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 t="s">
        <v>206</v>
      </c>
      <c r="AS50" s="31">
        <v>7308.4</v>
      </c>
      <c r="AT50" s="31"/>
      <c r="AU50" s="31">
        <v>8156.3010000000004</v>
      </c>
      <c r="AV50" s="31">
        <v>3899.53</v>
      </c>
      <c r="AW50" s="31"/>
      <c r="AX50" s="31"/>
      <c r="AY50" s="31"/>
      <c r="AZ50" s="31"/>
      <c r="BA50" s="31"/>
      <c r="BB50" s="31" t="s">
        <v>206</v>
      </c>
      <c r="BC50" s="31">
        <v>7308.4</v>
      </c>
      <c r="BD50" s="31"/>
      <c r="BE50" s="31">
        <v>8156.3010000000004</v>
      </c>
      <c r="BF50" s="31">
        <v>3899.53</v>
      </c>
      <c r="BG50" s="31" t="s">
        <v>207</v>
      </c>
      <c r="BH50" s="31">
        <v>6.2770000000000001</v>
      </c>
      <c r="BI50" s="31"/>
      <c r="BJ50" s="31">
        <v>0.313</v>
      </c>
      <c r="BK50" s="31">
        <v>0.14699999999999999</v>
      </c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</row>
    <row r="51" spans="1:80" ht="13.2">
      <c r="A51" s="74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 t="s">
        <v>208</v>
      </c>
      <c r="BH51" s="31">
        <v>6.31</v>
      </c>
      <c r="BI51" s="31"/>
      <c r="BJ51" s="31">
        <v>0.31</v>
      </c>
      <c r="BK51" s="31">
        <v>0.16800000000000001</v>
      </c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</row>
    <row r="52" spans="1:80" ht="16.5" customHeight="1">
      <c r="A52" s="74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 t="s">
        <v>209</v>
      </c>
      <c r="BH52" s="31">
        <v>6.2990000000000004</v>
      </c>
      <c r="BI52" s="31"/>
      <c r="BJ52" s="31">
        <v>0.317</v>
      </c>
      <c r="BK52" s="31">
        <v>0.157</v>
      </c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</row>
    <row r="53" spans="1:80" ht="13.2">
      <c r="A53" s="32" t="s">
        <v>210</v>
      </c>
      <c r="B53" s="32"/>
      <c r="C53" s="32" t="s">
        <v>211</v>
      </c>
      <c r="D53" s="32" t="s">
        <v>212</v>
      </c>
      <c r="E53" s="32"/>
      <c r="F53" s="32"/>
      <c r="G53" s="32">
        <v>0.51300000000000001</v>
      </c>
      <c r="H53" s="32">
        <v>0.20799999999999999</v>
      </c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</row>
    <row r="54" spans="1:80" ht="13.2">
      <c r="X54" s="28"/>
      <c r="AM54" s="28"/>
      <c r="BG54" s="28"/>
    </row>
    <row r="55" spans="1:80" ht="13.2">
      <c r="X55" s="28"/>
      <c r="AM55" s="28"/>
      <c r="BG55" s="28"/>
    </row>
    <row r="56" spans="1:80" ht="13.2">
      <c r="X56" s="28"/>
      <c r="AM56" s="28"/>
      <c r="BG56" s="28"/>
    </row>
    <row r="57" spans="1:80" ht="13.2">
      <c r="X57" s="28"/>
      <c r="AM57" s="28"/>
      <c r="BG57" s="28"/>
    </row>
    <row r="58" spans="1:80" ht="13.2">
      <c r="X58" s="28"/>
      <c r="AM58" s="28"/>
      <c r="BG58" s="28"/>
    </row>
    <row r="59" spans="1:80" ht="13.2">
      <c r="X59" s="28"/>
      <c r="AM59" s="28"/>
      <c r="BG59" s="28"/>
    </row>
    <row r="60" spans="1:80" ht="13.2">
      <c r="X60" s="28"/>
      <c r="AM60" s="28"/>
      <c r="BG60" s="28"/>
    </row>
    <row r="61" spans="1:80" ht="13.2">
      <c r="X61" s="28"/>
      <c r="AM61" s="28"/>
      <c r="BG61" s="28"/>
    </row>
    <row r="62" spans="1:80" ht="13.2">
      <c r="X62" s="28"/>
      <c r="AM62" s="28"/>
      <c r="BG62" s="28"/>
    </row>
    <row r="63" spans="1:80" ht="13.2">
      <c r="X63" s="28"/>
      <c r="AM63" s="28"/>
      <c r="BG63" s="28"/>
    </row>
    <row r="64" spans="1:80" ht="13.2">
      <c r="X64" s="28"/>
      <c r="AM64" s="28"/>
      <c r="BG64" s="28"/>
    </row>
    <row r="65" spans="24:59" ht="13.2">
      <c r="X65" s="28"/>
      <c r="AM65" s="28"/>
      <c r="BG65" s="28"/>
    </row>
    <row r="66" spans="24:59" ht="13.2">
      <c r="X66" s="28"/>
      <c r="AM66" s="28"/>
      <c r="BG66" s="28"/>
    </row>
    <row r="67" spans="24:59" ht="13.2">
      <c r="X67" s="28"/>
      <c r="AM67" s="28"/>
      <c r="BG67" s="28"/>
    </row>
    <row r="68" spans="24:59" ht="13.2">
      <c r="X68" s="28"/>
      <c r="AM68" s="28"/>
      <c r="BG68" s="28"/>
    </row>
    <row r="69" spans="24:59" ht="13.2">
      <c r="X69" s="28"/>
      <c r="AM69" s="28"/>
      <c r="BG69" s="28"/>
    </row>
    <row r="70" spans="24:59" ht="13.2">
      <c r="X70" s="28"/>
      <c r="AM70" s="28"/>
      <c r="BG70" s="28"/>
    </row>
    <row r="71" spans="24:59" ht="13.2">
      <c r="X71" s="28"/>
      <c r="AM71" s="28"/>
      <c r="BG71" s="28"/>
    </row>
    <row r="72" spans="24:59" ht="13.2">
      <c r="X72" s="28"/>
      <c r="AM72" s="28"/>
      <c r="BG72" s="28"/>
    </row>
    <row r="73" spans="24:59" ht="13.2">
      <c r="X73" s="28"/>
      <c r="AM73" s="28"/>
      <c r="BG73" s="28"/>
    </row>
    <row r="74" spans="24:59" ht="13.2">
      <c r="X74" s="28"/>
      <c r="AM74" s="28"/>
      <c r="BG74" s="28"/>
    </row>
    <row r="75" spans="24:59" ht="13.2">
      <c r="X75" s="28"/>
      <c r="AM75" s="28"/>
      <c r="BG75" s="28"/>
    </row>
    <row r="76" spans="24:59" ht="13.2">
      <c r="X76" s="28"/>
      <c r="AM76" s="28"/>
      <c r="BG76" s="28"/>
    </row>
    <row r="77" spans="24:59" ht="13.2">
      <c r="X77" s="28"/>
      <c r="AM77" s="28"/>
      <c r="BG77" s="28"/>
    </row>
    <row r="78" spans="24:59" ht="13.2">
      <c r="X78" s="28"/>
      <c r="AM78" s="28"/>
      <c r="BG78" s="28"/>
    </row>
    <row r="79" spans="24:59" ht="13.2">
      <c r="X79" s="28"/>
      <c r="AM79" s="28"/>
      <c r="BG79" s="28"/>
    </row>
    <row r="80" spans="24:59" ht="13.2">
      <c r="X80" s="28"/>
      <c r="AM80" s="28"/>
      <c r="BG80" s="28"/>
    </row>
    <row r="81" spans="24:59" ht="13.2">
      <c r="X81" s="28"/>
      <c r="AM81" s="28"/>
      <c r="BG81" s="28"/>
    </row>
    <row r="82" spans="24:59" ht="13.2">
      <c r="X82" s="28"/>
      <c r="AM82" s="28"/>
      <c r="BG82" s="28"/>
    </row>
    <row r="83" spans="24:59" ht="13.2">
      <c r="X83" s="28"/>
      <c r="AM83" s="28"/>
      <c r="BG83" s="28"/>
    </row>
    <row r="84" spans="24:59" ht="13.2">
      <c r="X84" s="28"/>
      <c r="AM84" s="28"/>
      <c r="BG84" s="28"/>
    </row>
    <row r="85" spans="24:59" ht="13.2">
      <c r="X85" s="28"/>
      <c r="AM85" s="28"/>
      <c r="BG85" s="28"/>
    </row>
    <row r="86" spans="24:59" ht="13.2">
      <c r="X86" s="28"/>
      <c r="AM86" s="28"/>
      <c r="BG86" s="28"/>
    </row>
    <row r="87" spans="24:59" ht="13.2">
      <c r="X87" s="28"/>
      <c r="AM87" s="28"/>
      <c r="BG87" s="28"/>
    </row>
    <row r="88" spans="24:59" ht="13.2">
      <c r="X88" s="28"/>
      <c r="AM88" s="28"/>
      <c r="BG88" s="28"/>
    </row>
    <row r="89" spans="24:59" ht="13.2">
      <c r="X89" s="28"/>
      <c r="AM89" s="28"/>
      <c r="BG89" s="28"/>
    </row>
    <row r="90" spans="24:59" ht="13.2">
      <c r="X90" s="28"/>
      <c r="AM90" s="28"/>
      <c r="BG90" s="28"/>
    </row>
    <row r="91" spans="24:59" ht="13.2">
      <c r="X91" s="28"/>
      <c r="AM91" s="28"/>
      <c r="BG91" s="28"/>
    </row>
    <row r="92" spans="24:59" ht="13.2">
      <c r="X92" s="28"/>
      <c r="AM92" s="28"/>
      <c r="BG92" s="28"/>
    </row>
    <row r="93" spans="24:59" ht="13.2">
      <c r="X93" s="28"/>
      <c r="AM93" s="28"/>
      <c r="BG93" s="28"/>
    </row>
    <row r="94" spans="24:59" ht="13.2">
      <c r="X94" s="28"/>
      <c r="AM94" s="28"/>
      <c r="BG94" s="28"/>
    </row>
    <row r="95" spans="24:59" ht="13.2">
      <c r="X95" s="28"/>
      <c r="AM95" s="28"/>
      <c r="BG95" s="28"/>
    </row>
    <row r="96" spans="24:59" ht="13.2">
      <c r="X96" s="28"/>
      <c r="AM96" s="28"/>
      <c r="BG96" s="28"/>
    </row>
    <row r="97" spans="24:59" ht="13.2">
      <c r="X97" s="28"/>
      <c r="AM97" s="28"/>
      <c r="BG97" s="28"/>
    </row>
    <row r="98" spans="24:59" ht="13.2">
      <c r="X98" s="28"/>
      <c r="AM98" s="28"/>
      <c r="BG98" s="28"/>
    </row>
    <row r="99" spans="24:59" ht="13.2">
      <c r="X99" s="28"/>
      <c r="AM99" s="28"/>
      <c r="BG99" s="28"/>
    </row>
    <row r="100" spans="24:59" ht="13.2">
      <c r="X100" s="28"/>
      <c r="AM100" s="28"/>
      <c r="BG100" s="28"/>
    </row>
    <row r="101" spans="24:59" ht="13.2">
      <c r="X101" s="28"/>
      <c r="AM101" s="28"/>
      <c r="BG101" s="28"/>
    </row>
    <row r="102" spans="24:59" ht="13.2">
      <c r="X102" s="28"/>
      <c r="AM102" s="28"/>
      <c r="BG102" s="28"/>
    </row>
    <row r="103" spans="24:59" ht="13.2">
      <c r="X103" s="28"/>
      <c r="AM103" s="28"/>
      <c r="BG103" s="28"/>
    </row>
    <row r="104" spans="24:59" ht="13.2">
      <c r="X104" s="28"/>
      <c r="AM104" s="28"/>
      <c r="BG104" s="28"/>
    </row>
    <row r="105" spans="24:59" ht="13.2">
      <c r="X105" s="28"/>
      <c r="AM105" s="28"/>
      <c r="BG105" s="28"/>
    </row>
    <row r="106" spans="24:59" ht="13.2">
      <c r="X106" s="28"/>
      <c r="AM106" s="28"/>
      <c r="BG106" s="28"/>
    </row>
    <row r="107" spans="24:59" ht="13.2">
      <c r="X107" s="28"/>
      <c r="AM107" s="28"/>
      <c r="BG107" s="28"/>
    </row>
    <row r="108" spans="24:59" ht="13.2">
      <c r="X108" s="28"/>
      <c r="AM108" s="28"/>
      <c r="BG108" s="28"/>
    </row>
    <row r="109" spans="24:59" ht="13.2">
      <c r="X109" s="28"/>
      <c r="AM109" s="28"/>
      <c r="BG109" s="28"/>
    </row>
    <row r="110" spans="24:59" ht="13.2">
      <c r="X110" s="28"/>
      <c r="AM110" s="28"/>
      <c r="BG110" s="28"/>
    </row>
    <row r="111" spans="24:59" ht="13.2">
      <c r="X111" s="28"/>
      <c r="AM111" s="28"/>
      <c r="BG111" s="28"/>
    </row>
    <row r="112" spans="24:59" ht="13.2">
      <c r="X112" s="28"/>
      <c r="AM112" s="28"/>
      <c r="BG112" s="28"/>
    </row>
    <row r="113" spans="24:59" ht="13.2">
      <c r="X113" s="28"/>
      <c r="AM113" s="28"/>
      <c r="BG113" s="28"/>
    </row>
    <row r="114" spans="24:59" ht="13.2">
      <c r="X114" s="28"/>
      <c r="AM114" s="28"/>
      <c r="BG114" s="28"/>
    </row>
    <row r="115" spans="24:59" ht="13.2">
      <c r="X115" s="28"/>
      <c r="AM115" s="28"/>
      <c r="BG115" s="28"/>
    </row>
    <row r="116" spans="24:59" ht="13.2">
      <c r="X116" s="28"/>
      <c r="AM116" s="28"/>
      <c r="BG116" s="28"/>
    </row>
    <row r="117" spans="24:59" ht="13.2">
      <c r="X117" s="28"/>
      <c r="AM117" s="28"/>
      <c r="BG117" s="28"/>
    </row>
    <row r="118" spans="24:59" ht="13.2">
      <c r="X118" s="28"/>
      <c r="AM118" s="28"/>
      <c r="BG118" s="28"/>
    </row>
    <row r="119" spans="24:59" ht="13.2">
      <c r="X119" s="28"/>
      <c r="AM119" s="28"/>
      <c r="BG119" s="28"/>
    </row>
    <row r="120" spans="24:59" ht="13.2">
      <c r="X120" s="28"/>
      <c r="AM120" s="28"/>
      <c r="BG120" s="28"/>
    </row>
    <row r="121" spans="24:59" ht="13.2">
      <c r="X121" s="28"/>
      <c r="AM121" s="28"/>
      <c r="BG121" s="28"/>
    </row>
    <row r="122" spans="24:59" ht="13.2">
      <c r="X122" s="28"/>
      <c r="AM122" s="28"/>
      <c r="BG122" s="28"/>
    </row>
    <row r="123" spans="24:59" ht="13.2">
      <c r="X123" s="28"/>
      <c r="AM123" s="28"/>
      <c r="BG123" s="28"/>
    </row>
    <row r="124" spans="24:59" ht="13.2">
      <c r="X124" s="28"/>
      <c r="AM124" s="28"/>
      <c r="BG124" s="28"/>
    </row>
    <row r="125" spans="24:59" ht="13.2">
      <c r="X125" s="28"/>
      <c r="AM125" s="28"/>
      <c r="BG125" s="28"/>
    </row>
    <row r="126" spans="24:59" ht="13.2">
      <c r="X126" s="28"/>
      <c r="AM126" s="28"/>
      <c r="BG126" s="28"/>
    </row>
    <row r="127" spans="24:59" ht="13.2">
      <c r="X127" s="28"/>
      <c r="AM127" s="28"/>
      <c r="BG127" s="28"/>
    </row>
    <row r="128" spans="24:59" ht="13.2">
      <c r="X128" s="28"/>
      <c r="AM128" s="28"/>
      <c r="BG128" s="28"/>
    </row>
    <row r="129" spans="24:59" ht="13.2">
      <c r="X129" s="28"/>
      <c r="AM129" s="28"/>
      <c r="BG129" s="28"/>
    </row>
    <row r="130" spans="24:59" ht="13.2">
      <c r="X130" s="28"/>
      <c r="AM130" s="28"/>
      <c r="BG130" s="28"/>
    </row>
    <row r="131" spans="24:59" ht="13.2">
      <c r="X131" s="28"/>
      <c r="AM131" s="28"/>
      <c r="BG131" s="28"/>
    </row>
    <row r="132" spans="24:59" ht="13.2">
      <c r="X132" s="28"/>
      <c r="AM132" s="28"/>
      <c r="BG132" s="28"/>
    </row>
    <row r="133" spans="24:59" ht="13.2">
      <c r="X133" s="28"/>
      <c r="AM133" s="28"/>
      <c r="BG133" s="28"/>
    </row>
    <row r="134" spans="24:59" ht="13.2">
      <c r="X134" s="28"/>
      <c r="AM134" s="28"/>
      <c r="BG134" s="28"/>
    </row>
    <row r="135" spans="24:59" ht="13.2">
      <c r="X135" s="28"/>
      <c r="AM135" s="28"/>
      <c r="BG135" s="28"/>
    </row>
    <row r="136" spans="24:59" ht="13.2">
      <c r="X136" s="28"/>
      <c r="AM136" s="28"/>
      <c r="BG136" s="28"/>
    </row>
    <row r="137" spans="24:59" ht="13.2">
      <c r="X137" s="28"/>
      <c r="AM137" s="28"/>
      <c r="BG137" s="28"/>
    </row>
    <row r="138" spans="24:59" ht="13.2">
      <c r="X138" s="28"/>
      <c r="AM138" s="28"/>
      <c r="BG138" s="28"/>
    </row>
    <row r="139" spans="24:59" ht="13.2">
      <c r="X139" s="28"/>
      <c r="AM139" s="28"/>
      <c r="BG139" s="28"/>
    </row>
    <row r="140" spans="24:59" ht="13.2">
      <c r="X140" s="28"/>
      <c r="AM140" s="28"/>
      <c r="BG140" s="28"/>
    </row>
    <row r="141" spans="24:59" ht="13.2">
      <c r="X141" s="28"/>
      <c r="AM141" s="28"/>
      <c r="BG141" s="28"/>
    </row>
    <row r="142" spans="24:59" ht="13.2">
      <c r="X142" s="28"/>
      <c r="AM142" s="28"/>
      <c r="BG142" s="28"/>
    </row>
    <row r="143" spans="24:59" ht="13.2">
      <c r="X143" s="28"/>
      <c r="AM143" s="28"/>
      <c r="BG143" s="28"/>
    </row>
    <row r="144" spans="24:59" ht="13.2">
      <c r="X144" s="28"/>
      <c r="AM144" s="28"/>
      <c r="BG144" s="28"/>
    </row>
    <row r="145" spans="24:59" ht="13.2">
      <c r="X145" s="28"/>
      <c r="AM145" s="28"/>
      <c r="BG145" s="28"/>
    </row>
    <row r="146" spans="24:59" ht="13.2">
      <c r="X146" s="28"/>
      <c r="AM146" s="28"/>
      <c r="BG146" s="28"/>
    </row>
    <row r="147" spans="24:59" ht="13.2">
      <c r="X147" s="28"/>
      <c r="AM147" s="28"/>
      <c r="BG147" s="28"/>
    </row>
    <row r="148" spans="24:59" ht="13.2">
      <c r="X148" s="28"/>
      <c r="AM148" s="28"/>
      <c r="BG148" s="28"/>
    </row>
    <row r="149" spans="24:59" ht="13.2">
      <c r="X149" s="28"/>
      <c r="AM149" s="28"/>
      <c r="BG149" s="28"/>
    </row>
    <row r="150" spans="24:59" ht="13.2">
      <c r="X150" s="28"/>
      <c r="AM150" s="28"/>
      <c r="BG150" s="28"/>
    </row>
    <row r="151" spans="24:59" ht="13.2">
      <c r="X151" s="28"/>
      <c r="AM151" s="28"/>
      <c r="BG151" s="28"/>
    </row>
    <row r="152" spans="24:59" ht="13.2">
      <c r="X152" s="28"/>
      <c r="AM152" s="28"/>
      <c r="BG152" s="28"/>
    </row>
    <row r="153" spans="24:59" ht="13.2">
      <c r="X153" s="28"/>
      <c r="AM153" s="28"/>
      <c r="BG153" s="28"/>
    </row>
    <row r="154" spans="24:59" ht="13.2">
      <c r="X154" s="28"/>
      <c r="AM154" s="28"/>
      <c r="BG154" s="28"/>
    </row>
    <row r="155" spans="24:59" ht="13.2">
      <c r="X155" s="28"/>
      <c r="AM155" s="28"/>
      <c r="BG155" s="28"/>
    </row>
    <row r="156" spans="24:59" ht="13.2">
      <c r="X156" s="28"/>
      <c r="AM156" s="28"/>
      <c r="BG156" s="28"/>
    </row>
    <row r="157" spans="24:59" ht="13.2">
      <c r="X157" s="28"/>
      <c r="AM157" s="28"/>
      <c r="BG157" s="28"/>
    </row>
    <row r="158" spans="24:59" ht="13.2">
      <c r="X158" s="28"/>
      <c r="AM158" s="28"/>
      <c r="BG158" s="28"/>
    </row>
    <row r="159" spans="24:59" ht="13.2">
      <c r="X159" s="28"/>
      <c r="AM159" s="28"/>
      <c r="BG159" s="28"/>
    </row>
    <row r="160" spans="24:59" ht="13.2">
      <c r="X160" s="28"/>
      <c r="AM160" s="28"/>
      <c r="BG160" s="28"/>
    </row>
    <row r="161" spans="24:59" ht="13.2">
      <c r="X161" s="28"/>
      <c r="AM161" s="28"/>
      <c r="BG161" s="28"/>
    </row>
    <row r="162" spans="24:59" ht="13.2">
      <c r="X162" s="28"/>
      <c r="AM162" s="28"/>
      <c r="BG162" s="28"/>
    </row>
    <row r="163" spans="24:59" ht="13.2">
      <c r="X163" s="28"/>
      <c r="AM163" s="28"/>
      <c r="BG163" s="28"/>
    </row>
    <row r="164" spans="24:59" ht="13.2">
      <c r="X164" s="28"/>
      <c r="AM164" s="28"/>
      <c r="BG164" s="28"/>
    </row>
    <row r="165" spans="24:59" ht="13.2">
      <c r="X165" s="28"/>
      <c r="AM165" s="28"/>
      <c r="BG165" s="28"/>
    </row>
    <row r="166" spans="24:59" ht="13.2">
      <c r="X166" s="28"/>
      <c r="AM166" s="28"/>
      <c r="BG166" s="28"/>
    </row>
    <row r="167" spans="24:59" ht="13.2">
      <c r="X167" s="28"/>
      <c r="AM167" s="28"/>
      <c r="BG167" s="28"/>
    </row>
    <row r="168" spans="24:59" ht="13.2">
      <c r="X168" s="28"/>
      <c r="AM168" s="28"/>
      <c r="BG168" s="28"/>
    </row>
    <row r="169" spans="24:59" ht="13.2">
      <c r="X169" s="28"/>
      <c r="AM169" s="28"/>
      <c r="BG169" s="28"/>
    </row>
    <row r="170" spans="24:59" ht="13.2">
      <c r="X170" s="28"/>
      <c r="AM170" s="28"/>
      <c r="BG170" s="28"/>
    </row>
    <row r="171" spans="24:59" ht="13.2">
      <c r="X171" s="28"/>
      <c r="AM171" s="28"/>
      <c r="BG171" s="28"/>
    </row>
    <row r="172" spans="24:59" ht="13.2">
      <c r="X172" s="28"/>
      <c r="AM172" s="28"/>
      <c r="BG172" s="28"/>
    </row>
    <row r="173" spans="24:59" ht="13.2">
      <c r="X173" s="28"/>
      <c r="AM173" s="28"/>
      <c r="BG173" s="28"/>
    </row>
    <row r="174" spans="24:59" ht="13.2">
      <c r="X174" s="28"/>
      <c r="AM174" s="28"/>
      <c r="BG174" s="28"/>
    </row>
    <row r="175" spans="24:59" ht="13.2">
      <c r="X175" s="28"/>
      <c r="AM175" s="28"/>
      <c r="BG175" s="28"/>
    </row>
    <row r="176" spans="24:59" ht="13.2">
      <c r="X176" s="28"/>
      <c r="AM176" s="28"/>
      <c r="BG176" s="28"/>
    </row>
    <row r="177" spans="24:59" ht="13.2">
      <c r="X177" s="28"/>
      <c r="AM177" s="28"/>
      <c r="BG177" s="28"/>
    </row>
    <row r="178" spans="24:59" ht="13.2">
      <c r="X178" s="28"/>
      <c r="AM178" s="28"/>
      <c r="BG178" s="28"/>
    </row>
    <row r="179" spans="24:59" ht="13.2">
      <c r="X179" s="28"/>
      <c r="AM179" s="28"/>
      <c r="BG179" s="28"/>
    </row>
    <row r="180" spans="24:59" ht="13.2">
      <c r="X180" s="28"/>
      <c r="AM180" s="28"/>
      <c r="BG180" s="28"/>
    </row>
    <row r="181" spans="24:59" ht="13.2">
      <c r="X181" s="28"/>
      <c r="AM181" s="28"/>
      <c r="BG181" s="28"/>
    </row>
    <row r="182" spans="24:59" ht="13.2">
      <c r="X182" s="28"/>
      <c r="AM182" s="28"/>
      <c r="BG182" s="28"/>
    </row>
    <row r="183" spans="24:59" ht="13.2">
      <c r="X183" s="28"/>
      <c r="AM183" s="28"/>
      <c r="BG183" s="28"/>
    </row>
    <row r="184" spans="24:59" ht="13.2">
      <c r="X184" s="28"/>
      <c r="AM184" s="28"/>
      <c r="BG184" s="28"/>
    </row>
    <row r="185" spans="24:59" ht="13.2">
      <c r="X185" s="28"/>
      <c r="AM185" s="28"/>
      <c r="BG185" s="28"/>
    </row>
    <row r="186" spans="24:59" ht="13.2">
      <c r="X186" s="28"/>
      <c r="AM186" s="28"/>
      <c r="BG186" s="28"/>
    </row>
    <row r="187" spans="24:59" ht="13.2">
      <c r="X187" s="28"/>
      <c r="AM187" s="28"/>
      <c r="BG187" s="28"/>
    </row>
    <row r="188" spans="24:59" ht="13.2">
      <c r="X188" s="28"/>
      <c r="AM188" s="28"/>
      <c r="BG188" s="28"/>
    </row>
    <row r="189" spans="24:59" ht="13.2">
      <c r="X189" s="28"/>
      <c r="AM189" s="28"/>
      <c r="BG189" s="28"/>
    </row>
    <row r="190" spans="24:59" ht="13.2">
      <c r="X190" s="28"/>
      <c r="AM190" s="28"/>
      <c r="BG190" s="28"/>
    </row>
    <row r="191" spans="24:59" ht="13.2">
      <c r="X191" s="28"/>
      <c r="AM191" s="28"/>
      <c r="BG191" s="28"/>
    </row>
    <row r="192" spans="24:59" ht="13.2">
      <c r="X192" s="28"/>
      <c r="AM192" s="28"/>
      <c r="BG192" s="28"/>
    </row>
    <row r="193" spans="24:59" ht="13.2">
      <c r="X193" s="28"/>
      <c r="AM193" s="28"/>
      <c r="BG193" s="28"/>
    </row>
    <row r="194" spans="24:59" ht="13.2">
      <c r="X194" s="28"/>
      <c r="AM194" s="28"/>
      <c r="BG194" s="28"/>
    </row>
    <row r="195" spans="24:59" ht="13.2">
      <c r="X195" s="28"/>
      <c r="AM195" s="28"/>
      <c r="BG195" s="28"/>
    </row>
    <row r="196" spans="24:59" ht="13.2">
      <c r="X196" s="28"/>
      <c r="AM196" s="28"/>
      <c r="BG196" s="28"/>
    </row>
    <row r="197" spans="24:59" ht="13.2">
      <c r="X197" s="28"/>
      <c r="AM197" s="28"/>
      <c r="BG197" s="28"/>
    </row>
    <row r="198" spans="24:59" ht="13.2">
      <c r="X198" s="28"/>
      <c r="AM198" s="28"/>
      <c r="BG198" s="28"/>
    </row>
    <row r="199" spans="24:59" ht="13.2">
      <c r="X199" s="28"/>
      <c r="AM199" s="28"/>
      <c r="BG199" s="28"/>
    </row>
    <row r="200" spans="24:59" ht="13.2">
      <c r="X200" s="28"/>
      <c r="AM200" s="28"/>
      <c r="BG200" s="28"/>
    </row>
    <row r="201" spans="24:59" ht="13.2">
      <c r="X201" s="28"/>
      <c r="AM201" s="28"/>
      <c r="BG201" s="28"/>
    </row>
    <row r="202" spans="24:59" ht="13.2">
      <c r="X202" s="28"/>
      <c r="AM202" s="28"/>
      <c r="BG202" s="28"/>
    </row>
    <row r="203" spans="24:59" ht="13.2">
      <c r="X203" s="28"/>
      <c r="AM203" s="28"/>
      <c r="BG203" s="28"/>
    </row>
    <row r="204" spans="24:59" ht="13.2">
      <c r="X204" s="28"/>
      <c r="AM204" s="28"/>
      <c r="BG204" s="28"/>
    </row>
    <row r="205" spans="24:59" ht="13.2">
      <c r="X205" s="28"/>
      <c r="AM205" s="28"/>
      <c r="BG205" s="28"/>
    </row>
    <row r="206" spans="24:59" ht="13.2">
      <c r="X206" s="28"/>
      <c r="AM206" s="28"/>
      <c r="BG206" s="28"/>
    </row>
    <row r="207" spans="24:59" ht="13.2">
      <c r="X207" s="28"/>
      <c r="AM207" s="28"/>
      <c r="BG207" s="28"/>
    </row>
    <row r="208" spans="24:59" ht="13.2">
      <c r="X208" s="28"/>
      <c r="AM208" s="28"/>
      <c r="BG208" s="28"/>
    </row>
    <row r="209" spans="24:59" ht="13.2">
      <c r="X209" s="28"/>
      <c r="AM209" s="28"/>
      <c r="BG209" s="28"/>
    </row>
    <row r="210" spans="24:59" ht="13.2">
      <c r="X210" s="28"/>
      <c r="AM210" s="28"/>
      <c r="BG210" s="28"/>
    </row>
    <row r="211" spans="24:59" ht="13.2">
      <c r="X211" s="28"/>
      <c r="AM211" s="28"/>
      <c r="BG211" s="28"/>
    </row>
    <row r="212" spans="24:59" ht="13.2">
      <c r="X212" s="28"/>
      <c r="AM212" s="28"/>
      <c r="BG212" s="28"/>
    </row>
    <row r="213" spans="24:59" ht="13.2">
      <c r="X213" s="28"/>
      <c r="AM213" s="28"/>
      <c r="BG213" s="28"/>
    </row>
    <row r="214" spans="24:59" ht="13.2">
      <c r="X214" s="28"/>
      <c r="AM214" s="28"/>
      <c r="BG214" s="28"/>
    </row>
    <row r="215" spans="24:59" ht="13.2">
      <c r="X215" s="28"/>
      <c r="AM215" s="28"/>
      <c r="BG215" s="28"/>
    </row>
    <row r="216" spans="24:59" ht="13.2">
      <c r="X216" s="28"/>
      <c r="AM216" s="28"/>
      <c r="BG216" s="28"/>
    </row>
    <row r="217" spans="24:59" ht="13.2">
      <c r="X217" s="28"/>
      <c r="AM217" s="28"/>
      <c r="BG217" s="28"/>
    </row>
    <row r="218" spans="24:59" ht="13.2">
      <c r="X218" s="28"/>
      <c r="AM218" s="28"/>
      <c r="BG218" s="28"/>
    </row>
    <row r="219" spans="24:59" ht="13.2">
      <c r="X219" s="28"/>
      <c r="AM219" s="28"/>
      <c r="BG219" s="28"/>
    </row>
    <row r="220" spans="24:59" ht="13.2">
      <c r="X220" s="28"/>
      <c r="AM220" s="28"/>
      <c r="BG220" s="28"/>
    </row>
    <row r="221" spans="24:59" ht="13.2">
      <c r="X221" s="28"/>
      <c r="AM221" s="28"/>
      <c r="BG221" s="28"/>
    </row>
    <row r="222" spans="24:59" ht="13.2">
      <c r="X222" s="28"/>
      <c r="AM222" s="28"/>
      <c r="BG222" s="28"/>
    </row>
    <row r="223" spans="24:59" ht="13.2">
      <c r="X223" s="28"/>
      <c r="AM223" s="28"/>
      <c r="BG223" s="28"/>
    </row>
    <row r="224" spans="24:59" ht="13.2">
      <c r="X224" s="28"/>
      <c r="AM224" s="28"/>
      <c r="BG224" s="28"/>
    </row>
    <row r="225" spans="24:59" ht="13.2">
      <c r="X225" s="28"/>
      <c r="AM225" s="28"/>
      <c r="BG225" s="28"/>
    </row>
    <row r="226" spans="24:59" ht="13.2">
      <c r="X226" s="28"/>
      <c r="AM226" s="28"/>
      <c r="BG226" s="28"/>
    </row>
    <row r="227" spans="24:59" ht="13.2">
      <c r="X227" s="28"/>
      <c r="AM227" s="28"/>
      <c r="BG227" s="28"/>
    </row>
    <row r="228" spans="24:59" ht="13.2">
      <c r="X228" s="28"/>
      <c r="AM228" s="28"/>
      <c r="BG228" s="28"/>
    </row>
    <row r="229" spans="24:59" ht="13.2">
      <c r="X229" s="28"/>
      <c r="AM229" s="28"/>
      <c r="BG229" s="28"/>
    </row>
    <row r="230" spans="24:59" ht="13.2">
      <c r="X230" s="28"/>
      <c r="AM230" s="28"/>
      <c r="BG230" s="28"/>
    </row>
    <row r="231" spans="24:59" ht="13.2">
      <c r="X231" s="28"/>
      <c r="AM231" s="28"/>
      <c r="BG231" s="28"/>
    </row>
    <row r="232" spans="24:59" ht="13.2">
      <c r="X232" s="28"/>
      <c r="AM232" s="28"/>
      <c r="BG232" s="28"/>
    </row>
    <row r="233" spans="24:59" ht="13.2">
      <c r="X233" s="28"/>
      <c r="AM233" s="28"/>
      <c r="BG233" s="28"/>
    </row>
    <row r="234" spans="24:59" ht="13.2">
      <c r="X234" s="28"/>
      <c r="AM234" s="28"/>
      <c r="BG234" s="28"/>
    </row>
    <row r="235" spans="24:59" ht="13.2">
      <c r="X235" s="28"/>
      <c r="AM235" s="28"/>
      <c r="BG235" s="28"/>
    </row>
    <row r="236" spans="24:59" ht="13.2">
      <c r="X236" s="28"/>
      <c r="AM236" s="28"/>
      <c r="BG236" s="28"/>
    </row>
    <row r="237" spans="24:59" ht="13.2">
      <c r="X237" s="28"/>
      <c r="AM237" s="28"/>
      <c r="BG237" s="28"/>
    </row>
    <row r="238" spans="24:59" ht="13.2">
      <c r="X238" s="28"/>
      <c r="AM238" s="28"/>
      <c r="BG238" s="28"/>
    </row>
    <row r="239" spans="24:59" ht="13.2">
      <c r="X239" s="28"/>
      <c r="AM239" s="28"/>
      <c r="BG239" s="28"/>
    </row>
    <row r="240" spans="24:59" ht="13.2">
      <c r="X240" s="28"/>
      <c r="AM240" s="28"/>
      <c r="BG240" s="28"/>
    </row>
    <row r="241" spans="24:59" ht="13.2">
      <c r="X241" s="28"/>
      <c r="AM241" s="28"/>
      <c r="BG241" s="28"/>
    </row>
    <row r="242" spans="24:59" ht="13.2">
      <c r="X242" s="28"/>
      <c r="AM242" s="28"/>
      <c r="BG242" s="28"/>
    </row>
    <row r="243" spans="24:59" ht="13.2">
      <c r="X243" s="28"/>
      <c r="AM243" s="28"/>
      <c r="BG243" s="28"/>
    </row>
    <row r="244" spans="24:59" ht="13.2">
      <c r="X244" s="28"/>
      <c r="AM244" s="28"/>
      <c r="BG244" s="28"/>
    </row>
    <row r="245" spans="24:59" ht="13.2">
      <c r="X245" s="28"/>
      <c r="AM245" s="28"/>
      <c r="BG245" s="28"/>
    </row>
    <row r="246" spans="24:59" ht="13.2">
      <c r="X246" s="28"/>
      <c r="AM246" s="28"/>
      <c r="BG246" s="28"/>
    </row>
    <row r="247" spans="24:59" ht="13.2">
      <c r="X247" s="28"/>
      <c r="AM247" s="28"/>
      <c r="BG247" s="28"/>
    </row>
    <row r="248" spans="24:59" ht="13.2">
      <c r="X248" s="28"/>
      <c r="AM248" s="28"/>
      <c r="BG248" s="28"/>
    </row>
    <row r="249" spans="24:59" ht="13.2">
      <c r="X249" s="28"/>
      <c r="AM249" s="28"/>
      <c r="BG249" s="28"/>
    </row>
    <row r="250" spans="24:59" ht="13.2">
      <c r="X250" s="28"/>
      <c r="AM250" s="28"/>
      <c r="BG250" s="28"/>
    </row>
    <row r="251" spans="24:59" ht="13.2">
      <c r="X251" s="28"/>
      <c r="AM251" s="28"/>
      <c r="BG251" s="28"/>
    </row>
    <row r="252" spans="24:59" ht="13.2">
      <c r="X252" s="28"/>
      <c r="AM252" s="28"/>
      <c r="BG252" s="28"/>
    </row>
    <row r="253" spans="24:59" ht="13.2">
      <c r="X253" s="28"/>
      <c r="AM253" s="28"/>
      <c r="BG253" s="28"/>
    </row>
    <row r="254" spans="24:59" ht="13.2">
      <c r="X254" s="28"/>
      <c r="AM254" s="28"/>
      <c r="BG254" s="28"/>
    </row>
    <row r="255" spans="24:59" ht="13.2">
      <c r="X255" s="28"/>
      <c r="AM255" s="28"/>
      <c r="BG255" s="28"/>
    </row>
    <row r="256" spans="24:59" ht="13.2">
      <c r="X256" s="28"/>
      <c r="AM256" s="28"/>
      <c r="BG256" s="28"/>
    </row>
    <row r="257" spans="24:59" ht="13.2">
      <c r="X257" s="28"/>
      <c r="AM257" s="28"/>
      <c r="BG257" s="28"/>
    </row>
    <row r="258" spans="24:59" ht="13.2">
      <c r="X258" s="28"/>
      <c r="AM258" s="28"/>
      <c r="BG258" s="28"/>
    </row>
    <row r="259" spans="24:59" ht="13.2">
      <c r="X259" s="28"/>
      <c r="AM259" s="28"/>
      <c r="BG259" s="28"/>
    </row>
    <row r="260" spans="24:59" ht="13.2">
      <c r="X260" s="28"/>
      <c r="AM260" s="28"/>
      <c r="BG260" s="28"/>
    </row>
    <row r="261" spans="24:59" ht="13.2">
      <c r="X261" s="28"/>
      <c r="AM261" s="28"/>
      <c r="BG261" s="28"/>
    </row>
    <row r="262" spans="24:59" ht="13.2">
      <c r="X262" s="28"/>
      <c r="AM262" s="28"/>
      <c r="BG262" s="28"/>
    </row>
    <row r="263" spans="24:59" ht="13.2">
      <c r="X263" s="28"/>
      <c r="AM263" s="28"/>
      <c r="BG263" s="28"/>
    </row>
    <row r="264" spans="24:59" ht="13.2">
      <c r="X264" s="28"/>
      <c r="AM264" s="28"/>
      <c r="BG264" s="28"/>
    </row>
    <row r="265" spans="24:59" ht="13.2">
      <c r="X265" s="28"/>
      <c r="AM265" s="28"/>
      <c r="BG265" s="28"/>
    </row>
    <row r="266" spans="24:59" ht="13.2">
      <c r="X266" s="28"/>
      <c r="AM266" s="28"/>
      <c r="BG266" s="28"/>
    </row>
    <row r="267" spans="24:59" ht="13.2">
      <c r="X267" s="28"/>
      <c r="AM267" s="28"/>
      <c r="BG267" s="28"/>
    </row>
    <row r="268" spans="24:59" ht="13.2">
      <c r="X268" s="28"/>
      <c r="AM268" s="28"/>
      <c r="BG268" s="28"/>
    </row>
    <row r="269" spans="24:59" ht="13.2">
      <c r="X269" s="28"/>
      <c r="AM269" s="28"/>
      <c r="BG269" s="28"/>
    </row>
    <row r="270" spans="24:59" ht="13.2">
      <c r="X270" s="28"/>
      <c r="AM270" s="28"/>
      <c r="BG270" s="28"/>
    </row>
    <row r="271" spans="24:59" ht="13.2">
      <c r="X271" s="28"/>
      <c r="AM271" s="28"/>
      <c r="BG271" s="28"/>
    </row>
    <row r="272" spans="24:59" ht="13.2">
      <c r="X272" s="28"/>
      <c r="AM272" s="28"/>
      <c r="BG272" s="28"/>
    </row>
    <row r="273" spans="24:59" ht="13.2">
      <c r="X273" s="28"/>
      <c r="AM273" s="28"/>
      <c r="BG273" s="28"/>
    </row>
    <row r="274" spans="24:59" ht="13.2">
      <c r="X274" s="28"/>
      <c r="AM274" s="28"/>
      <c r="BG274" s="28"/>
    </row>
    <row r="275" spans="24:59" ht="13.2">
      <c r="X275" s="28"/>
      <c r="AM275" s="28"/>
      <c r="BG275" s="28"/>
    </row>
    <row r="276" spans="24:59" ht="13.2">
      <c r="X276" s="28"/>
      <c r="AM276" s="28"/>
      <c r="BG276" s="28"/>
    </row>
    <row r="277" spans="24:59" ht="13.2">
      <c r="X277" s="28"/>
      <c r="AM277" s="28"/>
      <c r="BG277" s="28"/>
    </row>
    <row r="278" spans="24:59" ht="13.2">
      <c r="X278" s="28"/>
      <c r="AM278" s="28"/>
      <c r="BG278" s="28"/>
    </row>
    <row r="279" spans="24:59" ht="13.2">
      <c r="X279" s="28"/>
      <c r="AM279" s="28"/>
      <c r="BG279" s="28"/>
    </row>
    <row r="280" spans="24:59" ht="13.2">
      <c r="X280" s="28"/>
      <c r="AM280" s="28"/>
      <c r="BG280" s="28"/>
    </row>
    <row r="281" spans="24:59" ht="13.2">
      <c r="X281" s="28"/>
      <c r="AM281" s="28"/>
      <c r="BG281" s="28"/>
    </row>
    <row r="282" spans="24:59" ht="13.2">
      <c r="X282" s="28"/>
      <c r="AM282" s="28"/>
      <c r="BG282" s="28"/>
    </row>
    <row r="283" spans="24:59" ht="13.2">
      <c r="X283" s="28"/>
      <c r="AM283" s="28"/>
      <c r="BG283" s="28"/>
    </row>
    <row r="284" spans="24:59" ht="13.2">
      <c r="X284" s="28"/>
      <c r="AM284" s="28"/>
      <c r="BG284" s="28"/>
    </row>
    <row r="285" spans="24:59" ht="13.2">
      <c r="X285" s="28"/>
      <c r="AM285" s="28"/>
      <c r="BG285" s="28"/>
    </row>
    <row r="286" spans="24:59" ht="13.2">
      <c r="X286" s="28"/>
      <c r="AM286" s="28"/>
      <c r="BG286" s="28"/>
    </row>
    <row r="287" spans="24:59" ht="13.2">
      <c r="X287" s="28"/>
      <c r="AM287" s="28"/>
      <c r="BG287" s="28"/>
    </row>
    <row r="288" spans="24:59" ht="13.2">
      <c r="X288" s="28"/>
      <c r="AM288" s="28"/>
      <c r="BG288" s="28"/>
    </row>
    <row r="289" spans="24:59" ht="13.2">
      <c r="X289" s="28"/>
      <c r="AM289" s="28"/>
      <c r="BG289" s="28"/>
    </row>
    <row r="290" spans="24:59" ht="13.2">
      <c r="X290" s="28"/>
      <c r="AM290" s="28"/>
      <c r="BG290" s="28"/>
    </row>
    <row r="291" spans="24:59" ht="13.2">
      <c r="X291" s="28"/>
      <c r="AM291" s="28"/>
      <c r="BG291" s="28"/>
    </row>
    <row r="292" spans="24:59" ht="13.2">
      <c r="X292" s="28"/>
      <c r="AM292" s="28"/>
      <c r="BG292" s="28"/>
    </row>
    <row r="293" spans="24:59" ht="13.2">
      <c r="X293" s="28"/>
      <c r="AM293" s="28"/>
      <c r="BG293" s="28"/>
    </row>
    <row r="294" spans="24:59" ht="13.2">
      <c r="X294" s="28"/>
      <c r="AM294" s="28"/>
      <c r="BG294" s="28"/>
    </row>
    <row r="295" spans="24:59" ht="13.2">
      <c r="X295" s="28"/>
      <c r="AM295" s="28"/>
      <c r="BG295" s="28"/>
    </row>
    <row r="296" spans="24:59" ht="13.2">
      <c r="X296" s="28"/>
      <c r="AM296" s="28"/>
      <c r="BG296" s="28"/>
    </row>
    <row r="297" spans="24:59" ht="13.2">
      <c r="X297" s="28"/>
      <c r="AM297" s="28"/>
      <c r="BG297" s="28"/>
    </row>
    <row r="298" spans="24:59" ht="13.2">
      <c r="X298" s="28"/>
      <c r="AM298" s="28"/>
      <c r="BG298" s="28"/>
    </row>
    <row r="299" spans="24:59" ht="13.2">
      <c r="X299" s="28"/>
      <c r="AM299" s="28"/>
      <c r="BG299" s="28"/>
    </row>
    <row r="300" spans="24:59" ht="13.2">
      <c r="X300" s="28"/>
      <c r="AM300" s="28"/>
      <c r="BG300" s="28"/>
    </row>
    <row r="301" spans="24:59" ht="13.2">
      <c r="X301" s="28"/>
      <c r="AM301" s="28"/>
      <c r="BG301" s="28"/>
    </row>
    <row r="302" spans="24:59" ht="13.2">
      <c r="X302" s="28"/>
      <c r="AM302" s="28"/>
      <c r="BG302" s="28"/>
    </row>
    <row r="303" spans="24:59" ht="13.2">
      <c r="X303" s="28"/>
      <c r="AM303" s="28"/>
      <c r="BG303" s="28"/>
    </row>
    <row r="304" spans="24:59" ht="13.2">
      <c r="X304" s="28"/>
      <c r="AM304" s="28"/>
      <c r="BG304" s="28"/>
    </row>
    <row r="305" spans="24:59" ht="13.2">
      <c r="X305" s="28"/>
      <c r="AM305" s="28"/>
      <c r="BG305" s="28"/>
    </row>
    <row r="306" spans="24:59" ht="13.2">
      <c r="X306" s="28"/>
      <c r="AM306" s="28"/>
      <c r="BG306" s="28"/>
    </row>
    <row r="307" spans="24:59" ht="13.2">
      <c r="X307" s="28"/>
      <c r="AM307" s="28"/>
      <c r="BG307" s="28"/>
    </row>
    <row r="308" spans="24:59" ht="13.2">
      <c r="X308" s="28"/>
      <c r="AM308" s="28"/>
      <c r="BG308" s="28"/>
    </row>
    <row r="309" spans="24:59" ht="13.2">
      <c r="X309" s="28"/>
      <c r="AM309" s="28"/>
      <c r="BG309" s="28"/>
    </row>
    <row r="310" spans="24:59" ht="13.2">
      <c r="X310" s="28"/>
      <c r="AM310" s="28"/>
      <c r="BG310" s="28"/>
    </row>
    <row r="311" spans="24:59" ht="13.2">
      <c r="X311" s="28"/>
      <c r="AM311" s="28"/>
      <c r="BG311" s="28"/>
    </row>
    <row r="312" spans="24:59" ht="13.2">
      <c r="X312" s="28"/>
      <c r="AM312" s="28"/>
      <c r="BG312" s="28"/>
    </row>
    <row r="313" spans="24:59" ht="13.2">
      <c r="X313" s="28"/>
      <c r="AM313" s="28"/>
      <c r="BG313" s="28"/>
    </row>
    <row r="314" spans="24:59" ht="13.2">
      <c r="X314" s="28"/>
      <c r="AM314" s="28"/>
      <c r="BG314" s="28"/>
    </row>
    <row r="315" spans="24:59" ht="13.2">
      <c r="X315" s="28"/>
      <c r="AM315" s="28"/>
      <c r="BG315" s="28"/>
    </row>
    <row r="316" spans="24:59" ht="13.2">
      <c r="X316" s="28"/>
      <c r="AM316" s="28"/>
      <c r="BG316" s="28"/>
    </row>
    <row r="317" spans="24:59" ht="13.2">
      <c r="X317" s="28"/>
      <c r="AM317" s="28"/>
      <c r="BG317" s="28"/>
    </row>
    <row r="318" spans="24:59" ht="13.2">
      <c r="X318" s="28"/>
      <c r="AM318" s="28"/>
      <c r="BG318" s="28"/>
    </row>
    <row r="319" spans="24:59" ht="13.2">
      <c r="X319" s="28"/>
      <c r="AM319" s="28"/>
      <c r="BG319" s="28"/>
    </row>
    <row r="320" spans="24:59" ht="13.2">
      <c r="X320" s="28"/>
      <c r="AM320" s="28"/>
      <c r="BG320" s="28"/>
    </row>
    <row r="321" spans="24:59" ht="13.2">
      <c r="X321" s="28"/>
      <c r="AM321" s="28"/>
      <c r="BG321" s="28"/>
    </row>
    <row r="322" spans="24:59" ht="13.2">
      <c r="X322" s="28"/>
      <c r="AM322" s="28"/>
      <c r="BG322" s="28"/>
    </row>
    <row r="323" spans="24:59" ht="13.2">
      <c r="X323" s="28"/>
      <c r="AM323" s="28"/>
      <c r="BG323" s="28"/>
    </row>
    <row r="324" spans="24:59" ht="13.2">
      <c r="X324" s="28"/>
      <c r="AM324" s="28"/>
      <c r="BG324" s="28"/>
    </row>
    <row r="325" spans="24:59" ht="13.2">
      <c r="X325" s="28"/>
      <c r="AM325" s="28"/>
      <c r="BG325" s="28"/>
    </row>
    <row r="326" spans="24:59" ht="13.2">
      <c r="X326" s="28"/>
      <c r="AM326" s="28"/>
      <c r="BG326" s="28"/>
    </row>
    <row r="327" spans="24:59" ht="13.2">
      <c r="X327" s="28"/>
      <c r="AM327" s="28"/>
      <c r="BG327" s="28"/>
    </row>
    <row r="328" spans="24:59" ht="13.2">
      <c r="X328" s="28"/>
      <c r="AM328" s="28"/>
      <c r="BG328" s="28"/>
    </row>
    <row r="329" spans="24:59" ht="13.2">
      <c r="X329" s="28"/>
      <c r="AM329" s="28"/>
      <c r="BG329" s="28"/>
    </row>
    <row r="330" spans="24:59" ht="13.2">
      <c r="X330" s="28"/>
      <c r="AM330" s="28"/>
      <c r="BG330" s="28"/>
    </row>
    <row r="331" spans="24:59" ht="13.2">
      <c r="X331" s="28"/>
      <c r="AM331" s="28"/>
      <c r="BG331" s="28"/>
    </row>
    <row r="332" spans="24:59" ht="13.2">
      <c r="X332" s="28"/>
      <c r="AM332" s="28"/>
      <c r="BG332" s="28"/>
    </row>
    <row r="333" spans="24:59" ht="13.2">
      <c r="X333" s="28"/>
      <c r="AM333" s="28"/>
      <c r="BG333" s="28"/>
    </row>
    <row r="334" spans="24:59" ht="13.2">
      <c r="X334" s="28"/>
      <c r="AM334" s="28"/>
      <c r="BG334" s="28"/>
    </row>
    <row r="335" spans="24:59" ht="13.2">
      <c r="X335" s="28"/>
      <c r="AM335" s="28"/>
      <c r="BG335" s="28"/>
    </row>
    <row r="336" spans="24:59" ht="13.2">
      <c r="X336" s="28"/>
      <c r="AM336" s="28"/>
      <c r="BG336" s="28"/>
    </row>
    <row r="337" spans="24:59" ht="13.2">
      <c r="X337" s="28"/>
      <c r="AM337" s="28"/>
      <c r="BG337" s="28"/>
    </row>
    <row r="338" spans="24:59" ht="13.2">
      <c r="X338" s="28"/>
      <c r="AM338" s="28"/>
      <c r="BG338" s="28"/>
    </row>
    <row r="339" spans="24:59" ht="13.2">
      <c r="X339" s="28"/>
      <c r="AM339" s="28"/>
      <c r="BG339" s="28"/>
    </row>
    <row r="340" spans="24:59" ht="13.2">
      <c r="X340" s="28"/>
      <c r="AM340" s="28"/>
      <c r="BG340" s="28"/>
    </row>
    <row r="341" spans="24:59" ht="13.2">
      <c r="X341" s="28"/>
      <c r="AM341" s="28"/>
      <c r="BG341" s="28"/>
    </row>
    <row r="342" spans="24:59" ht="13.2">
      <c r="X342" s="28"/>
      <c r="AM342" s="28"/>
      <c r="BG342" s="28"/>
    </row>
    <row r="343" spans="24:59" ht="13.2">
      <c r="X343" s="28"/>
      <c r="AM343" s="28"/>
      <c r="BG343" s="28"/>
    </row>
    <row r="344" spans="24:59" ht="13.2">
      <c r="X344" s="28"/>
      <c r="AM344" s="28"/>
      <c r="BG344" s="28"/>
    </row>
    <row r="345" spans="24:59" ht="13.2">
      <c r="X345" s="28"/>
      <c r="AM345" s="28"/>
      <c r="BG345" s="28"/>
    </row>
    <row r="346" spans="24:59" ht="13.2">
      <c r="X346" s="28"/>
      <c r="AM346" s="28"/>
      <c r="BG346" s="28"/>
    </row>
    <row r="347" spans="24:59" ht="13.2">
      <c r="X347" s="28"/>
      <c r="AM347" s="28"/>
      <c r="BG347" s="28"/>
    </row>
    <row r="348" spans="24:59" ht="13.2">
      <c r="X348" s="28"/>
      <c r="AM348" s="28"/>
      <c r="BG348" s="28"/>
    </row>
    <row r="349" spans="24:59" ht="13.2">
      <c r="X349" s="28"/>
      <c r="AM349" s="28"/>
      <c r="BG349" s="28"/>
    </row>
    <row r="350" spans="24:59" ht="13.2">
      <c r="X350" s="28"/>
      <c r="AM350" s="28"/>
      <c r="BG350" s="28"/>
    </row>
    <row r="351" spans="24:59" ht="13.2">
      <c r="X351" s="28"/>
      <c r="AM351" s="28"/>
      <c r="BG351" s="28"/>
    </row>
    <row r="352" spans="24:59" ht="13.2">
      <c r="X352" s="28"/>
      <c r="AM352" s="28"/>
      <c r="BG352" s="28"/>
    </row>
    <row r="353" spans="24:59" ht="13.2">
      <c r="X353" s="28"/>
      <c r="AM353" s="28"/>
      <c r="BG353" s="28"/>
    </row>
    <row r="354" spans="24:59" ht="13.2">
      <c r="X354" s="28"/>
      <c r="AM354" s="28"/>
      <c r="BG354" s="28"/>
    </row>
    <row r="355" spans="24:59" ht="13.2">
      <c r="X355" s="28"/>
      <c r="AM355" s="28"/>
      <c r="BG355" s="28"/>
    </row>
    <row r="356" spans="24:59" ht="13.2">
      <c r="X356" s="28"/>
      <c r="AM356" s="28"/>
      <c r="BG356" s="28"/>
    </row>
    <row r="357" spans="24:59" ht="13.2">
      <c r="X357" s="28"/>
      <c r="AM357" s="28"/>
      <c r="BG357" s="28"/>
    </row>
    <row r="358" spans="24:59" ht="13.2">
      <c r="X358" s="28"/>
      <c r="AM358" s="28"/>
      <c r="BG358" s="28"/>
    </row>
    <row r="359" spans="24:59" ht="13.2">
      <c r="X359" s="28"/>
      <c r="AM359" s="28"/>
      <c r="BG359" s="28"/>
    </row>
    <row r="360" spans="24:59" ht="13.2">
      <c r="X360" s="28"/>
      <c r="AM360" s="28"/>
      <c r="BG360" s="28"/>
    </row>
    <row r="361" spans="24:59" ht="13.2">
      <c r="X361" s="28"/>
      <c r="AM361" s="28"/>
      <c r="BG361" s="28"/>
    </row>
    <row r="362" spans="24:59" ht="13.2">
      <c r="X362" s="28"/>
      <c r="AM362" s="28"/>
      <c r="BG362" s="28"/>
    </row>
    <row r="363" spans="24:59" ht="13.2">
      <c r="X363" s="28"/>
      <c r="AM363" s="28"/>
      <c r="BG363" s="28"/>
    </row>
    <row r="364" spans="24:59" ht="13.2">
      <c r="X364" s="28"/>
      <c r="AM364" s="28"/>
      <c r="BG364" s="28"/>
    </row>
    <row r="365" spans="24:59" ht="13.2">
      <c r="X365" s="28"/>
      <c r="AM365" s="28"/>
      <c r="BG365" s="28"/>
    </row>
    <row r="366" spans="24:59" ht="13.2">
      <c r="X366" s="28"/>
      <c r="AM366" s="28"/>
      <c r="BG366" s="28"/>
    </row>
    <row r="367" spans="24:59" ht="13.2">
      <c r="X367" s="28"/>
      <c r="AM367" s="28"/>
      <c r="BG367" s="28"/>
    </row>
    <row r="368" spans="24:59" ht="13.2">
      <c r="X368" s="28"/>
      <c r="AM368" s="28"/>
      <c r="BG368" s="28"/>
    </row>
    <row r="369" spans="24:59" ht="13.2">
      <c r="X369" s="28"/>
      <c r="AM369" s="28"/>
      <c r="BG369" s="28"/>
    </row>
    <row r="370" spans="24:59" ht="13.2">
      <c r="X370" s="28"/>
      <c r="AM370" s="28"/>
      <c r="BG370" s="28"/>
    </row>
    <row r="371" spans="24:59" ht="13.2">
      <c r="X371" s="28"/>
      <c r="AM371" s="28"/>
      <c r="BG371" s="28"/>
    </row>
    <row r="372" spans="24:59" ht="13.2">
      <c r="X372" s="28"/>
      <c r="AM372" s="28"/>
      <c r="BG372" s="28"/>
    </row>
    <row r="373" spans="24:59" ht="13.2">
      <c r="X373" s="28"/>
      <c r="AM373" s="28"/>
      <c r="BG373" s="28"/>
    </row>
    <row r="374" spans="24:59" ht="13.2">
      <c r="X374" s="28"/>
      <c r="AM374" s="28"/>
      <c r="BG374" s="28"/>
    </row>
    <row r="375" spans="24:59" ht="13.2">
      <c r="X375" s="28"/>
      <c r="AM375" s="28"/>
      <c r="BG375" s="28"/>
    </row>
    <row r="376" spans="24:59" ht="13.2">
      <c r="X376" s="28"/>
      <c r="AM376" s="28"/>
      <c r="BG376" s="28"/>
    </row>
    <row r="377" spans="24:59" ht="13.2">
      <c r="X377" s="28"/>
      <c r="AM377" s="28"/>
      <c r="BG377" s="28"/>
    </row>
    <row r="378" spans="24:59" ht="13.2">
      <c r="X378" s="28"/>
      <c r="AM378" s="28"/>
      <c r="BG378" s="28"/>
    </row>
    <row r="379" spans="24:59" ht="13.2">
      <c r="X379" s="28"/>
      <c r="AM379" s="28"/>
      <c r="BG379" s="28"/>
    </row>
    <row r="380" spans="24:59" ht="13.2">
      <c r="X380" s="28"/>
      <c r="AM380" s="28"/>
      <c r="BG380" s="28"/>
    </row>
    <row r="381" spans="24:59" ht="13.2">
      <c r="X381" s="28"/>
      <c r="AM381" s="28"/>
      <c r="BG381" s="28"/>
    </row>
    <row r="382" spans="24:59" ht="13.2">
      <c r="X382" s="28"/>
      <c r="AM382" s="28"/>
      <c r="BG382" s="28"/>
    </row>
    <row r="383" spans="24:59" ht="13.2">
      <c r="X383" s="28"/>
      <c r="AM383" s="28"/>
      <c r="BG383" s="28"/>
    </row>
    <row r="384" spans="24:59" ht="13.2">
      <c r="X384" s="28"/>
      <c r="AM384" s="28"/>
      <c r="BG384" s="28"/>
    </row>
    <row r="385" spans="24:59" ht="13.2">
      <c r="X385" s="28"/>
      <c r="AM385" s="28"/>
      <c r="BG385" s="28"/>
    </row>
    <row r="386" spans="24:59" ht="13.2">
      <c r="X386" s="28"/>
      <c r="AM386" s="28"/>
      <c r="BG386" s="28"/>
    </row>
    <row r="387" spans="24:59" ht="13.2">
      <c r="X387" s="28"/>
      <c r="AM387" s="28"/>
      <c r="BG387" s="28"/>
    </row>
    <row r="388" spans="24:59" ht="13.2">
      <c r="X388" s="28"/>
      <c r="AM388" s="28"/>
      <c r="BG388" s="28"/>
    </row>
    <row r="389" spans="24:59" ht="13.2">
      <c r="X389" s="28"/>
      <c r="AM389" s="28"/>
      <c r="BG389" s="28"/>
    </row>
    <row r="390" spans="24:59" ht="13.2">
      <c r="X390" s="28"/>
      <c r="AM390" s="28"/>
      <c r="BG390" s="28"/>
    </row>
    <row r="391" spans="24:59" ht="13.2">
      <c r="X391" s="28"/>
      <c r="AM391" s="28"/>
      <c r="BG391" s="28"/>
    </row>
    <row r="392" spans="24:59" ht="13.2">
      <c r="X392" s="28"/>
      <c r="AM392" s="28"/>
      <c r="BG392" s="28"/>
    </row>
    <row r="393" spans="24:59" ht="13.2">
      <c r="X393" s="28"/>
      <c r="AM393" s="28"/>
      <c r="BG393" s="28"/>
    </row>
    <row r="394" spans="24:59" ht="13.2">
      <c r="X394" s="28"/>
      <c r="AM394" s="28"/>
      <c r="BG394" s="28"/>
    </row>
    <row r="395" spans="24:59" ht="13.2">
      <c r="X395" s="28"/>
      <c r="AM395" s="28"/>
      <c r="BG395" s="28"/>
    </row>
    <row r="396" spans="24:59" ht="13.2">
      <c r="X396" s="28"/>
      <c r="AM396" s="28"/>
      <c r="BG396" s="28"/>
    </row>
    <row r="397" spans="24:59" ht="13.2">
      <c r="X397" s="28"/>
      <c r="AM397" s="28"/>
      <c r="BG397" s="28"/>
    </row>
    <row r="398" spans="24:59" ht="13.2">
      <c r="X398" s="28"/>
      <c r="AM398" s="28"/>
      <c r="BG398" s="28"/>
    </row>
    <row r="399" spans="24:59" ht="13.2">
      <c r="X399" s="28"/>
      <c r="AM399" s="28"/>
      <c r="BG399" s="28"/>
    </row>
    <row r="400" spans="24:59" ht="13.2">
      <c r="X400" s="28"/>
      <c r="AM400" s="28"/>
      <c r="BG400" s="28"/>
    </row>
    <row r="401" spans="24:59" ht="13.2">
      <c r="X401" s="28"/>
      <c r="AM401" s="28"/>
      <c r="BG401" s="28"/>
    </row>
    <row r="402" spans="24:59" ht="13.2">
      <c r="X402" s="28"/>
      <c r="AM402" s="28"/>
      <c r="BG402" s="28"/>
    </row>
    <row r="403" spans="24:59" ht="13.2">
      <c r="X403" s="28"/>
      <c r="AM403" s="28"/>
      <c r="BG403" s="28"/>
    </row>
    <row r="404" spans="24:59" ht="13.2">
      <c r="X404" s="28"/>
      <c r="AM404" s="28"/>
      <c r="BG404" s="28"/>
    </row>
    <row r="405" spans="24:59" ht="13.2">
      <c r="X405" s="28"/>
      <c r="AM405" s="28"/>
      <c r="BG405" s="28"/>
    </row>
    <row r="406" spans="24:59" ht="13.2">
      <c r="X406" s="28"/>
      <c r="AM406" s="28"/>
      <c r="BG406" s="28"/>
    </row>
    <row r="407" spans="24:59" ht="13.2">
      <c r="X407" s="28"/>
      <c r="AM407" s="28"/>
      <c r="BG407" s="28"/>
    </row>
    <row r="408" spans="24:59" ht="13.2">
      <c r="X408" s="28"/>
      <c r="AM408" s="28"/>
      <c r="BG408" s="28"/>
    </row>
    <row r="409" spans="24:59" ht="13.2">
      <c r="X409" s="28"/>
      <c r="AM409" s="28"/>
      <c r="BG409" s="28"/>
    </row>
    <row r="410" spans="24:59" ht="13.2">
      <c r="X410" s="28"/>
      <c r="AM410" s="28"/>
      <c r="BG410" s="28"/>
    </row>
    <row r="411" spans="24:59" ht="13.2">
      <c r="X411" s="28"/>
      <c r="AM411" s="28"/>
      <c r="BG411" s="28"/>
    </row>
    <row r="412" spans="24:59" ht="13.2">
      <c r="X412" s="28"/>
      <c r="AM412" s="28"/>
      <c r="BG412" s="28"/>
    </row>
    <row r="413" spans="24:59" ht="13.2">
      <c r="X413" s="28"/>
      <c r="AM413" s="28"/>
      <c r="BG413" s="28"/>
    </row>
    <row r="414" spans="24:59" ht="13.2">
      <c r="X414" s="28"/>
      <c r="AM414" s="28"/>
      <c r="BG414" s="28"/>
    </row>
    <row r="415" spans="24:59" ht="13.2">
      <c r="X415" s="28"/>
      <c r="AM415" s="28"/>
      <c r="BG415" s="28"/>
    </row>
    <row r="416" spans="24:59" ht="13.2">
      <c r="X416" s="28"/>
      <c r="AM416" s="28"/>
      <c r="BG416" s="28"/>
    </row>
    <row r="417" spans="24:59" ht="13.2">
      <c r="X417" s="28"/>
      <c r="AM417" s="28"/>
      <c r="BG417" s="28"/>
    </row>
    <row r="418" spans="24:59" ht="13.2">
      <c r="X418" s="28"/>
      <c r="AM418" s="28"/>
      <c r="BG418" s="28"/>
    </row>
    <row r="419" spans="24:59" ht="13.2">
      <c r="X419" s="28"/>
      <c r="AM419" s="28"/>
      <c r="BG419" s="28"/>
    </row>
    <row r="420" spans="24:59" ht="13.2">
      <c r="X420" s="28"/>
      <c r="AM420" s="28"/>
      <c r="BG420" s="28"/>
    </row>
    <row r="421" spans="24:59" ht="13.2">
      <c r="X421" s="28"/>
      <c r="AM421" s="28"/>
      <c r="BG421" s="28"/>
    </row>
    <row r="422" spans="24:59" ht="13.2">
      <c r="X422" s="28"/>
      <c r="AM422" s="28"/>
      <c r="BG422" s="28"/>
    </row>
    <row r="423" spans="24:59" ht="13.2">
      <c r="X423" s="28"/>
      <c r="AM423" s="28"/>
      <c r="BG423" s="28"/>
    </row>
    <row r="424" spans="24:59" ht="13.2">
      <c r="X424" s="28"/>
      <c r="AM424" s="28"/>
      <c r="BG424" s="28"/>
    </row>
    <row r="425" spans="24:59" ht="13.2">
      <c r="X425" s="28"/>
      <c r="AM425" s="28"/>
      <c r="BG425" s="28"/>
    </row>
    <row r="426" spans="24:59" ht="13.2">
      <c r="X426" s="28"/>
      <c r="AM426" s="28"/>
      <c r="BG426" s="28"/>
    </row>
    <row r="427" spans="24:59" ht="13.2">
      <c r="X427" s="28"/>
      <c r="AM427" s="28"/>
      <c r="BG427" s="28"/>
    </row>
    <row r="428" spans="24:59" ht="13.2">
      <c r="X428" s="28"/>
      <c r="AM428" s="28"/>
      <c r="BG428" s="28"/>
    </row>
    <row r="429" spans="24:59" ht="13.2">
      <c r="X429" s="28"/>
      <c r="AM429" s="28"/>
      <c r="BG429" s="28"/>
    </row>
    <row r="430" spans="24:59" ht="13.2">
      <c r="X430" s="28"/>
      <c r="AM430" s="28"/>
      <c r="BG430" s="28"/>
    </row>
    <row r="431" spans="24:59" ht="13.2">
      <c r="X431" s="28"/>
      <c r="AM431" s="28"/>
      <c r="BG431" s="28"/>
    </row>
    <row r="432" spans="24:59" ht="13.2">
      <c r="X432" s="28"/>
      <c r="AM432" s="28"/>
      <c r="BG432" s="28"/>
    </row>
    <row r="433" spans="24:59" ht="13.2">
      <c r="X433" s="28"/>
      <c r="AM433" s="28"/>
      <c r="BG433" s="28"/>
    </row>
    <row r="434" spans="24:59" ht="13.2">
      <c r="X434" s="28"/>
      <c r="AM434" s="28"/>
      <c r="BG434" s="28"/>
    </row>
    <row r="435" spans="24:59" ht="13.2">
      <c r="X435" s="28"/>
      <c r="AM435" s="28"/>
      <c r="BG435" s="28"/>
    </row>
    <row r="436" spans="24:59" ht="13.2">
      <c r="X436" s="28"/>
      <c r="AM436" s="28"/>
      <c r="BG436" s="28"/>
    </row>
    <row r="437" spans="24:59" ht="13.2">
      <c r="X437" s="28"/>
      <c r="AM437" s="28"/>
      <c r="BG437" s="28"/>
    </row>
    <row r="438" spans="24:59" ht="13.2">
      <c r="X438" s="28"/>
      <c r="AM438" s="28"/>
      <c r="BG438" s="28"/>
    </row>
    <row r="439" spans="24:59" ht="13.2">
      <c r="X439" s="28"/>
      <c r="AM439" s="28"/>
      <c r="BG439" s="28"/>
    </row>
    <row r="440" spans="24:59" ht="13.2">
      <c r="X440" s="28"/>
      <c r="AM440" s="28"/>
      <c r="BG440" s="28"/>
    </row>
    <row r="441" spans="24:59" ht="13.2">
      <c r="X441" s="28"/>
      <c r="AM441" s="28"/>
      <c r="BG441" s="28"/>
    </row>
    <row r="442" spans="24:59" ht="13.2">
      <c r="X442" s="28"/>
      <c r="AM442" s="28"/>
      <c r="BG442" s="28"/>
    </row>
    <row r="443" spans="24:59" ht="13.2">
      <c r="X443" s="28"/>
      <c r="AM443" s="28"/>
      <c r="BG443" s="28"/>
    </row>
    <row r="444" spans="24:59" ht="13.2">
      <c r="X444" s="28"/>
      <c r="AM444" s="28"/>
      <c r="BG444" s="28"/>
    </row>
    <row r="445" spans="24:59" ht="13.2">
      <c r="X445" s="28"/>
      <c r="AM445" s="28"/>
      <c r="BG445" s="28"/>
    </row>
    <row r="446" spans="24:59" ht="13.2">
      <c r="X446" s="28"/>
      <c r="AM446" s="28"/>
      <c r="BG446" s="28"/>
    </row>
    <row r="447" spans="24:59" ht="13.2">
      <c r="X447" s="28"/>
      <c r="AM447" s="28"/>
      <c r="BG447" s="28"/>
    </row>
    <row r="448" spans="24:59" ht="13.2">
      <c r="X448" s="28"/>
      <c r="AM448" s="28"/>
      <c r="BG448" s="28"/>
    </row>
    <row r="449" spans="24:59" ht="13.2">
      <c r="X449" s="28"/>
      <c r="AM449" s="28"/>
      <c r="BG449" s="28"/>
    </row>
    <row r="450" spans="24:59" ht="13.2">
      <c r="X450" s="28"/>
      <c r="AM450" s="28"/>
      <c r="BG450" s="28"/>
    </row>
    <row r="451" spans="24:59" ht="13.2">
      <c r="X451" s="28"/>
      <c r="AM451" s="28"/>
      <c r="BG451" s="28"/>
    </row>
    <row r="452" spans="24:59" ht="13.2">
      <c r="X452" s="28"/>
      <c r="AM452" s="28"/>
      <c r="BG452" s="28"/>
    </row>
    <row r="453" spans="24:59" ht="13.2">
      <c r="X453" s="28"/>
      <c r="AM453" s="28"/>
      <c r="BG453" s="28"/>
    </row>
    <row r="454" spans="24:59" ht="13.2">
      <c r="X454" s="28"/>
      <c r="AM454" s="28"/>
      <c r="BG454" s="28"/>
    </row>
    <row r="455" spans="24:59" ht="13.2">
      <c r="X455" s="28"/>
      <c r="AM455" s="28"/>
      <c r="BG455" s="28"/>
    </row>
    <row r="456" spans="24:59" ht="13.2">
      <c r="X456" s="28"/>
      <c r="AM456" s="28"/>
      <c r="BG456" s="28"/>
    </row>
    <row r="457" spans="24:59" ht="13.2">
      <c r="X457" s="28"/>
      <c r="AM457" s="28"/>
      <c r="BG457" s="28"/>
    </row>
    <row r="458" spans="24:59" ht="13.2">
      <c r="X458" s="28"/>
      <c r="AM458" s="28"/>
      <c r="BG458" s="28"/>
    </row>
    <row r="459" spans="24:59" ht="13.2">
      <c r="X459" s="28"/>
      <c r="AM459" s="28"/>
      <c r="BG459" s="28"/>
    </row>
    <row r="460" spans="24:59" ht="13.2">
      <c r="X460" s="28"/>
      <c r="AM460" s="28"/>
      <c r="BG460" s="28"/>
    </row>
    <row r="461" spans="24:59" ht="13.2">
      <c r="X461" s="28"/>
      <c r="AM461" s="28"/>
      <c r="BG461" s="28"/>
    </row>
    <row r="462" spans="24:59" ht="13.2">
      <c r="X462" s="28"/>
      <c r="AM462" s="28"/>
      <c r="BG462" s="28"/>
    </row>
    <row r="463" spans="24:59" ht="13.2">
      <c r="X463" s="28"/>
      <c r="AM463" s="28"/>
      <c r="BG463" s="28"/>
    </row>
    <row r="464" spans="24:59" ht="13.2">
      <c r="X464" s="28"/>
      <c r="AM464" s="28"/>
      <c r="BG464" s="28"/>
    </row>
    <row r="465" spans="24:59" ht="13.2">
      <c r="X465" s="28"/>
      <c r="AM465" s="28"/>
      <c r="BG465" s="28"/>
    </row>
    <row r="466" spans="24:59" ht="13.2">
      <c r="X466" s="28"/>
      <c r="AM466" s="28"/>
      <c r="BG466" s="28"/>
    </row>
    <row r="467" spans="24:59" ht="13.2">
      <c r="X467" s="28"/>
      <c r="AM467" s="28"/>
      <c r="BG467" s="28"/>
    </row>
    <row r="468" spans="24:59" ht="13.2">
      <c r="X468" s="28"/>
      <c r="AM468" s="28"/>
      <c r="BG468" s="28"/>
    </row>
    <row r="469" spans="24:59" ht="13.2">
      <c r="X469" s="28"/>
      <c r="AM469" s="28"/>
      <c r="BG469" s="28"/>
    </row>
    <row r="470" spans="24:59" ht="13.2">
      <c r="X470" s="28"/>
      <c r="AM470" s="28"/>
      <c r="BG470" s="28"/>
    </row>
    <row r="471" spans="24:59" ht="13.2">
      <c r="X471" s="28"/>
      <c r="AM471" s="28"/>
      <c r="BG471" s="28"/>
    </row>
    <row r="472" spans="24:59" ht="13.2">
      <c r="X472" s="28"/>
      <c r="AM472" s="28"/>
      <c r="BG472" s="28"/>
    </row>
    <row r="473" spans="24:59" ht="13.2">
      <c r="X473" s="28"/>
      <c r="AM473" s="28"/>
      <c r="BG473" s="28"/>
    </row>
    <row r="474" spans="24:59" ht="13.2">
      <c r="X474" s="28"/>
      <c r="AM474" s="28"/>
      <c r="BG474" s="28"/>
    </row>
    <row r="475" spans="24:59" ht="13.2">
      <c r="X475" s="28"/>
      <c r="AM475" s="28"/>
      <c r="BG475" s="28"/>
    </row>
    <row r="476" spans="24:59" ht="13.2">
      <c r="X476" s="28"/>
      <c r="AM476" s="28"/>
      <c r="BG476" s="28"/>
    </row>
    <row r="477" spans="24:59" ht="13.2">
      <c r="X477" s="28"/>
      <c r="AM477" s="28"/>
      <c r="BG477" s="28"/>
    </row>
    <row r="478" spans="24:59" ht="13.2">
      <c r="X478" s="28"/>
      <c r="AM478" s="28"/>
      <c r="BG478" s="28"/>
    </row>
    <row r="479" spans="24:59" ht="13.2">
      <c r="X479" s="28"/>
      <c r="AM479" s="28"/>
      <c r="BG479" s="28"/>
    </row>
    <row r="480" spans="24:59" ht="13.2">
      <c r="X480" s="28"/>
      <c r="AM480" s="28"/>
      <c r="BG480" s="28"/>
    </row>
    <row r="481" spans="24:59" ht="13.2">
      <c r="X481" s="28"/>
      <c r="AM481" s="28"/>
      <c r="BG481" s="28"/>
    </row>
    <row r="482" spans="24:59" ht="13.2">
      <c r="X482" s="28"/>
      <c r="AM482" s="28"/>
      <c r="BG482" s="28"/>
    </row>
    <row r="483" spans="24:59" ht="13.2">
      <c r="X483" s="28"/>
      <c r="AM483" s="28"/>
      <c r="BG483" s="28"/>
    </row>
    <row r="484" spans="24:59" ht="13.2">
      <c r="X484" s="28"/>
      <c r="AM484" s="28"/>
      <c r="BG484" s="28"/>
    </row>
    <row r="485" spans="24:59" ht="13.2">
      <c r="X485" s="28"/>
      <c r="AM485" s="28"/>
      <c r="BG485" s="28"/>
    </row>
    <row r="486" spans="24:59" ht="13.2">
      <c r="X486" s="28"/>
      <c r="AM486" s="28"/>
      <c r="BG486" s="28"/>
    </row>
    <row r="487" spans="24:59" ht="13.2">
      <c r="X487" s="28"/>
      <c r="AM487" s="28"/>
      <c r="BG487" s="28"/>
    </row>
    <row r="488" spans="24:59" ht="13.2">
      <c r="X488" s="28"/>
      <c r="AM488" s="28"/>
      <c r="BG488" s="28"/>
    </row>
    <row r="489" spans="24:59" ht="13.2">
      <c r="X489" s="28"/>
      <c r="AM489" s="28"/>
      <c r="BG489" s="28"/>
    </row>
    <row r="490" spans="24:59" ht="13.2">
      <c r="X490" s="28"/>
      <c r="AM490" s="28"/>
      <c r="BG490" s="28"/>
    </row>
    <row r="491" spans="24:59" ht="13.2">
      <c r="X491" s="28"/>
      <c r="AM491" s="28"/>
      <c r="BG491" s="28"/>
    </row>
    <row r="492" spans="24:59" ht="13.2">
      <c r="X492" s="28"/>
      <c r="AM492" s="28"/>
      <c r="BG492" s="28"/>
    </row>
    <row r="493" spans="24:59" ht="13.2">
      <c r="X493" s="28"/>
      <c r="AM493" s="28"/>
      <c r="BG493" s="28"/>
    </row>
    <row r="494" spans="24:59" ht="13.2">
      <c r="X494" s="28"/>
      <c r="AM494" s="28"/>
      <c r="BG494" s="28"/>
    </row>
    <row r="495" spans="24:59" ht="13.2">
      <c r="X495" s="28"/>
      <c r="AM495" s="28"/>
      <c r="BG495" s="28"/>
    </row>
    <row r="496" spans="24:59" ht="13.2">
      <c r="X496" s="28"/>
      <c r="AM496" s="28"/>
      <c r="BG496" s="28"/>
    </row>
    <row r="497" spans="24:59" ht="13.2">
      <c r="X497" s="28"/>
      <c r="AM497" s="28"/>
      <c r="BG497" s="28"/>
    </row>
    <row r="498" spans="24:59" ht="13.2">
      <c r="X498" s="28"/>
      <c r="AM498" s="28"/>
      <c r="BG498" s="28"/>
    </row>
    <row r="499" spans="24:59" ht="13.2">
      <c r="X499" s="28"/>
      <c r="AM499" s="28"/>
      <c r="BG499" s="28"/>
    </row>
    <row r="500" spans="24:59" ht="13.2">
      <c r="X500" s="28"/>
      <c r="AM500" s="28"/>
      <c r="BG500" s="28"/>
    </row>
    <row r="501" spans="24:59" ht="13.2">
      <c r="X501" s="28"/>
      <c r="AM501" s="28"/>
      <c r="BG501" s="28"/>
    </row>
    <row r="502" spans="24:59" ht="13.2">
      <c r="X502" s="28"/>
      <c r="AM502" s="28"/>
      <c r="BG502" s="28"/>
    </row>
    <row r="503" spans="24:59" ht="13.2">
      <c r="X503" s="28"/>
      <c r="AM503" s="28"/>
      <c r="BG503" s="28"/>
    </row>
    <row r="504" spans="24:59" ht="13.2">
      <c r="X504" s="28"/>
      <c r="AM504" s="28"/>
      <c r="BG504" s="28"/>
    </row>
    <row r="505" spans="24:59" ht="13.2">
      <c r="X505" s="28"/>
      <c r="AM505" s="28"/>
      <c r="BG505" s="28"/>
    </row>
    <row r="506" spans="24:59" ht="13.2">
      <c r="X506" s="28"/>
      <c r="AM506" s="28"/>
      <c r="BG506" s="28"/>
    </row>
    <row r="507" spans="24:59" ht="13.2">
      <c r="X507" s="28"/>
      <c r="AM507" s="28"/>
      <c r="BG507" s="28"/>
    </row>
    <row r="508" spans="24:59" ht="13.2">
      <c r="X508" s="28"/>
      <c r="AM508" s="28"/>
      <c r="BG508" s="28"/>
    </row>
    <row r="509" spans="24:59" ht="13.2">
      <c r="X509" s="28"/>
      <c r="AM509" s="28"/>
      <c r="BG509" s="28"/>
    </row>
    <row r="510" spans="24:59" ht="13.2">
      <c r="X510" s="28"/>
      <c r="AM510" s="28"/>
      <c r="BG510" s="28"/>
    </row>
    <row r="511" spans="24:59" ht="13.2">
      <c r="X511" s="28"/>
      <c r="AM511" s="28"/>
      <c r="BG511" s="28"/>
    </row>
    <row r="512" spans="24:59" ht="13.2">
      <c r="X512" s="28"/>
      <c r="AM512" s="28"/>
      <c r="BG512" s="28"/>
    </row>
    <row r="513" spans="24:59" ht="13.2">
      <c r="X513" s="28"/>
      <c r="AM513" s="28"/>
      <c r="BG513" s="28"/>
    </row>
    <row r="514" spans="24:59" ht="13.2">
      <c r="X514" s="28"/>
      <c r="AM514" s="28"/>
      <c r="BG514" s="28"/>
    </row>
    <row r="515" spans="24:59" ht="13.2">
      <c r="X515" s="28"/>
      <c r="AM515" s="28"/>
      <c r="BG515" s="28"/>
    </row>
    <row r="516" spans="24:59" ht="13.2">
      <c r="X516" s="28"/>
      <c r="AM516" s="28"/>
      <c r="BG516" s="28"/>
    </row>
    <row r="517" spans="24:59" ht="13.2">
      <c r="X517" s="28"/>
      <c r="AM517" s="28"/>
      <c r="BG517" s="28"/>
    </row>
    <row r="518" spans="24:59" ht="13.2">
      <c r="X518" s="28"/>
      <c r="AM518" s="28"/>
      <c r="BG518" s="28"/>
    </row>
    <row r="519" spans="24:59" ht="13.2">
      <c r="X519" s="28"/>
      <c r="AM519" s="28"/>
      <c r="BG519" s="28"/>
    </row>
    <row r="520" spans="24:59" ht="13.2">
      <c r="X520" s="28"/>
      <c r="AM520" s="28"/>
      <c r="BG520" s="28"/>
    </row>
    <row r="521" spans="24:59" ht="13.2">
      <c r="X521" s="28"/>
      <c r="AM521" s="28"/>
      <c r="BG521" s="28"/>
    </row>
    <row r="522" spans="24:59" ht="13.2">
      <c r="X522" s="28"/>
      <c r="AM522" s="28"/>
      <c r="BG522" s="28"/>
    </row>
    <row r="523" spans="24:59" ht="13.2">
      <c r="X523" s="28"/>
      <c r="AM523" s="28"/>
      <c r="BG523" s="28"/>
    </row>
    <row r="524" spans="24:59" ht="13.2">
      <c r="X524" s="28"/>
      <c r="AM524" s="28"/>
      <c r="BG524" s="28"/>
    </row>
    <row r="525" spans="24:59" ht="13.2">
      <c r="X525" s="28"/>
      <c r="AM525" s="28"/>
      <c r="BG525" s="28"/>
    </row>
    <row r="526" spans="24:59" ht="13.2">
      <c r="X526" s="28"/>
      <c r="AM526" s="28"/>
      <c r="BG526" s="28"/>
    </row>
    <row r="527" spans="24:59" ht="13.2">
      <c r="X527" s="28"/>
      <c r="AM527" s="28"/>
      <c r="BG527" s="28"/>
    </row>
    <row r="528" spans="24:59" ht="13.2">
      <c r="X528" s="28"/>
      <c r="AM528" s="28"/>
      <c r="BG528" s="28"/>
    </row>
    <row r="529" spans="24:59" ht="13.2">
      <c r="X529" s="28"/>
      <c r="AM529" s="28"/>
      <c r="BG529" s="28"/>
    </row>
    <row r="530" spans="24:59" ht="13.2">
      <c r="X530" s="28"/>
      <c r="AM530" s="28"/>
      <c r="BG530" s="28"/>
    </row>
    <row r="531" spans="24:59" ht="13.2">
      <c r="X531" s="28"/>
      <c r="AM531" s="28"/>
      <c r="BG531" s="28"/>
    </row>
    <row r="532" spans="24:59" ht="13.2">
      <c r="X532" s="28"/>
      <c r="AM532" s="28"/>
      <c r="BG532" s="28"/>
    </row>
    <row r="533" spans="24:59" ht="13.2">
      <c r="X533" s="28"/>
      <c r="AM533" s="28"/>
      <c r="BG533" s="28"/>
    </row>
    <row r="534" spans="24:59" ht="13.2">
      <c r="X534" s="28"/>
      <c r="AM534" s="28"/>
      <c r="BG534" s="28"/>
    </row>
    <row r="535" spans="24:59" ht="13.2">
      <c r="X535" s="28"/>
      <c r="AM535" s="28"/>
      <c r="BG535" s="28"/>
    </row>
    <row r="536" spans="24:59" ht="13.2">
      <c r="X536" s="28"/>
      <c r="AM536" s="28"/>
      <c r="BG536" s="28"/>
    </row>
    <row r="537" spans="24:59" ht="13.2">
      <c r="X537" s="28"/>
      <c r="AM537" s="28"/>
      <c r="BG537" s="28"/>
    </row>
    <row r="538" spans="24:59" ht="13.2">
      <c r="X538" s="28"/>
      <c r="AM538" s="28"/>
      <c r="BG538" s="28"/>
    </row>
    <row r="539" spans="24:59" ht="13.2">
      <c r="X539" s="28"/>
      <c r="AM539" s="28"/>
      <c r="BG539" s="28"/>
    </row>
    <row r="540" spans="24:59" ht="13.2">
      <c r="X540" s="28"/>
      <c r="AM540" s="28"/>
      <c r="BG540" s="28"/>
    </row>
    <row r="541" spans="24:59" ht="13.2">
      <c r="X541" s="28"/>
      <c r="AM541" s="28"/>
      <c r="BG541" s="28"/>
    </row>
    <row r="542" spans="24:59" ht="13.2">
      <c r="X542" s="28"/>
      <c r="AM542" s="28"/>
      <c r="BG542" s="28"/>
    </row>
    <row r="543" spans="24:59" ht="13.2">
      <c r="X543" s="28"/>
      <c r="AM543" s="28"/>
      <c r="BG543" s="28"/>
    </row>
    <row r="544" spans="24:59" ht="13.2">
      <c r="X544" s="28"/>
      <c r="AM544" s="28"/>
      <c r="BG544" s="28"/>
    </row>
    <row r="545" spans="24:59" ht="13.2">
      <c r="X545" s="28"/>
      <c r="AM545" s="28"/>
      <c r="BG545" s="28"/>
    </row>
    <row r="546" spans="24:59" ht="13.2">
      <c r="X546" s="28"/>
      <c r="AM546" s="28"/>
      <c r="BG546" s="28"/>
    </row>
    <row r="547" spans="24:59" ht="13.2">
      <c r="X547" s="28"/>
      <c r="AM547" s="28"/>
      <c r="BG547" s="28"/>
    </row>
    <row r="548" spans="24:59" ht="13.2">
      <c r="X548" s="28"/>
      <c r="AM548" s="28"/>
      <c r="BG548" s="28"/>
    </row>
    <row r="549" spans="24:59" ht="13.2">
      <c r="X549" s="28"/>
      <c r="AM549" s="28"/>
      <c r="BG549" s="28"/>
    </row>
    <row r="550" spans="24:59" ht="13.2">
      <c r="X550" s="28"/>
      <c r="AM550" s="28"/>
      <c r="BG550" s="28"/>
    </row>
    <row r="551" spans="24:59" ht="13.2">
      <c r="X551" s="28"/>
      <c r="AM551" s="28"/>
      <c r="BG551" s="28"/>
    </row>
    <row r="552" spans="24:59" ht="13.2">
      <c r="X552" s="28"/>
      <c r="AM552" s="28"/>
      <c r="BG552" s="28"/>
    </row>
    <row r="553" spans="24:59" ht="13.2">
      <c r="X553" s="28"/>
      <c r="AM553" s="28"/>
      <c r="BG553" s="28"/>
    </row>
    <row r="554" spans="24:59" ht="13.2">
      <c r="X554" s="28"/>
      <c r="AM554" s="28"/>
      <c r="BG554" s="28"/>
    </row>
    <row r="555" spans="24:59" ht="13.2">
      <c r="X555" s="28"/>
      <c r="AM555" s="28"/>
      <c r="BG555" s="28"/>
    </row>
    <row r="556" spans="24:59" ht="13.2">
      <c r="X556" s="28"/>
      <c r="AM556" s="28"/>
      <c r="BG556" s="28"/>
    </row>
    <row r="557" spans="24:59" ht="13.2">
      <c r="X557" s="28"/>
      <c r="AM557" s="28"/>
      <c r="BG557" s="28"/>
    </row>
    <row r="558" spans="24:59" ht="13.2">
      <c r="X558" s="28"/>
      <c r="AM558" s="28"/>
      <c r="BG558" s="28"/>
    </row>
    <row r="559" spans="24:59" ht="13.2">
      <c r="X559" s="28"/>
      <c r="AM559" s="28"/>
      <c r="BG559" s="28"/>
    </row>
    <row r="560" spans="24:59" ht="13.2">
      <c r="X560" s="28"/>
      <c r="AM560" s="28"/>
      <c r="BG560" s="28"/>
    </row>
    <row r="561" spans="24:59" ht="13.2">
      <c r="X561" s="28"/>
      <c r="AM561" s="28"/>
      <c r="BG561" s="28"/>
    </row>
    <row r="562" spans="24:59" ht="13.2">
      <c r="X562" s="28"/>
      <c r="AM562" s="28"/>
      <c r="BG562" s="28"/>
    </row>
    <row r="563" spans="24:59" ht="13.2">
      <c r="X563" s="28"/>
      <c r="AM563" s="28"/>
      <c r="BG563" s="28"/>
    </row>
    <row r="564" spans="24:59" ht="13.2">
      <c r="X564" s="28"/>
      <c r="AM564" s="28"/>
      <c r="BG564" s="28"/>
    </row>
    <row r="565" spans="24:59" ht="13.2">
      <c r="X565" s="28"/>
      <c r="AM565" s="28"/>
      <c r="BG565" s="28"/>
    </row>
    <row r="566" spans="24:59" ht="13.2">
      <c r="X566" s="28"/>
      <c r="AM566" s="28"/>
      <c r="BG566" s="28"/>
    </row>
    <row r="567" spans="24:59" ht="13.2">
      <c r="X567" s="28"/>
      <c r="AM567" s="28"/>
      <c r="BG567" s="28"/>
    </row>
    <row r="568" spans="24:59" ht="13.2">
      <c r="X568" s="28"/>
      <c r="AM568" s="28"/>
      <c r="BG568" s="28"/>
    </row>
    <row r="569" spans="24:59" ht="13.2">
      <c r="X569" s="28"/>
      <c r="AM569" s="28"/>
      <c r="BG569" s="28"/>
    </row>
    <row r="570" spans="24:59" ht="13.2">
      <c r="X570" s="28"/>
      <c r="AM570" s="28"/>
      <c r="BG570" s="28"/>
    </row>
    <row r="571" spans="24:59" ht="13.2">
      <c r="X571" s="28"/>
      <c r="AM571" s="28"/>
      <c r="BG571" s="28"/>
    </row>
    <row r="572" spans="24:59" ht="13.2">
      <c r="X572" s="28"/>
      <c r="AM572" s="28"/>
      <c r="BG572" s="28"/>
    </row>
    <row r="573" spans="24:59" ht="13.2">
      <c r="X573" s="28"/>
      <c r="AM573" s="28"/>
      <c r="BG573" s="28"/>
    </row>
    <row r="574" spans="24:59" ht="13.2">
      <c r="X574" s="28"/>
      <c r="AM574" s="28"/>
      <c r="BG574" s="28"/>
    </row>
    <row r="575" spans="24:59" ht="13.2">
      <c r="X575" s="28"/>
      <c r="AM575" s="28"/>
      <c r="BG575" s="28"/>
    </row>
    <row r="576" spans="24:59" ht="13.2">
      <c r="X576" s="28"/>
      <c r="AM576" s="28"/>
      <c r="BG576" s="28"/>
    </row>
    <row r="577" spans="24:59" ht="13.2">
      <c r="X577" s="28"/>
      <c r="AM577" s="28"/>
      <c r="BG577" s="28"/>
    </row>
    <row r="578" spans="24:59" ht="13.2">
      <c r="X578" s="28"/>
      <c r="AM578" s="28"/>
      <c r="BG578" s="28"/>
    </row>
    <row r="579" spans="24:59" ht="13.2">
      <c r="X579" s="28"/>
      <c r="AM579" s="28"/>
      <c r="BG579" s="28"/>
    </row>
    <row r="580" spans="24:59" ht="13.2">
      <c r="X580" s="28"/>
      <c r="AM580" s="28"/>
      <c r="BG580" s="28"/>
    </row>
    <row r="581" spans="24:59" ht="13.2">
      <c r="X581" s="28"/>
      <c r="AM581" s="28"/>
      <c r="BG581" s="28"/>
    </row>
    <row r="582" spans="24:59" ht="13.2">
      <c r="X582" s="28"/>
      <c r="AM582" s="28"/>
      <c r="BG582" s="28"/>
    </row>
    <row r="583" spans="24:59" ht="13.2">
      <c r="X583" s="28"/>
      <c r="AM583" s="28"/>
      <c r="BG583" s="28"/>
    </row>
    <row r="584" spans="24:59" ht="13.2">
      <c r="X584" s="28"/>
      <c r="AM584" s="28"/>
      <c r="BG584" s="28"/>
    </row>
    <row r="585" spans="24:59" ht="13.2">
      <c r="X585" s="28"/>
      <c r="AM585" s="28"/>
      <c r="BG585" s="28"/>
    </row>
    <row r="586" spans="24:59" ht="13.2">
      <c r="X586" s="28"/>
      <c r="AM586" s="28"/>
      <c r="BG586" s="28"/>
    </row>
    <row r="587" spans="24:59" ht="13.2">
      <c r="X587" s="28"/>
      <c r="AM587" s="28"/>
      <c r="BG587" s="28"/>
    </row>
    <row r="588" spans="24:59" ht="13.2">
      <c r="X588" s="28"/>
      <c r="AM588" s="28"/>
      <c r="BG588" s="28"/>
    </row>
    <row r="589" spans="24:59" ht="13.2">
      <c r="X589" s="28"/>
      <c r="AM589" s="28"/>
      <c r="BG589" s="28"/>
    </row>
    <row r="590" spans="24:59" ht="13.2">
      <c r="X590" s="28"/>
      <c r="AM590" s="28"/>
      <c r="BG590" s="28"/>
    </row>
    <row r="591" spans="24:59" ht="13.2">
      <c r="X591" s="28"/>
      <c r="AM591" s="28"/>
      <c r="BG591" s="28"/>
    </row>
    <row r="592" spans="24:59" ht="13.2">
      <c r="X592" s="28"/>
      <c r="AM592" s="28"/>
      <c r="BG592" s="28"/>
    </row>
    <row r="593" spans="24:59" ht="13.2">
      <c r="X593" s="28"/>
      <c r="AM593" s="28"/>
      <c r="BG593" s="28"/>
    </row>
    <row r="594" spans="24:59" ht="13.2">
      <c r="X594" s="28"/>
      <c r="AM594" s="28"/>
      <c r="BG594" s="28"/>
    </row>
    <row r="595" spans="24:59" ht="13.2">
      <c r="X595" s="28"/>
      <c r="AM595" s="28"/>
      <c r="BG595" s="28"/>
    </row>
    <row r="596" spans="24:59" ht="13.2">
      <c r="X596" s="28"/>
      <c r="AM596" s="28"/>
      <c r="BG596" s="28"/>
    </row>
    <row r="597" spans="24:59" ht="13.2">
      <c r="X597" s="28"/>
      <c r="AM597" s="28"/>
      <c r="BG597" s="28"/>
    </row>
    <row r="598" spans="24:59" ht="13.2">
      <c r="X598" s="28"/>
      <c r="AM598" s="28"/>
      <c r="BG598" s="28"/>
    </row>
    <row r="599" spans="24:59" ht="13.2">
      <c r="X599" s="28"/>
      <c r="AM599" s="28"/>
      <c r="BG599" s="28"/>
    </row>
    <row r="600" spans="24:59" ht="13.2">
      <c r="X600" s="28"/>
      <c r="AM600" s="28"/>
      <c r="BG600" s="28"/>
    </row>
    <row r="601" spans="24:59" ht="13.2">
      <c r="X601" s="28"/>
      <c r="AM601" s="28"/>
      <c r="BG601" s="28"/>
    </row>
    <row r="602" spans="24:59" ht="13.2">
      <c r="X602" s="28"/>
      <c r="AM602" s="28"/>
      <c r="BG602" s="28"/>
    </row>
    <row r="603" spans="24:59" ht="13.2">
      <c r="X603" s="28"/>
      <c r="AM603" s="28"/>
      <c r="BG603" s="28"/>
    </row>
    <row r="604" spans="24:59" ht="13.2">
      <c r="X604" s="28"/>
      <c r="AM604" s="28"/>
      <c r="BG604" s="28"/>
    </row>
    <row r="605" spans="24:59" ht="13.2">
      <c r="X605" s="28"/>
      <c r="AM605" s="28"/>
      <c r="BG605" s="28"/>
    </row>
    <row r="606" spans="24:59" ht="13.2">
      <c r="X606" s="28"/>
      <c r="AM606" s="28"/>
      <c r="BG606" s="28"/>
    </row>
    <row r="607" spans="24:59" ht="13.2">
      <c r="X607" s="28"/>
      <c r="AM607" s="28"/>
      <c r="BG607" s="28"/>
    </row>
    <row r="608" spans="24:59" ht="13.2">
      <c r="X608" s="28"/>
      <c r="AM608" s="28"/>
      <c r="BG608" s="28"/>
    </row>
    <row r="609" spans="24:59" ht="13.2">
      <c r="X609" s="28"/>
      <c r="AM609" s="28"/>
      <c r="BG609" s="28"/>
    </row>
    <row r="610" spans="24:59" ht="13.2">
      <c r="X610" s="28"/>
      <c r="AM610" s="28"/>
      <c r="BG610" s="28"/>
    </row>
    <row r="611" spans="24:59" ht="13.2">
      <c r="X611" s="28"/>
      <c r="AM611" s="28"/>
      <c r="BG611" s="28"/>
    </row>
    <row r="612" spans="24:59" ht="13.2">
      <c r="X612" s="28"/>
      <c r="AM612" s="28"/>
      <c r="BG612" s="28"/>
    </row>
    <row r="613" spans="24:59" ht="13.2">
      <c r="X613" s="28"/>
      <c r="AM613" s="28"/>
      <c r="BG613" s="28"/>
    </row>
    <row r="614" spans="24:59" ht="13.2">
      <c r="X614" s="28"/>
      <c r="AM614" s="28"/>
      <c r="BG614" s="28"/>
    </row>
    <row r="615" spans="24:59" ht="13.2">
      <c r="X615" s="28"/>
      <c r="AM615" s="28"/>
      <c r="BG615" s="28"/>
    </row>
    <row r="616" spans="24:59" ht="13.2">
      <c r="X616" s="28"/>
      <c r="AM616" s="28"/>
      <c r="BG616" s="28"/>
    </row>
    <row r="617" spans="24:59" ht="13.2">
      <c r="X617" s="28"/>
      <c r="AM617" s="28"/>
      <c r="BG617" s="28"/>
    </row>
    <row r="618" spans="24:59" ht="13.2">
      <c r="X618" s="28"/>
      <c r="AM618" s="28"/>
      <c r="BG618" s="28"/>
    </row>
    <row r="619" spans="24:59" ht="13.2">
      <c r="X619" s="28"/>
      <c r="AM619" s="28"/>
      <c r="BG619" s="28"/>
    </row>
    <row r="620" spans="24:59" ht="13.2">
      <c r="X620" s="28"/>
      <c r="AM620" s="28"/>
      <c r="BG620" s="28"/>
    </row>
    <row r="621" spans="24:59" ht="13.2">
      <c r="X621" s="28"/>
      <c r="AM621" s="28"/>
      <c r="BG621" s="28"/>
    </row>
    <row r="622" spans="24:59" ht="13.2">
      <c r="X622" s="28"/>
      <c r="AM622" s="28"/>
      <c r="BG622" s="28"/>
    </row>
    <row r="623" spans="24:59" ht="13.2">
      <c r="X623" s="28"/>
      <c r="AM623" s="28"/>
      <c r="BG623" s="28"/>
    </row>
    <row r="624" spans="24:59" ht="13.2">
      <c r="X624" s="28"/>
      <c r="AM624" s="28"/>
      <c r="BG624" s="28"/>
    </row>
    <row r="625" spans="24:59" ht="13.2">
      <c r="X625" s="28"/>
      <c r="AM625" s="28"/>
      <c r="BG625" s="28"/>
    </row>
    <row r="626" spans="24:59" ht="13.2">
      <c r="X626" s="28"/>
      <c r="AM626" s="28"/>
      <c r="BG626" s="28"/>
    </row>
    <row r="627" spans="24:59" ht="13.2">
      <c r="X627" s="28"/>
      <c r="AM627" s="28"/>
      <c r="BG627" s="28"/>
    </row>
    <row r="628" spans="24:59" ht="13.2">
      <c r="X628" s="28"/>
      <c r="AM628" s="28"/>
      <c r="BG628" s="28"/>
    </row>
    <row r="629" spans="24:59" ht="13.2">
      <c r="X629" s="28"/>
      <c r="AM629" s="28"/>
      <c r="BG629" s="28"/>
    </row>
    <row r="630" spans="24:59" ht="13.2">
      <c r="X630" s="28"/>
      <c r="AM630" s="28"/>
      <c r="BG630" s="28"/>
    </row>
    <row r="631" spans="24:59" ht="13.2">
      <c r="X631" s="28"/>
      <c r="AM631" s="28"/>
      <c r="BG631" s="28"/>
    </row>
    <row r="632" spans="24:59" ht="13.2">
      <c r="X632" s="28"/>
      <c r="AM632" s="28"/>
      <c r="BG632" s="28"/>
    </row>
    <row r="633" spans="24:59" ht="13.2">
      <c r="X633" s="28"/>
      <c r="AM633" s="28"/>
      <c r="BG633" s="28"/>
    </row>
    <row r="634" spans="24:59" ht="13.2">
      <c r="X634" s="28"/>
      <c r="AM634" s="28"/>
      <c r="BG634" s="28"/>
    </row>
    <row r="635" spans="24:59" ht="13.2">
      <c r="X635" s="28"/>
      <c r="AM635" s="28"/>
      <c r="BG635" s="28"/>
    </row>
    <row r="636" spans="24:59" ht="13.2">
      <c r="X636" s="28"/>
      <c r="AM636" s="28"/>
      <c r="BG636" s="28"/>
    </row>
    <row r="637" spans="24:59" ht="13.2">
      <c r="X637" s="28"/>
      <c r="AM637" s="28"/>
      <c r="BG637" s="28"/>
    </row>
    <row r="638" spans="24:59" ht="13.2">
      <c r="X638" s="28"/>
      <c r="AM638" s="28"/>
      <c r="BG638" s="28"/>
    </row>
    <row r="639" spans="24:59" ht="13.2">
      <c r="X639" s="28"/>
      <c r="AM639" s="28"/>
      <c r="BG639" s="28"/>
    </row>
    <row r="640" spans="24:59" ht="13.2">
      <c r="X640" s="28"/>
      <c r="AM640" s="28"/>
      <c r="BG640" s="28"/>
    </row>
    <row r="641" spans="24:59" ht="13.2">
      <c r="X641" s="28"/>
      <c r="AM641" s="28"/>
      <c r="BG641" s="28"/>
    </row>
    <row r="642" spans="24:59" ht="13.2">
      <c r="X642" s="28"/>
      <c r="AM642" s="28"/>
      <c r="BG642" s="28"/>
    </row>
    <row r="643" spans="24:59" ht="13.2">
      <c r="X643" s="28"/>
      <c r="AM643" s="28"/>
      <c r="BG643" s="28"/>
    </row>
    <row r="644" spans="24:59" ht="13.2">
      <c r="X644" s="28"/>
      <c r="AM644" s="28"/>
      <c r="BG644" s="28"/>
    </row>
    <row r="645" spans="24:59" ht="13.2">
      <c r="X645" s="28"/>
      <c r="AM645" s="28"/>
      <c r="BG645" s="28"/>
    </row>
    <row r="646" spans="24:59" ht="13.2">
      <c r="X646" s="28"/>
      <c r="AM646" s="28"/>
      <c r="BG646" s="28"/>
    </row>
    <row r="647" spans="24:59" ht="13.2">
      <c r="X647" s="28"/>
      <c r="AM647" s="28"/>
      <c r="BG647" s="28"/>
    </row>
    <row r="648" spans="24:59" ht="13.2">
      <c r="X648" s="28"/>
      <c r="AM648" s="28"/>
      <c r="BG648" s="28"/>
    </row>
    <row r="649" spans="24:59" ht="13.2">
      <c r="X649" s="28"/>
      <c r="AM649" s="28"/>
      <c r="BG649" s="28"/>
    </row>
    <row r="650" spans="24:59" ht="13.2">
      <c r="X650" s="28"/>
      <c r="AM650" s="28"/>
      <c r="BG650" s="28"/>
    </row>
    <row r="651" spans="24:59" ht="13.2">
      <c r="X651" s="28"/>
      <c r="AM651" s="28"/>
      <c r="BG651" s="28"/>
    </row>
    <row r="652" spans="24:59" ht="13.2">
      <c r="X652" s="28"/>
      <c r="AM652" s="28"/>
      <c r="BG652" s="28"/>
    </row>
    <row r="653" spans="24:59" ht="13.2">
      <c r="X653" s="28"/>
      <c r="AM653" s="28"/>
      <c r="BG653" s="28"/>
    </row>
    <row r="654" spans="24:59" ht="13.2">
      <c r="X654" s="28"/>
      <c r="AM654" s="28"/>
      <c r="BG654" s="28"/>
    </row>
    <row r="655" spans="24:59" ht="13.2">
      <c r="X655" s="28"/>
      <c r="AM655" s="28"/>
      <c r="BG655" s="28"/>
    </row>
    <row r="656" spans="24:59" ht="13.2">
      <c r="X656" s="28"/>
      <c r="AM656" s="28"/>
      <c r="BG656" s="28"/>
    </row>
    <row r="657" spans="24:59" ht="13.2">
      <c r="X657" s="28"/>
      <c r="AM657" s="28"/>
      <c r="BG657" s="28"/>
    </row>
    <row r="658" spans="24:59" ht="13.2">
      <c r="X658" s="28"/>
      <c r="AM658" s="28"/>
      <c r="BG658" s="28"/>
    </row>
    <row r="659" spans="24:59" ht="13.2">
      <c r="X659" s="28"/>
      <c r="AM659" s="28"/>
      <c r="BG659" s="28"/>
    </row>
    <row r="660" spans="24:59" ht="13.2">
      <c r="X660" s="28"/>
      <c r="AM660" s="28"/>
      <c r="BG660" s="28"/>
    </row>
    <row r="661" spans="24:59" ht="13.2">
      <c r="X661" s="28"/>
      <c r="AM661" s="28"/>
      <c r="BG661" s="28"/>
    </row>
    <row r="662" spans="24:59" ht="13.2">
      <c r="X662" s="28"/>
      <c r="AM662" s="28"/>
      <c r="BG662" s="28"/>
    </row>
    <row r="663" spans="24:59" ht="13.2">
      <c r="X663" s="28"/>
      <c r="AM663" s="28"/>
      <c r="BG663" s="28"/>
    </row>
    <row r="664" spans="24:59" ht="13.2">
      <c r="X664" s="28"/>
      <c r="AM664" s="28"/>
      <c r="BG664" s="28"/>
    </row>
    <row r="665" spans="24:59" ht="13.2">
      <c r="X665" s="28"/>
      <c r="AM665" s="28"/>
      <c r="BG665" s="28"/>
    </row>
    <row r="666" spans="24:59" ht="13.2">
      <c r="X666" s="28"/>
      <c r="AM666" s="28"/>
      <c r="BG666" s="28"/>
    </row>
    <row r="667" spans="24:59" ht="13.2">
      <c r="X667" s="28"/>
      <c r="AM667" s="28"/>
      <c r="BG667" s="28"/>
    </row>
    <row r="668" spans="24:59" ht="13.2">
      <c r="X668" s="28"/>
      <c r="AM668" s="28"/>
      <c r="BG668" s="28"/>
    </row>
    <row r="669" spans="24:59" ht="13.2">
      <c r="X669" s="28"/>
      <c r="AM669" s="28"/>
      <c r="BG669" s="28"/>
    </row>
    <row r="670" spans="24:59" ht="13.2">
      <c r="X670" s="28"/>
      <c r="AM670" s="28"/>
      <c r="BG670" s="28"/>
    </row>
    <row r="671" spans="24:59" ht="13.2">
      <c r="X671" s="28"/>
      <c r="AM671" s="28"/>
      <c r="BG671" s="28"/>
    </row>
    <row r="672" spans="24:59" ht="13.2">
      <c r="X672" s="28"/>
      <c r="AM672" s="28"/>
      <c r="BG672" s="28"/>
    </row>
    <row r="673" spans="24:59" ht="13.2">
      <c r="X673" s="28"/>
      <c r="AM673" s="28"/>
      <c r="BG673" s="28"/>
    </row>
    <row r="674" spans="24:59" ht="13.2">
      <c r="X674" s="28"/>
      <c r="AM674" s="28"/>
      <c r="BG674" s="28"/>
    </row>
    <row r="675" spans="24:59" ht="13.2">
      <c r="X675" s="28"/>
      <c r="AM675" s="28"/>
      <c r="BG675" s="28"/>
    </row>
    <row r="676" spans="24:59" ht="13.2">
      <c r="X676" s="28"/>
      <c r="AM676" s="28"/>
      <c r="BG676" s="28"/>
    </row>
    <row r="677" spans="24:59" ht="13.2">
      <c r="X677" s="28"/>
      <c r="AM677" s="28"/>
      <c r="BG677" s="28"/>
    </row>
    <row r="678" spans="24:59" ht="13.2">
      <c r="X678" s="28"/>
      <c r="AM678" s="28"/>
      <c r="BG678" s="28"/>
    </row>
    <row r="679" spans="24:59" ht="13.2">
      <c r="X679" s="28"/>
      <c r="AM679" s="28"/>
      <c r="BG679" s="28"/>
    </row>
    <row r="680" spans="24:59" ht="13.2">
      <c r="X680" s="28"/>
      <c r="AM680" s="28"/>
      <c r="BG680" s="28"/>
    </row>
    <row r="681" spans="24:59" ht="13.2">
      <c r="X681" s="28"/>
      <c r="AM681" s="28"/>
      <c r="BG681" s="28"/>
    </row>
    <row r="682" spans="24:59" ht="13.2">
      <c r="X682" s="28"/>
      <c r="AM682" s="28"/>
      <c r="BG682" s="28"/>
    </row>
    <row r="683" spans="24:59" ht="13.2">
      <c r="X683" s="28"/>
      <c r="AM683" s="28"/>
      <c r="BG683" s="28"/>
    </row>
    <row r="684" spans="24:59" ht="13.2">
      <c r="X684" s="28"/>
      <c r="AM684" s="28"/>
      <c r="BG684" s="28"/>
    </row>
    <row r="685" spans="24:59" ht="13.2">
      <c r="X685" s="28"/>
      <c r="AM685" s="28"/>
      <c r="BG685" s="28"/>
    </row>
    <row r="686" spans="24:59" ht="13.2">
      <c r="X686" s="28"/>
      <c r="AM686" s="28"/>
      <c r="BG686" s="28"/>
    </row>
    <row r="687" spans="24:59" ht="13.2">
      <c r="X687" s="28"/>
      <c r="AM687" s="28"/>
      <c r="BG687" s="28"/>
    </row>
    <row r="688" spans="24:59" ht="13.2">
      <c r="X688" s="28"/>
      <c r="AM688" s="28"/>
      <c r="BG688" s="28"/>
    </row>
    <row r="689" spans="24:59" ht="13.2">
      <c r="X689" s="28"/>
      <c r="AM689" s="28"/>
      <c r="BG689" s="28"/>
    </row>
    <row r="690" spans="24:59" ht="13.2">
      <c r="X690" s="28"/>
      <c r="AM690" s="28"/>
      <c r="BG690" s="28"/>
    </row>
    <row r="691" spans="24:59" ht="13.2">
      <c r="X691" s="28"/>
      <c r="AM691" s="28"/>
      <c r="BG691" s="28"/>
    </row>
    <row r="692" spans="24:59" ht="13.2">
      <c r="X692" s="28"/>
      <c r="AM692" s="28"/>
      <c r="BG692" s="28"/>
    </row>
    <row r="693" spans="24:59" ht="13.2">
      <c r="X693" s="28"/>
      <c r="AM693" s="28"/>
      <c r="BG693" s="28"/>
    </row>
    <row r="694" spans="24:59" ht="13.2">
      <c r="X694" s="28"/>
      <c r="AM694" s="28"/>
      <c r="BG694" s="28"/>
    </row>
    <row r="695" spans="24:59" ht="13.2">
      <c r="X695" s="28"/>
      <c r="AM695" s="28"/>
      <c r="BG695" s="28"/>
    </row>
    <row r="696" spans="24:59" ht="13.2">
      <c r="X696" s="28"/>
      <c r="AM696" s="28"/>
      <c r="BG696" s="28"/>
    </row>
    <row r="697" spans="24:59" ht="13.2">
      <c r="X697" s="28"/>
      <c r="AM697" s="28"/>
      <c r="BG697" s="28"/>
    </row>
    <row r="698" spans="24:59" ht="13.2">
      <c r="X698" s="28"/>
      <c r="AM698" s="28"/>
      <c r="BG698" s="28"/>
    </row>
    <row r="699" spans="24:59" ht="13.2">
      <c r="X699" s="28"/>
      <c r="AM699" s="28"/>
      <c r="BG699" s="28"/>
    </row>
    <row r="700" spans="24:59" ht="13.2">
      <c r="X700" s="28"/>
      <c r="AM700" s="28"/>
      <c r="BG700" s="28"/>
    </row>
    <row r="701" spans="24:59" ht="13.2">
      <c r="X701" s="28"/>
      <c r="AM701" s="28"/>
      <c r="BG701" s="28"/>
    </row>
    <row r="702" spans="24:59" ht="13.2">
      <c r="X702" s="28"/>
      <c r="AM702" s="28"/>
      <c r="BG702" s="28"/>
    </row>
    <row r="703" spans="24:59" ht="13.2">
      <c r="X703" s="28"/>
      <c r="AM703" s="28"/>
      <c r="BG703" s="28"/>
    </row>
    <row r="704" spans="24:59" ht="13.2">
      <c r="X704" s="28"/>
      <c r="AM704" s="28"/>
      <c r="BG704" s="28"/>
    </row>
    <row r="705" spans="24:59" ht="13.2">
      <c r="X705" s="28"/>
      <c r="AM705" s="28"/>
      <c r="BG705" s="28"/>
    </row>
    <row r="706" spans="24:59" ht="13.2">
      <c r="X706" s="28"/>
      <c r="AM706" s="28"/>
      <c r="BG706" s="28"/>
    </row>
    <row r="707" spans="24:59" ht="13.2">
      <c r="X707" s="28"/>
      <c r="AM707" s="28"/>
      <c r="BG707" s="28"/>
    </row>
    <row r="708" spans="24:59" ht="13.2">
      <c r="X708" s="28"/>
      <c r="AM708" s="28"/>
      <c r="BG708" s="28"/>
    </row>
    <row r="709" spans="24:59" ht="13.2">
      <c r="X709" s="28"/>
      <c r="AM709" s="28"/>
      <c r="BG709" s="28"/>
    </row>
    <row r="710" spans="24:59" ht="13.2">
      <c r="X710" s="28"/>
      <c r="AM710" s="28"/>
      <c r="BG710" s="28"/>
    </row>
    <row r="711" spans="24:59" ht="13.2">
      <c r="X711" s="28"/>
      <c r="AM711" s="28"/>
      <c r="BG711" s="28"/>
    </row>
    <row r="712" spans="24:59" ht="13.2">
      <c r="X712" s="28"/>
      <c r="AM712" s="28"/>
      <c r="BG712" s="28"/>
    </row>
    <row r="713" spans="24:59" ht="13.2">
      <c r="X713" s="28"/>
      <c r="AM713" s="28"/>
      <c r="BG713" s="28"/>
    </row>
    <row r="714" spans="24:59" ht="13.2">
      <c r="X714" s="28"/>
      <c r="AM714" s="28"/>
      <c r="BG714" s="28"/>
    </row>
    <row r="715" spans="24:59" ht="13.2">
      <c r="X715" s="28"/>
      <c r="AM715" s="28"/>
      <c r="BG715" s="28"/>
    </row>
    <row r="716" spans="24:59" ht="13.2">
      <c r="X716" s="28"/>
      <c r="AM716" s="28"/>
      <c r="BG716" s="28"/>
    </row>
    <row r="717" spans="24:59" ht="13.2">
      <c r="X717" s="28"/>
      <c r="AM717" s="28"/>
      <c r="BG717" s="28"/>
    </row>
    <row r="718" spans="24:59" ht="13.2">
      <c r="X718" s="28"/>
      <c r="AM718" s="28"/>
      <c r="BG718" s="28"/>
    </row>
    <row r="719" spans="24:59" ht="13.2">
      <c r="X719" s="28"/>
      <c r="AM719" s="28"/>
      <c r="BG719" s="28"/>
    </row>
    <row r="720" spans="24:59" ht="13.2">
      <c r="X720" s="28"/>
      <c r="AM720" s="28"/>
      <c r="BG720" s="28"/>
    </row>
    <row r="721" spans="24:59" ht="13.2">
      <c r="X721" s="28"/>
      <c r="AM721" s="28"/>
      <c r="BG721" s="28"/>
    </row>
    <row r="722" spans="24:59" ht="13.2">
      <c r="X722" s="28"/>
      <c r="AM722" s="28"/>
      <c r="BG722" s="28"/>
    </row>
    <row r="723" spans="24:59" ht="13.2">
      <c r="X723" s="28"/>
      <c r="AM723" s="28"/>
      <c r="BG723" s="28"/>
    </row>
    <row r="724" spans="24:59" ht="13.2">
      <c r="X724" s="28"/>
      <c r="AM724" s="28"/>
      <c r="BG724" s="28"/>
    </row>
    <row r="725" spans="24:59" ht="13.2">
      <c r="X725" s="28"/>
      <c r="AM725" s="28"/>
      <c r="BG725" s="28"/>
    </row>
    <row r="726" spans="24:59" ht="13.2">
      <c r="X726" s="28"/>
      <c r="AM726" s="28"/>
      <c r="BG726" s="28"/>
    </row>
    <row r="727" spans="24:59" ht="13.2">
      <c r="X727" s="28"/>
      <c r="AM727" s="28"/>
      <c r="BG727" s="28"/>
    </row>
    <row r="728" spans="24:59" ht="13.2">
      <c r="X728" s="28"/>
      <c r="AM728" s="28"/>
      <c r="BG728" s="28"/>
    </row>
    <row r="729" spans="24:59" ht="13.2">
      <c r="X729" s="28"/>
      <c r="AM729" s="28"/>
      <c r="BG729" s="28"/>
    </row>
    <row r="730" spans="24:59" ht="13.2">
      <c r="X730" s="28"/>
      <c r="AM730" s="28"/>
      <c r="BG730" s="28"/>
    </row>
    <row r="731" spans="24:59" ht="13.2">
      <c r="X731" s="28"/>
      <c r="AM731" s="28"/>
      <c r="BG731" s="28"/>
    </row>
    <row r="732" spans="24:59" ht="13.2">
      <c r="X732" s="28"/>
      <c r="AM732" s="28"/>
      <c r="BG732" s="28"/>
    </row>
    <row r="733" spans="24:59" ht="13.2">
      <c r="X733" s="28"/>
      <c r="AM733" s="28"/>
      <c r="BG733" s="28"/>
    </row>
    <row r="734" spans="24:59" ht="13.2">
      <c r="X734" s="28"/>
      <c r="AM734" s="28"/>
      <c r="BG734" s="28"/>
    </row>
    <row r="735" spans="24:59" ht="13.2">
      <c r="X735" s="28"/>
      <c r="AM735" s="28"/>
      <c r="BG735" s="28"/>
    </row>
    <row r="736" spans="24:59" ht="13.2">
      <c r="X736" s="28"/>
      <c r="AM736" s="28"/>
      <c r="BG736" s="28"/>
    </row>
    <row r="737" spans="24:59" ht="13.2">
      <c r="X737" s="28"/>
      <c r="AM737" s="28"/>
      <c r="BG737" s="28"/>
    </row>
    <row r="738" spans="24:59" ht="13.2">
      <c r="X738" s="28"/>
      <c r="AM738" s="28"/>
      <c r="BG738" s="28"/>
    </row>
    <row r="739" spans="24:59" ht="13.2">
      <c r="X739" s="28"/>
      <c r="AM739" s="28"/>
      <c r="BG739" s="28"/>
    </row>
    <row r="740" spans="24:59" ht="13.2">
      <c r="X740" s="28"/>
      <c r="AM740" s="28"/>
      <c r="BG740" s="28"/>
    </row>
    <row r="741" spans="24:59" ht="13.2">
      <c r="X741" s="28"/>
      <c r="AM741" s="28"/>
      <c r="BG741" s="28"/>
    </row>
    <row r="742" spans="24:59" ht="13.2">
      <c r="X742" s="28"/>
      <c r="AM742" s="28"/>
      <c r="BG742" s="28"/>
    </row>
    <row r="743" spans="24:59" ht="13.2">
      <c r="X743" s="28"/>
      <c r="AM743" s="28"/>
      <c r="BG743" s="28"/>
    </row>
    <row r="744" spans="24:59" ht="13.2">
      <c r="X744" s="28"/>
      <c r="AM744" s="28"/>
      <c r="BG744" s="28"/>
    </row>
    <row r="745" spans="24:59" ht="13.2">
      <c r="X745" s="28"/>
      <c r="AM745" s="28"/>
      <c r="BG745" s="28"/>
    </row>
    <row r="746" spans="24:59" ht="13.2">
      <c r="X746" s="28"/>
      <c r="AM746" s="28"/>
      <c r="BG746" s="28"/>
    </row>
    <row r="747" spans="24:59" ht="13.2">
      <c r="X747" s="28"/>
      <c r="AM747" s="28"/>
      <c r="BG747" s="28"/>
    </row>
    <row r="748" spans="24:59" ht="13.2">
      <c r="X748" s="28"/>
      <c r="AM748" s="28"/>
      <c r="BG748" s="28"/>
    </row>
    <row r="749" spans="24:59" ht="13.2">
      <c r="X749" s="28"/>
      <c r="AM749" s="28"/>
      <c r="BG749" s="28"/>
    </row>
    <row r="750" spans="24:59" ht="13.2">
      <c r="X750" s="28"/>
      <c r="AM750" s="28"/>
      <c r="BG750" s="28"/>
    </row>
    <row r="751" spans="24:59" ht="13.2">
      <c r="X751" s="28"/>
      <c r="AM751" s="28"/>
      <c r="BG751" s="28"/>
    </row>
    <row r="752" spans="24:59" ht="13.2">
      <c r="X752" s="28"/>
      <c r="AM752" s="28"/>
      <c r="BG752" s="28"/>
    </row>
    <row r="753" spans="24:59" ht="13.2">
      <c r="X753" s="28"/>
      <c r="AM753" s="28"/>
      <c r="BG753" s="28"/>
    </row>
    <row r="754" spans="24:59" ht="13.2">
      <c r="X754" s="28"/>
      <c r="AM754" s="28"/>
      <c r="BG754" s="28"/>
    </row>
    <row r="755" spans="24:59" ht="13.2">
      <c r="X755" s="28"/>
      <c r="AM755" s="28"/>
      <c r="BG755" s="28"/>
    </row>
    <row r="756" spans="24:59" ht="13.2">
      <c r="X756" s="28"/>
      <c r="AM756" s="28"/>
      <c r="BG756" s="28"/>
    </row>
    <row r="757" spans="24:59" ht="13.2">
      <c r="X757" s="28"/>
      <c r="AM757" s="28"/>
      <c r="BG757" s="28"/>
    </row>
    <row r="758" spans="24:59" ht="13.2">
      <c r="X758" s="28"/>
      <c r="AM758" s="28"/>
      <c r="BG758" s="28"/>
    </row>
    <row r="759" spans="24:59" ht="13.2">
      <c r="X759" s="28"/>
      <c r="AM759" s="28"/>
      <c r="BG759" s="28"/>
    </row>
    <row r="760" spans="24:59" ht="13.2">
      <c r="X760" s="28"/>
      <c r="AM760" s="28"/>
      <c r="BG760" s="28"/>
    </row>
    <row r="761" spans="24:59" ht="13.2">
      <c r="X761" s="28"/>
      <c r="AM761" s="28"/>
      <c r="BG761" s="28"/>
    </row>
    <row r="762" spans="24:59" ht="13.2">
      <c r="X762" s="28"/>
      <c r="AM762" s="28"/>
      <c r="BG762" s="28"/>
    </row>
    <row r="763" spans="24:59" ht="13.2">
      <c r="X763" s="28"/>
      <c r="AM763" s="28"/>
      <c r="BG763" s="28"/>
    </row>
    <row r="764" spans="24:59" ht="13.2">
      <c r="X764" s="28"/>
      <c r="AM764" s="28"/>
      <c r="BG764" s="28"/>
    </row>
    <row r="765" spans="24:59" ht="13.2">
      <c r="X765" s="28"/>
      <c r="AM765" s="28"/>
      <c r="BG765" s="28"/>
    </row>
    <row r="766" spans="24:59" ht="13.2">
      <c r="X766" s="28"/>
      <c r="AM766" s="28"/>
      <c r="BG766" s="28"/>
    </row>
    <row r="767" spans="24:59" ht="13.2">
      <c r="X767" s="28"/>
      <c r="AM767" s="28"/>
      <c r="BG767" s="28"/>
    </row>
    <row r="768" spans="24:59" ht="13.2">
      <c r="X768" s="28"/>
      <c r="AM768" s="28"/>
      <c r="BG768" s="28"/>
    </row>
    <row r="769" spans="24:59" ht="13.2">
      <c r="X769" s="28"/>
      <c r="AM769" s="28"/>
      <c r="BG769" s="28"/>
    </row>
    <row r="770" spans="24:59" ht="13.2">
      <c r="X770" s="28"/>
      <c r="AM770" s="28"/>
      <c r="BG770" s="28"/>
    </row>
    <row r="771" spans="24:59" ht="13.2">
      <c r="X771" s="28"/>
      <c r="AM771" s="28"/>
      <c r="BG771" s="28"/>
    </row>
    <row r="772" spans="24:59" ht="13.2">
      <c r="X772" s="28"/>
      <c r="AM772" s="28"/>
      <c r="BG772" s="28"/>
    </row>
    <row r="773" spans="24:59" ht="13.2">
      <c r="X773" s="28"/>
      <c r="AM773" s="28"/>
      <c r="BG773" s="28"/>
    </row>
    <row r="774" spans="24:59" ht="13.2">
      <c r="X774" s="28"/>
      <c r="AM774" s="28"/>
      <c r="BG774" s="28"/>
    </row>
    <row r="775" spans="24:59" ht="13.2">
      <c r="X775" s="28"/>
      <c r="AM775" s="28"/>
      <c r="BG775" s="28"/>
    </row>
    <row r="776" spans="24:59" ht="13.2">
      <c r="X776" s="28"/>
      <c r="AM776" s="28"/>
      <c r="BG776" s="28"/>
    </row>
    <row r="777" spans="24:59" ht="13.2">
      <c r="X777" s="28"/>
      <c r="AM777" s="28"/>
      <c r="BG777" s="28"/>
    </row>
    <row r="778" spans="24:59" ht="13.2">
      <c r="X778" s="28"/>
      <c r="AM778" s="28"/>
      <c r="BG778" s="28"/>
    </row>
    <row r="779" spans="24:59" ht="13.2">
      <c r="X779" s="28"/>
      <c r="AM779" s="28"/>
      <c r="BG779" s="28"/>
    </row>
    <row r="780" spans="24:59" ht="13.2">
      <c r="X780" s="28"/>
      <c r="AM780" s="28"/>
      <c r="BG780" s="28"/>
    </row>
    <row r="781" spans="24:59" ht="13.2">
      <c r="X781" s="28"/>
      <c r="AM781" s="28"/>
      <c r="BG781" s="28"/>
    </row>
    <row r="782" spans="24:59" ht="13.2">
      <c r="X782" s="28"/>
      <c r="AM782" s="28"/>
      <c r="BG782" s="28"/>
    </row>
    <row r="783" spans="24:59" ht="13.2">
      <c r="X783" s="28"/>
      <c r="AM783" s="28"/>
      <c r="BG783" s="28"/>
    </row>
    <row r="784" spans="24:59" ht="13.2">
      <c r="X784" s="28"/>
      <c r="AM784" s="28"/>
      <c r="BG784" s="28"/>
    </row>
    <row r="785" spans="24:59" ht="13.2">
      <c r="X785" s="28"/>
      <c r="AM785" s="28"/>
      <c r="BG785" s="28"/>
    </row>
    <row r="786" spans="24:59" ht="13.2">
      <c r="X786" s="28"/>
      <c r="AM786" s="28"/>
      <c r="BG786" s="28"/>
    </row>
    <row r="787" spans="24:59" ht="13.2">
      <c r="X787" s="28"/>
      <c r="AM787" s="28"/>
      <c r="BG787" s="28"/>
    </row>
    <row r="788" spans="24:59" ht="13.2">
      <c r="X788" s="28"/>
      <c r="AM788" s="28"/>
      <c r="BG788" s="28"/>
    </row>
    <row r="789" spans="24:59" ht="13.2">
      <c r="X789" s="28"/>
      <c r="AM789" s="28"/>
      <c r="BG789" s="28"/>
    </row>
    <row r="790" spans="24:59" ht="13.2">
      <c r="X790" s="28"/>
      <c r="AM790" s="28"/>
      <c r="BG790" s="28"/>
    </row>
    <row r="791" spans="24:59" ht="13.2">
      <c r="X791" s="28"/>
      <c r="AM791" s="28"/>
      <c r="BG791" s="28"/>
    </row>
    <row r="792" spans="24:59" ht="13.2">
      <c r="X792" s="28"/>
      <c r="AM792" s="28"/>
      <c r="BG792" s="28"/>
    </row>
    <row r="793" spans="24:59" ht="13.2">
      <c r="X793" s="28"/>
      <c r="AM793" s="28"/>
      <c r="BG793" s="28"/>
    </row>
    <row r="794" spans="24:59" ht="13.2">
      <c r="X794" s="28"/>
      <c r="AM794" s="28"/>
      <c r="BG794" s="28"/>
    </row>
    <row r="795" spans="24:59" ht="13.2">
      <c r="X795" s="28"/>
      <c r="AM795" s="28"/>
      <c r="BG795" s="28"/>
    </row>
    <row r="796" spans="24:59" ht="13.2">
      <c r="X796" s="28"/>
      <c r="AM796" s="28"/>
      <c r="BG796" s="28"/>
    </row>
    <row r="797" spans="24:59" ht="13.2">
      <c r="X797" s="28"/>
      <c r="AM797" s="28"/>
      <c r="BG797" s="28"/>
    </row>
    <row r="798" spans="24:59" ht="13.2">
      <c r="X798" s="28"/>
      <c r="AM798" s="28"/>
      <c r="BG798" s="28"/>
    </row>
    <row r="799" spans="24:59" ht="13.2">
      <c r="X799" s="28"/>
      <c r="AM799" s="28"/>
      <c r="BG799" s="28"/>
    </row>
    <row r="800" spans="24:59" ht="13.2">
      <c r="X800" s="28"/>
      <c r="AM800" s="28"/>
      <c r="BG800" s="28"/>
    </row>
    <row r="801" spans="24:59" ht="13.2">
      <c r="X801" s="28"/>
      <c r="AM801" s="28"/>
      <c r="BG801" s="28"/>
    </row>
    <row r="802" spans="24:59" ht="13.2">
      <c r="X802" s="28"/>
      <c r="AM802" s="28"/>
      <c r="BG802" s="28"/>
    </row>
    <row r="803" spans="24:59" ht="13.2">
      <c r="X803" s="28"/>
      <c r="AM803" s="28"/>
      <c r="BG803" s="28"/>
    </row>
    <row r="804" spans="24:59" ht="13.2">
      <c r="X804" s="28"/>
      <c r="AM804" s="28"/>
      <c r="BG804" s="28"/>
    </row>
    <row r="805" spans="24:59" ht="13.2">
      <c r="X805" s="28"/>
      <c r="AM805" s="28"/>
      <c r="BG805" s="28"/>
    </row>
    <row r="806" spans="24:59" ht="13.2">
      <c r="X806" s="28"/>
      <c r="AM806" s="28"/>
      <c r="BG806" s="28"/>
    </row>
    <row r="807" spans="24:59" ht="13.2">
      <c r="X807" s="28"/>
      <c r="AM807" s="28"/>
      <c r="BG807" s="28"/>
    </row>
    <row r="808" spans="24:59" ht="13.2">
      <c r="X808" s="28"/>
      <c r="AM808" s="28"/>
      <c r="BG808" s="28"/>
    </row>
    <row r="809" spans="24:59" ht="13.2">
      <c r="X809" s="28"/>
      <c r="AM809" s="28"/>
      <c r="BG809" s="28"/>
    </row>
    <row r="810" spans="24:59" ht="13.2">
      <c r="X810" s="28"/>
      <c r="AM810" s="28"/>
      <c r="BG810" s="28"/>
    </row>
    <row r="811" spans="24:59" ht="13.2">
      <c r="X811" s="28"/>
      <c r="AM811" s="28"/>
      <c r="BG811" s="28"/>
    </row>
    <row r="812" spans="24:59" ht="13.2">
      <c r="X812" s="28"/>
      <c r="AM812" s="28"/>
      <c r="BG812" s="28"/>
    </row>
    <row r="813" spans="24:59" ht="13.2">
      <c r="X813" s="28"/>
      <c r="AM813" s="28"/>
      <c r="BG813" s="28"/>
    </row>
    <row r="814" spans="24:59" ht="13.2">
      <c r="X814" s="28"/>
      <c r="AM814" s="28"/>
      <c r="BG814" s="28"/>
    </row>
    <row r="815" spans="24:59" ht="13.2">
      <c r="X815" s="28"/>
      <c r="AM815" s="28"/>
      <c r="BG815" s="28"/>
    </row>
    <row r="816" spans="24:59" ht="13.2">
      <c r="X816" s="28"/>
      <c r="AM816" s="28"/>
      <c r="BG816" s="28"/>
    </row>
    <row r="817" spans="24:59" ht="13.2">
      <c r="X817" s="28"/>
      <c r="AM817" s="28"/>
      <c r="BG817" s="28"/>
    </row>
    <row r="818" spans="24:59" ht="13.2">
      <c r="X818" s="28"/>
      <c r="AM818" s="28"/>
      <c r="BG818" s="28"/>
    </row>
    <row r="819" spans="24:59" ht="13.2">
      <c r="X819" s="28"/>
      <c r="AM819" s="28"/>
      <c r="BG819" s="28"/>
    </row>
    <row r="820" spans="24:59" ht="13.2">
      <c r="X820" s="28"/>
      <c r="AM820" s="28"/>
      <c r="BG820" s="28"/>
    </row>
    <row r="821" spans="24:59" ht="13.2">
      <c r="X821" s="28"/>
      <c r="AM821" s="28"/>
      <c r="BG821" s="28"/>
    </row>
    <row r="822" spans="24:59" ht="13.2">
      <c r="X822" s="28"/>
      <c r="AM822" s="28"/>
      <c r="BG822" s="28"/>
    </row>
    <row r="823" spans="24:59" ht="13.2">
      <c r="X823" s="28"/>
      <c r="AM823" s="28"/>
      <c r="BG823" s="28"/>
    </row>
    <row r="824" spans="24:59" ht="13.2">
      <c r="X824" s="28"/>
      <c r="AM824" s="28"/>
      <c r="BG824" s="28"/>
    </row>
    <row r="825" spans="24:59" ht="13.2">
      <c r="X825" s="28"/>
      <c r="AM825" s="28"/>
      <c r="BG825" s="28"/>
    </row>
    <row r="826" spans="24:59" ht="13.2">
      <c r="X826" s="28"/>
      <c r="AM826" s="28"/>
      <c r="BG826" s="28"/>
    </row>
    <row r="827" spans="24:59" ht="13.2">
      <c r="X827" s="28"/>
      <c r="AM827" s="28"/>
      <c r="BG827" s="28"/>
    </row>
    <row r="828" spans="24:59" ht="13.2">
      <c r="X828" s="28"/>
      <c r="AM828" s="28"/>
      <c r="BG828" s="28"/>
    </row>
    <row r="829" spans="24:59" ht="13.2">
      <c r="X829" s="28"/>
      <c r="AM829" s="28"/>
      <c r="BG829" s="28"/>
    </row>
    <row r="830" spans="24:59" ht="13.2">
      <c r="X830" s="28"/>
      <c r="AM830" s="28"/>
      <c r="BG830" s="28"/>
    </row>
    <row r="831" spans="24:59" ht="13.2">
      <c r="X831" s="28"/>
      <c r="AM831" s="28"/>
      <c r="BG831" s="28"/>
    </row>
    <row r="832" spans="24:59" ht="13.2">
      <c r="X832" s="28"/>
      <c r="AM832" s="28"/>
      <c r="BG832" s="28"/>
    </row>
    <row r="833" spans="24:59" ht="13.2">
      <c r="X833" s="28"/>
      <c r="AM833" s="28"/>
      <c r="BG833" s="28"/>
    </row>
    <row r="834" spans="24:59" ht="13.2">
      <c r="X834" s="28"/>
      <c r="AM834" s="28"/>
      <c r="BG834" s="28"/>
    </row>
    <row r="835" spans="24:59" ht="13.2">
      <c r="X835" s="28"/>
      <c r="AM835" s="28"/>
      <c r="BG835" s="28"/>
    </row>
    <row r="836" spans="24:59" ht="13.2">
      <c r="X836" s="28"/>
      <c r="AM836" s="28"/>
      <c r="BG836" s="28"/>
    </row>
    <row r="837" spans="24:59" ht="13.2">
      <c r="X837" s="28"/>
      <c r="AM837" s="28"/>
      <c r="BG837" s="28"/>
    </row>
    <row r="838" spans="24:59" ht="13.2">
      <c r="X838" s="28"/>
      <c r="AM838" s="28"/>
      <c r="BG838" s="28"/>
    </row>
    <row r="839" spans="24:59" ht="13.2">
      <c r="X839" s="28"/>
      <c r="AM839" s="28"/>
      <c r="BG839" s="28"/>
    </row>
    <row r="840" spans="24:59" ht="13.2">
      <c r="X840" s="28"/>
      <c r="AM840" s="28"/>
      <c r="BG840" s="28"/>
    </row>
    <row r="841" spans="24:59" ht="13.2">
      <c r="X841" s="28"/>
      <c r="AM841" s="28"/>
      <c r="BG841" s="28"/>
    </row>
    <row r="842" spans="24:59" ht="13.2">
      <c r="X842" s="28"/>
      <c r="AM842" s="28"/>
      <c r="BG842" s="28"/>
    </row>
    <row r="843" spans="24:59" ht="13.2">
      <c r="X843" s="28"/>
      <c r="AM843" s="28"/>
      <c r="BG843" s="28"/>
    </row>
    <row r="844" spans="24:59" ht="13.2">
      <c r="X844" s="28"/>
      <c r="AM844" s="28"/>
      <c r="BG844" s="28"/>
    </row>
    <row r="845" spans="24:59" ht="13.2">
      <c r="X845" s="28"/>
      <c r="AM845" s="28"/>
      <c r="BG845" s="28"/>
    </row>
    <row r="846" spans="24:59" ht="13.2">
      <c r="X846" s="28"/>
      <c r="AM846" s="28"/>
      <c r="BG846" s="28"/>
    </row>
    <row r="847" spans="24:59" ht="13.2">
      <c r="X847" s="28"/>
      <c r="AM847" s="28"/>
      <c r="BG847" s="28"/>
    </row>
    <row r="848" spans="24:59" ht="13.2">
      <c r="X848" s="28"/>
      <c r="AM848" s="28"/>
      <c r="BG848" s="28"/>
    </row>
    <row r="849" spans="24:59" ht="13.2">
      <c r="X849" s="28"/>
      <c r="AM849" s="28"/>
      <c r="BG849" s="28"/>
    </row>
    <row r="850" spans="24:59" ht="13.2">
      <c r="X850" s="28"/>
      <c r="AM850" s="28"/>
      <c r="BG850" s="28"/>
    </row>
    <row r="851" spans="24:59" ht="13.2">
      <c r="X851" s="28"/>
      <c r="AM851" s="28"/>
      <c r="BG851" s="28"/>
    </row>
    <row r="852" spans="24:59" ht="13.2">
      <c r="X852" s="28"/>
      <c r="AM852" s="28"/>
      <c r="BG852" s="28"/>
    </row>
    <row r="853" spans="24:59" ht="13.2">
      <c r="X853" s="28"/>
      <c r="AM853" s="28"/>
      <c r="BG853" s="28"/>
    </row>
    <row r="854" spans="24:59" ht="13.2">
      <c r="X854" s="28"/>
      <c r="AM854" s="28"/>
      <c r="BG854" s="28"/>
    </row>
    <row r="855" spans="24:59" ht="13.2">
      <c r="X855" s="28"/>
      <c r="AM855" s="28"/>
      <c r="BG855" s="28"/>
    </row>
    <row r="856" spans="24:59" ht="13.2">
      <c r="X856" s="28"/>
      <c r="AM856" s="28"/>
      <c r="BG856" s="28"/>
    </row>
    <row r="857" spans="24:59" ht="13.2">
      <c r="X857" s="28"/>
      <c r="AM857" s="28"/>
      <c r="BG857" s="28"/>
    </row>
    <row r="858" spans="24:59" ht="13.2">
      <c r="X858" s="28"/>
      <c r="AM858" s="28"/>
      <c r="BG858" s="28"/>
    </row>
    <row r="859" spans="24:59" ht="13.2">
      <c r="X859" s="28"/>
      <c r="AM859" s="28"/>
      <c r="BG859" s="28"/>
    </row>
    <row r="860" spans="24:59" ht="13.2">
      <c r="X860" s="28"/>
      <c r="AM860" s="28"/>
      <c r="BG860" s="28"/>
    </row>
    <row r="861" spans="24:59" ht="13.2">
      <c r="X861" s="28"/>
      <c r="AM861" s="28"/>
      <c r="BG861" s="28"/>
    </row>
    <row r="862" spans="24:59" ht="13.2">
      <c r="X862" s="28"/>
      <c r="AM862" s="28"/>
      <c r="BG862" s="28"/>
    </row>
    <row r="863" spans="24:59" ht="13.2">
      <c r="X863" s="28"/>
      <c r="AM863" s="28"/>
      <c r="BG863" s="28"/>
    </row>
    <row r="864" spans="24:59" ht="13.2">
      <c r="X864" s="28"/>
      <c r="AM864" s="28"/>
      <c r="BG864" s="28"/>
    </row>
    <row r="865" spans="24:59" ht="13.2">
      <c r="X865" s="28"/>
      <c r="AM865" s="28"/>
      <c r="BG865" s="28"/>
    </row>
    <row r="866" spans="24:59" ht="13.2">
      <c r="X866" s="28"/>
      <c r="AM866" s="28"/>
      <c r="BG866" s="28"/>
    </row>
    <row r="867" spans="24:59" ht="13.2">
      <c r="X867" s="28"/>
      <c r="AM867" s="28"/>
      <c r="BG867" s="28"/>
    </row>
    <row r="868" spans="24:59" ht="13.2">
      <c r="X868" s="28"/>
      <c r="AM868" s="28"/>
      <c r="BG868" s="28"/>
    </row>
    <row r="869" spans="24:59" ht="13.2">
      <c r="X869" s="28"/>
      <c r="AM869" s="28"/>
      <c r="BG869" s="28"/>
    </row>
    <row r="870" spans="24:59" ht="13.2">
      <c r="X870" s="28"/>
      <c r="AM870" s="28"/>
      <c r="BG870" s="28"/>
    </row>
    <row r="871" spans="24:59" ht="13.2">
      <c r="X871" s="28"/>
      <c r="AM871" s="28"/>
      <c r="BG871" s="28"/>
    </row>
    <row r="872" spans="24:59" ht="13.2">
      <c r="X872" s="28"/>
      <c r="AM872" s="28"/>
      <c r="BG872" s="28"/>
    </row>
    <row r="873" spans="24:59" ht="13.2">
      <c r="X873" s="28"/>
      <c r="AM873" s="28"/>
      <c r="BG873" s="28"/>
    </row>
    <row r="874" spans="24:59" ht="13.2">
      <c r="X874" s="28"/>
      <c r="AM874" s="28"/>
      <c r="BG874" s="28"/>
    </row>
    <row r="875" spans="24:59" ht="13.2">
      <c r="X875" s="28"/>
      <c r="AM875" s="28"/>
      <c r="BG875" s="28"/>
    </row>
    <row r="876" spans="24:59" ht="13.2">
      <c r="X876" s="28"/>
      <c r="AM876" s="28"/>
      <c r="BG876" s="28"/>
    </row>
    <row r="877" spans="24:59" ht="13.2">
      <c r="X877" s="28"/>
      <c r="AM877" s="28"/>
      <c r="BG877" s="28"/>
    </row>
    <row r="878" spans="24:59" ht="13.2">
      <c r="X878" s="28"/>
      <c r="AM878" s="28"/>
      <c r="BG878" s="28"/>
    </row>
    <row r="879" spans="24:59" ht="13.2">
      <c r="X879" s="28"/>
      <c r="AM879" s="28"/>
      <c r="BG879" s="28"/>
    </row>
    <row r="880" spans="24:59" ht="13.2">
      <c r="X880" s="28"/>
      <c r="AM880" s="28"/>
      <c r="BG880" s="28"/>
    </row>
    <row r="881" spans="24:59" ht="13.2">
      <c r="X881" s="28"/>
      <c r="AM881" s="28"/>
      <c r="BG881" s="28"/>
    </row>
    <row r="882" spans="24:59" ht="13.2">
      <c r="X882" s="28"/>
      <c r="AM882" s="28"/>
      <c r="BG882" s="28"/>
    </row>
    <row r="883" spans="24:59" ht="13.2">
      <c r="X883" s="28"/>
      <c r="AM883" s="28"/>
      <c r="BG883" s="28"/>
    </row>
    <row r="884" spans="24:59" ht="13.2">
      <c r="X884" s="28"/>
      <c r="AM884" s="28"/>
      <c r="BG884" s="28"/>
    </row>
    <row r="885" spans="24:59" ht="13.2">
      <c r="X885" s="28"/>
      <c r="AM885" s="28"/>
      <c r="BG885" s="28"/>
    </row>
    <row r="886" spans="24:59" ht="13.2">
      <c r="X886" s="28"/>
      <c r="AM886" s="28"/>
      <c r="BG886" s="28"/>
    </row>
    <row r="887" spans="24:59" ht="13.2">
      <c r="X887" s="28"/>
      <c r="AM887" s="28"/>
      <c r="BG887" s="28"/>
    </row>
    <row r="888" spans="24:59" ht="13.2">
      <c r="X888" s="28"/>
      <c r="AM888" s="28"/>
      <c r="BG888" s="28"/>
    </row>
    <row r="889" spans="24:59" ht="13.2">
      <c r="X889" s="28"/>
      <c r="AM889" s="28"/>
      <c r="BG889" s="28"/>
    </row>
    <row r="890" spans="24:59" ht="13.2">
      <c r="X890" s="28"/>
      <c r="AM890" s="28"/>
      <c r="BG890" s="28"/>
    </row>
    <row r="891" spans="24:59" ht="13.2">
      <c r="X891" s="28"/>
      <c r="AM891" s="28"/>
      <c r="BG891" s="28"/>
    </row>
    <row r="892" spans="24:59" ht="13.2">
      <c r="X892" s="28"/>
      <c r="AM892" s="28"/>
      <c r="BG892" s="28"/>
    </row>
    <row r="893" spans="24:59" ht="13.2">
      <c r="X893" s="28"/>
      <c r="AM893" s="28"/>
      <c r="BG893" s="28"/>
    </row>
    <row r="894" spans="24:59" ht="13.2">
      <c r="X894" s="28"/>
      <c r="AM894" s="28"/>
      <c r="BG894" s="28"/>
    </row>
    <row r="895" spans="24:59" ht="13.2">
      <c r="X895" s="28"/>
      <c r="AM895" s="28"/>
      <c r="BG895" s="28"/>
    </row>
    <row r="896" spans="24:59" ht="13.2">
      <c r="X896" s="28"/>
      <c r="AM896" s="28"/>
      <c r="BG896" s="28"/>
    </row>
    <row r="897" spans="24:59" ht="13.2">
      <c r="X897" s="28"/>
      <c r="AM897" s="28"/>
      <c r="BG897" s="28"/>
    </row>
    <row r="898" spans="24:59" ht="13.2">
      <c r="X898" s="28"/>
      <c r="AM898" s="28"/>
      <c r="BG898" s="28"/>
    </row>
    <row r="899" spans="24:59" ht="13.2">
      <c r="X899" s="28"/>
      <c r="AM899" s="28"/>
      <c r="BG899" s="28"/>
    </row>
    <row r="900" spans="24:59" ht="13.2">
      <c r="X900" s="28"/>
      <c r="AM900" s="28"/>
      <c r="BG900" s="28"/>
    </row>
    <row r="901" spans="24:59" ht="13.2">
      <c r="X901" s="28"/>
      <c r="AM901" s="28"/>
      <c r="BG901" s="28"/>
    </row>
    <row r="902" spans="24:59" ht="13.2">
      <c r="X902" s="28"/>
      <c r="AM902" s="28"/>
      <c r="BG902" s="28"/>
    </row>
    <row r="903" spans="24:59" ht="13.2">
      <c r="X903" s="28"/>
      <c r="AM903" s="28"/>
      <c r="BG903" s="28"/>
    </row>
    <row r="904" spans="24:59" ht="13.2">
      <c r="X904" s="28"/>
      <c r="AM904" s="28"/>
      <c r="BG904" s="28"/>
    </row>
    <row r="905" spans="24:59" ht="13.2">
      <c r="X905" s="28"/>
      <c r="AM905" s="28"/>
      <c r="BG905" s="28"/>
    </row>
    <row r="906" spans="24:59" ht="13.2">
      <c r="X906" s="28"/>
      <c r="AM906" s="28"/>
      <c r="BG906" s="28"/>
    </row>
    <row r="907" spans="24:59" ht="13.2">
      <c r="X907" s="28"/>
      <c r="AM907" s="28"/>
      <c r="BG907" s="28"/>
    </row>
    <row r="908" spans="24:59" ht="13.2">
      <c r="X908" s="28"/>
      <c r="AM908" s="28"/>
      <c r="BG908" s="28"/>
    </row>
    <row r="909" spans="24:59" ht="13.2">
      <c r="X909" s="28"/>
      <c r="AM909" s="28"/>
      <c r="BG909" s="28"/>
    </row>
    <row r="910" spans="24:59" ht="13.2">
      <c r="X910" s="28"/>
      <c r="AM910" s="28"/>
      <c r="BG910" s="28"/>
    </row>
    <row r="911" spans="24:59" ht="13.2">
      <c r="X911" s="28"/>
      <c r="AM911" s="28"/>
      <c r="BG911" s="28"/>
    </row>
    <row r="912" spans="24:59" ht="13.2">
      <c r="X912" s="28"/>
      <c r="AM912" s="28"/>
      <c r="BG912" s="28"/>
    </row>
    <row r="913" spans="24:59" ht="13.2">
      <c r="X913" s="28"/>
      <c r="AM913" s="28"/>
      <c r="BG913" s="28"/>
    </row>
    <row r="914" spans="24:59" ht="13.2">
      <c r="X914" s="28"/>
      <c r="AM914" s="28"/>
      <c r="BG914" s="28"/>
    </row>
    <row r="915" spans="24:59" ht="13.2">
      <c r="X915" s="28"/>
      <c r="AM915" s="28"/>
      <c r="BG915" s="28"/>
    </row>
    <row r="916" spans="24:59" ht="13.2">
      <c r="X916" s="28"/>
      <c r="AM916" s="28"/>
      <c r="BG916" s="28"/>
    </row>
    <row r="917" spans="24:59" ht="13.2">
      <c r="X917" s="28"/>
      <c r="AM917" s="28"/>
      <c r="BG917" s="28"/>
    </row>
    <row r="918" spans="24:59" ht="13.2">
      <c r="X918" s="28"/>
      <c r="AM918" s="28"/>
      <c r="BG918" s="28"/>
    </row>
    <row r="919" spans="24:59" ht="13.2">
      <c r="X919" s="28"/>
      <c r="AM919" s="28"/>
      <c r="BG919" s="28"/>
    </row>
    <row r="920" spans="24:59" ht="13.2">
      <c r="X920" s="28"/>
      <c r="AM920" s="28"/>
      <c r="BG920" s="28"/>
    </row>
    <row r="921" spans="24:59" ht="13.2">
      <c r="X921" s="28"/>
      <c r="AM921" s="28"/>
      <c r="BG921" s="28"/>
    </row>
    <row r="922" spans="24:59" ht="13.2">
      <c r="X922" s="28"/>
      <c r="AM922" s="28"/>
      <c r="BG922" s="28"/>
    </row>
    <row r="923" spans="24:59" ht="13.2">
      <c r="X923" s="28"/>
      <c r="AM923" s="28"/>
      <c r="BG923" s="28"/>
    </row>
    <row r="924" spans="24:59" ht="13.2">
      <c r="X924" s="28"/>
      <c r="AM924" s="28"/>
      <c r="BG924" s="28"/>
    </row>
    <row r="925" spans="24:59" ht="13.2">
      <c r="X925" s="28"/>
      <c r="AM925" s="28"/>
      <c r="BG925" s="28"/>
    </row>
    <row r="926" spans="24:59" ht="13.2">
      <c r="X926" s="28"/>
      <c r="AM926" s="28"/>
      <c r="BG926" s="28"/>
    </row>
    <row r="927" spans="24:59" ht="13.2">
      <c r="X927" s="28"/>
      <c r="AM927" s="28"/>
      <c r="BG927" s="28"/>
    </row>
    <row r="928" spans="24:59" ht="13.2">
      <c r="X928" s="28"/>
      <c r="AM928" s="28"/>
      <c r="BG928" s="28"/>
    </row>
    <row r="929" spans="24:59" ht="13.2">
      <c r="X929" s="28"/>
      <c r="AM929" s="28"/>
      <c r="BG929" s="28"/>
    </row>
    <row r="930" spans="24:59" ht="13.2">
      <c r="X930" s="28"/>
      <c r="AM930" s="28"/>
      <c r="BG930" s="28"/>
    </row>
    <row r="931" spans="24:59" ht="13.2">
      <c r="X931" s="28"/>
      <c r="AM931" s="28"/>
      <c r="BG931" s="28"/>
    </row>
    <row r="932" spans="24:59" ht="13.2">
      <c r="X932" s="28"/>
      <c r="AM932" s="28"/>
      <c r="BG932" s="28"/>
    </row>
    <row r="933" spans="24:59" ht="13.2">
      <c r="X933" s="28"/>
      <c r="AM933" s="28"/>
      <c r="BG933" s="28"/>
    </row>
    <row r="934" spans="24:59" ht="13.2">
      <c r="X934" s="28"/>
      <c r="AM934" s="28"/>
      <c r="BG934" s="28"/>
    </row>
    <row r="935" spans="24:59" ht="13.2">
      <c r="X935" s="28"/>
      <c r="AM935" s="28"/>
      <c r="BG935" s="28"/>
    </row>
    <row r="936" spans="24:59" ht="13.2">
      <c r="X936" s="28"/>
      <c r="AM936" s="28"/>
      <c r="BG936" s="28"/>
    </row>
    <row r="937" spans="24:59" ht="13.2">
      <c r="X937" s="28"/>
      <c r="AM937" s="28"/>
      <c r="BG937" s="28"/>
    </row>
    <row r="938" spans="24:59" ht="13.2">
      <c r="X938" s="28"/>
      <c r="AM938" s="28"/>
      <c r="BG938" s="28"/>
    </row>
    <row r="939" spans="24:59" ht="13.2">
      <c r="X939" s="28"/>
      <c r="AM939" s="28"/>
      <c r="BG939" s="28"/>
    </row>
    <row r="940" spans="24:59" ht="13.2">
      <c r="X940" s="28"/>
      <c r="AM940" s="28"/>
      <c r="BG940" s="28"/>
    </row>
    <row r="941" spans="24:59" ht="13.2">
      <c r="X941" s="28"/>
      <c r="AM941" s="28"/>
      <c r="BG941" s="28"/>
    </row>
    <row r="942" spans="24:59" ht="13.2">
      <c r="X942" s="28"/>
      <c r="AM942" s="28"/>
      <c r="BG942" s="28"/>
    </row>
    <row r="943" spans="24:59" ht="13.2">
      <c r="X943" s="28"/>
      <c r="AM943" s="28"/>
      <c r="BG943" s="28"/>
    </row>
    <row r="944" spans="24:59" ht="13.2">
      <c r="X944" s="28"/>
      <c r="AM944" s="28"/>
      <c r="BG944" s="28"/>
    </row>
    <row r="945" spans="24:59" ht="13.2">
      <c r="X945" s="28"/>
      <c r="AM945" s="28"/>
      <c r="BG945" s="28"/>
    </row>
    <row r="946" spans="24:59" ht="13.2">
      <c r="X946" s="28"/>
      <c r="AM946" s="28"/>
      <c r="BG946" s="28"/>
    </row>
    <row r="947" spans="24:59" ht="13.2">
      <c r="X947" s="28"/>
      <c r="AM947" s="28"/>
      <c r="BG947" s="28"/>
    </row>
    <row r="948" spans="24:59" ht="13.2">
      <c r="X948" s="28"/>
      <c r="AM948" s="28"/>
      <c r="BG948" s="28"/>
    </row>
    <row r="949" spans="24:59" ht="13.2">
      <c r="X949" s="28"/>
      <c r="AM949" s="28"/>
      <c r="BG949" s="28"/>
    </row>
    <row r="950" spans="24:59" ht="13.2">
      <c r="X950" s="28"/>
      <c r="AM950" s="28"/>
      <c r="BG950" s="28"/>
    </row>
    <row r="951" spans="24:59" ht="13.2">
      <c r="X951" s="28"/>
      <c r="AM951" s="28"/>
      <c r="BG951" s="28"/>
    </row>
    <row r="952" spans="24:59" ht="13.2">
      <c r="X952" s="28"/>
      <c r="AM952" s="28"/>
      <c r="BG952" s="28"/>
    </row>
    <row r="953" spans="24:59" ht="13.2">
      <c r="X953" s="28"/>
      <c r="AM953" s="28"/>
      <c r="BG953" s="28"/>
    </row>
    <row r="954" spans="24:59" ht="13.2">
      <c r="X954" s="28"/>
      <c r="AM954" s="28"/>
      <c r="BG954" s="28"/>
    </row>
    <row r="955" spans="24:59" ht="13.2">
      <c r="X955" s="28"/>
      <c r="AM955" s="28"/>
      <c r="BG955" s="28"/>
    </row>
    <row r="956" spans="24:59" ht="13.2">
      <c r="X956" s="28"/>
      <c r="AM956" s="28"/>
      <c r="BG956" s="28"/>
    </row>
    <row r="957" spans="24:59" ht="13.2">
      <c r="X957" s="28"/>
      <c r="AM957" s="28"/>
      <c r="BG957" s="28"/>
    </row>
    <row r="958" spans="24:59" ht="13.2">
      <c r="X958" s="28"/>
      <c r="AM958" s="28"/>
      <c r="BG958" s="28"/>
    </row>
    <row r="959" spans="24:59" ht="13.2">
      <c r="X959" s="28"/>
      <c r="AM959" s="28"/>
      <c r="BG959" s="28"/>
    </row>
    <row r="960" spans="24:59" ht="13.2">
      <c r="X960" s="28"/>
      <c r="AM960" s="28"/>
      <c r="BG960" s="28"/>
    </row>
    <row r="961" spans="24:59" ht="13.2">
      <c r="X961" s="28"/>
      <c r="AM961" s="28"/>
      <c r="BG961" s="28"/>
    </row>
    <row r="962" spans="24:59" ht="13.2">
      <c r="X962" s="28"/>
      <c r="AM962" s="28"/>
      <c r="BG962" s="28"/>
    </row>
    <row r="963" spans="24:59" ht="13.2">
      <c r="X963" s="28"/>
      <c r="AM963" s="28"/>
      <c r="BG963" s="28"/>
    </row>
    <row r="964" spans="24:59" ht="13.2">
      <c r="X964" s="28"/>
      <c r="AM964" s="28"/>
      <c r="BG964" s="28"/>
    </row>
    <row r="965" spans="24:59" ht="13.2">
      <c r="X965" s="28"/>
      <c r="AM965" s="28"/>
      <c r="BG965" s="28"/>
    </row>
    <row r="966" spans="24:59" ht="13.2">
      <c r="X966" s="28"/>
      <c r="AM966" s="28"/>
      <c r="BG966" s="28"/>
    </row>
    <row r="967" spans="24:59" ht="13.2">
      <c r="X967" s="28"/>
      <c r="AM967" s="28"/>
      <c r="BG967" s="28"/>
    </row>
    <row r="968" spans="24:59" ht="13.2">
      <c r="X968" s="28"/>
      <c r="AM968" s="28"/>
      <c r="BG968" s="28"/>
    </row>
    <row r="969" spans="24:59" ht="13.2">
      <c r="X969" s="28"/>
      <c r="AM969" s="28"/>
      <c r="BG969" s="28"/>
    </row>
    <row r="970" spans="24:59" ht="13.2">
      <c r="X970" s="28"/>
      <c r="AM970" s="28"/>
      <c r="BG970" s="28"/>
    </row>
    <row r="971" spans="24:59" ht="13.2">
      <c r="X971" s="28"/>
      <c r="AM971" s="28"/>
      <c r="BG971" s="28"/>
    </row>
    <row r="972" spans="24:59" ht="13.2">
      <c r="X972" s="28"/>
      <c r="AM972" s="28"/>
      <c r="BG972" s="28"/>
    </row>
    <row r="973" spans="24:59" ht="13.2">
      <c r="X973" s="28"/>
      <c r="AM973" s="28"/>
      <c r="BG973" s="28"/>
    </row>
    <row r="974" spans="24:59" ht="13.2">
      <c r="X974" s="28"/>
      <c r="AM974" s="28"/>
      <c r="BG974" s="28"/>
    </row>
    <row r="975" spans="24:59" ht="13.2">
      <c r="X975" s="28"/>
      <c r="AM975" s="28"/>
      <c r="BG975" s="28"/>
    </row>
    <row r="976" spans="24:59" ht="13.2">
      <c r="X976" s="28"/>
      <c r="AM976" s="28"/>
      <c r="BG976" s="28"/>
    </row>
    <row r="977" spans="24:59" ht="13.2">
      <c r="X977" s="28"/>
      <c r="AM977" s="28"/>
      <c r="BG977" s="28"/>
    </row>
    <row r="978" spans="24:59" ht="13.2">
      <c r="X978" s="28"/>
      <c r="AM978" s="28"/>
      <c r="BG978" s="28"/>
    </row>
    <row r="979" spans="24:59" ht="13.2">
      <c r="X979" s="28"/>
      <c r="AM979" s="28"/>
      <c r="BG979" s="28"/>
    </row>
    <row r="980" spans="24:59" ht="13.2">
      <c r="X980" s="28"/>
      <c r="AM980" s="28"/>
      <c r="BG980" s="28"/>
    </row>
    <row r="981" spans="24:59" ht="13.2">
      <c r="X981" s="28"/>
      <c r="AM981" s="28"/>
      <c r="BG981" s="28"/>
    </row>
    <row r="982" spans="24:59" ht="13.2">
      <c r="X982" s="28"/>
      <c r="AM982" s="28"/>
      <c r="BG982" s="28"/>
    </row>
    <row r="983" spans="24:59" ht="13.2">
      <c r="X983" s="28"/>
      <c r="AM983" s="28"/>
      <c r="BG983" s="28"/>
    </row>
    <row r="984" spans="24:59" ht="13.2">
      <c r="X984" s="28"/>
      <c r="AM984" s="28"/>
      <c r="BG984" s="28"/>
    </row>
    <row r="985" spans="24:59" ht="13.2">
      <c r="X985" s="28"/>
      <c r="AM985" s="28"/>
      <c r="BG985" s="28"/>
    </row>
    <row r="986" spans="24:59" ht="13.2">
      <c r="X986" s="28"/>
      <c r="AM986" s="28"/>
      <c r="BG986" s="28"/>
    </row>
    <row r="987" spans="24:59" ht="13.2">
      <c r="X987" s="28"/>
      <c r="AM987" s="28"/>
      <c r="BG987" s="28"/>
    </row>
    <row r="988" spans="24:59" ht="13.2">
      <c r="X988" s="28"/>
      <c r="AM988" s="28"/>
      <c r="BG988" s="28"/>
    </row>
    <row r="989" spans="24:59" ht="13.2">
      <c r="X989" s="28"/>
      <c r="AM989" s="28"/>
      <c r="BG989" s="28"/>
    </row>
    <row r="990" spans="24:59" ht="13.2">
      <c r="X990" s="28"/>
      <c r="AM990" s="28"/>
      <c r="BG990" s="28"/>
    </row>
    <row r="991" spans="24:59" ht="13.2">
      <c r="X991" s="28"/>
      <c r="AM991" s="28"/>
      <c r="BG991" s="28"/>
    </row>
    <row r="992" spans="24:59" ht="13.2">
      <c r="X992" s="28"/>
      <c r="AM992" s="28"/>
      <c r="BG992" s="28"/>
    </row>
    <row r="993" spans="24:59" ht="13.2">
      <c r="X993" s="28"/>
      <c r="AM993" s="28"/>
      <c r="BG993" s="28"/>
    </row>
    <row r="994" spans="24:59" ht="13.2">
      <c r="X994" s="28"/>
      <c r="AM994" s="28"/>
      <c r="BG994" s="28"/>
    </row>
    <row r="995" spans="24:59" ht="13.2">
      <c r="X995" s="28"/>
      <c r="AM995" s="28"/>
      <c r="BG995" s="28"/>
    </row>
    <row r="996" spans="24:59" ht="13.2">
      <c r="X996" s="28"/>
      <c r="AM996" s="28"/>
      <c r="BG996" s="28"/>
    </row>
    <row r="997" spans="24:59" ht="13.2">
      <c r="X997" s="28"/>
      <c r="AM997" s="28"/>
      <c r="BG997" s="28"/>
    </row>
    <row r="998" spans="24:59" ht="13.2">
      <c r="X998" s="28"/>
      <c r="AM998" s="28"/>
      <c r="BG998" s="28"/>
    </row>
    <row r="999" spans="24:59" ht="13.2">
      <c r="X999" s="28"/>
      <c r="AM999" s="28"/>
      <c r="BG999" s="28"/>
    </row>
    <row r="1000" spans="24:59" ht="13.2">
      <c r="X1000" s="28"/>
      <c r="AM1000" s="28"/>
      <c r="BG1000" s="28"/>
    </row>
    <row r="1001" spans="24:59" ht="13.2">
      <c r="X1001" s="28"/>
      <c r="AM1001" s="28"/>
      <c r="BG1001" s="28"/>
    </row>
    <row r="1002" spans="24:59" ht="13.2">
      <c r="X1002" s="28"/>
      <c r="AM1002" s="28"/>
      <c r="BG1002" s="28"/>
    </row>
    <row r="1003" spans="24:59" ht="13.2">
      <c r="X1003" s="28"/>
      <c r="AM1003" s="28"/>
      <c r="BG1003" s="28"/>
    </row>
    <row r="1004" spans="24:59" ht="13.2">
      <c r="X1004" s="28"/>
      <c r="AM1004" s="28"/>
      <c r="BG1004" s="28"/>
    </row>
    <row r="1005" spans="24:59" ht="13.2">
      <c r="X1005" s="28"/>
      <c r="AM1005" s="28"/>
      <c r="BG1005" s="28"/>
    </row>
    <row r="1006" spans="24:59" ht="13.2">
      <c r="X1006" s="28"/>
      <c r="AM1006" s="28"/>
      <c r="BG1006" s="28"/>
    </row>
    <row r="1007" spans="24:59" ht="13.2">
      <c r="X1007" s="28"/>
      <c r="AM1007" s="28"/>
      <c r="BG1007" s="28"/>
    </row>
    <row r="1008" spans="24:59" ht="13.2">
      <c r="X1008" s="28"/>
      <c r="AM1008" s="28"/>
      <c r="BG1008" s="28"/>
    </row>
    <row r="1009" spans="24:59" ht="13.2">
      <c r="X1009" s="28"/>
      <c r="AM1009" s="28"/>
      <c r="BG1009" s="28"/>
    </row>
    <row r="1010" spans="24:59" ht="13.2">
      <c r="X1010" s="28"/>
      <c r="AM1010" s="28"/>
      <c r="BG1010" s="28"/>
    </row>
    <row r="1011" spans="24:59" ht="13.2">
      <c r="X1011" s="28"/>
      <c r="AM1011" s="28"/>
      <c r="BG1011" s="28"/>
    </row>
    <row r="1012" spans="24:59" ht="13.2">
      <c r="X1012" s="28"/>
      <c r="AM1012" s="28"/>
      <c r="BG1012" s="28"/>
    </row>
    <row r="1013" spans="24:59" ht="13.2">
      <c r="X1013" s="28"/>
      <c r="AM1013" s="28"/>
      <c r="BG1013" s="28"/>
    </row>
    <row r="1014" spans="24:59" ht="13.2">
      <c r="X1014" s="28"/>
      <c r="AM1014" s="28"/>
      <c r="BG1014" s="28"/>
    </row>
    <row r="1015" spans="24:59" ht="13.2">
      <c r="X1015" s="28"/>
      <c r="AM1015" s="28"/>
      <c r="BG1015" s="28"/>
    </row>
    <row r="1016" spans="24:59" ht="13.2">
      <c r="X1016" s="28"/>
      <c r="AM1016" s="28"/>
      <c r="BG1016" s="28"/>
    </row>
    <row r="1017" spans="24:59" ht="13.2">
      <c r="X1017" s="28"/>
      <c r="AM1017" s="28"/>
      <c r="BG1017" s="28"/>
    </row>
    <row r="1018" spans="24:59" ht="13.2">
      <c r="X1018" s="28"/>
      <c r="AM1018" s="28"/>
      <c r="BG1018" s="28"/>
    </row>
    <row r="1019" spans="24:59" ht="13.2">
      <c r="X1019" s="28"/>
      <c r="AM1019" s="28"/>
      <c r="BG1019" s="28"/>
    </row>
    <row r="1020" spans="24:59" ht="13.2">
      <c r="X1020" s="28"/>
      <c r="AM1020" s="28"/>
      <c r="BG1020" s="28"/>
    </row>
    <row r="1021" spans="24:59" ht="13.2">
      <c r="X1021" s="28"/>
      <c r="AM1021" s="28"/>
      <c r="BG1021" s="28"/>
    </row>
    <row r="1022" spans="24:59" ht="13.2">
      <c r="X1022" s="28"/>
      <c r="AM1022" s="28"/>
      <c r="BG1022" s="28"/>
    </row>
    <row r="1023" spans="24:59" ht="13.2">
      <c r="X1023" s="28"/>
      <c r="AM1023" s="28"/>
      <c r="BG1023" s="28"/>
    </row>
    <row r="1024" spans="24:59" ht="13.2">
      <c r="X1024" s="28"/>
      <c r="AM1024" s="28"/>
      <c r="BG1024" s="28"/>
    </row>
    <row r="1025" spans="24:59" ht="13.2">
      <c r="X1025" s="28"/>
      <c r="AM1025" s="28"/>
      <c r="BG1025" s="28"/>
    </row>
    <row r="1026" spans="24:59" ht="13.2">
      <c r="X1026" s="28"/>
      <c r="AM1026" s="28"/>
      <c r="BG1026" s="28"/>
    </row>
    <row r="1027" spans="24:59" ht="13.2">
      <c r="X1027" s="28"/>
      <c r="AM1027" s="28"/>
      <c r="BG1027" s="28"/>
    </row>
    <row r="1028" spans="24:59" ht="13.2">
      <c r="X1028" s="28"/>
      <c r="AM1028" s="28"/>
      <c r="BG1028" s="28"/>
    </row>
    <row r="1029" spans="24:59" ht="13.2">
      <c r="X1029" s="28"/>
      <c r="AM1029" s="28"/>
      <c r="BG1029" s="28"/>
    </row>
    <row r="1030" spans="24:59" ht="13.2">
      <c r="X1030" s="28"/>
      <c r="AM1030" s="28"/>
      <c r="BG1030" s="28"/>
    </row>
    <row r="1031" spans="24:59" ht="13.2">
      <c r="X1031" s="28"/>
      <c r="AM1031" s="28"/>
      <c r="BG1031" s="28"/>
    </row>
    <row r="1032" spans="24:59" ht="13.2">
      <c r="X1032" s="28"/>
      <c r="AM1032" s="28"/>
      <c r="BG1032" s="28"/>
    </row>
    <row r="1033" spans="24:59" ht="13.2">
      <c r="X1033" s="28"/>
      <c r="AM1033" s="28"/>
      <c r="BG1033" s="28"/>
    </row>
    <row r="1034" spans="24:59" ht="13.2">
      <c r="X1034" s="28"/>
      <c r="AM1034" s="28"/>
      <c r="BG1034" s="28"/>
    </row>
  </sheetData>
  <mergeCells count="31">
    <mergeCell ref="A33:A34"/>
    <mergeCell ref="B33:B34"/>
    <mergeCell ref="C33:C34"/>
    <mergeCell ref="D33:D34"/>
    <mergeCell ref="AH1:AL1"/>
    <mergeCell ref="D1:H1"/>
    <mergeCell ref="I1:M1"/>
    <mergeCell ref="N1:R1"/>
    <mergeCell ref="S1:W1"/>
    <mergeCell ref="X1:AB1"/>
    <mergeCell ref="AC1:AG1"/>
    <mergeCell ref="BL1:BP1"/>
    <mergeCell ref="A31:A32"/>
    <mergeCell ref="B31:B32"/>
    <mergeCell ref="C31:C32"/>
    <mergeCell ref="D31:D32"/>
    <mergeCell ref="AM1:AQ1"/>
    <mergeCell ref="AR1:AV1"/>
    <mergeCell ref="AW1:BA1"/>
    <mergeCell ref="BB1:BF1"/>
    <mergeCell ref="BG1:BK1"/>
    <mergeCell ref="D35:D36"/>
    <mergeCell ref="A37:A38"/>
    <mergeCell ref="B37:B38"/>
    <mergeCell ref="C37:C38"/>
    <mergeCell ref="D37:D38"/>
    <mergeCell ref="A48:A49"/>
    <mergeCell ref="A50:A52"/>
    <mergeCell ref="A35:A36"/>
    <mergeCell ref="B35:B36"/>
    <mergeCell ref="C35:C3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B1034"/>
  <sheetViews>
    <sheetView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H25" sqref="H25"/>
    </sheetView>
  </sheetViews>
  <sheetFormatPr defaultColWidth="12.6640625" defaultRowHeight="15.75" customHeight="1"/>
  <cols>
    <col min="1" max="1" width="15.88671875" customWidth="1"/>
    <col min="2" max="2" width="21.109375" customWidth="1"/>
    <col min="3" max="3" width="10.88671875" customWidth="1"/>
    <col min="4" max="4" width="62.21875" customWidth="1"/>
    <col min="5" max="8" width="11.44140625" customWidth="1"/>
    <col min="9" max="9" width="19.77734375" customWidth="1"/>
    <col min="10" max="13" width="11.33203125" customWidth="1"/>
    <col min="14" max="14" width="12.21875" customWidth="1"/>
    <col min="15" max="18" width="11.21875" customWidth="1"/>
    <col min="19" max="19" width="22.21875" customWidth="1"/>
    <col min="20" max="23" width="15" customWidth="1"/>
    <col min="24" max="24" width="26.6640625" customWidth="1"/>
    <col min="25" max="28" width="13.6640625" customWidth="1"/>
    <col min="29" max="29" width="20.44140625" customWidth="1"/>
    <col min="30" max="33" width="13.77734375" customWidth="1"/>
    <col min="34" max="34" width="28" customWidth="1"/>
    <col min="35" max="38" width="8.77734375" customWidth="1"/>
    <col min="40" max="43" width="10.44140625" customWidth="1"/>
    <col min="45" max="48" width="18.33203125" customWidth="1"/>
    <col min="49" max="68" width="19.44140625" customWidth="1"/>
  </cols>
  <sheetData>
    <row r="1" spans="1:80" ht="33.75" customHeight="1">
      <c r="A1" s="1"/>
      <c r="B1" s="2"/>
      <c r="C1" s="3"/>
      <c r="D1" s="83" t="s">
        <v>0</v>
      </c>
      <c r="E1" s="81"/>
      <c r="F1" s="81"/>
      <c r="G1" s="81"/>
      <c r="H1" s="82"/>
      <c r="I1" s="83" t="s">
        <v>1</v>
      </c>
      <c r="J1" s="81"/>
      <c r="K1" s="81"/>
      <c r="L1" s="81"/>
      <c r="M1" s="82"/>
      <c r="N1" s="83" t="s">
        <v>2</v>
      </c>
      <c r="O1" s="81"/>
      <c r="P1" s="81"/>
      <c r="Q1" s="81"/>
      <c r="R1" s="82"/>
      <c r="S1" s="80" t="s">
        <v>3</v>
      </c>
      <c r="T1" s="81"/>
      <c r="U1" s="81"/>
      <c r="V1" s="81"/>
      <c r="W1" s="82"/>
      <c r="X1" s="80" t="s">
        <v>4</v>
      </c>
      <c r="Y1" s="81"/>
      <c r="Z1" s="81"/>
      <c r="AA1" s="81"/>
      <c r="AB1" s="82"/>
      <c r="AC1" s="80" t="s">
        <v>5</v>
      </c>
      <c r="AD1" s="81"/>
      <c r="AE1" s="81"/>
      <c r="AF1" s="81"/>
      <c r="AG1" s="82"/>
      <c r="AH1" s="80" t="s">
        <v>6</v>
      </c>
      <c r="AI1" s="81"/>
      <c r="AJ1" s="81"/>
      <c r="AK1" s="81"/>
      <c r="AL1" s="82"/>
      <c r="AM1" s="80" t="s">
        <v>7</v>
      </c>
      <c r="AN1" s="81"/>
      <c r="AO1" s="81"/>
      <c r="AP1" s="81"/>
      <c r="AQ1" s="82"/>
      <c r="AR1" s="80" t="s">
        <v>8</v>
      </c>
      <c r="AS1" s="81"/>
      <c r="AT1" s="81"/>
      <c r="AU1" s="81"/>
      <c r="AV1" s="82"/>
      <c r="AW1" s="80" t="s">
        <v>9</v>
      </c>
      <c r="AX1" s="81"/>
      <c r="AY1" s="81"/>
      <c r="AZ1" s="81"/>
      <c r="BA1" s="82"/>
      <c r="BB1" s="80" t="s">
        <v>10</v>
      </c>
      <c r="BC1" s="81"/>
      <c r="BD1" s="81"/>
      <c r="BE1" s="81"/>
      <c r="BF1" s="82"/>
      <c r="BG1" s="80" t="s">
        <v>11</v>
      </c>
      <c r="BH1" s="81"/>
      <c r="BI1" s="81"/>
      <c r="BJ1" s="81"/>
      <c r="BK1" s="82"/>
      <c r="BL1" s="80" t="s">
        <v>12</v>
      </c>
      <c r="BM1" s="81"/>
      <c r="BN1" s="81"/>
      <c r="BO1" s="81"/>
      <c r="BP1" s="82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79.2">
      <c r="A2" s="4"/>
      <c r="B2" s="5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18</v>
      </c>
      <c r="H2" s="6" t="s">
        <v>19</v>
      </c>
      <c r="I2" s="5" t="s">
        <v>20</v>
      </c>
      <c r="J2" s="6" t="s">
        <v>16</v>
      </c>
      <c r="K2" s="6" t="s">
        <v>17</v>
      </c>
      <c r="L2" s="5" t="s">
        <v>21</v>
      </c>
      <c r="M2" s="5" t="s">
        <v>22</v>
      </c>
      <c r="N2" s="6" t="s">
        <v>23</v>
      </c>
      <c r="O2" s="6" t="s">
        <v>16</v>
      </c>
      <c r="P2" s="6" t="s">
        <v>17</v>
      </c>
      <c r="Q2" s="6" t="s">
        <v>24</v>
      </c>
      <c r="R2" s="6" t="s">
        <v>25</v>
      </c>
      <c r="S2" s="4" t="s">
        <v>26</v>
      </c>
      <c r="T2" s="6" t="s">
        <v>16</v>
      </c>
      <c r="U2" s="6" t="s">
        <v>17</v>
      </c>
      <c r="V2" s="4" t="s">
        <v>27</v>
      </c>
      <c r="W2" s="4" t="s">
        <v>28</v>
      </c>
      <c r="X2" s="4" t="s">
        <v>29</v>
      </c>
      <c r="Y2" s="6" t="s">
        <v>16</v>
      </c>
      <c r="Z2" s="6" t="s">
        <v>17</v>
      </c>
      <c r="AA2" s="4" t="s">
        <v>30</v>
      </c>
      <c r="AB2" s="4" t="s">
        <v>31</v>
      </c>
      <c r="AC2" s="4" t="s">
        <v>32</v>
      </c>
      <c r="AD2" s="4" t="s">
        <v>16</v>
      </c>
      <c r="AE2" s="4" t="s">
        <v>17</v>
      </c>
      <c r="AF2" s="4" t="s">
        <v>33</v>
      </c>
      <c r="AG2" s="4" t="s">
        <v>34</v>
      </c>
      <c r="AH2" s="4" t="s">
        <v>35</v>
      </c>
      <c r="AI2" s="7" t="s">
        <v>16</v>
      </c>
      <c r="AJ2" s="7" t="s">
        <v>17</v>
      </c>
      <c r="AK2" s="4" t="s">
        <v>36</v>
      </c>
      <c r="AL2" s="4" t="s">
        <v>37</v>
      </c>
      <c r="AM2" s="4" t="s">
        <v>38</v>
      </c>
      <c r="AN2" s="4" t="s">
        <v>16</v>
      </c>
      <c r="AO2" s="4" t="s">
        <v>17</v>
      </c>
      <c r="AP2" s="4" t="s">
        <v>39</v>
      </c>
      <c r="AQ2" s="4" t="s">
        <v>40</v>
      </c>
      <c r="AR2" s="4" t="s">
        <v>41</v>
      </c>
      <c r="AS2" s="4" t="s">
        <v>42</v>
      </c>
      <c r="AT2" s="4" t="s">
        <v>17</v>
      </c>
      <c r="AU2" s="4" t="s">
        <v>43</v>
      </c>
      <c r="AV2" s="4" t="s">
        <v>44</v>
      </c>
      <c r="AW2" s="4" t="s">
        <v>45</v>
      </c>
      <c r="AX2" s="4"/>
      <c r="AY2" s="4"/>
      <c r="AZ2" s="4" t="s">
        <v>46</v>
      </c>
      <c r="BA2" s="4" t="s">
        <v>47</v>
      </c>
      <c r="BB2" s="4" t="s">
        <v>48</v>
      </c>
      <c r="BC2" s="4"/>
      <c r="BD2" s="4"/>
      <c r="BE2" s="4" t="s">
        <v>49</v>
      </c>
      <c r="BF2" s="4" t="s">
        <v>50</v>
      </c>
      <c r="BG2" s="4" t="s">
        <v>51</v>
      </c>
      <c r="BH2" s="4" t="s">
        <v>16</v>
      </c>
      <c r="BI2" s="4" t="s">
        <v>17</v>
      </c>
      <c r="BJ2" s="4" t="s">
        <v>52</v>
      </c>
      <c r="BK2" s="4" t="s">
        <v>53</v>
      </c>
      <c r="BL2" s="4" t="s">
        <v>54</v>
      </c>
      <c r="BM2" s="4" t="s">
        <v>42</v>
      </c>
      <c r="BN2" s="4" t="s">
        <v>17</v>
      </c>
      <c r="BO2" s="4" t="s">
        <v>55</v>
      </c>
      <c r="BP2" s="4" t="s">
        <v>56</v>
      </c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</row>
    <row r="3" spans="1:80" ht="105.6">
      <c r="A3" s="8" t="s">
        <v>57</v>
      </c>
      <c r="B3" s="8" t="s">
        <v>58</v>
      </c>
      <c r="C3" s="8" t="s">
        <v>59</v>
      </c>
      <c r="D3" s="8" t="s">
        <v>60</v>
      </c>
      <c r="E3" s="8">
        <v>14.26</v>
      </c>
      <c r="F3" s="8">
        <v>2.6</v>
      </c>
      <c r="G3" s="8">
        <v>0.28999999999999998</v>
      </c>
      <c r="H3" s="8">
        <v>0.16</v>
      </c>
      <c r="I3" s="8" t="s">
        <v>61</v>
      </c>
      <c r="J3" s="8">
        <v>0.17</v>
      </c>
      <c r="K3" s="8">
        <v>0.41</v>
      </c>
      <c r="L3" s="8">
        <v>0.06</v>
      </c>
      <c r="M3" s="8">
        <v>0.03</v>
      </c>
      <c r="N3" s="8" t="s">
        <v>62</v>
      </c>
      <c r="O3" s="8">
        <v>7.0000000000000007E-2</v>
      </c>
      <c r="P3" s="8">
        <v>0.26</v>
      </c>
      <c r="Q3" s="8">
        <v>0.09</v>
      </c>
      <c r="R3" s="8">
        <v>0.03</v>
      </c>
      <c r="S3" s="8" t="s">
        <v>63</v>
      </c>
      <c r="T3" s="8">
        <v>19.170000000000002</v>
      </c>
      <c r="U3" s="8">
        <v>32.729999999999997</v>
      </c>
      <c r="V3" s="8">
        <v>6.97</v>
      </c>
      <c r="W3" s="8">
        <v>2.84</v>
      </c>
      <c r="X3" s="9" t="s">
        <v>64</v>
      </c>
      <c r="Y3" s="8">
        <v>65.680000000000007</v>
      </c>
      <c r="Z3" s="8">
        <v>33.82</v>
      </c>
      <c r="AA3" s="10">
        <v>0.9</v>
      </c>
      <c r="AB3" s="10">
        <v>2.4</v>
      </c>
      <c r="AC3" s="8" t="s">
        <v>65</v>
      </c>
      <c r="AD3" s="10">
        <v>3.22</v>
      </c>
      <c r="AE3" s="10">
        <v>0.89</v>
      </c>
      <c r="AF3" s="10">
        <v>0.11</v>
      </c>
      <c r="AG3" s="10">
        <v>0.06</v>
      </c>
      <c r="AH3" s="8" t="s">
        <v>66</v>
      </c>
      <c r="AI3" s="8">
        <v>2190.42</v>
      </c>
      <c r="AJ3" s="8">
        <v>1974.69</v>
      </c>
      <c r="AK3" s="8">
        <v>121.87</v>
      </c>
      <c r="AL3" s="8">
        <v>129.31</v>
      </c>
      <c r="AM3" s="9" t="s">
        <v>67</v>
      </c>
      <c r="AN3" s="10">
        <v>1468.82</v>
      </c>
      <c r="AO3" s="10">
        <v>1273.97</v>
      </c>
      <c r="AP3" s="10">
        <v>160.47999999999999</v>
      </c>
      <c r="AQ3" s="10">
        <v>94.9</v>
      </c>
      <c r="AR3" s="8" t="s">
        <v>68</v>
      </c>
      <c r="AS3" s="8">
        <v>39.65</v>
      </c>
      <c r="AT3" s="8">
        <v>87.98</v>
      </c>
      <c r="AU3" s="8">
        <v>-8.06</v>
      </c>
      <c r="AV3" s="8">
        <v>5.05</v>
      </c>
      <c r="AW3" s="8"/>
      <c r="AX3" s="8"/>
      <c r="AY3" s="8"/>
      <c r="AZ3" s="8"/>
      <c r="BA3" s="8"/>
      <c r="BB3" s="8"/>
      <c r="BC3" s="8"/>
      <c r="BD3" s="8"/>
      <c r="BE3" s="8"/>
      <c r="BF3" s="8"/>
      <c r="BG3" s="9" t="s">
        <v>69</v>
      </c>
      <c r="BH3" s="8">
        <v>750.26</v>
      </c>
      <c r="BI3" s="8">
        <v>316.20999999999998</v>
      </c>
      <c r="BJ3" s="8">
        <v>49.81</v>
      </c>
      <c r="BK3" s="8">
        <v>23.82</v>
      </c>
      <c r="BL3" s="8" t="s">
        <v>70</v>
      </c>
      <c r="BM3" s="8">
        <v>4.83</v>
      </c>
      <c r="BN3" s="8">
        <v>1.8</v>
      </c>
      <c r="BO3" s="8">
        <v>0.17</v>
      </c>
      <c r="BP3" s="8">
        <v>0.12</v>
      </c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 spans="1:80" ht="39.6">
      <c r="A4" s="8" t="s">
        <v>57</v>
      </c>
      <c r="B4" s="8" t="s">
        <v>58</v>
      </c>
      <c r="C4" s="8" t="s">
        <v>59</v>
      </c>
      <c r="D4" s="8"/>
      <c r="E4" s="8"/>
      <c r="F4" s="8"/>
      <c r="G4" s="8"/>
      <c r="H4" s="8"/>
      <c r="I4" s="8" t="s">
        <v>71</v>
      </c>
      <c r="J4" s="8">
        <v>1.22</v>
      </c>
      <c r="K4" s="8">
        <v>1.18</v>
      </c>
      <c r="L4" s="8">
        <v>0.03</v>
      </c>
      <c r="M4" s="8">
        <v>0.08</v>
      </c>
      <c r="N4" s="8" t="s">
        <v>72</v>
      </c>
      <c r="O4" s="8">
        <v>12.31</v>
      </c>
      <c r="P4" s="8">
        <v>3.88</v>
      </c>
      <c r="Q4" s="8">
        <v>0.57999999999999996</v>
      </c>
      <c r="R4" s="8">
        <v>0.26</v>
      </c>
      <c r="S4" s="8"/>
      <c r="T4" s="8"/>
      <c r="U4" s="8"/>
      <c r="V4" s="8"/>
      <c r="W4" s="8"/>
      <c r="X4" s="9" t="s">
        <v>73</v>
      </c>
      <c r="Y4" s="8">
        <v>53.91</v>
      </c>
      <c r="Z4" s="8">
        <v>29.98</v>
      </c>
      <c r="AA4" s="8">
        <v>-1.98</v>
      </c>
      <c r="AB4" s="8">
        <v>2.0499999999999998</v>
      </c>
      <c r="AC4" s="8" t="s">
        <v>74</v>
      </c>
      <c r="AD4" s="10">
        <v>3.26</v>
      </c>
      <c r="AE4" s="10">
        <v>0.64</v>
      </c>
      <c r="AF4" s="10">
        <v>0.04</v>
      </c>
      <c r="AG4" s="10">
        <v>0.06</v>
      </c>
      <c r="AH4" s="8" t="s">
        <v>75</v>
      </c>
      <c r="AI4" s="8">
        <v>106.02</v>
      </c>
      <c r="AJ4" s="8">
        <v>126.9</v>
      </c>
      <c r="AK4" s="8">
        <v>21.27</v>
      </c>
      <c r="AL4" s="8">
        <v>10.77</v>
      </c>
      <c r="AM4" s="9" t="s">
        <v>76</v>
      </c>
      <c r="AN4" s="10">
        <v>740.53</v>
      </c>
      <c r="AO4" s="10">
        <v>1002.83</v>
      </c>
      <c r="AP4" s="10">
        <v>95.7</v>
      </c>
      <c r="AQ4" s="10">
        <v>71.739999999999995</v>
      </c>
      <c r="AR4" s="8" t="s">
        <v>77</v>
      </c>
      <c r="AS4" s="8">
        <v>17.37</v>
      </c>
      <c r="AT4" s="8">
        <v>63.24</v>
      </c>
      <c r="AU4" s="8">
        <v>-1.64</v>
      </c>
      <c r="AV4" s="8">
        <v>3.85</v>
      </c>
      <c r="AW4" s="8"/>
      <c r="AX4" s="8"/>
      <c r="AY4" s="8"/>
      <c r="AZ4" s="8"/>
      <c r="BA4" s="8"/>
      <c r="BB4" s="8"/>
      <c r="BC4" s="8"/>
      <c r="BD4" s="8"/>
      <c r="BE4" s="8"/>
      <c r="BF4" s="8"/>
      <c r="BG4" s="9" t="s">
        <v>410</v>
      </c>
      <c r="BH4" s="8">
        <v>326.16000000000003</v>
      </c>
      <c r="BI4" s="8">
        <v>200.01</v>
      </c>
      <c r="BJ4" s="8">
        <v>28.01</v>
      </c>
      <c r="BK4" s="8">
        <v>7.8</v>
      </c>
      <c r="BL4" s="8" t="s">
        <v>78</v>
      </c>
      <c r="BM4" s="8">
        <v>6.05</v>
      </c>
      <c r="BN4" s="8">
        <v>2.19</v>
      </c>
      <c r="BO4" s="8">
        <v>-0.01</v>
      </c>
      <c r="BP4" s="8">
        <v>0.14000000000000001</v>
      </c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</row>
    <row r="5" spans="1:80" ht="26.4">
      <c r="A5" s="8" t="s">
        <v>57</v>
      </c>
      <c r="B5" s="8" t="s">
        <v>58</v>
      </c>
      <c r="C5" s="8" t="s">
        <v>59</v>
      </c>
      <c r="D5" s="11" t="s">
        <v>79</v>
      </c>
      <c r="E5" s="12">
        <v>0.02</v>
      </c>
      <c r="F5" s="12">
        <v>1</v>
      </c>
      <c r="G5" s="12">
        <v>0.12</v>
      </c>
      <c r="H5" s="12">
        <v>0.06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 t="s">
        <v>80</v>
      </c>
      <c r="Y5" s="8">
        <v>4.08</v>
      </c>
      <c r="Z5" s="8">
        <v>3.69</v>
      </c>
      <c r="AA5" s="8">
        <v>0.44</v>
      </c>
      <c r="AB5" s="8">
        <v>0.28000000000000003</v>
      </c>
      <c r="AC5" s="8" t="s">
        <v>81</v>
      </c>
      <c r="AD5" s="10">
        <v>3.81</v>
      </c>
      <c r="AE5" s="10">
        <v>0.49</v>
      </c>
      <c r="AF5" s="10">
        <v>0</v>
      </c>
      <c r="AG5" s="10">
        <v>0.04</v>
      </c>
      <c r="AH5" s="8" t="s">
        <v>82</v>
      </c>
      <c r="AI5" s="8">
        <v>70.55</v>
      </c>
      <c r="AJ5" s="8">
        <v>127.39</v>
      </c>
      <c r="AK5" s="8">
        <v>20.71</v>
      </c>
      <c r="AL5" s="8">
        <v>9.9700000000000006</v>
      </c>
      <c r="AM5" s="9" t="s">
        <v>83</v>
      </c>
      <c r="AN5" s="10">
        <v>383.7</v>
      </c>
      <c r="AO5" s="10">
        <v>300.60000000000002</v>
      </c>
      <c r="AP5" s="10">
        <v>0.77</v>
      </c>
      <c r="AQ5" s="10">
        <v>23.97</v>
      </c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9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</row>
    <row r="6" spans="1:80" ht="39.6">
      <c r="A6" s="8" t="s">
        <v>57</v>
      </c>
      <c r="B6" s="8" t="s">
        <v>58</v>
      </c>
      <c r="C6" s="8" t="s">
        <v>59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9" t="s">
        <v>84</v>
      </c>
      <c r="Y6" s="8">
        <v>7.47</v>
      </c>
      <c r="Z6" s="8">
        <v>6.35</v>
      </c>
      <c r="AA6" s="8">
        <v>1.24</v>
      </c>
      <c r="AB6" s="8">
        <v>0.48</v>
      </c>
      <c r="AC6" s="8" t="s">
        <v>85</v>
      </c>
      <c r="AD6" s="10">
        <v>3.59</v>
      </c>
      <c r="AE6" s="10">
        <v>0.73</v>
      </c>
      <c r="AF6" s="10">
        <v>0.04</v>
      </c>
      <c r="AG6" s="10">
        <v>0.06</v>
      </c>
      <c r="AH6" s="8" t="s">
        <v>86</v>
      </c>
      <c r="AI6" s="8">
        <v>2018.22</v>
      </c>
      <c r="AJ6" s="8">
        <v>1921.09</v>
      </c>
      <c r="AK6" s="8">
        <v>112.75</v>
      </c>
      <c r="AL6" s="8">
        <v>122.97</v>
      </c>
      <c r="AM6" s="9" t="s">
        <v>87</v>
      </c>
      <c r="AN6" s="10">
        <v>25.86</v>
      </c>
      <c r="AO6" s="10">
        <v>111.32</v>
      </c>
      <c r="AP6" s="10">
        <v>-9.14</v>
      </c>
      <c r="AQ6" s="10">
        <v>9.07</v>
      </c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9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</row>
    <row r="7" spans="1:80" ht="52.8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8"/>
      <c r="Z7" s="8"/>
      <c r="AA7" s="8"/>
      <c r="AB7" s="8"/>
      <c r="AC7" s="8" t="s">
        <v>88</v>
      </c>
      <c r="AD7" s="10">
        <v>3.87</v>
      </c>
      <c r="AE7" s="10">
        <v>0.44</v>
      </c>
      <c r="AF7" s="10">
        <v>-0.01</v>
      </c>
      <c r="AG7" s="10">
        <v>0.03</v>
      </c>
      <c r="AH7" s="8" t="s">
        <v>409</v>
      </c>
      <c r="AI7" s="8">
        <v>2116.1999999999998</v>
      </c>
      <c r="AJ7" s="8">
        <v>1973.8530000000001</v>
      </c>
      <c r="AK7" s="10">
        <v>147.55199999999999</v>
      </c>
      <c r="AL7" s="10">
        <v>127.76949999999999</v>
      </c>
      <c r="AM7" s="9" t="s">
        <v>90</v>
      </c>
      <c r="AN7" s="10">
        <v>159.94</v>
      </c>
      <c r="AO7" s="10">
        <v>353.37</v>
      </c>
      <c r="AP7" s="10">
        <v>6.41</v>
      </c>
      <c r="AQ7" s="10">
        <v>31.79</v>
      </c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9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</row>
    <row r="8" spans="1:80" ht="66">
      <c r="A8" s="13" t="s">
        <v>91</v>
      </c>
      <c r="B8" s="14" t="s">
        <v>92</v>
      </c>
      <c r="C8" s="13" t="s">
        <v>93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5" t="s">
        <v>94</v>
      </c>
      <c r="Y8" s="13"/>
      <c r="Z8" s="13"/>
      <c r="AA8" s="13">
        <v>7.37</v>
      </c>
      <c r="AB8" s="13">
        <v>1.58</v>
      </c>
      <c r="AC8" s="13" t="s">
        <v>95</v>
      </c>
      <c r="AD8" s="13"/>
      <c r="AE8" s="13"/>
      <c r="AF8" s="13">
        <v>7.6999999999999999E-2</v>
      </c>
      <c r="AG8" s="13">
        <v>0.03</v>
      </c>
      <c r="AH8" s="13" t="s">
        <v>96</v>
      </c>
      <c r="AI8" s="13">
        <v>1580</v>
      </c>
      <c r="AJ8" s="13"/>
      <c r="AK8" s="13">
        <v>1077</v>
      </c>
      <c r="AL8" s="13">
        <v>109</v>
      </c>
      <c r="AM8" s="15" t="s">
        <v>97</v>
      </c>
      <c r="AN8" s="13">
        <v>25.4</v>
      </c>
      <c r="AO8" s="13"/>
      <c r="AP8" s="13">
        <v>26.6</v>
      </c>
      <c r="AQ8" s="13">
        <v>5.38</v>
      </c>
      <c r="AR8" s="13" t="s">
        <v>98</v>
      </c>
      <c r="AS8" s="13"/>
      <c r="AT8" s="13"/>
      <c r="AU8" s="13">
        <v>61.3</v>
      </c>
      <c r="AV8" s="13">
        <v>19.7</v>
      </c>
      <c r="AW8" s="13" t="s">
        <v>99</v>
      </c>
      <c r="AX8" s="13"/>
      <c r="AY8" s="13"/>
      <c r="AZ8" s="13">
        <v>8.16</v>
      </c>
      <c r="BA8" s="13">
        <v>4.2699999999999996</v>
      </c>
      <c r="BB8" s="13" t="s">
        <v>100</v>
      </c>
      <c r="BC8" s="13"/>
      <c r="BD8" s="13"/>
      <c r="BE8" s="13">
        <v>272</v>
      </c>
      <c r="BF8" s="13">
        <v>36.1</v>
      </c>
      <c r="BG8" s="15" t="s">
        <v>101</v>
      </c>
      <c r="BH8" s="13">
        <v>245</v>
      </c>
      <c r="BI8" s="13"/>
      <c r="BJ8" s="13">
        <v>42.5</v>
      </c>
      <c r="BK8" s="13">
        <v>12</v>
      </c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</row>
    <row r="9" spans="1:80" ht="52.8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5" t="s">
        <v>102</v>
      </c>
      <c r="Y9" s="13"/>
      <c r="Z9" s="13"/>
      <c r="AA9" s="13">
        <v>2.02</v>
      </c>
      <c r="AB9" s="13">
        <v>0.86</v>
      </c>
      <c r="AC9" s="13" t="s">
        <v>103</v>
      </c>
      <c r="AD9" s="13"/>
      <c r="AE9" s="13"/>
      <c r="AF9" s="13">
        <v>5.0999999999999997E-2</v>
      </c>
      <c r="AG9" s="13">
        <v>0.03</v>
      </c>
      <c r="AH9" s="13" t="s">
        <v>104</v>
      </c>
      <c r="AI9" s="13">
        <v>1175</v>
      </c>
      <c r="AJ9" s="13"/>
      <c r="AK9" s="13">
        <v>851</v>
      </c>
      <c r="AL9" s="13">
        <v>87.4</v>
      </c>
      <c r="AM9" s="15" t="s">
        <v>105</v>
      </c>
      <c r="AN9" s="13">
        <v>29.8</v>
      </c>
      <c r="AO9" s="13"/>
      <c r="AP9" s="13">
        <v>5.9</v>
      </c>
      <c r="AQ9" s="13">
        <v>2.0499999999999998</v>
      </c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</row>
    <row r="10" spans="1:80" ht="92.4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5" t="s">
        <v>106</v>
      </c>
      <c r="Y10" s="13"/>
      <c r="Z10" s="13"/>
      <c r="AA10" s="13">
        <v>3.97</v>
      </c>
      <c r="AB10" s="13">
        <v>0.95</v>
      </c>
      <c r="AC10" s="13" t="s">
        <v>107</v>
      </c>
      <c r="AD10" s="13"/>
      <c r="AE10" s="13"/>
      <c r="AF10" s="13">
        <v>4.1000000000000002E-2</v>
      </c>
      <c r="AG10" s="13">
        <v>0.02</v>
      </c>
      <c r="AH10" s="13" t="s">
        <v>108</v>
      </c>
      <c r="AI10" s="13">
        <v>177</v>
      </c>
      <c r="AJ10" s="13"/>
      <c r="AK10" s="13">
        <v>62.9</v>
      </c>
      <c r="AL10" s="13">
        <v>15.8</v>
      </c>
      <c r="AM10" s="15" t="s">
        <v>109</v>
      </c>
      <c r="AN10" s="13">
        <v>14.2</v>
      </c>
      <c r="AO10" s="13"/>
      <c r="AP10" s="13">
        <v>-0.82</v>
      </c>
      <c r="AQ10" s="13">
        <v>2.71</v>
      </c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5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</row>
    <row r="11" spans="1:80" ht="52.8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5" t="s">
        <v>110</v>
      </c>
      <c r="Y11" s="13"/>
      <c r="Z11" s="13"/>
      <c r="AA11" s="13">
        <v>1.04</v>
      </c>
      <c r="AB11" s="13">
        <v>0.3</v>
      </c>
      <c r="AC11" s="13" t="s">
        <v>111</v>
      </c>
      <c r="AD11" s="13"/>
      <c r="AE11" s="13"/>
      <c r="AF11" s="13">
        <v>4.7E-2</v>
      </c>
      <c r="AG11" s="13">
        <v>0.02</v>
      </c>
      <c r="AH11" s="13"/>
      <c r="AI11" s="13"/>
      <c r="AJ11" s="13"/>
      <c r="AK11" s="13"/>
      <c r="AL11" s="13"/>
      <c r="AM11" s="15" t="s">
        <v>112</v>
      </c>
      <c r="AN11" s="13">
        <v>26</v>
      </c>
      <c r="AO11" s="13"/>
      <c r="AP11" s="13">
        <v>-2.2000000000000002</v>
      </c>
      <c r="AQ11" s="13">
        <v>2.2999999999999998</v>
      </c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5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</row>
    <row r="12" spans="1:80" ht="13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5"/>
      <c r="Y12" s="13"/>
      <c r="Z12" s="13"/>
      <c r="AA12" s="13"/>
      <c r="AB12" s="13"/>
      <c r="AC12" s="13" t="s">
        <v>113</v>
      </c>
      <c r="AD12" s="13"/>
      <c r="AE12" s="13"/>
      <c r="AF12" s="13">
        <v>0.03</v>
      </c>
      <c r="AG12" s="13">
        <v>0.02</v>
      </c>
      <c r="AH12" s="13"/>
      <c r="AI12" s="13"/>
      <c r="AJ12" s="13"/>
      <c r="AK12" s="13"/>
      <c r="AL12" s="13"/>
      <c r="AM12" s="15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5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</row>
    <row r="13" spans="1:80" ht="66">
      <c r="A13" s="13" t="s">
        <v>114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5" t="s">
        <v>115</v>
      </c>
      <c r="Y13" s="13">
        <v>78.8</v>
      </c>
      <c r="Z13" s="13"/>
      <c r="AA13" s="13">
        <v>4.55</v>
      </c>
      <c r="AB13" s="13">
        <v>1.22</v>
      </c>
      <c r="AC13" s="13" t="s">
        <v>95</v>
      </c>
      <c r="AD13" s="13">
        <v>0.4</v>
      </c>
      <c r="AE13" s="13"/>
      <c r="AF13" s="13">
        <v>5.6000000000000001E-2</v>
      </c>
      <c r="AG13" s="13">
        <v>0.01</v>
      </c>
      <c r="AH13" s="13" t="s">
        <v>96</v>
      </c>
      <c r="AI13" s="13">
        <v>2300</v>
      </c>
      <c r="AJ13" s="13"/>
      <c r="AK13" s="13">
        <v>281</v>
      </c>
      <c r="AL13" s="13">
        <v>47.5</v>
      </c>
      <c r="AM13" s="15" t="s">
        <v>97</v>
      </c>
      <c r="AN13" s="13">
        <v>80.599999999999994</v>
      </c>
      <c r="AO13" s="13"/>
      <c r="AP13" s="13">
        <v>30.2</v>
      </c>
      <c r="AQ13" s="13">
        <v>4.74</v>
      </c>
      <c r="AR13" s="13" t="s">
        <v>98</v>
      </c>
      <c r="AS13" s="13">
        <v>254</v>
      </c>
      <c r="AT13" s="13"/>
      <c r="AU13" s="13">
        <v>-12.9</v>
      </c>
      <c r="AV13" s="13">
        <v>20.7</v>
      </c>
      <c r="AW13" s="13" t="s">
        <v>99</v>
      </c>
      <c r="AX13" s="13">
        <v>21.1</v>
      </c>
      <c r="AY13" s="13"/>
      <c r="AZ13" s="13">
        <v>3.64</v>
      </c>
      <c r="BA13" s="13">
        <v>2.06</v>
      </c>
      <c r="BB13" s="13" t="s">
        <v>100</v>
      </c>
      <c r="BC13" s="13">
        <v>78.400000000000006</v>
      </c>
      <c r="BD13" s="13"/>
      <c r="BE13" s="13">
        <v>75</v>
      </c>
      <c r="BF13" s="13">
        <v>11.5</v>
      </c>
      <c r="BG13" s="15" t="s">
        <v>116</v>
      </c>
      <c r="BH13" s="13">
        <v>185</v>
      </c>
      <c r="BI13" s="13"/>
      <c r="BJ13" s="13">
        <v>11.2</v>
      </c>
      <c r="BK13" s="13">
        <v>3.72</v>
      </c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</row>
    <row r="14" spans="1:80" ht="52.8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5" t="s">
        <v>117</v>
      </c>
      <c r="Y14" s="13">
        <v>51.6</v>
      </c>
      <c r="Z14" s="13"/>
      <c r="AA14" s="13">
        <v>3.87</v>
      </c>
      <c r="AB14" s="13">
        <v>8.4000000000000005E-2</v>
      </c>
      <c r="AC14" s="13" t="s">
        <v>103</v>
      </c>
      <c r="AD14" s="13">
        <v>0.48</v>
      </c>
      <c r="AE14" s="13"/>
      <c r="AF14" s="13">
        <v>4.2999999999999997E-2</v>
      </c>
      <c r="AG14" s="13">
        <v>0.01</v>
      </c>
      <c r="AH14" s="13" t="s">
        <v>104</v>
      </c>
      <c r="AI14" s="13">
        <v>1576</v>
      </c>
      <c r="AJ14" s="13"/>
      <c r="AK14" s="13">
        <v>215</v>
      </c>
      <c r="AL14" s="13">
        <v>36.299999999999997</v>
      </c>
      <c r="AM14" s="15" t="s">
        <v>105</v>
      </c>
      <c r="AN14" s="13">
        <v>40.5</v>
      </c>
      <c r="AO14" s="13"/>
      <c r="AP14" s="13">
        <v>3.52</v>
      </c>
      <c r="AQ14" s="13">
        <v>1.73</v>
      </c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5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</row>
    <row r="15" spans="1:80" ht="92.4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5" t="s">
        <v>118</v>
      </c>
      <c r="Y15" s="13">
        <v>25.3</v>
      </c>
      <c r="Z15" s="13"/>
      <c r="AA15" s="13">
        <v>0.61</v>
      </c>
      <c r="AB15" s="13">
        <v>0.74</v>
      </c>
      <c r="AC15" s="13" t="s">
        <v>107</v>
      </c>
      <c r="AD15" s="13">
        <v>0.84</v>
      </c>
      <c r="AE15" s="13"/>
      <c r="AF15" s="13">
        <v>0.02</v>
      </c>
      <c r="AG15" s="13">
        <v>0.01</v>
      </c>
      <c r="AH15" s="13" t="s">
        <v>108</v>
      </c>
      <c r="AI15" s="13">
        <v>634</v>
      </c>
      <c r="AJ15" s="13"/>
      <c r="AK15" s="13">
        <v>15.8</v>
      </c>
      <c r="AL15" s="13">
        <v>14</v>
      </c>
      <c r="AM15" s="15" t="s">
        <v>109</v>
      </c>
      <c r="AN15" s="13">
        <v>14.1</v>
      </c>
      <c r="AO15" s="13"/>
      <c r="AP15" s="13">
        <v>5.42</v>
      </c>
      <c r="AQ15" s="13">
        <v>3.97</v>
      </c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5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</row>
    <row r="16" spans="1:80" ht="52.8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5" t="s">
        <v>119</v>
      </c>
      <c r="Y16" s="13">
        <v>1.92</v>
      </c>
      <c r="Z16" s="13"/>
      <c r="AA16" s="13">
        <v>-2.9000000000000001E-2</v>
      </c>
      <c r="AB16" s="13">
        <v>0.16</v>
      </c>
      <c r="AC16" s="13" t="s">
        <v>111</v>
      </c>
      <c r="AD16" s="13">
        <v>0.72</v>
      </c>
      <c r="AE16" s="13"/>
      <c r="AF16" s="13">
        <v>3.5999999999999997E-2</v>
      </c>
      <c r="AG16" s="13">
        <v>0.01</v>
      </c>
      <c r="AH16" s="13"/>
      <c r="AI16" s="13"/>
      <c r="AJ16" s="13"/>
      <c r="AK16" s="13"/>
      <c r="AL16" s="13"/>
      <c r="AM16" s="15" t="s">
        <v>112</v>
      </c>
      <c r="AN16" s="13">
        <v>69.900000000000006</v>
      </c>
      <c r="AO16" s="13"/>
      <c r="AP16" s="13">
        <v>4.75</v>
      </c>
      <c r="AQ16" s="13">
        <v>3.22</v>
      </c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5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</row>
    <row r="17" spans="1:80" ht="13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5"/>
      <c r="Y17" s="13"/>
      <c r="Z17" s="13"/>
      <c r="AA17" s="13"/>
      <c r="AB17" s="13"/>
      <c r="AC17" s="13" t="s">
        <v>113</v>
      </c>
      <c r="AD17" s="13">
        <v>0.92</v>
      </c>
      <c r="AE17" s="13"/>
      <c r="AF17" s="13">
        <v>2.4E-2</v>
      </c>
      <c r="AG17" s="13">
        <v>0.01</v>
      </c>
      <c r="AH17" s="13"/>
      <c r="AI17" s="13"/>
      <c r="AJ17" s="13"/>
      <c r="AK17" s="13"/>
      <c r="AL17" s="13"/>
      <c r="AM17" s="15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5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</row>
    <row r="18" spans="1:80" ht="52.8">
      <c r="A18" s="13" t="s">
        <v>120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5"/>
      <c r="Y18" s="13"/>
      <c r="Z18" s="13"/>
      <c r="AA18" s="13"/>
      <c r="AB18" s="13"/>
      <c r="AC18" s="13"/>
      <c r="AD18" s="13"/>
      <c r="AE18" s="13"/>
      <c r="AF18" s="13"/>
      <c r="AG18" s="13"/>
      <c r="AH18" s="13" t="s">
        <v>96</v>
      </c>
      <c r="AI18" s="13">
        <v>2618</v>
      </c>
      <c r="AJ18" s="13"/>
      <c r="AK18" s="13">
        <v>525</v>
      </c>
      <c r="AL18" s="13">
        <v>133</v>
      </c>
      <c r="AM18" s="15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5" t="s">
        <v>121</v>
      </c>
      <c r="BH18" s="13">
        <v>215</v>
      </c>
      <c r="BI18" s="13"/>
      <c r="BJ18" s="13">
        <v>16.899999999999999</v>
      </c>
      <c r="BK18" s="13">
        <v>10.4</v>
      </c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</row>
    <row r="19" spans="1:80" ht="13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5"/>
      <c r="Y19" s="13"/>
      <c r="Z19" s="13"/>
      <c r="AA19" s="13"/>
      <c r="AB19" s="13"/>
      <c r="AC19" s="13"/>
      <c r="AD19" s="13"/>
      <c r="AE19" s="13"/>
      <c r="AF19" s="13"/>
      <c r="AG19" s="13"/>
      <c r="AH19" s="13" t="s">
        <v>104</v>
      </c>
      <c r="AI19" s="13">
        <v>2193</v>
      </c>
      <c r="AJ19" s="13"/>
      <c r="AK19" s="13">
        <v>448</v>
      </c>
      <c r="AL19" s="13">
        <v>122</v>
      </c>
      <c r="AM19" s="15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5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</row>
    <row r="20" spans="1:80" ht="13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5"/>
      <c r="Y20" s="13"/>
      <c r="Z20" s="13"/>
      <c r="AA20" s="13"/>
      <c r="AB20" s="13"/>
      <c r="AC20" s="13"/>
      <c r="AD20" s="13"/>
      <c r="AE20" s="13"/>
      <c r="AF20" s="13"/>
      <c r="AG20" s="13"/>
      <c r="AH20" s="13" t="s">
        <v>108</v>
      </c>
      <c r="AI20" s="13">
        <v>424</v>
      </c>
      <c r="AJ20" s="13"/>
      <c r="AK20" s="13">
        <v>84.1</v>
      </c>
      <c r="AL20" s="13">
        <v>39.4</v>
      </c>
      <c r="AM20" s="15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5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</row>
    <row r="21" spans="1:80" ht="13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5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5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5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</row>
    <row r="22" spans="1:80" ht="13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5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5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5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</row>
    <row r="23" spans="1:80" ht="145.19999999999999">
      <c r="A23" s="16" t="s">
        <v>122</v>
      </c>
      <c r="B23" s="16"/>
      <c r="C23" s="16"/>
      <c r="D23" s="16" t="s">
        <v>123</v>
      </c>
      <c r="E23" s="16">
        <v>15.5</v>
      </c>
      <c r="F23" s="16"/>
      <c r="G23" s="16">
        <v>0.22600000000000001</v>
      </c>
      <c r="H23" s="16">
        <v>6.7000000000000004E-2</v>
      </c>
      <c r="I23" s="16"/>
      <c r="J23" s="16"/>
      <c r="K23" s="16"/>
      <c r="L23" s="16"/>
      <c r="M23" s="16"/>
      <c r="N23" s="16" t="s">
        <v>124</v>
      </c>
      <c r="O23" s="16">
        <v>14.5</v>
      </c>
      <c r="P23" s="16"/>
      <c r="Q23" s="16">
        <v>3.6999999999999998E-2</v>
      </c>
      <c r="R23" s="16">
        <v>0.10299999999999999</v>
      </c>
      <c r="S23" s="17" t="s">
        <v>125</v>
      </c>
      <c r="T23" s="16"/>
      <c r="U23" s="16"/>
      <c r="V23" s="16"/>
      <c r="W23" s="16"/>
      <c r="X23" s="17" t="s">
        <v>126</v>
      </c>
      <c r="Y23" s="16"/>
      <c r="Z23" s="16"/>
      <c r="AA23" s="16">
        <v>0.55000000000000004</v>
      </c>
      <c r="AB23" s="16">
        <v>1.65</v>
      </c>
      <c r="AC23" s="16"/>
      <c r="AD23" s="16"/>
      <c r="AE23" s="16"/>
      <c r="AF23" s="16"/>
      <c r="AG23" s="16"/>
      <c r="AH23" s="17" t="s">
        <v>127</v>
      </c>
      <c r="AI23" s="16">
        <v>1424</v>
      </c>
      <c r="AJ23" s="16"/>
      <c r="AK23" s="16">
        <v>93</v>
      </c>
      <c r="AL23" s="16">
        <v>46</v>
      </c>
      <c r="AM23" s="17" t="s">
        <v>128</v>
      </c>
      <c r="AN23" s="16">
        <v>22.9</v>
      </c>
      <c r="AO23" s="16"/>
      <c r="AP23" s="16">
        <v>1.38</v>
      </c>
      <c r="AQ23" s="16">
        <v>1.59</v>
      </c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7" t="s">
        <v>129</v>
      </c>
      <c r="BH23" s="16">
        <v>525</v>
      </c>
      <c r="BI23" s="16"/>
      <c r="BJ23" s="16">
        <v>26.8</v>
      </c>
      <c r="BK23" s="16">
        <v>11.6</v>
      </c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ht="79.2">
      <c r="A24" s="16"/>
      <c r="B24" s="16"/>
      <c r="C24" s="16"/>
      <c r="D24" s="16" t="s">
        <v>130</v>
      </c>
      <c r="E24" s="16">
        <v>15.5</v>
      </c>
      <c r="F24" s="16"/>
      <c r="G24" s="16">
        <v>0.24199999999999999</v>
      </c>
      <c r="H24" s="16">
        <v>0.10100000000000001</v>
      </c>
      <c r="I24" s="16"/>
      <c r="J24" s="16"/>
      <c r="K24" s="16"/>
      <c r="L24" s="16"/>
      <c r="M24" s="16"/>
      <c r="N24" s="16" t="s">
        <v>131</v>
      </c>
      <c r="O24" s="16">
        <v>14.5</v>
      </c>
      <c r="P24" s="16"/>
      <c r="Q24" s="16">
        <v>0.04</v>
      </c>
      <c r="R24" s="16">
        <v>0.16</v>
      </c>
      <c r="S24" s="16" t="s">
        <v>132</v>
      </c>
      <c r="T24" s="16">
        <v>85.7</v>
      </c>
      <c r="U24" s="16"/>
      <c r="V24" s="16">
        <v>9.0299999999999994</v>
      </c>
      <c r="W24" s="16">
        <v>5.01</v>
      </c>
      <c r="X24" s="17" t="s">
        <v>133</v>
      </c>
      <c r="Y24" s="16"/>
      <c r="Z24" s="16"/>
      <c r="AA24" s="16">
        <v>0.72</v>
      </c>
      <c r="AB24" s="16">
        <v>1.24</v>
      </c>
      <c r="AC24" s="16"/>
      <c r="AD24" s="16"/>
      <c r="AE24" s="16"/>
      <c r="AF24" s="16"/>
      <c r="AG24" s="16"/>
      <c r="AH24" s="17" t="s">
        <v>134</v>
      </c>
      <c r="AI24" s="16">
        <v>1529</v>
      </c>
      <c r="AJ24" s="16"/>
      <c r="AK24" s="16">
        <v>98</v>
      </c>
      <c r="AL24" s="16">
        <v>46</v>
      </c>
      <c r="AM24" s="17" t="s">
        <v>135</v>
      </c>
      <c r="AN24" s="16">
        <v>69.2</v>
      </c>
      <c r="AO24" s="16"/>
      <c r="AP24" s="16">
        <v>23.1</v>
      </c>
      <c r="AQ24" s="16">
        <v>11.5</v>
      </c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7" t="s">
        <v>411</v>
      </c>
      <c r="BH24" s="16">
        <v>315</v>
      </c>
      <c r="BI24" s="16"/>
      <c r="BJ24" s="16">
        <v>14</v>
      </c>
      <c r="BK24" s="16">
        <v>7.1</v>
      </c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ht="92.4">
      <c r="A25" s="16"/>
      <c r="B25" s="16"/>
      <c r="C25" s="16"/>
      <c r="D25" s="16" t="s">
        <v>79</v>
      </c>
      <c r="E25" s="16">
        <v>0</v>
      </c>
      <c r="F25" s="16"/>
      <c r="G25" s="16">
        <v>9.1999999999999998E-2</v>
      </c>
      <c r="H25" s="16">
        <v>3.5000000000000003E-2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 t="s">
        <v>136</v>
      </c>
      <c r="T25" s="16">
        <v>242</v>
      </c>
      <c r="U25" s="16"/>
      <c r="V25" s="16">
        <v>2.2999999999999998</v>
      </c>
      <c r="W25" s="16">
        <v>14.8</v>
      </c>
      <c r="X25" s="17" t="s">
        <v>137</v>
      </c>
      <c r="Y25" s="16"/>
      <c r="Z25" s="16"/>
      <c r="AA25" s="16">
        <v>-0.23</v>
      </c>
      <c r="AB25" s="16">
        <v>0.68</v>
      </c>
      <c r="AC25" s="16"/>
      <c r="AD25" s="16"/>
      <c r="AE25" s="16"/>
      <c r="AF25" s="16"/>
      <c r="AG25" s="16"/>
      <c r="AH25" s="17" t="s">
        <v>138</v>
      </c>
      <c r="AI25" s="16">
        <v>765</v>
      </c>
      <c r="AJ25" s="16"/>
      <c r="AK25" s="16">
        <v>43</v>
      </c>
      <c r="AL25" s="16">
        <v>25</v>
      </c>
      <c r="AM25" s="17" t="s">
        <v>139</v>
      </c>
      <c r="AN25" s="16">
        <v>38.200000000000003</v>
      </c>
      <c r="AO25" s="16"/>
      <c r="AP25" s="16">
        <v>-8.2000000000000003E-2</v>
      </c>
      <c r="AQ25" s="16">
        <v>3.54</v>
      </c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7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ht="6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 t="s">
        <v>140</v>
      </c>
      <c r="T26" s="16">
        <v>640</v>
      </c>
      <c r="U26" s="16"/>
      <c r="V26" s="16">
        <v>22.2</v>
      </c>
      <c r="W26" s="16">
        <v>27.7</v>
      </c>
      <c r="X26" s="17" t="s">
        <v>141</v>
      </c>
      <c r="Y26" s="16"/>
      <c r="Z26" s="16"/>
      <c r="AA26" s="16">
        <v>-0.09</v>
      </c>
      <c r="AB26" s="16">
        <v>0.16</v>
      </c>
      <c r="AC26" s="16"/>
      <c r="AD26" s="16"/>
      <c r="AE26" s="16"/>
      <c r="AF26" s="16"/>
      <c r="AG26" s="16"/>
      <c r="AH26" s="17" t="s">
        <v>142</v>
      </c>
      <c r="AI26" s="16">
        <v>778</v>
      </c>
      <c r="AJ26" s="16"/>
      <c r="AK26" s="16">
        <v>34</v>
      </c>
      <c r="AL26" s="16">
        <v>43</v>
      </c>
      <c r="AM26" s="17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7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ht="145.19999999999999">
      <c r="A27" s="16" t="s">
        <v>143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7" t="s">
        <v>126</v>
      </c>
      <c r="Y27" s="16"/>
      <c r="Z27" s="16"/>
      <c r="AA27" s="16">
        <v>4.6100000000000003</v>
      </c>
      <c r="AB27" s="16">
        <v>1.71</v>
      </c>
      <c r="AC27" s="16"/>
      <c r="AD27" s="16"/>
      <c r="AE27" s="16"/>
      <c r="AF27" s="16"/>
      <c r="AG27" s="16"/>
      <c r="AH27" s="17" t="s">
        <v>127</v>
      </c>
      <c r="AI27" s="16">
        <v>1424</v>
      </c>
      <c r="AJ27" s="16"/>
      <c r="AK27" s="16">
        <v>416</v>
      </c>
      <c r="AL27" s="16">
        <v>50</v>
      </c>
      <c r="AM27" s="17" t="s">
        <v>128</v>
      </c>
      <c r="AN27" s="16">
        <v>22.9</v>
      </c>
      <c r="AO27" s="16"/>
      <c r="AP27" s="16">
        <v>1.26</v>
      </c>
      <c r="AQ27" s="16">
        <v>1.51</v>
      </c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7" t="s">
        <v>129</v>
      </c>
      <c r="BH27" s="16">
        <v>525</v>
      </c>
      <c r="BI27" s="16"/>
      <c r="BJ27" s="16">
        <v>27.2</v>
      </c>
      <c r="BK27" s="16">
        <v>14.4</v>
      </c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ht="79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7" t="s">
        <v>133</v>
      </c>
      <c r="Y28" s="16"/>
      <c r="Z28" s="16"/>
      <c r="AA28" s="16">
        <v>1.07</v>
      </c>
      <c r="AB28" s="16">
        <v>1.21</v>
      </c>
      <c r="AC28" s="16"/>
      <c r="AD28" s="16"/>
      <c r="AE28" s="16"/>
      <c r="AF28" s="16"/>
      <c r="AG28" s="16"/>
      <c r="AH28" s="17" t="s">
        <v>134</v>
      </c>
      <c r="AI28" s="16">
        <v>1529</v>
      </c>
      <c r="AJ28" s="16"/>
      <c r="AK28" s="16">
        <v>406</v>
      </c>
      <c r="AL28" s="16">
        <v>50</v>
      </c>
      <c r="AM28" s="17" t="s">
        <v>135</v>
      </c>
      <c r="AN28" s="16">
        <v>69.2</v>
      </c>
      <c r="AO28" s="16"/>
      <c r="AP28" s="16">
        <v>36.700000000000003</v>
      </c>
      <c r="AQ28" s="16">
        <v>11.8</v>
      </c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7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ht="92.4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7" t="s">
        <v>137</v>
      </c>
      <c r="Y29" s="16"/>
      <c r="Z29" s="16"/>
      <c r="AA29" s="16">
        <v>3.47</v>
      </c>
      <c r="AB29" s="16">
        <v>0.76</v>
      </c>
      <c r="AC29" s="16"/>
      <c r="AD29" s="16"/>
      <c r="AE29" s="16"/>
      <c r="AF29" s="16"/>
      <c r="AG29" s="16"/>
      <c r="AH29" s="17" t="s">
        <v>138</v>
      </c>
      <c r="AI29" s="16">
        <v>765</v>
      </c>
      <c r="AJ29" s="16"/>
      <c r="AK29" s="16">
        <v>236</v>
      </c>
      <c r="AL29" s="16">
        <v>31</v>
      </c>
      <c r="AM29" s="17" t="s">
        <v>139</v>
      </c>
      <c r="AN29" s="16">
        <v>38.200000000000003</v>
      </c>
      <c r="AO29" s="16"/>
      <c r="AP29" s="16">
        <v>3.9129999999999998</v>
      </c>
      <c r="AQ29" s="16">
        <v>3.5939999999999999</v>
      </c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7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ht="66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7" t="s">
        <v>141</v>
      </c>
      <c r="Y30" s="16"/>
      <c r="Z30" s="16"/>
      <c r="AA30" s="16">
        <v>1.48</v>
      </c>
      <c r="AB30" s="16">
        <v>0.22</v>
      </c>
      <c r="AC30" s="16"/>
      <c r="AD30" s="16"/>
      <c r="AE30" s="16"/>
      <c r="AF30" s="16"/>
      <c r="AG30" s="16"/>
      <c r="AH30" s="17" t="s">
        <v>142</v>
      </c>
      <c r="AI30" s="16">
        <v>778</v>
      </c>
      <c r="AJ30" s="16"/>
      <c r="AK30" s="16">
        <v>214</v>
      </c>
      <c r="AL30" s="16">
        <v>40</v>
      </c>
      <c r="AM30" s="17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7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</row>
    <row r="31" spans="1:80" ht="52.8">
      <c r="A31" s="76" t="s">
        <v>144</v>
      </c>
      <c r="B31" s="77" t="s">
        <v>145</v>
      </c>
      <c r="C31" s="77" t="s">
        <v>146</v>
      </c>
      <c r="D31" s="77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9" t="s">
        <v>147</v>
      </c>
      <c r="Y31" s="18"/>
      <c r="Z31" s="18"/>
      <c r="AA31" s="18">
        <v>-1.87</v>
      </c>
      <c r="AB31" s="18">
        <v>3.8079999999999998</v>
      </c>
      <c r="AC31" s="18"/>
      <c r="AD31" s="18"/>
      <c r="AE31" s="18"/>
      <c r="AF31" s="18"/>
      <c r="AG31" s="18"/>
      <c r="AH31" s="18" t="s">
        <v>148</v>
      </c>
      <c r="AI31" s="18">
        <v>0.09</v>
      </c>
      <c r="AJ31" s="18"/>
      <c r="AK31" s="18">
        <v>0.14299999999999999</v>
      </c>
      <c r="AL31" s="18">
        <v>9.6000000000000002E-2</v>
      </c>
      <c r="AM31" s="19" t="s">
        <v>149</v>
      </c>
      <c r="AN31" s="18">
        <v>17.594999999999999</v>
      </c>
      <c r="AO31" s="18"/>
      <c r="AP31" s="18">
        <v>0.76400000000000001</v>
      </c>
      <c r="AQ31" s="18">
        <v>1.7230000000000001</v>
      </c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 t="s">
        <v>150</v>
      </c>
      <c r="BC31" s="18"/>
      <c r="BD31" s="18"/>
      <c r="BE31" s="18">
        <v>11.36</v>
      </c>
      <c r="BF31" s="18">
        <v>11.042</v>
      </c>
      <c r="BG31" s="19" t="s">
        <v>151</v>
      </c>
      <c r="BH31" s="18">
        <v>34.273000000000003</v>
      </c>
      <c r="BI31" s="18"/>
      <c r="BJ31" s="18">
        <v>1.03</v>
      </c>
      <c r="BK31" s="18">
        <v>2.5499999999999998</v>
      </c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</row>
    <row r="32" spans="1:80" ht="13.2">
      <c r="A32" s="74"/>
      <c r="B32" s="74"/>
      <c r="C32" s="74"/>
      <c r="D32" s="74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9"/>
      <c r="Y32" s="18"/>
      <c r="Z32" s="18"/>
      <c r="AA32" s="18"/>
      <c r="AB32" s="18"/>
      <c r="AC32" s="18"/>
      <c r="AD32" s="18"/>
      <c r="AE32" s="18"/>
      <c r="AF32" s="18"/>
      <c r="AG32" s="18"/>
      <c r="AH32" s="18" t="s">
        <v>152</v>
      </c>
      <c r="AI32" s="18">
        <v>26.120999999999999</v>
      </c>
      <c r="AJ32" s="18"/>
      <c r="AK32" s="18">
        <v>3.1116000000000001</v>
      </c>
      <c r="AL32" s="18">
        <v>13.430999999999999</v>
      </c>
      <c r="AM32" s="19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9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</row>
    <row r="33" spans="1:80" ht="52.8">
      <c r="A33" s="78" t="s">
        <v>153</v>
      </c>
      <c r="B33" s="79" t="s">
        <v>145</v>
      </c>
      <c r="C33" s="79" t="s">
        <v>146</v>
      </c>
      <c r="D33" s="79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1" t="s">
        <v>147</v>
      </c>
      <c r="Y33" s="20"/>
      <c r="Z33" s="20"/>
      <c r="AA33" s="20">
        <v>-2.6150000000000002</v>
      </c>
      <c r="AB33" s="20">
        <v>3.605</v>
      </c>
      <c r="AC33" s="20"/>
      <c r="AD33" s="20"/>
      <c r="AE33" s="20"/>
      <c r="AF33" s="20"/>
      <c r="AG33" s="20"/>
      <c r="AH33" s="20" t="s">
        <v>148</v>
      </c>
      <c r="AI33" s="18">
        <v>0.09</v>
      </c>
      <c r="AJ33" s="20"/>
      <c r="AK33" s="20">
        <v>-0.111</v>
      </c>
      <c r="AL33" s="20">
        <v>9.7000000000000003E-2</v>
      </c>
      <c r="AM33" s="21" t="s">
        <v>149</v>
      </c>
      <c r="AN33" s="20">
        <v>17.594999999999999</v>
      </c>
      <c r="AO33" s="20"/>
      <c r="AP33" s="20">
        <v>1.341</v>
      </c>
      <c r="AQ33" s="20">
        <v>1.663</v>
      </c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 t="s">
        <v>150</v>
      </c>
      <c r="BC33" s="20"/>
      <c r="BD33" s="20"/>
      <c r="BE33" s="20">
        <v>2.0259999999999998</v>
      </c>
      <c r="BF33" s="20">
        <v>10.244999999999999</v>
      </c>
      <c r="BG33" s="21" t="s">
        <v>151</v>
      </c>
      <c r="BH33" s="20">
        <v>34.273000000000003</v>
      </c>
      <c r="BI33" s="20"/>
      <c r="BJ33" s="20">
        <v>0.68100000000000005</v>
      </c>
      <c r="BK33" s="20">
        <v>2.5249999999999999</v>
      </c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</row>
    <row r="34" spans="1:80" ht="13.2">
      <c r="A34" s="74"/>
      <c r="B34" s="74"/>
      <c r="C34" s="74"/>
      <c r="D34" s="74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1"/>
      <c r="Y34" s="20"/>
      <c r="Z34" s="20"/>
      <c r="AA34" s="20"/>
      <c r="AB34" s="20"/>
      <c r="AC34" s="20"/>
      <c r="AD34" s="20"/>
      <c r="AE34" s="20"/>
      <c r="AF34" s="20"/>
      <c r="AG34" s="20"/>
      <c r="AH34" s="20" t="s">
        <v>152</v>
      </c>
      <c r="AI34" s="18">
        <v>26.120999999999999</v>
      </c>
      <c r="AJ34" s="20"/>
      <c r="AK34" s="20">
        <v>19.390999999999998</v>
      </c>
      <c r="AL34" s="20">
        <v>15.276</v>
      </c>
      <c r="AM34" s="21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1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</row>
    <row r="35" spans="1:80" ht="26.4">
      <c r="A35" s="76" t="s">
        <v>144</v>
      </c>
      <c r="B35" s="77" t="s">
        <v>145</v>
      </c>
      <c r="C35" s="77" t="s">
        <v>154</v>
      </c>
      <c r="D35" s="7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9" t="s">
        <v>147</v>
      </c>
      <c r="Y35" s="18"/>
      <c r="Z35" s="18"/>
      <c r="AA35" s="18">
        <v>1.474</v>
      </c>
      <c r="AB35" s="18">
        <v>10.992000000000001</v>
      </c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9" t="s">
        <v>155</v>
      </c>
      <c r="AN35" s="18">
        <v>26.582999999999998</v>
      </c>
      <c r="AO35" s="18"/>
      <c r="AP35" s="18">
        <v>2.516</v>
      </c>
      <c r="AQ35" s="18">
        <v>4.1130000000000004</v>
      </c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 t="s">
        <v>156</v>
      </c>
      <c r="BC35" s="18"/>
      <c r="BD35" s="18"/>
      <c r="BE35" s="18">
        <v>-1.6990000000000001</v>
      </c>
      <c r="BF35" s="18">
        <v>15.762</v>
      </c>
      <c r="BG35" s="19" t="s">
        <v>157</v>
      </c>
      <c r="BH35" s="18">
        <v>27.091000000000001</v>
      </c>
      <c r="BI35" s="18"/>
      <c r="BJ35" s="18">
        <v>7.1189999999999998</v>
      </c>
      <c r="BK35" s="18">
        <v>2.6389999999999998</v>
      </c>
      <c r="BL35" s="18" t="s">
        <v>158</v>
      </c>
      <c r="BM35" s="18"/>
      <c r="BN35" s="18"/>
      <c r="BO35" s="18">
        <v>0.10100000000000001</v>
      </c>
      <c r="BP35" s="18">
        <v>8.3000000000000004E-2</v>
      </c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</row>
    <row r="36" spans="1:80" ht="13.2">
      <c r="A36" s="74"/>
      <c r="B36" s="74"/>
      <c r="C36" s="74"/>
      <c r="D36" s="74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9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9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 t="s">
        <v>159</v>
      </c>
      <c r="BC36" s="18"/>
      <c r="BD36" s="18"/>
      <c r="BE36" s="18">
        <v>-11.928000000000001</v>
      </c>
      <c r="BF36" s="18">
        <v>39.555999999999997</v>
      </c>
      <c r="BG36" s="19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</row>
    <row r="37" spans="1:80" ht="26.4">
      <c r="A37" s="78" t="s">
        <v>153</v>
      </c>
      <c r="B37" s="79" t="s">
        <v>145</v>
      </c>
      <c r="C37" s="79" t="s">
        <v>154</v>
      </c>
      <c r="D37" s="79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1" t="s">
        <v>147</v>
      </c>
      <c r="Y37" s="20"/>
      <c r="Z37" s="20"/>
      <c r="AA37" s="20">
        <v>9.1560000000000006</v>
      </c>
      <c r="AB37" s="20">
        <v>12.102</v>
      </c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1" t="s">
        <v>160</v>
      </c>
      <c r="AN37" s="20">
        <v>26.582999999999998</v>
      </c>
      <c r="AO37" s="20"/>
      <c r="AP37" s="20">
        <v>2.0339999999999998</v>
      </c>
      <c r="AQ37" s="20">
        <v>4.3860000000000001</v>
      </c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 t="s">
        <v>156</v>
      </c>
      <c r="BC37" s="20"/>
      <c r="BD37" s="20"/>
      <c r="BE37" s="20">
        <v>-10.77</v>
      </c>
      <c r="BF37" s="18">
        <v>15.917999999999999</v>
      </c>
      <c r="BG37" s="21" t="s">
        <v>157</v>
      </c>
      <c r="BH37" s="20">
        <v>27.091000000000001</v>
      </c>
      <c r="BI37" s="20"/>
      <c r="BJ37" s="20">
        <v>3.7029999999999998</v>
      </c>
      <c r="BK37" s="20">
        <v>2.4910000000000001</v>
      </c>
      <c r="BL37" s="20" t="s">
        <v>158</v>
      </c>
      <c r="BM37" s="20"/>
      <c r="BN37" s="20"/>
      <c r="BO37" s="20">
        <v>-8.9999999999999993E-3</v>
      </c>
      <c r="BP37" s="20">
        <v>8.4000000000000005E-2</v>
      </c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</row>
    <row r="38" spans="1:80" ht="13.2">
      <c r="A38" s="74"/>
      <c r="B38" s="74"/>
      <c r="C38" s="74"/>
      <c r="D38" s="74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1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1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 t="s">
        <v>159</v>
      </c>
      <c r="BC38" s="20"/>
      <c r="BD38" s="20"/>
      <c r="BE38" s="20">
        <v>21.757000000000001</v>
      </c>
      <c r="BF38" s="20">
        <v>36.729999999999997</v>
      </c>
      <c r="BG38" s="21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</row>
    <row r="39" spans="1:80" ht="52.8">
      <c r="A39" s="22" t="s">
        <v>161</v>
      </c>
      <c r="B39" s="23" t="s">
        <v>162</v>
      </c>
      <c r="C39" s="23" t="s">
        <v>163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 t="s">
        <v>164</v>
      </c>
      <c r="T39" s="23">
        <v>0</v>
      </c>
      <c r="U39" s="23">
        <v>1</v>
      </c>
      <c r="V39" s="23">
        <v>-0.02</v>
      </c>
      <c r="W39" s="23">
        <v>0.06</v>
      </c>
      <c r="X39" s="24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4" t="s">
        <v>165</v>
      </c>
      <c r="AN39" s="23">
        <v>677.26</v>
      </c>
      <c r="AO39" s="23">
        <v>1343.83</v>
      </c>
      <c r="AP39" s="23">
        <v>104.62</v>
      </c>
      <c r="AQ39" s="23">
        <v>77.27</v>
      </c>
      <c r="AR39" s="23"/>
      <c r="AS39" s="23"/>
      <c r="AT39" s="23"/>
      <c r="AU39" s="23"/>
      <c r="AV39" s="23"/>
      <c r="AW39" s="23" t="s">
        <v>166</v>
      </c>
      <c r="AX39" s="23"/>
      <c r="AY39" s="23"/>
      <c r="AZ39" s="23">
        <v>24.37</v>
      </c>
      <c r="BA39" s="23">
        <v>12.38</v>
      </c>
      <c r="BB39" s="23" t="s">
        <v>167</v>
      </c>
      <c r="BC39" s="23"/>
      <c r="BD39" s="23"/>
      <c r="BE39" s="23">
        <v>1066.69</v>
      </c>
      <c r="BF39" s="23">
        <v>428.62</v>
      </c>
      <c r="BG39" s="24" t="s">
        <v>168</v>
      </c>
      <c r="BH39" s="23">
        <v>13.25</v>
      </c>
      <c r="BI39" s="23">
        <v>15.41</v>
      </c>
      <c r="BJ39" s="23">
        <v>2.36</v>
      </c>
      <c r="BK39" s="23">
        <v>0.86</v>
      </c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</row>
    <row r="40" spans="1:80" ht="13.2">
      <c r="A40" s="25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4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4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 t="s">
        <v>169</v>
      </c>
      <c r="BC40" s="23"/>
      <c r="BD40" s="23"/>
      <c r="BE40" s="23">
        <v>0.05</v>
      </c>
      <c r="BF40" s="23">
        <v>0.02</v>
      </c>
      <c r="BG40" s="24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</row>
    <row r="41" spans="1:80" ht="52.8">
      <c r="A41" s="26" t="s">
        <v>170</v>
      </c>
      <c r="B41" s="27" t="s">
        <v>171</v>
      </c>
      <c r="C41" s="27" t="s">
        <v>172</v>
      </c>
      <c r="N41" s="27" t="s">
        <v>173</v>
      </c>
      <c r="O41" s="27">
        <v>14.06</v>
      </c>
      <c r="P41" s="27">
        <v>2.69</v>
      </c>
      <c r="Q41" s="27">
        <v>0.46</v>
      </c>
      <c r="R41" s="27">
        <v>0.2</v>
      </c>
      <c r="S41" s="27" t="s">
        <v>174</v>
      </c>
      <c r="T41" s="27">
        <v>7.31</v>
      </c>
      <c r="U41" s="27">
        <v>1.18</v>
      </c>
      <c r="V41" s="27">
        <v>0.2</v>
      </c>
      <c r="W41" s="27">
        <v>0.11</v>
      </c>
      <c r="X41" s="28"/>
      <c r="AM41" s="28" t="s">
        <v>175</v>
      </c>
      <c r="AN41" s="27">
        <v>8.94</v>
      </c>
      <c r="AO41" s="27">
        <v>1.4</v>
      </c>
      <c r="AP41" s="27">
        <v>0.03</v>
      </c>
      <c r="AQ41" s="27">
        <v>0.17</v>
      </c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8"/>
      <c r="BH41" s="27"/>
      <c r="BI41" s="27"/>
      <c r="BJ41" s="27"/>
      <c r="BK41" s="27"/>
      <c r="BL41" s="27"/>
      <c r="BM41" s="27"/>
      <c r="BN41" s="27"/>
      <c r="BO41" s="27"/>
      <c r="BP41" s="27"/>
    </row>
    <row r="42" spans="1:80" ht="39.6">
      <c r="A42" s="29"/>
      <c r="C42" s="27"/>
      <c r="D42" s="27"/>
      <c r="E42" s="27"/>
      <c r="F42" s="27"/>
      <c r="G42" s="27"/>
      <c r="H42" s="27"/>
      <c r="S42" s="27"/>
      <c r="T42" s="27"/>
      <c r="U42" s="27"/>
      <c r="V42" s="27"/>
      <c r="W42" s="27"/>
      <c r="X42" s="28"/>
      <c r="AM42" s="28" t="s">
        <v>176</v>
      </c>
      <c r="AN42" s="27">
        <v>3.09</v>
      </c>
      <c r="AO42" s="27">
        <v>12.07</v>
      </c>
      <c r="AP42" s="27">
        <v>0.85</v>
      </c>
      <c r="AQ42" s="27">
        <v>1.39</v>
      </c>
      <c r="BG42" s="28"/>
    </row>
    <row r="43" spans="1:80" ht="26.4">
      <c r="A43" s="29" t="s">
        <v>177</v>
      </c>
      <c r="C43" s="27" t="s">
        <v>178</v>
      </c>
      <c r="D43" s="27" t="s">
        <v>179</v>
      </c>
      <c r="E43" s="27">
        <v>0.17599999999999999</v>
      </c>
      <c r="F43" s="27">
        <v>0.38100000000000001</v>
      </c>
      <c r="G43" s="27">
        <v>5.0999999999999997E-2</v>
      </c>
      <c r="H43" s="27">
        <v>3.5999999999999997E-2</v>
      </c>
      <c r="N43" s="27" t="s">
        <v>180</v>
      </c>
      <c r="O43" s="27">
        <v>5.4089999999999998</v>
      </c>
      <c r="P43" s="27">
        <v>2.3860000000000001</v>
      </c>
      <c r="Q43" s="27">
        <v>0.58699999999999997</v>
      </c>
      <c r="R43" s="27">
        <v>0.23699999999999999</v>
      </c>
      <c r="T43" s="27"/>
      <c r="U43" s="27"/>
      <c r="X43" s="28"/>
      <c r="AM43" s="28"/>
      <c r="AN43" s="27"/>
      <c r="AO43" s="27"/>
      <c r="BG43" s="28"/>
    </row>
    <row r="44" spans="1:80" ht="13.2">
      <c r="A44" s="29"/>
      <c r="B44" s="27"/>
      <c r="C44" s="27"/>
      <c r="N44" s="27" t="s">
        <v>181</v>
      </c>
      <c r="O44" s="27">
        <v>0.121</v>
      </c>
      <c r="P44" s="27">
        <v>0.92800000000000005</v>
      </c>
      <c r="Q44" s="27">
        <v>0.1</v>
      </c>
      <c r="R44" s="27">
        <v>6.2E-2</v>
      </c>
      <c r="X44" s="28"/>
      <c r="AM44" s="28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8"/>
      <c r="BH44" s="27"/>
      <c r="BI44" s="27"/>
      <c r="BJ44" s="27"/>
      <c r="BK44" s="27"/>
      <c r="BL44" s="27"/>
      <c r="BM44" s="27"/>
      <c r="BN44" s="27"/>
      <c r="BO44" s="27"/>
      <c r="BP44" s="27"/>
    </row>
    <row r="45" spans="1:80" ht="13.2">
      <c r="A45" s="29" t="s">
        <v>182</v>
      </c>
      <c r="B45" s="27" t="s">
        <v>183</v>
      </c>
      <c r="C45" s="27" t="s">
        <v>184</v>
      </c>
      <c r="N45" s="27" t="s">
        <v>185</v>
      </c>
      <c r="O45" s="27">
        <v>0.27</v>
      </c>
      <c r="P45" s="27"/>
      <c r="Q45" s="27">
        <v>0.06</v>
      </c>
      <c r="R45" s="27">
        <v>0.03</v>
      </c>
      <c r="X45" s="28"/>
      <c r="AM45" s="28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8"/>
      <c r="BH45" s="27"/>
      <c r="BI45" s="27"/>
      <c r="BJ45" s="27"/>
      <c r="BK45" s="27"/>
      <c r="BL45" s="27"/>
      <c r="BM45" s="27"/>
      <c r="BN45" s="27"/>
      <c r="BO45" s="27"/>
      <c r="BP45" s="27"/>
    </row>
    <row r="46" spans="1:80" ht="13.2">
      <c r="A46" s="27" t="s">
        <v>186</v>
      </c>
      <c r="C46" s="27" t="s">
        <v>187</v>
      </c>
      <c r="D46" s="27" t="s">
        <v>188</v>
      </c>
      <c r="E46" s="27">
        <v>0.32700000000000001</v>
      </c>
      <c r="G46" s="27">
        <v>8.7599999999999997E-2</v>
      </c>
      <c r="H46" s="27">
        <v>4.4999999999999998E-2</v>
      </c>
      <c r="X46" s="28"/>
      <c r="AM46" s="28"/>
      <c r="BG46" s="28"/>
    </row>
    <row r="47" spans="1:80" ht="13.2">
      <c r="A47" s="30" t="s">
        <v>189</v>
      </c>
      <c r="B47" s="8"/>
      <c r="C47" s="8" t="s">
        <v>190</v>
      </c>
      <c r="D47" s="8" t="s">
        <v>191</v>
      </c>
      <c r="E47" s="8">
        <v>0.41499999999999998</v>
      </c>
      <c r="F47" s="8"/>
      <c r="G47" s="8">
        <v>0.109</v>
      </c>
      <c r="H47" s="8" t="s">
        <v>192</v>
      </c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 t="s">
        <v>193</v>
      </c>
      <c r="AN47" s="8">
        <v>10.837</v>
      </c>
      <c r="AO47" s="8"/>
      <c r="AP47" s="8">
        <v>9.5000000000000001E-2</v>
      </c>
      <c r="AQ47" s="8" t="s">
        <v>194</v>
      </c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 t="s">
        <v>195</v>
      </c>
      <c r="BH47" s="8">
        <v>1.3140000000000001</v>
      </c>
      <c r="BI47" s="8"/>
      <c r="BJ47" s="8">
        <v>0.48099999999999998</v>
      </c>
      <c r="BK47" s="8" t="s">
        <v>196</v>
      </c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</row>
    <row r="48" spans="1:80" ht="13.2">
      <c r="A48" s="73" t="s">
        <v>197</v>
      </c>
      <c r="B48" s="13"/>
      <c r="C48" s="13" t="s">
        <v>198</v>
      </c>
      <c r="D48" s="13" t="s">
        <v>199</v>
      </c>
      <c r="E48" s="13"/>
      <c r="F48" s="13"/>
      <c r="G48" s="13">
        <v>0.27</v>
      </c>
      <c r="H48" s="13">
        <v>8.2000000000000003E-2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 t="s">
        <v>200</v>
      </c>
      <c r="BC48" s="13"/>
      <c r="BD48" s="13"/>
      <c r="BE48" s="13">
        <v>0.05</v>
      </c>
      <c r="BF48" s="13">
        <v>7.3999999999999996E-2</v>
      </c>
      <c r="BG48" s="13" t="s">
        <v>201</v>
      </c>
      <c r="BH48" s="13"/>
      <c r="BI48" s="13"/>
      <c r="BJ48" s="13">
        <v>-2.4</v>
      </c>
      <c r="BK48" s="13">
        <v>1.6870000000000001</v>
      </c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</row>
    <row r="49" spans="1:80" ht="13.2">
      <c r="A49" s="74"/>
      <c r="B49" s="13"/>
      <c r="C49" s="13" t="s">
        <v>202</v>
      </c>
      <c r="D49" s="13" t="s">
        <v>203</v>
      </c>
      <c r="E49" s="13"/>
      <c r="F49" s="13"/>
      <c r="G49" s="13">
        <v>0.04</v>
      </c>
      <c r="H49" s="13">
        <v>6.6000000000000003E-2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>
        <v>0.08</v>
      </c>
      <c r="BF49" s="13">
        <v>6.3E-2</v>
      </c>
      <c r="BG49" s="13"/>
      <c r="BH49" s="13"/>
      <c r="BI49" s="13"/>
      <c r="BJ49" s="13">
        <v>0.35</v>
      </c>
      <c r="BK49" s="13">
        <v>1.456</v>
      </c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</row>
    <row r="50" spans="1:80" ht="13.2">
      <c r="A50" s="75" t="s">
        <v>204</v>
      </c>
      <c r="B50" s="31"/>
      <c r="C50" s="31" t="s">
        <v>190</v>
      </c>
      <c r="D50" s="31" t="s">
        <v>205</v>
      </c>
      <c r="E50" s="31">
        <v>0.80500000000000005</v>
      </c>
      <c r="F50" s="31"/>
      <c r="G50" s="31">
        <v>0.13900000000000001</v>
      </c>
      <c r="H50" s="31">
        <v>8.4000000000000005E-2</v>
      </c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 t="s">
        <v>206</v>
      </c>
      <c r="AS50" s="31">
        <v>7308.4</v>
      </c>
      <c r="AT50" s="31"/>
      <c r="AU50" s="31">
        <v>8156.3010000000004</v>
      </c>
      <c r="AV50" s="31">
        <v>3899.53</v>
      </c>
      <c r="AW50" s="31"/>
      <c r="AX50" s="31"/>
      <c r="AY50" s="31"/>
      <c r="AZ50" s="31"/>
      <c r="BA50" s="31"/>
      <c r="BB50" s="31" t="s">
        <v>206</v>
      </c>
      <c r="BC50" s="31">
        <v>7308.4</v>
      </c>
      <c r="BD50" s="31"/>
      <c r="BE50" s="31">
        <v>8156.3010000000004</v>
      </c>
      <c r="BF50" s="31">
        <v>3899.53</v>
      </c>
      <c r="BG50" s="31" t="s">
        <v>207</v>
      </c>
      <c r="BH50" s="31">
        <v>6.2770000000000001</v>
      </c>
      <c r="BI50" s="31"/>
      <c r="BJ50" s="31">
        <v>0.313</v>
      </c>
      <c r="BK50" s="31">
        <v>0.14699999999999999</v>
      </c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</row>
    <row r="51" spans="1:80" ht="13.2">
      <c r="A51" s="74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 t="s">
        <v>208</v>
      </c>
      <c r="BH51" s="31">
        <v>6.31</v>
      </c>
      <c r="BI51" s="31"/>
      <c r="BJ51" s="31">
        <v>0.31</v>
      </c>
      <c r="BK51" s="31">
        <v>0.16800000000000001</v>
      </c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</row>
    <row r="52" spans="1:80" ht="16.5" customHeight="1">
      <c r="A52" s="74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 t="s">
        <v>209</v>
      </c>
      <c r="BH52" s="31">
        <v>6.2990000000000004</v>
      </c>
      <c r="BI52" s="31"/>
      <c r="BJ52" s="31">
        <v>0.317</v>
      </c>
      <c r="BK52" s="31">
        <v>0.157</v>
      </c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</row>
    <row r="53" spans="1:80" ht="13.2">
      <c r="A53" s="32" t="s">
        <v>210</v>
      </c>
      <c r="B53" s="32"/>
      <c r="C53" s="32" t="s">
        <v>211</v>
      </c>
      <c r="D53" s="32" t="s">
        <v>212</v>
      </c>
      <c r="E53" s="32"/>
      <c r="F53" s="32"/>
      <c r="G53" s="32">
        <v>0.51300000000000001</v>
      </c>
      <c r="H53" s="32">
        <v>0.20799999999999999</v>
      </c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</row>
    <row r="54" spans="1:80" ht="13.2">
      <c r="X54" s="28"/>
      <c r="AM54" s="28"/>
      <c r="BG54" s="28"/>
    </row>
    <row r="55" spans="1:80" ht="13.2">
      <c r="X55" s="28"/>
      <c r="AM55" s="28"/>
      <c r="BG55" s="28"/>
    </row>
    <row r="56" spans="1:80" ht="13.2">
      <c r="X56" s="28"/>
      <c r="AM56" s="28"/>
      <c r="BG56" s="28"/>
    </row>
    <row r="57" spans="1:80" ht="13.2">
      <c r="X57" s="28"/>
      <c r="AM57" s="28"/>
      <c r="BG57" s="28"/>
    </row>
    <row r="58" spans="1:80" ht="13.2">
      <c r="X58" s="28"/>
      <c r="AM58" s="28"/>
      <c r="BG58" s="28"/>
    </row>
    <row r="59" spans="1:80" ht="13.2">
      <c r="X59" s="28"/>
      <c r="AM59" s="28"/>
      <c r="BG59" s="28"/>
    </row>
    <row r="60" spans="1:80" ht="13.2">
      <c r="X60" s="28"/>
      <c r="AM60" s="28"/>
      <c r="BG60" s="28"/>
    </row>
    <row r="61" spans="1:80" ht="13.2">
      <c r="X61" s="28"/>
      <c r="AM61" s="28"/>
      <c r="BG61" s="28"/>
    </row>
    <row r="62" spans="1:80" ht="13.2">
      <c r="X62" s="28"/>
      <c r="AM62" s="28"/>
      <c r="BG62" s="28"/>
    </row>
    <row r="63" spans="1:80" ht="13.2">
      <c r="X63" s="28"/>
      <c r="AM63" s="28"/>
      <c r="BG63" s="28"/>
    </row>
    <row r="64" spans="1:80" ht="13.2">
      <c r="X64" s="28"/>
      <c r="AM64" s="28"/>
      <c r="BG64" s="28"/>
    </row>
    <row r="65" spans="24:59" ht="13.2">
      <c r="X65" s="28"/>
      <c r="AM65" s="28"/>
      <c r="BG65" s="28"/>
    </row>
    <row r="66" spans="24:59" ht="13.2">
      <c r="X66" s="28"/>
      <c r="AM66" s="28"/>
      <c r="BG66" s="28"/>
    </row>
    <row r="67" spans="24:59" ht="13.2">
      <c r="X67" s="28"/>
      <c r="AM67" s="28"/>
      <c r="BG67" s="28"/>
    </row>
    <row r="68" spans="24:59" ht="13.2">
      <c r="X68" s="28"/>
      <c r="AM68" s="28"/>
      <c r="BG68" s="28"/>
    </row>
    <row r="69" spans="24:59" ht="13.2">
      <c r="X69" s="28"/>
      <c r="AM69" s="28"/>
      <c r="BG69" s="28"/>
    </row>
    <row r="70" spans="24:59" ht="13.2">
      <c r="X70" s="28"/>
      <c r="AM70" s="28"/>
      <c r="BG70" s="28"/>
    </row>
    <row r="71" spans="24:59" ht="13.2">
      <c r="X71" s="28"/>
      <c r="AM71" s="28"/>
      <c r="BG71" s="28"/>
    </row>
    <row r="72" spans="24:59" ht="13.2">
      <c r="X72" s="28"/>
      <c r="AM72" s="28"/>
      <c r="BG72" s="28"/>
    </row>
    <row r="73" spans="24:59" ht="13.2">
      <c r="X73" s="28"/>
      <c r="AM73" s="28"/>
      <c r="BG73" s="28"/>
    </row>
    <row r="74" spans="24:59" ht="13.2">
      <c r="X74" s="28"/>
      <c r="AM74" s="28"/>
      <c r="BG74" s="28"/>
    </row>
    <row r="75" spans="24:59" ht="13.2">
      <c r="X75" s="28"/>
      <c r="AM75" s="28"/>
      <c r="BG75" s="28"/>
    </row>
    <row r="76" spans="24:59" ht="13.2">
      <c r="X76" s="28"/>
      <c r="AM76" s="28"/>
      <c r="BG76" s="28"/>
    </row>
    <row r="77" spans="24:59" ht="13.2">
      <c r="X77" s="28"/>
      <c r="AM77" s="28"/>
      <c r="BG77" s="28"/>
    </row>
    <row r="78" spans="24:59" ht="13.2">
      <c r="X78" s="28"/>
      <c r="AM78" s="28"/>
      <c r="BG78" s="28"/>
    </row>
    <row r="79" spans="24:59" ht="13.2">
      <c r="X79" s="28"/>
      <c r="AM79" s="28"/>
      <c r="BG79" s="28"/>
    </row>
    <row r="80" spans="24:59" ht="13.2">
      <c r="X80" s="28"/>
      <c r="AM80" s="28"/>
      <c r="BG80" s="28"/>
    </row>
    <row r="81" spans="24:59" ht="13.2">
      <c r="X81" s="28"/>
      <c r="AM81" s="28"/>
      <c r="BG81" s="28"/>
    </row>
    <row r="82" spans="24:59" ht="13.2">
      <c r="X82" s="28"/>
      <c r="AM82" s="28"/>
      <c r="BG82" s="28"/>
    </row>
    <row r="83" spans="24:59" ht="13.2">
      <c r="X83" s="28"/>
      <c r="AM83" s="28"/>
      <c r="BG83" s="28"/>
    </row>
    <row r="84" spans="24:59" ht="13.2">
      <c r="X84" s="28"/>
      <c r="AM84" s="28"/>
      <c r="BG84" s="28"/>
    </row>
    <row r="85" spans="24:59" ht="13.2">
      <c r="X85" s="28"/>
      <c r="AM85" s="28"/>
      <c r="BG85" s="28"/>
    </row>
    <row r="86" spans="24:59" ht="13.2">
      <c r="X86" s="28"/>
      <c r="AM86" s="28"/>
      <c r="BG86" s="28"/>
    </row>
    <row r="87" spans="24:59" ht="13.2">
      <c r="X87" s="28"/>
      <c r="AM87" s="28"/>
      <c r="BG87" s="28"/>
    </row>
    <row r="88" spans="24:59" ht="13.2">
      <c r="X88" s="28"/>
      <c r="AM88" s="28"/>
      <c r="BG88" s="28"/>
    </row>
    <row r="89" spans="24:59" ht="13.2">
      <c r="X89" s="28"/>
      <c r="AM89" s="28"/>
      <c r="BG89" s="28"/>
    </row>
    <row r="90" spans="24:59" ht="13.2">
      <c r="X90" s="28"/>
      <c r="AM90" s="28"/>
      <c r="BG90" s="28"/>
    </row>
    <row r="91" spans="24:59" ht="13.2">
      <c r="X91" s="28"/>
      <c r="AM91" s="28"/>
      <c r="BG91" s="28"/>
    </row>
    <row r="92" spans="24:59" ht="13.2">
      <c r="X92" s="28"/>
      <c r="AM92" s="28"/>
      <c r="BG92" s="28"/>
    </row>
    <row r="93" spans="24:59" ht="13.2">
      <c r="X93" s="28"/>
      <c r="AM93" s="28"/>
      <c r="BG93" s="28"/>
    </row>
    <row r="94" spans="24:59" ht="13.2">
      <c r="X94" s="28"/>
      <c r="AM94" s="28"/>
      <c r="BG94" s="28"/>
    </row>
    <row r="95" spans="24:59" ht="13.2">
      <c r="X95" s="28"/>
      <c r="AM95" s="28"/>
      <c r="BG95" s="28"/>
    </row>
    <row r="96" spans="24:59" ht="13.2">
      <c r="X96" s="28"/>
      <c r="AM96" s="28"/>
      <c r="BG96" s="28"/>
    </row>
    <row r="97" spans="24:59" ht="13.2">
      <c r="X97" s="28"/>
      <c r="AM97" s="28"/>
      <c r="BG97" s="28"/>
    </row>
    <row r="98" spans="24:59" ht="13.2">
      <c r="X98" s="28"/>
      <c r="AM98" s="28"/>
      <c r="BG98" s="28"/>
    </row>
    <row r="99" spans="24:59" ht="13.2">
      <c r="X99" s="28"/>
      <c r="AM99" s="28"/>
      <c r="BG99" s="28"/>
    </row>
    <row r="100" spans="24:59" ht="13.2">
      <c r="X100" s="28"/>
      <c r="AM100" s="28"/>
      <c r="BG100" s="28"/>
    </row>
    <row r="101" spans="24:59" ht="13.2">
      <c r="X101" s="28"/>
      <c r="AM101" s="28"/>
      <c r="BG101" s="28"/>
    </row>
    <row r="102" spans="24:59" ht="13.2">
      <c r="X102" s="28"/>
      <c r="AM102" s="28"/>
      <c r="BG102" s="28"/>
    </row>
    <row r="103" spans="24:59" ht="13.2">
      <c r="X103" s="28"/>
      <c r="AM103" s="28"/>
      <c r="BG103" s="28"/>
    </row>
    <row r="104" spans="24:59" ht="13.2">
      <c r="X104" s="28"/>
      <c r="AM104" s="28"/>
      <c r="BG104" s="28"/>
    </row>
    <row r="105" spans="24:59" ht="13.2">
      <c r="X105" s="28"/>
      <c r="AM105" s="28"/>
      <c r="BG105" s="28"/>
    </row>
    <row r="106" spans="24:59" ht="13.2">
      <c r="X106" s="28"/>
      <c r="AM106" s="28"/>
      <c r="BG106" s="28"/>
    </row>
    <row r="107" spans="24:59" ht="13.2">
      <c r="X107" s="28"/>
      <c r="AM107" s="28"/>
      <c r="BG107" s="28"/>
    </row>
    <row r="108" spans="24:59" ht="13.2">
      <c r="X108" s="28"/>
      <c r="AM108" s="28"/>
      <c r="BG108" s="28"/>
    </row>
    <row r="109" spans="24:59" ht="13.2">
      <c r="X109" s="28"/>
      <c r="AM109" s="28"/>
      <c r="BG109" s="28"/>
    </row>
    <row r="110" spans="24:59" ht="13.2">
      <c r="X110" s="28"/>
      <c r="AM110" s="28"/>
      <c r="BG110" s="28"/>
    </row>
    <row r="111" spans="24:59" ht="13.2">
      <c r="X111" s="28"/>
      <c r="AM111" s="28"/>
      <c r="BG111" s="28"/>
    </row>
    <row r="112" spans="24:59" ht="13.2">
      <c r="X112" s="28"/>
      <c r="AM112" s="28"/>
      <c r="BG112" s="28"/>
    </row>
    <row r="113" spans="24:59" ht="13.2">
      <c r="X113" s="28"/>
      <c r="AM113" s="28"/>
      <c r="BG113" s="28"/>
    </row>
    <row r="114" spans="24:59" ht="13.2">
      <c r="X114" s="28"/>
      <c r="AM114" s="28"/>
      <c r="BG114" s="28"/>
    </row>
    <row r="115" spans="24:59" ht="13.2">
      <c r="X115" s="28"/>
      <c r="AM115" s="28"/>
      <c r="BG115" s="28"/>
    </row>
    <row r="116" spans="24:59" ht="13.2">
      <c r="X116" s="28"/>
      <c r="AM116" s="28"/>
      <c r="BG116" s="28"/>
    </row>
    <row r="117" spans="24:59" ht="13.2">
      <c r="X117" s="28"/>
      <c r="AM117" s="28"/>
      <c r="BG117" s="28"/>
    </row>
    <row r="118" spans="24:59" ht="13.2">
      <c r="X118" s="28"/>
      <c r="AM118" s="28"/>
      <c r="BG118" s="28"/>
    </row>
    <row r="119" spans="24:59" ht="13.2">
      <c r="X119" s="28"/>
      <c r="AM119" s="28"/>
      <c r="BG119" s="28"/>
    </row>
    <row r="120" spans="24:59" ht="13.2">
      <c r="X120" s="28"/>
      <c r="AM120" s="28"/>
      <c r="BG120" s="28"/>
    </row>
    <row r="121" spans="24:59" ht="13.2">
      <c r="X121" s="28"/>
      <c r="AM121" s="28"/>
      <c r="BG121" s="28"/>
    </row>
    <row r="122" spans="24:59" ht="13.2">
      <c r="X122" s="28"/>
      <c r="AM122" s="28"/>
      <c r="BG122" s="28"/>
    </row>
    <row r="123" spans="24:59" ht="13.2">
      <c r="X123" s="28"/>
      <c r="AM123" s="28"/>
      <c r="BG123" s="28"/>
    </row>
    <row r="124" spans="24:59" ht="13.2">
      <c r="X124" s="28"/>
      <c r="AM124" s="28"/>
      <c r="BG124" s="28"/>
    </row>
    <row r="125" spans="24:59" ht="13.2">
      <c r="X125" s="28"/>
      <c r="AM125" s="28"/>
      <c r="BG125" s="28"/>
    </row>
    <row r="126" spans="24:59" ht="13.2">
      <c r="X126" s="28"/>
      <c r="AM126" s="28"/>
      <c r="BG126" s="28"/>
    </row>
    <row r="127" spans="24:59" ht="13.2">
      <c r="X127" s="28"/>
      <c r="AM127" s="28"/>
      <c r="BG127" s="28"/>
    </row>
    <row r="128" spans="24:59" ht="13.2">
      <c r="X128" s="28"/>
      <c r="AM128" s="28"/>
      <c r="BG128" s="28"/>
    </row>
    <row r="129" spans="24:59" ht="13.2">
      <c r="X129" s="28"/>
      <c r="AM129" s="28"/>
      <c r="BG129" s="28"/>
    </row>
    <row r="130" spans="24:59" ht="13.2">
      <c r="X130" s="28"/>
      <c r="AM130" s="28"/>
      <c r="BG130" s="28"/>
    </row>
    <row r="131" spans="24:59" ht="13.2">
      <c r="X131" s="28"/>
      <c r="AM131" s="28"/>
      <c r="BG131" s="28"/>
    </row>
    <row r="132" spans="24:59" ht="13.2">
      <c r="X132" s="28"/>
      <c r="AM132" s="28"/>
      <c r="BG132" s="28"/>
    </row>
    <row r="133" spans="24:59" ht="13.2">
      <c r="X133" s="28"/>
      <c r="AM133" s="28"/>
      <c r="BG133" s="28"/>
    </row>
    <row r="134" spans="24:59" ht="13.2">
      <c r="X134" s="28"/>
      <c r="AM134" s="28"/>
      <c r="BG134" s="28"/>
    </row>
    <row r="135" spans="24:59" ht="13.2">
      <c r="X135" s="28"/>
      <c r="AM135" s="28"/>
      <c r="BG135" s="28"/>
    </row>
    <row r="136" spans="24:59" ht="13.2">
      <c r="X136" s="28"/>
      <c r="AM136" s="28"/>
      <c r="BG136" s="28"/>
    </row>
    <row r="137" spans="24:59" ht="13.2">
      <c r="X137" s="28"/>
      <c r="AM137" s="28"/>
      <c r="BG137" s="28"/>
    </row>
    <row r="138" spans="24:59" ht="13.2">
      <c r="X138" s="28"/>
      <c r="AM138" s="28"/>
      <c r="BG138" s="28"/>
    </row>
    <row r="139" spans="24:59" ht="13.2">
      <c r="X139" s="28"/>
      <c r="AM139" s="28"/>
      <c r="BG139" s="28"/>
    </row>
    <row r="140" spans="24:59" ht="13.2">
      <c r="X140" s="28"/>
      <c r="AM140" s="28"/>
      <c r="BG140" s="28"/>
    </row>
    <row r="141" spans="24:59" ht="13.2">
      <c r="X141" s="28"/>
      <c r="AM141" s="28"/>
      <c r="BG141" s="28"/>
    </row>
    <row r="142" spans="24:59" ht="13.2">
      <c r="X142" s="28"/>
      <c r="AM142" s="28"/>
      <c r="BG142" s="28"/>
    </row>
    <row r="143" spans="24:59" ht="13.2">
      <c r="X143" s="28"/>
      <c r="AM143" s="28"/>
      <c r="BG143" s="28"/>
    </row>
    <row r="144" spans="24:59" ht="13.2">
      <c r="X144" s="28"/>
      <c r="AM144" s="28"/>
      <c r="BG144" s="28"/>
    </row>
    <row r="145" spans="24:59" ht="13.2">
      <c r="X145" s="28"/>
      <c r="AM145" s="28"/>
      <c r="BG145" s="28"/>
    </row>
    <row r="146" spans="24:59" ht="13.2">
      <c r="X146" s="28"/>
      <c r="AM146" s="28"/>
      <c r="BG146" s="28"/>
    </row>
    <row r="147" spans="24:59" ht="13.2">
      <c r="X147" s="28"/>
      <c r="AM147" s="28"/>
      <c r="BG147" s="28"/>
    </row>
    <row r="148" spans="24:59" ht="13.2">
      <c r="X148" s="28"/>
      <c r="AM148" s="28"/>
      <c r="BG148" s="28"/>
    </row>
    <row r="149" spans="24:59" ht="13.2">
      <c r="X149" s="28"/>
      <c r="AM149" s="28"/>
      <c r="BG149" s="28"/>
    </row>
    <row r="150" spans="24:59" ht="13.2">
      <c r="X150" s="28"/>
      <c r="AM150" s="28"/>
      <c r="BG150" s="28"/>
    </row>
    <row r="151" spans="24:59" ht="13.2">
      <c r="X151" s="28"/>
      <c r="AM151" s="28"/>
      <c r="BG151" s="28"/>
    </row>
    <row r="152" spans="24:59" ht="13.2">
      <c r="X152" s="28"/>
      <c r="AM152" s="28"/>
      <c r="BG152" s="28"/>
    </row>
    <row r="153" spans="24:59" ht="13.2">
      <c r="X153" s="28"/>
      <c r="AM153" s="28"/>
      <c r="BG153" s="28"/>
    </row>
    <row r="154" spans="24:59" ht="13.2">
      <c r="X154" s="28"/>
      <c r="AM154" s="28"/>
      <c r="BG154" s="28"/>
    </row>
    <row r="155" spans="24:59" ht="13.2">
      <c r="X155" s="28"/>
      <c r="AM155" s="28"/>
      <c r="BG155" s="28"/>
    </row>
    <row r="156" spans="24:59" ht="13.2">
      <c r="X156" s="28"/>
      <c r="AM156" s="28"/>
      <c r="BG156" s="28"/>
    </row>
    <row r="157" spans="24:59" ht="13.2">
      <c r="X157" s="28"/>
      <c r="AM157" s="28"/>
      <c r="BG157" s="28"/>
    </row>
    <row r="158" spans="24:59" ht="13.2">
      <c r="X158" s="28"/>
      <c r="AM158" s="28"/>
      <c r="BG158" s="28"/>
    </row>
    <row r="159" spans="24:59" ht="13.2">
      <c r="X159" s="28"/>
      <c r="AM159" s="28"/>
      <c r="BG159" s="28"/>
    </row>
    <row r="160" spans="24:59" ht="13.2">
      <c r="X160" s="28"/>
      <c r="AM160" s="28"/>
      <c r="BG160" s="28"/>
    </row>
    <row r="161" spans="24:59" ht="13.2">
      <c r="X161" s="28"/>
      <c r="AM161" s="28"/>
      <c r="BG161" s="28"/>
    </row>
    <row r="162" spans="24:59" ht="13.2">
      <c r="X162" s="28"/>
      <c r="AM162" s="28"/>
      <c r="BG162" s="28"/>
    </row>
    <row r="163" spans="24:59" ht="13.2">
      <c r="X163" s="28"/>
      <c r="AM163" s="28"/>
      <c r="BG163" s="28"/>
    </row>
    <row r="164" spans="24:59" ht="13.2">
      <c r="X164" s="28"/>
      <c r="AM164" s="28"/>
      <c r="BG164" s="28"/>
    </row>
    <row r="165" spans="24:59" ht="13.2">
      <c r="X165" s="28"/>
      <c r="AM165" s="28"/>
      <c r="BG165" s="28"/>
    </row>
    <row r="166" spans="24:59" ht="13.2">
      <c r="X166" s="28"/>
      <c r="AM166" s="28"/>
      <c r="BG166" s="28"/>
    </row>
    <row r="167" spans="24:59" ht="13.2">
      <c r="X167" s="28"/>
      <c r="AM167" s="28"/>
      <c r="BG167" s="28"/>
    </row>
    <row r="168" spans="24:59" ht="13.2">
      <c r="X168" s="28"/>
      <c r="AM168" s="28"/>
      <c r="BG168" s="28"/>
    </row>
    <row r="169" spans="24:59" ht="13.2">
      <c r="X169" s="28"/>
      <c r="AM169" s="28"/>
      <c r="BG169" s="28"/>
    </row>
    <row r="170" spans="24:59" ht="13.2">
      <c r="X170" s="28"/>
      <c r="AM170" s="28"/>
      <c r="BG170" s="28"/>
    </row>
    <row r="171" spans="24:59" ht="13.2">
      <c r="X171" s="28"/>
      <c r="AM171" s="28"/>
      <c r="BG171" s="28"/>
    </row>
    <row r="172" spans="24:59" ht="13.2">
      <c r="X172" s="28"/>
      <c r="AM172" s="28"/>
      <c r="BG172" s="28"/>
    </row>
    <row r="173" spans="24:59" ht="13.2">
      <c r="X173" s="28"/>
      <c r="AM173" s="28"/>
      <c r="BG173" s="28"/>
    </row>
    <row r="174" spans="24:59" ht="13.2">
      <c r="X174" s="28"/>
      <c r="AM174" s="28"/>
      <c r="BG174" s="28"/>
    </row>
    <row r="175" spans="24:59" ht="13.2">
      <c r="X175" s="28"/>
      <c r="AM175" s="28"/>
      <c r="BG175" s="28"/>
    </row>
    <row r="176" spans="24:59" ht="13.2">
      <c r="X176" s="28"/>
      <c r="AM176" s="28"/>
      <c r="BG176" s="28"/>
    </row>
    <row r="177" spans="24:59" ht="13.2">
      <c r="X177" s="28"/>
      <c r="AM177" s="28"/>
      <c r="BG177" s="28"/>
    </row>
    <row r="178" spans="24:59" ht="13.2">
      <c r="X178" s="28"/>
      <c r="AM178" s="28"/>
      <c r="BG178" s="28"/>
    </row>
    <row r="179" spans="24:59" ht="13.2">
      <c r="X179" s="28"/>
      <c r="AM179" s="28"/>
      <c r="BG179" s="28"/>
    </row>
    <row r="180" spans="24:59" ht="13.2">
      <c r="X180" s="28"/>
      <c r="AM180" s="28"/>
      <c r="BG180" s="28"/>
    </row>
    <row r="181" spans="24:59" ht="13.2">
      <c r="X181" s="28"/>
      <c r="AM181" s="28"/>
      <c r="BG181" s="28"/>
    </row>
    <row r="182" spans="24:59" ht="13.2">
      <c r="X182" s="28"/>
      <c r="AM182" s="28"/>
      <c r="BG182" s="28"/>
    </row>
    <row r="183" spans="24:59" ht="13.2">
      <c r="X183" s="28"/>
      <c r="AM183" s="28"/>
      <c r="BG183" s="28"/>
    </row>
    <row r="184" spans="24:59" ht="13.2">
      <c r="X184" s="28"/>
      <c r="AM184" s="28"/>
      <c r="BG184" s="28"/>
    </row>
    <row r="185" spans="24:59" ht="13.2">
      <c r="X185" s="28"/>
      <c r="AM185" s="28"/>
      <c r="BG185" s="28"/>
    </row>
    <row r="186" spans="24:59" ht="13.2">
      <c r="X186" s="28"/>
      <c r="AM186" s="28"/>
      <c r="BG186" s="28"/>
    </row>
    <row r="187" spans="24:59" ht="13.2">
      <c r="X187" s="28"/>
      <c r="AM187" s="28"/>
      <c r="BG187" s="28"/>
    </row>
    <row r="188" spans="24:59" ht="13.2">
      <c r="X188" s="28"/>
      <c r="AM188" s="28"/>
      <c r="BG188" s="28"/>
    </row>
    <row r="189" spans="24:59" ht="13.2">
      <c r="X189" s="28"/>
      <c r="AM189" s="28"/>
      <c r="BG189" s="28"/>
    </row>
    <row r="190" spans="24:59" ht="13.2">
      <c r="X190" s="28"/>
      <c r="AM190" s="28"/>
      <c r="BG190" s="28"/>
    </row>
    <row r="191" spans="24:59" ht="13.2">
      <c r="X191" s="28"/>
      <c r="AM191" s="28"/>
      <c r="BG191" s="28"/>
    </row>
    <row r="192" spans="24:59" ht="13.2">
      <c r="X192" s="28"/>
      <c r="AM192" s="28"/>
      <c r="BG192" s="28"/>
    </row>
    <row r="193" spans="24:59" ht="13.2">
      <c r="X193" s="28"/>
      <c r="AM193" s="28"/>
      <c r="BG193" s="28"/>
    </row>
    <row r="194" spans="24:59" ht="13.2">
      <c r="X194" s="28"/>
      <c r="AM194" s="28"/>
      <c r="BG194" s="28"/>
    </row>
    <row r="195" spans="24:59" ht="13.2">
      <c r="X195" s="28"/>
      <c r="AM195" s="28"/>
      <c r="BG195" s="28"/>
    </row>
    <row r="196" spans="24:59" ht="13.2">
      <c r="X196" s="28"/>
      <c r="AM196" s="28"/>
      <c r="BG196" s="28"/>
    </row>
    <row r="197" spans="24:59" ht="13.2">
      <c r="X197" s="28"/>
      <c r="AM197" s="28"/>
      <c r="BG197" s="28"/>
    </row>
    <row r="198" spans="24:59" ht="13.2">
      <c r="X198" s="28"/>
      <c r="AM198" s="28"/>
      <c r="BG198" s="28"/>
    </row>
    <row r="199" spans="24:59" ht="13.2">
      <c r="X199" s="28"/>
      <c r="AM199" s="28"/>
      <c r="BG199" s="28"/>
    </row>
    <row r="200" spans="24:59" ht="13.2">
      <c r="X200" s="28"/>
      <c r="AM200" s="28"/>
      <c r="BG200" s="28"/>
    </row>
    <row r="201" spans="24:59" ht="13.2">
      <c r="X201" s="28"/>
      <c r="AM201" s="28"/>
      <c r="BG201" s="28"/>
    </row>
    <row r="202" spans="24:59" ht="13.2">
      <c r="X202" s="28"/>
      <c r="AM202" s="28"/>
      <c r="BG202" s="28"/>
    </row>
    <row r="203" spans="24:59" ht="13.2">
      <c r="X203" s="28"/>
      <c r="AM203" s="28"/>
      <c r="BG203" s="28"/>
    </row>
    <row r="204" spans="24:59" ht="13.2">
      <c r="X204" s="28"/>
      <c r="AM204" s="28"/>
      <c r="BG204" s="28"/>
    </row>
    <row r="205" spans="24:59" ht="13.2">
      <c r="X205" s="28"/>
      <c r="AM205" s="28"/>
      <c r="BG205" s="28"/>
    </row>
    <row r="206" spans="24:59" ht="13.2">
      <c r="X206" s="28"/>
      <c r="AM206" s="28"/>
      <c r="BG206" s="28"/>
    </row>
    <row r="207" spans="24:59" ht="13.2">
      <c r="X207" s="28"/>
      <c r="AM207" s="28"/>
      <c r="BG207" s="28"/>
    </row>
    <row r="208" spans="24:59" ht="13.2">
      <c r="X208" s="28"/>
      <c r="AM208" s="28"/>
      <c r="BG208" s="28"/>
    </row>
    <row r="209" spans="24:59" ht="13.2">
      <c r="X209" s="28"/>
      <c r="AM209" s="28"/>
      <c r="BG209" s="28"/>
    </row>
    <row r="210" spans="24:59" ht="13.2">
      <c r="X210" s="28"/>
      <c r="AM210" s="28"/>
      <c r="BG210" s="28"/>
    </row>
    <row r="211" spans="24:59" ht="13.2">
      <c r="X211" s="28"/>
      <c r="AM211" s="28"/>
      <c r="BG211" s="28"/>
    </row>
    <row r="212" spans="24:59" ht="13.2">
      <c r="X212" s="28"/>
      <c r="AM212" s="28"/>
      <c r="BG212" s="28"/>
    </row>
    <row r="213" spans="24:59" ht="13.2">
      <c r="X213" s="28"/>
      <c r="AM213" s="28"/>
      <c r="BG213" s="28"/>
    </row>
    <row r="214" spans="24:59" ht="13.2">
      <c r="X214" s="28"/>
      <c r="AM214" s="28"/>
      <c r="BG214" s="28"/>
    </row>
    <row r="215" spans="24:59" ht="13.2">
      <c r="X215" s="28"/>
      <c r="AM215" s="28"/>
      <c r="BG215" s="28"/>
    </row>
    <row r="216" spans="24:59" ht="13.2">
      <c r="X216" s="28"/>
      <c r="AM216" s="28"/>
      <c r="BG216" s="28"/>
    </row>
    <row r="217" spans="24:59" ht="13.2">
      <c r="X217" s="28"/>
      <c r="AM217" s="28"/>
      <c r="BG217" s="28"/>
    </row>
    <row r="218" spans="24:59" ht="13.2">
      <c r="X218" s="28"/>
      <c r="AM218" s="28"/>
      <c r="BG218" s="28"/>
    </row>
    <row r="219" spans="24:59" ht="13.2">
      <c r="X219" s="28"/>
      <c r="AM219" s="28"/>
      <c r="BG219" s="28"/>
    </row>
    <row r="220" spans="24:59" ht="13.2">
      <c r="X220" s="28"/>
      <c r="AM220" s="28"/>
      <c r="BG220" s="28"/>
    </row>
    <row r="221" spans="24:59" ht="13.2">
      <c r="X221" s="28"/>
      <c r="AM221" s="28"/>
      <c r="BG221" s="28"/>
    </row>
    <row r="222" spans="24:59" ht="13.2">
      <c r="X222" s="28"/>
      <c r="AM222" s="28"/>
      <c r="BG222" s="28"/>
    </row>
    <row r="223" spans="24:59" ht="13.2">
      <c r="X223" s="28"/>
      <c r="AM223" s="28"/>
      <c r="BG223" s="28"/>
    </row>
    <row r="224" spans="24:59" ht="13.2">
      <c r="X224" s="28"/>
      <c r="AM224" s="28"/>
      <c r="BG224" s="28"/>
    </row>
    <row r="225" spans="24:59" ht="13.2">
      <c r="X225" s="28"/>
      <c r="AM225" s="28"/>
      <c r="BG225" s="28"/>
    </row>
    <row r="226" spans="24:59" ht="13.2">
      <c r="X226" s="28"/>
      <c r="AM226" s="28"/>
      <c r="BG226" s="28"/>
    </row>
    <row r="227" spans="24:59" ht="13.2">
      <c r="X227" s="28"/>
      <c r="AM227" s="28"/>
      <c r="BG227" s="28"/>
    </row>
    <row r="228" spans="24:59" ht="13.2">
      <c r="X228" s="28"/>
      <c r="AM228" s="28"/>
      <c r="BG228" s="28"/>
    </row>
    <row r="229" spans="24:59" ht="13.2">
      <c r="X229" s="28"/>
      <c r="AM229" s="28"/>
      <c r="BG229" s="28"/>
    </row>
    <row r="230" spans="24:59" ht="13.2">
      <c r="X230" s="28"/>
      <c r="AM230" s="28"/>
      <c r="BG230" s="28"/>
    </row>
    <row r="231" spans="24:59" ht="13.2">
      <c r="X231" s="28"/>
      <c r="AM231" s="28"/>
      <c r="BG231" s="28"/>
    </row>
    <row r="232" spans="24:59" ht="13.2">
      <c r="X232" s="28"/>
      <c r="AM232" s="28"/>
      <c r="BG232" s="28"/>
    </row>
    <row r="233" spans="24:59" ht="13.2">
      <c r="X233" s="28"/>
      <c r="AM233" s="28"/>
      <c r="BG233" s="28"/>
    </row>
    <row r="234" spans="24:59" ht="13.2">
      <c r="X234" s="28"/>
      <c r="AM234" s="28"/>
      <c r="BG234" s="28"/>
    </row>
    <row r="235" spans="24:59" ht="13.2">
      <c r="X235" s="28"/>
      <c r="AM235" s="28"/>
      <c r="BG235" s="28"/>
    </row>
    <row r="236" spans="24:59" ht="13.2">
      <c r="X236" s="28"/>
      <c r="AM236" s="28"/>
      <c r="BG236" s="28"/>
    </row>
    <row r="237" spans="24:59" ht="13.2">
      <c r="X237" s="28"/>
      <c r="AM237" s="28"/>
      <c r="BG237" s="28"/>
    </row>
    <row r="238" spans="24:59" ht="13.2">
      <c r="X238" s="28"/>
      <c r="AM238" s="28"/>
      <c r="BG238" s="28"/>
    </row>
    <row r="239" spans="24:59" ht="13.2">
      <c r="X239" s="28"/>
      <c r="AM239" s="28"/>
      <c r="BG239" s="28"/>
    </row>
    <row r="240" spans="24:59" ht="13.2">
      <c r="X240" s="28"/>
      <c r="AM240" s="28"/>
      <c r="BG240" s="28"/>
    </row>
    <row r="241" spans="24:59" ht="13.2">
      <c r="X241" s="28"/>
      <c r="AM241" s="28"/>
      <c r="BG241" s="28"/>
    </row>
    <row r="242" spans="24:59" ht="13.2">
      <c r="X242" s="28"/>
      <c r="AM242" s="28"/>
      <c r="BG242" s="28"/>
    </row>
    <row r="243" spans="24:59" ht="13.2">
      <c r="X243" s="28"/>
      <c r="AM243" s="28"/>
      <c r="BG243" s="28"/>
    </row>
    <row r="244" spans="24:59" ht="13.2">
      <c r="X244" s="28"/>
      <c r="AM244" s="28"/>
      <c r="BG244" s="28"/>
    </row>
    <row r="245" spans="24:59" ht="13.2">
      <c r="X245" s="28"/>
      <c r="AM245" s="28"/>
      <c r="BG245" s="28"/>
    </row>
    <row r="246" spans="24:59" ht="13.2">
      <c r="X246" s="28"/>
      <c r="AM246" s="28"/>
      <c r="BG246" s="28"/>
    </row>
    <row r="247" spans="24:59" ht="13.2">
      <c r="X247" s="28"/>
      <c r="AM247" s="28"/>
      <c r="BG247" s="28"/>
    </row>
    <row r="248" spans="24:59" ht="13.2">
      <c r="X248" s="28"/>
      <c r="AM248" s="28"/>
      <c r="BG248" s="28"/>
    </row>
    <row r="249" spans="24:59" ht="13.2">
      <c r="X249" s="28"/>
      <c r="AM249" s="28"/>
      <c r="BG249" s="28"/>
    </row>
    <row r="250" spans="24:59" ht="13.2">
      <c r="X250" s="28"/>
      <c r="AM250" s="28"/>
      <c r="BG250" s="28"/>
    </row>
    <row r="251" spans="24:59" ht="13.2">
      <c r="X251" s="28"/>
      <c r="AM251" s="28"/>
      <c r="BG251" s="28"/>
    </row>
    <row r="252" spans="24:59" ht="13.2">
      <c r="X252" s="28"/>
      <c r="AM252" s="28"/>
      <c r="BG252" s="28"/>
    </row>
    <row r="253" spans="24:59" ht="13.2">
      <c r="X253" s="28"/>
      <c r="AM253" s="28"/>
      <c r="BG253" s="28"/>
    </row>
    <row r="254" spans="24:59" ht="13.2">
      <c r="X254" s="28"/>
      <c r="AM254" s="28"/>
      <c r="BG254" s="28"/>
    </row>
    <row r="255" spans="24:59" ht="13.2">
      <c r="X255" s="28"/>
      <c r="AM255" s="28"/>
      <c r="BG255" s="28"/>
    </row>
    <row r="256" spans="24:59" ht="13.2">
      <c r="X256" s="28"/>
      <c r="AM256" s="28"/>
      <c r="BG256" s="28"/>
    </row>
    <row r="257" spans="24:59" ht="13.2">
      <c r="X257" s="28"/>
      <c r="AM257" s="28"/>
      <c r="BG257" s="28"/>
    </row>
    <row r="258" spans="24:59" ht="13.2">
      <c r="X258" s="28"/>
      <c r="AM258" s="28"/>
      <c r="BG258" s="28"/>
    </row>
    <row r="259" spans="24:59" ht="13.2">
      <c r="X259" s="28"/>
      <c r="AM259" s="28"/>
      <c r="BG259" s="28"/>
    </row>
    <row r="260" spans="24:59" ht="13.2">
      <c r="X260" s="28"/>
      <c r="AM260" s="28"/>
      <c r="BG260" s="28"/>
    </row>
    <row r="261" spans="24:59" ht="13.2">
      <c r="X261" s="28"/>
      <c r="AM261" s="28"/>
      <c r="BG261" s="28"/>
    </row>
    <row r="262" spans="24:59" ht="13.2">
      <c r="X262" s="28"/>
      <c r="AM262" s="28"/>
      <c r="BG262" s="28"/>
    </row>
    <row r="263" spans="24:59" ht="13.2">
      <c r="X263" s="28"/>
      <c r="AM263" s="28"/>
      <c r="BG263" s="28"/>
    </row>
    <row r="264" spans="24:59" ht="13.2">
      <c r="X264" s="28"/>
      <c r="AM264" s="28"/>
      <c r="BG264" s="28"/>
    </row>
    <row r="265" spans="24:59" ht="13.2">
      <c r="X265" s="28"/>
      <c r="AM265" s="28"/>
      <c r="BG265" s="28"/>
    </row>
    <row r="266" spans="24:59" ht="13.2">
      <c r="X266" s="28"/>
      <c r="AM266" s="28"/>
      <c r="BG266" s="28"/>
    </row>
    <row r="267" spans="24:59" ht="13.2">
      <c r="X267" s="28"/>
      <c r="AM267" s="28"/>
      <c r="BG267" s="28"/>
    </row>
    <row r="268" spans="24:59" ht="13.2">
      <c r="X268" s="28"/>
      <c r="AM268" s="28"/>
      <c r="BG268" s="28"/>
    </row>
    <row r="269" spans="24:59" ht="13.2">
      <c r="X269" s="28"/>
      <c r="AM269" s="28"/>
      <c r="BG269" s="28"/>
    </row>
    <row r="270" spans="24:59" ht="13.2">
      <c r="X270" s="28"/>
      <c r="AM270" s="28"/>
      <c r="BG270" s="28"/>
    </row>
    <row r="271" spans="24:59" ht="13.2">
      <c r="X271" s="28"/>
      <c r="AM271" s="28"/>
      <c r="BG271" s="28"/>
    </row>
    <row r="272" spans="24:59" ht="13.2">
      <c r="X272" s="28"/>
      <c r="AM272" s="28"/>
      <c r="BG272" s="28"/>
    </row>
    <row r="273" spans="24:59" ht="13.2">
      <c r="X273" s="28"/>
      <c r="AM273" s="28"/>
      <c r="BG273" s="28"/>
    </row>
    <row r="274" spans="24:59" ht="13.2">
      <c r="X274" s="28"/>
      <c r="AM274" s="28"/>
      <c r="BG274" s="28"/>
    </row>
    <row r="275" spans="24:59" ht="13.2">
      <c r="X275" s="28"/>
      <c r="AM275" s="28"/>
      <c r="BG275" s="28"/>
    </row>
    <row r="276" spans="24:59" ht="13.2">
      <c r="X276" s="28"/>
      <c r="AM276" s="28"/>
      <c r="BG276" s="28"/>
    </row>
    <row r="277" spans="24:59" ht="13.2">
      <c r="X277" s="28"/>
      <c r="AM277" s="28"/>
      <c r="BG277" s="28"/>
    </row>
    <row r="278" spans="24:59" ht="13.2">
      <c r="X278" s="28"/>
      <c r="AM278" s="28"/>
      <c r="BG278" s="28"/>
    </row>
    <row r="279" spans="24:59" ht="13.2">
      <c r="X279" s="28"/>
      <c r="AM279" s="28"/>
      <c r="BG279" s="28"/>
    </row>
    <row r="280" spans="24:59" ht="13.2">
      <c r="X280" s="28"/>
      <c r="AM280" s="28"/>
      <c r="BG280" s="28"/>
    </row>
    <row r="281" spans="24:59" ht="13.2">
      <c r="X281" s="28"/>
      <c r="AM281" s="28"/>
      <c r="BG281" s="28"/>
    </row>
    <row r="282" spans="24:59" ht="13.2">
      <c r="X282" s="28"/>
      <c r="AM282" s="28"/>
      <c r="BG282" s="28"/>
    </row>
    <row r="283" spans="24:59" ht="13.2">
      <c r="X283" s="28"/>
      <c r="AM283" s="28"/>
      <c r="BG283" s="28"/>
    </row>
    <row r="284" spans="24:59" ht="13.2">
      <c r="X284" s="28"/>
      <c r="AM284" s="28"/>
      <c r="BG284" s="28"/>
    </row>
    <row r="285" spans="24:59" ht="13.2">
      <c r="X285" s="28"/>
      <c r="AM285" s="28"/>
      <c r="BG285" s="28"/>
    </row>
    <row r="286" spans="24:59" ht="13.2">
      <c r="X286" s="28"/>
      <c r="AM286" s="28"/>
      <c r="BG286" s="28"/>
    </row>
    <row r="287" spans="24:59" ht="13.2">
      <c r="X287" s="28"/>
      <c r="AM287" s="28"/>
      <c r="BG287" s="28"/>
    </row>
    <row r="288" spans="24:59" ht="13.2">
      <c r="X288" s="28"/>
      <c r="AM288" s="28"/>
      <c r="BG288" s="28"/>
    </row>
    <row r="289" spans="24:59" ht="13.2">
      <c r="X289" s="28"/>
      <c r="AM289" s="28"/>
      <c r="BG289" s="28"/>
    </row>
    <row r="290" spans="24:59" ht="13.2">
      <c r="X290" s="28"/>
      <c r="AM290" s="28"/>
      <c r="BG290" s="28"/>
    </row>
    <row r="291" spans="24:59" ht="13.2">
      <c r="X291" s="28"/>
      <c r="AM291" s="28"/>
      <c r="BG291" s="28"/>
    </row>
    <row r="292" spans="24:59" ht="13.2">
      <c r="X292" s="28"/>
      <c r="AM292" s="28"/>
      <c r="BG292" s="28"/>
    </row>
    <row r="293" spans="24:59" ht="13.2">
      <c r="X293" s="28"/>
      <c r="AM293" s="28"/>
      <c r="BG293" s="28"/>
    </row>
    <row r="294" spans="24:59" ht="13.2">
      <c r="X294" s="28"/>
      <c r="AM294" s="28"/>
      <c r="BG294" s="28"/>
    </row>
    <row r="295" spans="24:59" ht="13.2">
      <c r="X295" s="28"/>
      <c r="AM295" s="28"/>
      <c r="BG295" s="28"/>
    </row>
    <row r="296" spans="24:59" ht="13.2">
      <c r="X296" s="28"/>
      <c r="AM296" s="28"/>
      <c r="BG296" s="28"/>
    </row>
    <row r="297" spans="24:59" ht="13.2">
      <c r="X297" s="28"/>
      <c r="AM297" s="28"/>
      <c r="BG297" s="28"/>
    </row>
    <row r="298" spans="24:59" ht="13.2">
      <c r="X298" s="28"/>
      <c r="AM298" s="28"/>
      <c r="BG298" s="28"/>
    </row>
    <row r="299" spans="24:59" ht="13.2">
      <c r="X299" s="28"/>
      <c r="AM299" s="28"/>
      <c r="BG299" s="28"/>
    </row>
    <row r="300" spans="24:59" ht="13.2">
      <c r="X300" s="28"/>
      <c r="AM300" s="28"/>
      <c r="BG300" s="28"/>
    </row>
    <row r="301" spans="24:59" ht="13.2">
      <c r="X301" s="28"/>
      <c r="AM301" s="28"/>
      <c r="BG301" s="28"/>
    </row>
    <row r="302" spans="24:59" ht="13.2">
      <c r="X302" s="28"/>
      <c r="AM302" s="28"/>
      <c r="BG302" s="28"/>
    </row>
    <row r="303" spans="24:59" ht="13.2">
      <c r="X303" s="28"/>
      <c r="AM303" s="28"/>
      <c r="BG303" s="28"/>
    </row>
    <row r="304" spans="24:59" ht="13.2">
      <c r="X304" s="28"/>
      <c r="AM304" s="28"/>
      <c r="BG304" s="28"/>
    </row>
    <row r="305" spans="24:59" ht="13.2">
      <c r="X305" s="28"/>
      <c r="AM305" s="28"/>
      <c r="BG305" s="28"/>
    </row>
    <row r="306" spans="24:59" ht="13.2">
      <c r="X306" s="28"/>
      <c r="AM306" s="28"/>
      <c r="BG306" s="28"/>
    </row>
    <row r="307" spans="24:59" ht="13.2">
      <c r="X307" s="28"/>
      <c r="AM307" s="28"/>
      <c r="BG307" s="28"/>
    </row>
    <row r="308" spans="24:59" ht="13.2">
      <c r="X308" s="28"/>
      <c r="AM308" s="28"/>
      <c r="BG308" s="28"/>
    </row>
    <row r="309" spans="24:59" ht="13.2">
      <c r="X309" s="28"/>
      <c r="AM309" s="28"/>
      <c r="BG309" s="28"/>
    </row>
    <row r="310" spans="24:59" ht="13.2">
      <c r="X310" s="28"/>
      <c r="AM310" s="28"/>
      <c r="BG310" s="28"/>
    </row>
    <row r="311" spans="24:59" ht="13.2">
      <c r="X311" s="28"/>
      <c r="AM311" s="28"/>
      <c r="BG311" s="28"/>
    </row>
    <row r="312" spans="24:59" ht="13.2">
      <c r="X312" s="28"/>
      <c r="AM312" s="28"/>
      <c r="BG312" s="28"/>
    </row>
    <row r="313" spans="24:59" ht="13.2">
      <c r="X313" s="28"/>
      <c r="AM313" s="28"/>
      <c r="BG313" s="28"/>
    </row>
    <row r="314" spans="24:59" ht="13.2">
      <c r="X314" s="28"/>
      <c r="AM314" s="28"/>
      <c r="BG314" s="28"/>
    </row>
    <row r="315" spans="24:59" ht="13.2">
      <c r="X315" s="28"/>
      <c r="AM315" s="28"/>
      <c r="BG315" s="28"/>
    </row>
    <row r="316" spans="24:59" ht="13.2">
      <c r="X316" s="28"/>
      <c r="AM316" s="28"/>
      <c r="BG316" s="28"/>
    </row>
    <row r="317" spans="24:59" ht="13.2">
      <c r="X317" s="28"/>
      <c r="AM317" s="28"/>
      <c r="BG317" s="28"/>
    </row>
    <row r="318" spans="24:59" ht="13.2">
      <c r="X318" s="28"/>
      <c r="AM318" s="28"/>
      <c r="BG318" s="28"/>
    </row>
    <row r="319" spans="24:59" ht="13.2">
      <c r="X319" s="28"/>
      <c r="AM319" s="28"/>
      <c r="BG319" s="28"/>
    </row>
    <row r="320" spans="24:59" ht="13.2">
      <c r="X320" s="28"/>
      <c r="AM320" s="28"/>
      <c r="BG320" s="28"/>
    </row>
    <row r="321" spans="24:59" ht="13.2">
      <c r="X321" s="28"/>
      <c r="AM321" s="28"/>
      <c r="BG321" s="28"/>
    </row>
    <row r="322" spans="24:59" ht="13.2">
      <c r="X322" s="28"/>
      <c r="AM322" s="28"/>
      <c r="BG322" s="28"/>
    </row>
    <row r="323" spans="24:59" ht="13.2">
      <c r="X323" s="28"/>
      <c r="AM323" s="28"/>
      <c r="BG323" s="28"/>
    </row>
    <row r="324" spans="24:59" ht="13.2">
      <c r="X324" s="28"/>
      <c r="AM324" s="28"/>
      <c r="BG324" s="28"/>
    </row>
    <row r="325" spans="24:59" ht="13.2">
      <c r="X325" s="28"/>
      <c r="AM325" s="28"/>
      <c r="BG325" s="28"/>
    </row>
    <row r="326" spans="24:59" ht="13.2">
      <c r="X326" s="28"/>
      <c r="AM326" s="28"/>
      <c r="BG326" s="28"/>
    </row>
    <row r="327" spans="24:59" ht="13.2">
      <c r="X327" s="28"/>
      <c r="AM327" s="28"/>
      <c r="BG327" s="28"/>
    </row>
    <row r="328" spans="24:59" ht="13.2">
      <c r="X328" s="28"/>
      <c r="AM328" s="28"/>
      <c r="BG328" s="28"/>
    </row>
    <row r="329" spans="24:59" ht="13.2">
      <c r="X329" s="28"/>
      <c r="AM329" s="28"/>
      <c r="BG329" s="28"/>
    </row>
    <row r="330" spans="24:59" ht="13.2">
      <c r="X330" s="28"/>
      <c r="AM330" s="28"/>
      <c r="BG330" s="28"/>
    </row>
    <row r="331" spans="24:59" ht="13.2">
      <c r="X331" s="28"/>
      <c r="AM331" s="28"/>
      <c r="BG331" s="28"/>
    </row>
    <row r="332" spans="24:59" ht="13.2">
      <c r="X332" s="28"/>
      <c r="AM332" s="28"/>
      <c r="BG332" s="28"/>
    </row>
    <row r="333" spans="24:59" ht="13.2">
      <c r="X333" s="28"/>
      <c r="AM333" s="28"/>
      <c r="BG333" s="28"/>
    </row>
    <row r="334" spans="24:59" ht="13.2">
      <c r="X334" s="28"/>
      <c r="AM334" s="28"/>
      <c r="BG334" s="28"/>
    </row>
    <row r="335" spans="24:59" ht="13.2">
      <c r="X335" s="28"/>
      <c r="AM335" s="28"/>
      <c r="BG335" s="28"/>
    </row>
    <row r="336" spans="24:59" ht="13.2">
      <c r="X336" s="28"/>
      <c r="AM336" s="28"/>
      <c r="BG336" s="28"/>
    </row>
    <row r="337" spans="24:59" ht="13.2">
      <c r="X337" s="28"/>
      <c r="AM337" s="28"/>
      <c r="BG337" s="28"/>
    </row>
    <row r="338" spans="24:59" ht="13.2">
      <c r="X338" s="28"/>
      <c r="AM338" s="28"/>
      <c r="BG338" s="28"/>
    </row>
    <row r="339" spans="24:59" ht="13.2">
      <c r="X339" s="28"/>
      <c r="AM339" s="28"/>
      <c r="BG339" s="28"/>
    </row>
    <row r="340" spans="24:59" ht="13.2">
      <c r="X340" s="28"/>
      <c r="AM340" s="28"/>
      <c r="BG340" s="28"/>
    </row>
    <row r="341" spans="24:59" ht="13.2">
      <c r="X341" s="28"/>
      <c r="AM341" s="28"/>
      <c r="BG341" s="28"/>
    </row>
    <row r="342" spans="24:59" ht="13.2">
      <c r="X342" s="28"/>
      <c r="AM342" s="28"/>
      <c r="BG342" s="28"/>
    </row>
    <row r="343" spans="24:59" ht="13.2">
      <c r="X343" s="28"/>
      <c r="AM343" s="28"/>
      <c r="BG343" s="28"/>
    </row>
    <row r="344" spans="24:59" ht="13.2">
      <c r="X344" s="28"/>
      <c r="AM344" s="28"/>
      <c r="BG344" s="28"/>
    </row>
    <row r="345" spans="24:59" ht="13.2">
      <c r="X345" s="28"/>
      <c r="AM345" s="28"/>
      <c r="BG345" s="28"/>
    </row>
    <row r="346" spans="24:59" ht="13.2">
      <c r="X346" s="28"/>
      <c r="AM346" s="28"/>
      <c r="BG346" s="28"/>
    </row>
    <row r="347" spans="24:59" ht="13.2">
      <c r="X347" s="28"/>
      <c r="AM347" s="28"/>
      <c r="BG347" s="28"/>
    </row>
    <row r="348" spans="24:59" ht="13.2">
      <c r="X348" s="28"/>
      <c r="AM348" s="28"/>
      <c r="BG348" s="28"/>
    </row>
    <row r="349" spans="24:59" ht="13.2">
      <c r="X349" s="28"/>
      <c r="AM349" s="28"/>
      <c r="BG349" s="28"/>
    </row>
    <row r="350" spans="24:59" ht="13.2">
      <c r="X350" s="28"/>
      <c r="AM350" s="28"/>
      <c r="BG350" s="28"/>
    </row>
    <row r="351" spans="24:59" ht="13.2">
      <c r="X351" s="28"/>
      <c r="AM351" s="28"/>
      <c r="BG351" s="28"/>
    </row>
    <row r="352" spans="24:59" ht="13.2">
      <c r="X352" s="28"/>
      <c r="AM352" s="28"/>
      <c r="BG352" s="28"/>
    </row>
    <row r="353" spans="24:59" ht="13.2">
      <c r="X353" s="28"/>
      <c r="AM353" s="28"/>
      <c r="BG353" s="28"/>
    </row>
    <row r="354" spans="24:59" ht="13.2">
      <c r="X354" s="28"/>
      <c r="AM354" s="28"/>
      <c r="BG354" s="28"/>
    </row>
    <row r="355" spans="24:59" ht="13.2">
      <c r="X355" s="28"/>
      <c r="AM355" s="28"/>
      <c r="BG355" s="28"/>
    </row>
    <row r="356" spans="24:59" ht="13.2">
      <c r="X356" s="28"/>
      <c r="AM356" s="28"/>
      <c r="BG356" s="28"/>
    </row>
    <row r="357" spans="24:59" ht="13.2">
      <c r="X357" s="28"/>
      <c r="AM357" s="28"/>
      <c r="BG357" s="28"/>
    </row>
    <row r="358" spans="24:59" ht="13.2">
      <c r="X358" s="28"/>
      <c r="AM358" s="28"/>
      <c r="BG358" s="28"/>
    </row>
    <row r="359" spans="24:59" ht="13.2">
      <c r="X359" s="28"/>
      <c r="AM359" s="28"/>
      <c r="BG359" s="28"/>
    </row>
    <row r="360" spans="24:59" ht="13.2">
      <c r="X360" s="28"/>
      <c r="AM360" s="28"/>
      <c r="BG360" s="28"/>
    </row>
    <row r="361" spans="24:59" ht="13.2">
      <c r="X361" s="28"/>
      <c r="AM361" s="28"/>
      <c r="BG361" s="28"/>
    </row>
    <row r="362" spans="24:59" ht="13.2">
      <c r="X362" s="28"/>
      <c r="AM362" s="28"/>
      <c r="BG362" s="28"/>
    </row>
    <row r="363" spans="24:59" ht="13.2">
      <c r="X363" s="28"/>
      <c r="AM363" s="28"/>
      <c r="BG363" s="28"/>
    </row>
    <row r="364" spans="24:59" ht="13.2">
      <c r="X364" s="28"/>
      <c r="AM364" s="28"/>
      <c r="BG364" s="28"/>
    </row>
    <row r="365" spans="24:59" ht="13.2">
      <c r="X365" s="28"/>
      <c r="AM365" s="28"/>
      <c r="BG365" s="28"/>
    </row>
    <row r="366" spans="24:59" ht="13.2">
      <c r="X366" s="28"/>
      <c r="AM366" s="28"/>
      <c r="BG366" s="28"/>
    </row>
    <row r="367" spans="24:59" ht="13.2">
      <c r="X367" s="28"/>
      <c r="AM367" s="28"/>
      <c r="BG367" s="28"/>
    </row>
    <row r="368" spans="24:59" ht="13.2">
      <c r="X368" s="28"/>
      <c r="AM368" s="28"/>
      <c r="BG368" s="28"/>
    </row>
    <row r="369" spans="24:59" ht="13.2">
      <c r="X369" s="28"/>
      <c r="AM369" s="28"/>
      <c r="BG369" s="28"/>
    </row>
    <row r="370" spans="24:59" ht="13.2">
      <c r="X370" s="28"/>
      <c r="AM370" s="28"/>
      <c r="BG370" s="28"/>
    </row>
    <row r="371" spans="24:59" ht="13.2">
      <c r="X371" s="28"/>
      <c r="AM371" s="28"/>
      <c r="BG371" s="28"/>
    </row>
    <row r="372" spans="24:59" ht="13.2">
      <c r="X372" s="28"/>
      <c r="AM372" s="28"/>
      <c r="BG372" s="28"/>
    </row>
    <row r="373" spans="24:59" ht="13.2">
      <c r="X373" s="28"/>
      <c r="AM373" s="28"/>
      <c r="BG373" s="28"/>
    </row>
    <row r="374" spans="24:59" ht="13.2">
      <c r="X374" s="28"/>
      <c r="AM374" s="28"/>
      <c r="BG374" s="28"/>
    </row>
    <row r="375" spans="24:59" ht="13.2">
      <c r="X375" s="28"/>
      <c r="AM375" s="28"/>
      <c r="BG375" s="28"/>
    </row>
    <row r="376" spans="24:59" ht="13.2">
      <c r="X376" s="28"/>
      <c r="AM376" s="28"/>
      <c r="BG376" s="28"/>
    </row>
    <row r="377" spans="24:59" ht="13.2">
      <c r="X377" s="28"/>
      <c r="AM377" s="28"/>
      <c r="BG377" s="28"/>
    </row>
    <row r="378" spans="24:59" ht="13.2">
      <c r="X378" s="28"/>
      <c r="AM378" s="28"/>
      <c r="BG378" s="28"/>
    </row>
    <row r="379" spans="24:59" ht="13.2">
      <c r="X379" s="28"/>
      <c r="AM379" s="28"/>
      <c r="BG379" s="28"/>
    </row>
    <row r="380" spans="24:59" ht="13.2">
      <c r="X380" s="28"/>
      <c r="AM380" s="28"/>
      <c r="BG380" s="28"/>
    </row>
    <row r="381" spans="24:59" ht="13.2">
      <c r="X381" s="28"/>
      <c r="AM381" s="28"/>
      <c r="BG381" s="28"/>
    </row>
    <row r="382" spans="24:59" ht="13.2">
      <c r="X382" s="28"/>
      <c r="AM382" s="28"/>
      <c r="BG382" s="28"/>
    </row>
    <row r="383" spans="24:59" ht="13.2">
      <c r="X383" s="28"/>
      <c r="AM383" s="28"/>
      <c r="BG383" s="28"/>
    </row>
    <row r="384" spans="24:59" ht="13.2">
      <c r="X384" s="28"/>
      <c r="AM384" s="28"/>
      <c r="BG384" s="28"/>
    </row>
    <row r="385" spans="24:59" ht="13.2">
      <c r="X385" s="28"/>
      <c r="AM385" s="28"/>
      <c r="BG385" s="28"/>
    </row>
    <row r="386" spans="24:59" ht="13.2">
      <c r="X386" s="28"/>
      <c r="AM386" s="28"/>
      <c r="BG386" s="28"/>
    </row>
    <row r="387" spans="24:59" ht="13.2">
      <c r="X387" s="28"/>
      <c r="AM387" s="28"/>
      <c r="BG387" s="28"/>
    </row>
    <row r="388" spans="24:59" ht="13.2">
      <c r="X388" s="28"/>
      <c r="AM388" s="28"/>
      <c r="BG388" s="28"/>
    </row>
    <row r="389" spans="24:59" ht="13.2">
      <c r="X389" s="28"/>
      <c r="AM389" s="28"/>
      <c r="BG389" s="28"/>
    </row>
    <row r="390" spans="24:59" ht="13.2">
      <c r="X390" s="28"/>
      <c r="AM390" s="28"/>
      <c r="BG390" s="28"/>
    </row>
    <row r="391" spans="24:59" ht="13.2">
      <c r="X391" s="28"/>
      <c r="AM391" s="28"/>
      <c r="BG391" s="28"/>
    </row>
    <row r="392" spans="24:59" ht="13.2">
      <c r="X392" s="28"/>
      <c r="AM392" s="28"/>
      <c r="BG392" s="28"/>
    </row>
    <row r="393" spans="24:59" ht="13.2">
      <c r="X393" s="28"/>
      <c r="AM393" s="28"/>
      <c r="BG393" s="28"/>
    </row>
    <row r="394" spans="24:59" ht="13.2">
      <c r="X394" s="28"/>
      <c r="AM394" s="28"/>
      <c r="BG394" s="28"/>
    </row>
    <row r="395" spans="24:59" ht="13.2">
      <c r="X395" s="28"/>
      <c r="AM395" s="28"/>
      <c r="BG395" s="28"/>
    </row>
    <row r="396" spans="24:59" ht="13.2">
      <c r="X396" s="28"/>
      <c r="AM396" s="28"/>
      <c r="BG396" s="28"/>
    </row>
    <row r="397" spans="24:59" ht="13.2">
      <c r="X397" s="28"/>
      <c r="AM397" s="28"/>
      <c r="BG397" s="28"/>
    </row>
    <row r="398" spans="24:59" ht="13.2">
      <c r="X398" s="28"/>
      <c r="AM398" s="28"/>
      <c r="BG398" s="28"/>
    </row>
    <row r="399" spans="24:59" ht="13.2">
      <c r="X399" s="28"/>
      <c r="AM399" s="28"/>
      <c r="BG399" s="28"/>
    </row>
    <row r="400" spans="24:59" ht="13.2">
      <c r="X400" s="28"/>
      <c r="AM400" s="28"/>
      <c r="BG400" s="28"/>
    </row>
    <row r="401" spans="24:59" ht="13.2">
      <c r="X401" s="28"/>
      <c r="AM401" s="28"/>
      <c r="BG401" s="28"/>
    </row>
    <row r="402" spans="24:59" ht="13.2">
      <c r="X402" s="28"/>
      <c r="AM402" s="28"/>
      <c r="BG402" s="28"/>
    </row>
    <row r="403" spans="24:59" ht="13.2">
      <c r="X403" s="28"/>
      <c r="AM403" s="28"/>
      <c r="BG403" s="28"/>
    </row>
    <row r="404" spans="24:59" ht="13.2">
      <c r="X404" s="28"/>
      <c r="AM404" s="28"/>
      <c r="BG404" s="28"/>
    </row>
    <row r="405" spans="24:59" ht="13.2">
      <c r="X405" s="28"/>
      <c r="AM405" s="28"/>
      <c r="BG405" s="28"/>
    </row>
    <row r="406" spans="24:59" ht="13.2">
      <c r="X406" s="28"/>
      <c r="AM406" s="28"/>
      <c r="BG406" s="28"/>
    </row>
    <row r="407" spans="24:59" ht="13.2">
      <c r="X407" s="28"/>
      <c r="AM407" s="28"/>
      <c r="BG407" s="28"/>
    </row>
    <row r="408" spans="24:59" ht="13.2">
      <c r="X408" s="28"/>
      <c r="AM408" s="28"/>
      <c r="BG408" s="28"/>
    </row>
    <row r="409" spans="24:59" ht="13.2">
      <c r="X409" s="28"/>
      <c r="AM409" s="28"/>
      <c r="BG409" s="28"/>
    </row>
    <row r="410" spans="24:59" ht="13.2">
      <c r="X410" s="28"/>
      <c r="AM410" s="28"/>
      <c r="BG410" s="28"/>
    </row>
    <row r="411" spans="24:59" ht="13.2">
      <c r="X411" s="28"/>
      <c r="AM411" s="28"/>
      <c r="BG411" s="28"/>
    </row>
    <row r="412" spans="24:59" ht="13.2">
      <c r="X412" s="28"/>
      <c r="AM412" s="28"/>
      <c r="BG412" s="28"/>
    </row>
    <row r="413" spans="24:59" ht="13.2">
      <c r="X413" s="28"/>
      <c r="AM413" s="28"/>
      <c r="BG413" s="28"/>
    </row>
    <row r="414" spans="24:59" ht="13.2">
      <c r="X414" s="28"/>
      <c r="AM414" s="28"/>
      <c r="BG414" s="28"/>
    </row>
    <row r="415" spans="24:59" ht="13.2">
      <c r="X415" s="28"/>
      <c r="AM415" s="28"/>
      <c r="BG415" s="28"/>
    </row>
    <row r="416" spans="24:59" ht="13.2">
      <c r="X416" s="28"/>
      <c r="AM416" s="28"/>
      <c r="BG416" s="28"/>
    </row>
    <row r="417" spans="24:59" ht="13.2">
      <c r="X417" s="28"/>
      <c r="AM417" s="28"/>
      <c r="BG417" s="28"/>
    </row>
    <row r="418" spans="24:59" ht="13.2">
      <c r="X418" s="28"/>
      <c r="AM418" s="28"/>
      <c r="BG418" s="28"/>
    </row>
    <row r="419" spans="24:59" ht="13.2">
      <c r="X419" s="28"/>
      <c r="AM419" s="28"/>
      <c r="BG419" s="28"/>
    </row>
    <row r="420" spans="24:59" ht="13.2">
      <c r="X420" s="28"/>
      <c r="AM420" s="28"/>
      <c r="BG420" s="28"/>
    </row>
    <row r="421" spans="24:59" ht="13.2">
      <c r="X421" s="28"/>
      <c r="AM421" s="28"/>
      <c r="BG421" s="28"/>
    </row>
    <row r="422" spans="24:59" ht="13.2">
      <c r="X422" s="28"/>
      <c r="AM422" s="28"/>
      <c r="BG422" s="28"/>
    </row>
    <row r="423" spans="24:59" ht="13.2">
      <c r="X423" s="28"/>
      <c r="AM423" s="28"/>
      <c r="BG423" s="28"/>
    </row>
    <row r="424" spans="24:59" ht="13.2">
      <c r="X424" s="28"/>
      <c r="AM424" s="28"/>
      <c r="BG424" s="28"/>
    </row>
    <row r="425" spans="24:59" ht="13.2">
      <c r="X425" s="28"/>
      <c r="AM425" s="28"/>
      <c r="BG425" s="28"/>
    </row>
    <row r="426" spans="24:59" ht="13.2">
      <c r="X426" s="28"/>
      <c r="AM426" s="28"/>
      <c r="BG426" s="28"/>
    </row>
    <row r="427" spans="24:59" ht="13.2">
      <c r="X427" s="28"/>
      <c r="AM427" s="28"/>
      <c r="BG427" s="28"/>
    </row>
    <row r="428" spans="24:59" ht="13.2">
      <c r="X428" s="28"/>
      <c r="AM428" s="28"/>
      <c r="BG428" s="28"/>
    </row>
    <row r="429" spans="24:59" ht="13.2">
      <c r="X429" s="28"/>
      <c r="AM429" s="28"/>
      <c r="BG429" s="28"/>
    </row>
    <row r="430" spans="24:59" ht="13.2">
      <c r="X430" s="28"/>
      <c r="AM430" s="28"/>
      <c r="BG430" s="28"/>
    </row>
    <row r="431" spans="24:59" ht="13.2">
      <c r="X431" s="28"/>
      <c r="AM431" s="28"/>
      <c r="BG431" s="28"/>
    </row>
    <row r="432" spans="24:59" ht="13.2">
      <c r="X432" s="28"/>
      <c r="AM432" s="28"/>
      <c r="BG432" s="28"/>
    </row>
    <row r="433" spans="24:59" ht="13.2">
      <c r="X433" s="28"/>
      <c r="AM433" s="28"/>
      <c r="BG433" s="28"/>
    </row>
    <row r="434" spans="24:59" ht="13.2">
      <c r="X434" s="28"/>
      <c r="AM434" s="28"/>
      <c r="BG434" s="28"/>
    </row>
    <row r="435" spans="24:59" ht="13.2">
      <c r="X435" s="28"/>
      <c r="AM435" s="28"/>
      <c r="BG435" s="28"/>
    </row>
    <row r="436" spans="24:59" ht="13.2">
      <c r="X436" s="28"/>
      <c r="AM436" s="28"/>
      <c r="BG436" s="28"/>
    </row>
    <row r="437" spans="24:59" ht="13.2">
      <c r="X437" s="28"/>
      <c r="AM437" s="28"/>
      <c r="BG437" s="28"/>
    </row>
    <row r="438" spans="24:59" ht="13.2">
      <c r="X438" s="28"/>
      <c r="AM438" s="28"/>
      <c r="BG438" s="28"/>
    </row>
    <row r="439" spans="24:59" ht="13.2">
      <c r="X439" s="28"/>
      <c r="AM439" s="28"/>
      <c r="BG439" s="28"/>
    </row>
    <row r="440" spans="24:59" ht="13.2">
      <c r="X440" s="28"/>
      <c r="AM440" s="28"/>
      <c r="BG440" s="28"/>
    </row>
    <row r="441" spans="24:59" ht="13.2">
      <c r="X441" s="28"/>
      <c r="AM441" s="28"/>
      <c r="BG441" s="28"/>
    </row>
    <row r="442" spans="24:59" ht="13.2">
      <c r="X442" s="28"/>
      <c r="AM442" s="28"/>
      <c r="BG442" s="28"/>
    </row>
    <row r="443" spans="24:59" ht="13.2">
      <c r="X443" s="28"/>
      <c r="AM443" s="28"/>
      <c r="BG443" s="28"/>
    </row>
    <row r="444" spans="24:59" ht="13.2">
      <c r="X444" s="28"/>
      <c r="AM444" s="28"/>
      <c r="BG444" s="28"/>
    </row>
    <row r="445" spans="24:59" ht="13.2">
      <c r="X445" s="28"/>
      <c r="AM445" s="28"/>
      <c r="BG445" s="28"/>
    </row>
    <row r="446" spans="24:59" ht="13.2">
      <c r="X446" s="28"/>
      <c r="AM446" s="28"/>
      <c r="BG446" s="28"/>
    </row>
    <row r="447" spans="24:59" ht="13.2">
      <c r="X447" s="28"/>
      <c r="AM447" s="28"/>
      <c r="BG447" s="28"/>
    </row>
    <row r="448" spans="24:59" ht="13.2">
      <c r="X448" s="28"/>
      <c r="AM448" s="28"/>
      <c r="BG448" s="28"/>
    </row>
    <row r="449" spans="24:59" ht="13.2">
      <c r="X449" s="28"/>
      <c r="AM449" s="28"/>
      <c r="BG449" s="28"/>
    </row>
    <row r="450" spans="24:59" ht="13.2">
      <c r="X450" s="28"/>
      <c r="AM450" s="28"/>
      <c r="BG450" s="28"/>
    </row>
    <row r="451" spans="24:59" ht="13.2">
      <c r="X451" s="28"/>
      <c r="AM451" s="28"/>
      <c r="BG451" s="28"/>
    </row>
    <row r="452" spans="24:59" ht="13.2">
      <c r="X452" s="28"/>
      <c r="AM452" s="28"/>
      <c r="BG452" s="28"/>
    </row>
    <row r="453" spans="24:59" ht="13.2">
      <c r="X453" s="28"/>
      <c r="AM453" s="28"/>
      <c r="BG453" s="28"/>
    </row>
    <row r="454" spans="24:59" ht="13.2">
      <c r="X454" s="28"/>
      <c r="AM454" s="28"/>
      <c r="BG454" s="28"/>
    </row>
    <row r="455" spans="24:59" ht="13.2">
      <c r="X455" s="28"/>
      <c r="AM455" s="28"/>
      <c r="BG455" s="28"/>
    </row>
    <row r="456" spans="24:59" ht="13.2">
      <c r="X456" s="28"/>
      <c r="AM456" s="28"/>
      <c r="BG456" s="28"/>
    </row>
    <row r="457" spans="24:59" ht="13.2">
      <c r="X457" s="28"/>
      <c r="AM457" s="28"/>
      <c r="BG457" s="28"/>
    </row>
    <row r="458" spans="24:59" ht="13.2">
      <c r="X458" s="28"/>
      <c r="AM458" s="28"/>
      <c r="BG458" s="28"/>
    </row>
    <row r="459" spans="24:59" ht="13.2">
      <c r="X459" s="28"/>
      <c r="AM459" s="28"/>
      <c r="BG459" s="28"/>
    </row>
    <row r="460" spans="24:59" ht="13.2">
      <c r="X460" s="28"/>
      <c r="AM460" s="28"/>
      <c r="BG460" s="28"/>
    </row>
    <row r="461" spans="24:59" ht="13.2">
      <c r="X461" s="28"/>
      <c r="AM461" s="28"/>
      <c r="BG461" s="28"/>
    </row>
    <row r="462" spans="24:59" ht="13.2">
      <c r="X462" s="28"/>
      <c r="AM462" s="28"/>
      <c r="BG462" s="28"/>
    </row>
    <row r="463" spans="24:59" ht="13.2">
      <c r="X463" s="28"/>
      <c r="AM463" s="28"/>
      <c r="BG463" s="28"/>
    </row>
    <row r="464" spans="24:59" ht="13.2">
      <c r="X464" s="28"/>
      <c r="AM464" s="28"/>
      <c r="BG464" s="28"/>
    </row>
    <row r="465" spans="24:59" ht="13.2">
      <c r="X465" s="28"/>
      <c r="AM465" s="28"/>
      <c r="BG465" s="28"/>
    </row>
    <row r="466" spans="24:59" ht="13.2">
      <c r="X466" s="28"/>
      <c r="AM466" s="28"/>
      <c r="BG466" s="28"/>
    </row>
    <row r="467" spans="24:59" ht="13.2">
      <c r="X467" s="28"/>
      <c r="AM467" s="28"/>
      <c r="BG467" s="28"/>
    </row>
    <row r="468" spans="24:59" ht="13.2">
      <c r="X468" s="28"/>
      <c r="AM468" s="28"/>
      <c r="BG468" s="28"/>
    </row>
    <row r="469" spans="24:59" ht="13.2">
      <c r="X469" s="28"/>
      <c r="AM469" s="28"/>
      <c r="BG469" s="28"/>
    </row>
    <row r="470" spans="24:59" ht="13.2">
      <c r="X470" s="28"/>
      <c r="AM470" s="28"/>
      <c r="BG470" s="28"/>
    </row>
    <row r="471" spans="24:59" ht="13.2">
      <c r="X471" s="28"/>
      <c r="AM471" s="28"/>
      <c r="BG471" s="28"/>
    </row>
    <row r="472" spans="24:59" ht="13.2">
      <c r="X472" s="28"/>
      <c r="AM472" s="28"/>
      <c r="BG472" s="28"/>
    </row>
    <row r="473" spans="24:59" ht="13.2">
      <c r="X473" s="28"/>
      <c r="AM473" s="28"/>
      <c r="BG473" s="28"/>
    </row>
    <row r="474" spans="24:59" ht="13.2">
      <c r="X474" s="28"/>
      <c r="AM474" s="28"/>
      <c r="BG474" s="28"/>
    </row>
    <row r="475" spans="24:59" ht="13.2">
      <c r="X475" s="28"/>
      <c r="AM475" s="28"/>
      <c r="BG475" s="28"/>
    </row>
    <row r="476" spans="24:59" ht="13.2">
      <c r="X476" s="28"/>
      <c r="AM476" s="28"/>
      <c r="BG476" s="28"/>
    </row>
    <row r="477" spans="24:59" ht="13.2">
      <c r="X477" s="28"/>
      <c r="AM477" s="28"/>
      <c r="BG477" s="28"/>
    </row>
    <row r="478" spans="24:59" ht="13.2">
      <c r="X478" s="28"/>
      <c r="AM478" s="28"/>
      <c r="BG478" s="28"/>
    </row>
    <row r="479" spans="24:59" ht="13.2">
      <c r="X479" s="28"/>
      <c r="AM479" s="28"/>
      <c r="BG479" s="28"/>
    </row>
    <row r="480" spans="24:59" ht="13.2">
      <c r="X480" s="28"/>
      <c r="AM480" s="28"/>
      <c r="BG480" s="28"/>
    </row>
    <row r="481" spans="24:59" ht="13.2">
      <c r="X481" s="28"/>
      <c r="AM481" s="28"/>
      <c r="BG481" s="28"/>
    </row>
    <row r="482" spans="24:59" ht="13.2">
      <c r="X482" s="28"/>
      <c r="AM482" s="28"/>
      <c r="BG482" s="28"/>
    </row>
    <row r="483" spans="24:59" ht="13.2">
      <c r="X483" s="28"/>
      <c r="AM483" s="28"/>
      <c r="BG483" s="28"/>
    </row>
    <row r="484" spans="24:59" ht="13.2">
      <c r="X484" s="28"/>
      <c r="AM484" s="28"/>
      <c r="BG484" s="28"/>
    </row>
    <row r="485" spans="24:59" ht="13.2">
      <c r="X485" s="28"/>
      <c r="AM485" s="28"/>
      <c r="BG485" s="28"/>
    </row>
    <row r="486" spans="24:59" ht="13.2">
      <c r="X486" s="28"/>
      <c r="AM486" s="28"/>
      <c r="BG486" s="28"/>
    </row>
    <row r="487" spans="24:59" ht="13.2">
      <c r="X487" s="28"/>
      <c r="AM487" s="28"/>
      <c r="BG487" s="28"/>
    </row>
    <row r="488" spans="24:59" ht="13.2">
      <c r="X488" s="28"/>
      <c r="AM488" s="28"/>
      <c r="BG488" s="28"/>
    </row>
    <row r="489" spans="24:59" ht="13.2">
      <c r="X489" s="28"/>
      <c r="AM489" s="28"/>
      <c r="BG489" s="28"/>
    </row>
    <row r="490" spans="24:59" ht="13.2">
      <c r="X490" s="28"/>
      <c r="AM490" s="28"/>
      <c r="BG490" s="28"/>
    </row>
    <row r="491" spans="24:59" ht="13.2">
      <c r="X491" s="28"/>
      <c r="AM491" s="28"/>
      <c r="BG491" s="28"/>
    </row>
    <row r="492" spans="24:59" ht="13.2">
      <c r="X492" s="28"/>
      <c r="AM492" s="28"/>
      <c r="BG492" s="28"/>
    </row>
    <row r="493" spans="24:59" ht="13.2">
      <c r="X493" s="28"/>
      <c r="AM493" s="28"/>
      <c r="BG493" s="28"/>
    </row>
    <row r="494" spans="24:59" ht="13.2">
      <c r="X494" s="28"/>
      <c r="AM494" s="28"/>
      <c r="BG494" s="28"/>
    </row>
    <row r="495" spans="24:59" ht="13.2">
      <c r="X495" s="28"/>
      <c r="AM495" s="28"/>
      <c r="BG495" s="28"/>
    </row>
    <row r="496" spans="24:59" ht="13.2">
      <c r="X496" s="28"/>
      <c r="AM496" s="28"/>
      <c r="BG496" s="28"/>
    </row>
    <row r="497" spans="24:59" ht="13.2">
      <c r="X497" s="28"/>
      <c r="AM497" s="28"/>
      <c r="BG497" s="28"/>
    </row>
    <row r="498" spans="24:59" ht="13.2">
      <c r="X498" s="28"/>
      <c r="AM498" s="28"/>
      <c r="BG498" s="28"/>
    </row>
    <row r="499" spans="24:59" ht="13.2">
      <c r="X499" s="28"/>
      <c r="AM499" s="28"/>
      <c r="BG499" s="28"/>
    </row>
    <row r="500" spans="24:59" ht="13.2">
      <c r="X500" s="28"/>
      <c r="AM500" s="28"/>
      <c r="BG500" s="28"/>
    </row>
    <row r="501" spans="24:59" ht="13.2">
      <c r="X501" s="28"/>
      <c r="AM501" s="28"/>
      <c r="BG501" s="28"/>
    </row>
    <row r="502" spans="24:59" ht="13.2">
      <c r="X502" s="28"/>
      <c r="AM502" s="28"/>
      <c r="BG502" s="28"/>
    </row>
    <row r="503" spans="24:59" ht="13.2">
      <c r="X503" s="28"/>
      <c r="AM503" s="28"/>
      <c r="BG503" s="28"/>
    </row>
    <row r="504" spans="24:59" ht="13.2">
      <c r="X504" s="28"/>
      <c r="AM504" s="28"/>
      <c r="BG504" s="28"/>
    </row>
    <row r="505" spans="24:59" ht="13.2">
      <c r="X505" s="28"/>
      <c r="AM505" s="28"/>
      <c r="BG505" s="28"/>
    </row>
    <row r="506" spans="24:59" ht="13.2">
      <c r="X506" s="28"/>
      <c r="AM506" s="28"/>
      <c r="BG506" s="28"/>
    </row>
    <row r="507" spans="24:59" ht="13.2">
      <c r="X507" s="28"/>
      <c r="AM507" s="28"/>
      <c r="BG507" s="28"/>
    </row>
    <row r="508" spans="24:59" ht="13.2">
      <c r="X508" s="28"/>
      <c r="AM508" s="28"/>
      <c r="BG508" s="28"/>
    </row>
    <row r="509" spans="24:59" ht="13.2">
      <c r="X509" s="28"/>
      <c r="AM509" s="28"/>
      <c r="BG509" s="28"/>
    </row>
    <row r="510" spans="24:59" ht="13.2">
      <c r="X510" s="28"/>
      <c r="AM510" s="28"/>
      <c r="BG510" s="28"/>
    </row>
    <row r="511" spans="24:59" ht="13.2">
      <c r="X511" s="28"/>
      <c r="AM511" s="28"/>
      <c r="BG511" s="28"/>
    </row>
    <row r="512" spans="24:59" ht="13.2">
      <c r="X512" s="28"/>
      <c r="AM512" s="28"/>
      <c r="BG512" s="28"/>
    </row>
    <row r="513" spans="24:59" ht="13.2">
      <c r="X513" s="28"/>
      <c r="AM513" s="28"/>
      <c r="BG513" s="28"/>
    </row>
    <row r="514" spans="24:59" ht="13.2">
      <c r="X514" s="28"/>
      <c r="AM514" s="28"/>
      <c r="BG514" s="28"/>
    </row>
    <row r="515" spans="24:59" ht="13.2">
      <c r="X515" s="28"/>
      <c r="AM515" s="28"/>
      <c r="BG515" s="28"/>
    </row>
    <row r="516" spans="24:59" ht="13.2">
      <c r="X516" s="28"/>
      <c r="AM516" s="28"/>
      <c r="BG516" s="28"/>
    </row>
    <row r="517" spans="24:59" ht="13.2">
      <c r="X517" s="28"/>
      <c r="AM517" s="28"/>
      <c r="BG517" s="28"/>
    </row>
    <row r="518" spans="24:59" ht="13.2">
      <c r="X518" s="28"/>
      <c r="AM518" s="28"/>
      <c r="BG518" s="28"/>
    </row>
    <row r="519" spans="24:59" ht="13.2">
      <c r="X519" s="28"/>
      <c r="AM519" s="28"/>
      <c r="BG519" s="28"/>
    </row>
    <row r="520" spans="24:59" ht="13.2">
      <c r="X520" s="28"/>
      <c r="AM520" s="28"/>
      <c r="BG520" s="28"/>
    </row>
    <row r="521" spans="24:59" ht="13.2">
      <c r="X521" s="28"/>
      <c r="AM521" s="28"/>
      <c r="BG521" s="28"/>
    </row>
    <row r="522" spans="24:59" ht="13.2">
      <c r="X522" s="28"/>
      <c r="AM522" s="28"/>
      <c r="BG522" s="28"/>
    </row>
    <row r="523" spans="24:59" ht="13.2">
      <c r="X523" s="28"/>
      <c r="AM523" s="28"/>
      <c r="BG523" s="28"/>
    </row>
    <row r="524" spans="24:59" ht="13.2">
      <c r="X524" s="28"/>
      <c r="AM524" s="28"/>
      <c r="BG524" s="28"/>
    </row>
    <row r="525" spans="24:59" ht="13.2">
      <c r="X525" s="28"/>
      <c r="AM525" s="28"/>
      <c r="BG525" s="28"/>
    </row>
    <row r="526" spans="24:59" ht="13.2">
      <c r="X526" s="28"/>
      <c r="AM526" s="28"/>
      <c r="BG526" s="28"/>
    </row>
    <row r="527" spans="24:59" ht="13.2">
      <c r="X527" s="28"/>
      <c r="AM527" s="28"/>
      <c r="BG527" s="28"/>
    </row>
    <row r="528" spans="24:59" ht="13.2">
      <c r="X528" s="28"/>
      <c r="AM528" s="28"/>
      <c r="BG528" s="28"/>
    </row>
    <row r="529" spans="24:59" ht="13.2">
      <c r="X529" s="28"/>
      <c r="AM529" s="28"/>
      <c r="BG529" s="28"/>
    </row>
    <row r="530" spans="24:59" ht="13.2">
      <c r="X530" s="28"/>
      <c r="AM530" s="28"/>
      <c r="BG530" s="28"/>
    </row>
    <row r="531" spans="24:59" ht="13.2">
      <c r="X531" s="28"/>
      <c r="AM531" s="28"/>
      <c r="BG531" s="28"/>
    </row>
    <row r="532" spans="24:59" ht="13.2">
      <c r="X532" s="28"/>
      <c r="AM532" s="28"/>
      <c r="BG532" s="28"/>
    </row>
    <row r="533" spans="24:59" ht="13.2">
      <c r="X533" s="28"/>
      <c r="AM533" s="28"/>
      <c r="BG533" s="28"/>
    </row>
    <row r="534" spans="24:59" ht="13.2">
      <c r="X534" s="28"/>
      <c r="AM534" s="28"/>
      <c r="BG534" s="28"/>
    </row>
    <row r="535" spans="24:59" ht="13.2">
      <c r="X535" s="28"/>
      <c r="AM535" s="28"/>
      <c r="BG535" s="28"/>
    </row>
    <row r="536" spans="24:59" ht="13.2">
      <c r="X536" s="28"/>
      <c r="AM536" s="28"/>
      <c r="BG536" s="28"/>
    </row>
    <row r="537" spans="24:59" ht="13.2">
      <c r="X537" s="28"/>
      <c r="AM537" s="28"/>
      <c r="BG537" s="28"/>
    </row>
    <row r="538" spans="24:59" ht="13.2">
      <c r="X538" s="28"/>
      <c r="AM538" s="28"/>
      <c r="BG538" s="28"/>
    </row>
    <row r="539" spans="24:59" ht="13.2">
      <c r="X539" s="28"/>
      <c r="AM539" s="28"/>
      <c r="BG539" s="28"/>
    </row>
    <row r="540" spans="24:59" ht="13.2">
      <c r="X540" s="28"/>
      <c r="AM540" s="28"/>
      <c r="BG540" s="28"/>
    </row>
    <row r="541" spans="24:59" ht="13.2">
      <c r="X541" s="28"/>
      <c r="AM541" s="28"/>
      <c r="BG541" s="28"/>
    </row>
    <row r="542" spans="24:59" ht="13.2">
      <c r="X542" s="28"/>
      <c r="AM542" s="28"/>
      <c r="BG542" s="28"/>
    </row>
    <row r="543" spans="24:59" ht="13.2">
      <c r="X543" s="28"/>
      <c r="AM543" s="28"/>
      <c r="BG543" s="28"/>
    </row>
    <row r="544" spans="24:59" ht="13.2">
      <c r="X544" s="28"/>
      <c r="AM544" s="28"/>
      <c r="BG544" s="28"/>
    </row>
    <row r="545" spans="24:59" ht="13.2">
      <c r="X545" s="28"/>
      <c r="AM545" s="28"/>
      <c r="BG545" s="28"/>
    </row>
    <row r="546" spans="24:59" ht="13.2">
      <c r="X546" s="28"/>
      <c r="AM546" s="28"/>
      <c r="BG546" s="28"/>
    </row>
    <row r="547" spans="24:59" ht="13.2">
      <c r="X547" s="28"/>
      <c r="AM547" s="28"/>
      <c r="BG547" s="28"/>
    </row>
    <row r="548" spans="24:59" ht="13.2">
      <c r="X548" s="28"/>
      <c r="AM548" s="28"/>
      <c r="BG548" s="28"/>
    </row>
    <row r="549" spans="24:59" ht="13.2">
      <c r="X549" s="28"/>
      <c r="AM549" s="28"/>
      <c r="BG549" s="28"/>
    </row>
    <row r="550" spans="24:59" ht="13.2">
      <c r="X550" s="28"/>
      <c r="AM550" s="28"/>
      <c r="BG550" s="28"/>
    </row>
    <row r="551" spans="24:59" ht="13.2">
      <c r="X551" s="28"/>
      <c r="AM551" s="28"/>
      <c r="BG551" s="28"/>
    </row>
    <row r="552" spans="24:59" ht="13.2">
      <c r="X552" s="28"/>
      <c r="AM552" s="28"/>
      <c r="BG552" s="28"/>
    </row>
    <row r="553" spans="24:59" ht="13.2">
      <c r="X553" s="28"/>
      <c r="AM553" s="28"/>
      <c r="BG553" s="28"/>
    </row>
    <row r="554" spans="24:59" ht="13.2">
      <c r="X554" s="28"/>
      <c r="AM554" s="28"/>
      <c r="BG554" s="28"/>
    </row>
    <row r="555" spans="24:59" ht="13.2">
      <c r="X555" s="28"/>
      <c r="AM555" s="28"/>
      <c r="BG555" s="28"/>
    </row>
    <row r="556" spans="24:59" ht="13.2">
      <c r="X556" s="28"/>
      <c r="AM556" s="28"/>
      <c r="BG556" s="28"/>
    </row>
    <row r="557" spans="24:59" ht="13.2">
      <c r="X557" s="28"/>
      <c r="AM557" s="28"/>
      <c r="BG557" s="28"/>
    </row>
    <row r="558" spans="24:59" ht="13.2">
      <c r="X558" s="28"/>
      <c r="AM558" s="28"/>
      <c r="BG558" s="28"/>
    </row>
    <row r="559" spans="24:59" ht="13.2">
      <c r="X559" s="28"/>
      <c r="AM559" s="28"/>
      <c r="BG559" s="28"/>
    </row>
    <row r="560" spans="24:59" ht="13.2">
      <c r="X560" s="28"/>
      <c r="AM560" s="28"/>
      <c r="BG560" s="28"/>
    </row>
    <row r="561" spans="24:59" ht="13.2">
      <c r="X561" s="28"/>
      <c r="AM561" s="28"/>
      <c r="BG561" s="28"/>
    </row>
    <row r="562" spans="24:59" ht="13.2">
      <c r="X562" s="28"/>
      <c r="AM562" s="28"/>
      <c r="BG562" s="28"/>
    </row>
    <row r="563" spans="24:59" ht="13.2">
      <c r="X563" s="28"/>
      <c r="AM563" s="28"/>
      <c r="BG563" s="28"/>
    </row>
    <row r="564" spans="24:59" ht="13.2">
      <c r="X564" s="28"/>
      <c r="AM564" s="28"/>
      <c r="BG564" s="28"/>
    </row>
    <row r="565" spans="24:59" ht="13.2">
      <c r="X565" s="28"/>
      <c r="AM565" s="28"/>
      <c r="BG565" s="28"/>
    </row>
    <row r="566" spans="24:59" ht="13.2">
      <c r="X566" s="28"/>
      <c r="AM566" s="28"/>
      <c r="BG566" s="28"/>
    </row>
    <row r="567" spans="24:59" ht="13.2">
      <c r="X567" s="28"/>
      <c r="AM567" s="28"/>
      <c r="BG567" s="28"/>
    </row>
    <row r="568" spans="24:59" ht="13.2">
      <c r="X568" s="28"/>
      <c r="AM568" s="28"/>
      <c r="BG568" s="28"/>
    </row>
    <row r="569" spans="24:59" ht="13.2">
      <c r="X569" s="28"/>
      <c r="AM569" s="28"/>
      <c r="BG569" s="28"/>
    </row>
    <row r="570" spans="24:59" ht="13.2">
      <c r="X570" s="28"/>
      <c r="AM570" s="28"/>
      <c r="BG570" s="28"/>
    </row>
    <row r="571" spans="24:59" ht="13.2">
      <c r="X571" s="28"/>
      <c r="AM571" s="28"/>
      <c r="BG571" s="28"/>
    </row>
    <row r="572" spans="24:59" ht="13.2">
      <c r="X572" s="28"/>
      <c r="AM572" s="28"/>
      <c r="BG572" s="28"/>
    </row>
    <row r="573" spans="24:59" ht="13.2">
      <c r="X573" s="28"/>
      <c r="AM573" s="28"/>
      <c r="BG573" s="28"/>
    </row>
    <row r="574" spans="24:59" ht="13.2">
      <c r="X574" s="28"/>
      <c r="AM574" s="28"/>
      <c r="BG574" s="28"/>
    </row>
    <row r="575" spans="24:59" ht="13.2">
      <c r="X575" s="28"/>
      <c r="AM575" s="28"/>
      <c r="BG575" s="28"/>
    </row>
    <row r="576" spans="24:59" ht="13.2">
      <c r="X576" s="28"/>
      <c r="AM576" s="28"/>
      <c r="BG576" s="28"/>
    </row>
    <row r="577" spans="24:59" ht="13.2">
      <c r="X577" s="28"/>
      <c r="AM577" s="28"/>
      <c r="BG577" s="28"/>
    </row>
    <row r="578" spans="24:59" ht="13.2">
      <c r="X578" s="28"/>
      <c r="AM578" s="28"/>
      <c r="BG578" s="28"/>
    </row>
    <row r="579" spans="24:59" ht="13.2">
      <c r="X579" s="28"/>
      <c r="AM579" s="28"/>
      <c r="BG579" s="28"/>
    </row>
    <row r="580" spans="24:59" ht="13.2">
      <c r="X580" s="28"/>
      <c r="AM580" s="28"/>
      <c r="BG580" s="28"/>
    </row>
    <row r="581" spans="24:59" ht="13.2">
      <c r="X581" s="28"/>
      <c r="AM581" s="28"/>
      <c r="BG581" s="28"/>
    </row>
    <row r="582" spans="24:59" ht="13.2">
      <c r="X582" s="28"/>
      <c r="AM582" s="28"/>
      <c r="BG582" s="28"/>
    </row>
    <row r="583" spans="24:59" ht="13.2">
      <c r="X583" s="28"/>
      <c r="AM583" s="28"/>
      <c r="BG583" s="28"/>
    </row>
    <row r="584" spans="24:59" ht="13.2">
      <c r="X584" s="28"/>
      <c r="AM584" s="28"/>
      <c r="BG584" s="28"/>
    </row>
    <row r="585" spans="24:59" ht="13.2">
      <c r="X585" s="28"/>
      <c r="AM585" s="28"/>
      <c r="BG585" s="28"/>
    </row>
    <row r="586" spans="24:59" ht="13.2">
      <c r="X586" s="28"/>
      <c r="AM586" s="28"/>
      <c r="BG586" s="28"/>
    </row>
    <row r="587" spans="24:59" ht="13.2">
      <c r="X587" s="28"/>
      <c r="AM587" s="28"/>
      <c r="BG587" s="28"/>
    </row>
    <row r="588" spans="24:59" ht="13.2">
      <c r="X588" s="28"/>
      <c r="AM588" s="28"/>
      <c r="BG588" s="28"/>
    </row>
    <row r="589" spans="24:59" ht="13.2">
      <c r="X589" s="28"/>
      <c r="AM589" s="28"/>
      <c r="BG589" s="28"/>
    </row>
    <row r="590" spans="24:59" ht="13.2">
      <c r="X590" s="28"/>
      <c r="AM590" s="28"/>
      <c r="BG590" s="28"/>
    </row>
    <row r="591" spans="24:59" ht="13.2">
      <c r="X591" s="28"/>
      <c r="AM591" s="28"/>
      <c r="BG591" s="28"/>
    </row>
    <row r="592" spans="24:59" ht="13.2">
      <c r="X592" s="28"/>
      <c r="AM592" s="28"/>
      <c r="BG592" s="28"/>
    </row>
    <row r="593" spans="24:59" ht="13.2">
      <c r="X593" s="28"/>
      <c r="AM593" s="28"/>
      <c r="BG593" s="28"/>
    </row>
    <row r="594" spans="24:59" ht="13.2">
      <c r="X594" s="28"/>
      <c r="AM594" s="28"/>
      <c r="BG594" s="28"/>
    </row>
    <row r="595" spans="24:59" ht="13.2">
      <c r="X595" s="28"/>
      <c r="AM595" s="28"/>
      <c r="BG595" s="28"/>
    </row>
    <row r="596" spans="24:59" ht="13.2">
      <c r="X596" s="28"/>
      <c r="AM596" s="28"/>
      <c r="BG596" s="28"/>
    </row>
    <row r="597" spans="24:59" ht="13.2">
      <c r="X597" s="28"/>
      <c r="AM597" s="28"/>
      <c r="BG597" s="28"/>
    </row>
    <row r="598" spans="24:59" ht="13.2">
      <c r="X598" s="28"/>
      <c r="AM598" s="28"/>
      <c r="BG598" s="28"/>
    </row>
    <row r="599" spans="24:59" ht="13.2">
      <c r="X599" s="28"/>
      <c r="AM599" s="28"/>
      <c r="BG599" s="28"/>
    </row>
    <row r="600" spans="24:59" ht="13.2">
      <c r="X600" s="28"/>
      <c r="AM600" s="28"/>
      <c r="BG600" s="28"/>
    </row>
    <row r="601" spans="24:59" ht="13.2">
      <c r="X601" s="28"/>
      <c r="AM601" s="28"/>
      <c r="BG601" s="28"/>
    </row>
    <row r="602" spans="24:59" ht="13.2">
      <c r="X602" s="28"/>
      <c r="AM602" s="28"/>
      <c r="BG602" s="28"/>
    </row>
    <row r="603" spans="24:59" ht="13.2">
      <c r="X603" s="28"/>
      <c r="AM603" s="28"/>
      <c r="BG603" s="28"/>
    </row>
    <row r="604" spans="24:59" ht="13.2">
      <c r="X604" s="28"/>
      <c r="AM604" s="28"/>
      <c r="BG604" s="28"/>
    </row>
    <row r="605" spans="24:59" ht="13.2">
      <c r="X605" s="28"/>
      <c r="AM605" s="28"/>
      <c r="BG605" s="28"/>
    </row>
    <row r="606" spans="24:59" ht="13.2">
      <c r="X606" s="28"/>
      <c r="AM606" s="28"/>
      <c r="BG606" s="28"/>
    </row>
    <row r="607" spans="24:59" ht="13.2">
      <c r="X607" s="28"/>
      <c r="AM607" s="28"/>
      <c r="BG607" s="28"/>
    </row>
    <row r="608" spans="24:59" ht="13.2">
      <c r="X608" s="28"/>
      <c r="AM608" s="28"/>
      <c r="BG608" s="28"/>
    </row>
    <row r="609" spans="24:59" ht="13.2">
      <c r="X609" s="28"/>
      <c r="AM609" s="28"/>
      <c r="BG609" s="28"/>
    </row>
    <row r="610" spans="24:59" ht="13.2">
      <c r="X610" s="28"/>
      <c r="AM610" s="28"/>
      <c r="BG610" s="28"/>
    </row>
    <row r="611" spans="24:59" ht="13.2">
      <c r="X611" s="28"/>
      <c r="AM611" s="28"/>
      <c r="BG611" s="28"/>
    </row>
    <row r="612" spans="24:59" ht="13.2">
      <c r="X612" s="28"/>
      <c r="AM612" s="28"/>
      <c r="BG612" s="28"/>
    </row>
    <row r="613" spans="24:59" ht="13.2">
      <c r="X613" s="28"/>
      <c r="AM613" s="28"/>
      <c r="BG613" s="28"/>
    </row>
    <row r="614" spans="24:59" ht="13.2">
      <c r="X614" s="28"/>
      <c r="AM614" s="28"/>
      <c r="BG614" s="28"/>
    </row>
    <row r="615" spans="24:59" ht="13.2">
      <c r="X615" s="28"/>
      <c r="AM615" s="28"/>
      <c r="BG615" s="28"/>
    </row>
    <row r="616" spans="24:59" ht="13.2">
      <c r="X616" s="28"/>
      <c r="AM616" s="28"/>
      <c r="BG616" s="28"/>
    </row>
    <row r="617" spans="24:59" ht="13.2">
      <c r="X617" s="28"/>
      <c r="AM617" s="28"/>
      <c r="BG617" s="28"/>
    </row>
    <row r="618" spans="24:59" ht="13.2">
      <c r="X618" s="28"/>
      <c r="AM618" s="28"/>
      <c r="BG618" s="28"/>
    </row>
    <row r="619" spans="24:59" ht="13.2">
      <c r="X619" s="28"/>
      <c r="AM619" s="28"/>
      <c r="BG619" s="28"/>
    </row>
    <row r="620" spans="24:59" ht="13.2">
      <c r="X620" s="28"/>
      <c r="AM620" s="28"/>
      <c r="BG620" s="28"/>
    </row>
    <row r="621" spans="24:59" ht="13.2">
      <c r="X621" s="28"/>
      <c r="AM621" s="28"/>
      <c r="BG621" s="28"/>
    </row>
    <row r="622" spans="24:59" ht="13.2">
      <c r="X622" s="28"/>
      <c r="AM622" s="28"/>
      <c r="BG622" s="28"/>
    </row>
    <row r="623" spans="24:59" ht="13.2">
      <c r="X623" s="28"/>
      <c r="AM623" s="28"/>
      <c r="BG623" s="28"/>
    </row>
    <row r="624" spans="24:59" ht="13.2">
      <c r="X624" s="28"/>
      <c r="AM624" s="28"/>
      <c r="BG624" s="28"/>
    </row>
    <row r="625" spans="24:59" ht="13.2">
      <c r="X625" s="28"/>
      <c r="AM625" s="28"/>
      <c r="BG625" s="28"/>
    </row>
    <row r="626" spans="24:59" ht="13.2">
      <c r="X626" s="28"/>
      <c r="AM626" s="28"/>
      <c r="BG626" s="28"/>
    </row>
    <row r="627" spans="24:59" ht="13.2">
      <c r="X627" s="28"/>
      <c r="AM627" s="28"/>
      <c r="BG627" s="28"/>
    </row>
    <row r="628" spans="24:59" ht="13.2">
      <c r="X628" s="28"/>
      <c r="AM628" s="28"/>
      <c r="BG628" s="28"/>
    </row>
    <row r="629" spans="24:59" ht="13.2">
      <c r="X629" s="28"/>
      <c r="AM629" s="28"/>
      <c r="BG629" s="28"/>
    </row>
    <row r="630" spans="24:59" ht="13.2">
      <c r="X630" s="28"/>
      <c r="AM630" s="28"/>
      <c r="BG630" s="28"/>
    </row>
    <row r="631" spans="24:59" ht="13.2">
      <c r="X631" s="28"/>
      <c r="AM631" s="28"/>
      <c r="BG631" s="28"/>
    </row>
    <row r="632" spans="24:59" ht="13.2">
      <c r="X632" s="28"/>
      <c r="AM632" s="28"/>
      <c r="BG632" s="28"/>
    </row>
    <row r="633" spans="24:59" ht="13.2">
      <c r="X633" s="28"/>
      <c r="AM633" s="28"/>
      <c r="BG633" s="28"/>
    </row>
    <row r="634" spans="24:59" ht="13.2">
      <c r="X634" s="28"/>
      <c r="AM634" s="28"/>
      <c r="BG634" s="28"/>
    </row>
    <row r="635" spans="24:59" ht="13.2">
      <c r="X635" s="28"/>
      <c r="AM635" s="28"/>
      <c r="BG635" s="28"/>
    </row>
    <row r="636" spans="24:59" ht="13.2">
      <c r="X636" s="28"/>
      <c r="AM636" s="28"/>
      <c r="BG636" s="28"/>
    </row>
    <row r="637" spans="24:59" ht="13.2">
      <c r="X637" s="28"/>
      <c r="AM637" s="28"/>
      <c r="BG637" s="28"/>
    </row>
    <row r="638" spans="24:59" ht="13.2">
      <c r="X638" s="28"/>
      <c r="AM638" s="28"/>
      <c r="BG638" s="28"/>
    </row>
    <row r="639" spans="24:59" ht="13.2">
      <c r="X639" s="28"/>
      <c r="AM639" s="28"/>
      <c r="BG639" s="28"/>
    </row>
    <row r="640" spans="24:59" ht="13.2">
      <c r="X640" s="28"/>
      <c r="AM640" s="28"/>
      <c r="BG640" s="28"/>
    </row>
    <row r="641" spans="24:59" ht="13.2">
      <c r="X641" s="28"/>
      <c r="AM641" s="28"/>
      <c r="BG641" s="28"/>
    </row>
    <row r="642" spans="24:59" ht="13.2">
      <c r="X642" s="28"/>
      <c r="AM642" s="28"/>
      <c r="BG642" s="28"/>
    </row>
    <row r="643" spans="24:59" ht="13.2">
      <c r="X643" s="28"/>
      <c r="AM643" s="28"/>
      <c r="BG643" s="28"/>
    </row>
    <row r="644" spans="24:59" ht="13.2">
      <c r="X644" s="28"/>
      <c r="AM644" s="28"/>
      <c r="BG644" s="28"/>
    </row>
    <row r="645" spans="24:59" ht="13.2">
      <c r="X645" s="28"/>
      <c r="AM645" s="28"/>
      <c r="BG645" s="28"/>
    </row>
    <row r="646" spans="24:59" ht="13.2">
      <c r="X646" s="28"/>
      <c r="AM646" s="28"/>
      <c r="BG646" s="28"/>
    </row>
    <row r="647" spans="24:59" ht="13.2">
      <c r="X647" s="28"/>
      <c r="AM647" s="28"/>
      <c r="BG647" s="28"/>
    </row>
    <row r="648" spans="24:59" ht="13.2">
      <c r="X648" s="28"/>
      <c r="AM648" s="28"/>
      <c r="BG648" s="28"/>
    </row>
    <row r="649" spans="24:59" ht="13.2">
      <c r="X649" s="28"/>
      <c r="AM649" s="28"/>
      <c r="BG649" s="28"/>
    </row>
    <row r="650" spans="24:59" ht="13.2">
      <c r="X650" s="28"/>
      <c r="AM650" s="28"/>
      <c r="BG650" s="28"/>
    </row>
    <row r="651" spans="24:59" ht="13.2">
      <c r="X651" s="28"/>
      <c r="AM651" s="28"/>
      <c r="BG651" s="28"/>
    </row>
    <row r="652" spans="24:59" ht="13.2">
      <c r="X652" s="28"/>
      <c r="AM652" s="28"/>
      <c r="BG652" s="28"/>
    </row>
    <row r="653" spans="24:59" ht="13.2">
      <c r="X653" s="28"/>
      <c r="AM653" s="28"/>
      <c r="BG653" s="28"/>
    </row>
    <row r="654" spans="24:59" ht="13.2">
      <c r="X654" s="28"/>
      <c r="AM654" s="28"/>
      <c r="BG654" s="28"/>
    </row>
    <row r="655" spans="24:59" ht="13.2">
      <c r="X655" s="28"/>
      <c r="AM655" s="28"/>
      <c r="BG655" s="28"/>
    </row>
    <row r="656" spans="24:59" ht="13.2">
      <c r="X656" s="28"/>
      <c r="AM656" s="28"/>
      <c r="BG656" s="28"/>
    </row>
    <row r="657" spans="24:59" ht="13.2">
      <c r="X657" s="28"/>
      <c r="AM657" s="28"/>
      <c r="BG657" s="28"/>
    </row>
    <row r="658" spans="24:59" ht="13.2">
      <c r="X658" s="28"/>
      <c r="AM658" s="28"/>
      <c r="BG658" s="28"/>
    </row>
    <row r="659" spans="24:59" ht="13.2">
      <c r="X659" s="28"/>
      <c r="AM659" s="28"/>
      <c r="BG659" s="28"/>
    </row>
    <row r="660" spans="24:59" ht="13.2">
      <c r="X660" s="28"/>
      <c r="AM660" s="28"/>
      <c r="BG660" s="28"/>
    </row>
    <row r="661" spans="24:59" ht="13.2">
      <c r="X661" s="28"/>
      <c r="AM661" s="28"/>
      <c r="BG661" s="28"/>
    </row>
    <row r="662" spans="24:59" ht="13.2">
      <c r="X662" s="28"/>
      <c r="AM662" s="28"/>
      <c r="BG662" s="28"/>
    </row>
    <row r="663" spans="24:59" ht="13.2">
      <c r="X663" s="28"/>
      <c r="AM663" s="28"/>
      <c r="BG663" s="28"/>
    </row>
    <row r="664" spans="24:59" ht="13.2">
      <c r="X664" s="28"/>
      <c r="AM664" s="28"/>
      <c r="BG664" s="28"/>
    </row>
    <row r="665" spans="24:59" ht="13.2">
      <c r="X665" s="28"/>
      <c r="AM665" s="28"/>
      <c r="BG665" s="28"/>
    </row>
    <row r="666" spans="24:59" ht="13.2">
      <c r="X666" s="28"/>
      <c r="AM666" s="28"/>
      <c r="BG666" s="28"/>
    </row>
    <row r="667" spans="24:59" ht="13.2">
      <c r="X667" s="28"/>
      <c r="AM667" s="28"/>
      <c r="BG667" s="28"/>
    </row>
    <row r="668" spans="24:59" ht="13.2">
      <c r="X668" s="28"/>
      <c r="AM668" s="28"/>
      <c r="BG668" s="28"/>
    </row>
    <row r="669" spans="24:59" ht="13.2">
      <c r="X669" s="28"/>
      <c r="AM669" s="28"/>
      <c r="BG669" s="28"/>
    </row>
    <row r="670" spans="24:59" ht="13.2">
      <c r="X670" s="28"/>
      <c r="AM670" s="28"/>
      <c r="BG670" s="28"/>
    </row>
    <row r="671" spans="24:59" ht="13.2">
      <c r="X671" s="28"/>
      <c r="AM671" s="28"/>
      <c r="BG671" s="28"/>
    </row>
    <row r="672" spans="24:59" ht="13.2">
      <c r="X672" s="28"/>
      <c r="AM672" s="28"/>
      <c r="BG672" s="28"/>
    </row>
    <row r="673" spans="24:59" ht="13.2">
      <c r="X673" s="28"/>
      <c r="AM673" s="28"/>
      <c r="BG673" s="28"/>
    </row>
    <row r="674" spans="24:59" ht="13.2">
      <c r="X674" s="28"/>
      <c r="AM674" s="28"/>
      <c r="BG674" s="28"/>
    </row>
    <row r="675" spans="24:59" ht="13.2">
      <c r="X675" s="28"/>
      <c r="AM675" s="28"/>
      <c r="BG675" s="28"/>
    </row>
    <row r="676" spans="24:59" ht="13.2">
      <c r="X676" s="28"/>
      <c r="AM676" s="28"/>
      <c r="BG676" s="28"/>
    </row>
    <row r="677" spans="24:59" ht="13.2">
      <c r="X677" s="28"/>
      <c r="AM677" s="28"/>
      <c r="BG677" s="28"/>
    </row>
    <row r="678" spans="24:59" ht="13.2">
      <c r="X678" s="28"/>
      <c r="AM678" s="28"/>
      <c r="BG678" s="28"/>
    </row>
    <row r="679" spans="24:59" ht="13.2">
      <c r="X679" s="28"/>
      <c r="AM679" s="28"/>
      <c r="BG679" s="28"/>
    </row>
    <row r="680" spans="24:59" ht="13.2">
      <c r="X680" s="28"/>
      <c r="AM680" s="28"/>
      <c r="BG680" s="28"/>
    </row>
    <row r="681" spans="24:59" ht="13.2">
      <c r="X681" s="28"/>
      <c r="AM681" s="28"/>
      <c r="BG681" s="28"/>
    </row>
    <row r="682" spans="24:59" ht="13.2">
      <c r="X682" s="28"/>
      <c r="AM682" s="28"/>
      <c r="BG682" s="28"/>
    </row>
    <row r="683" spans="24:59" ht="13.2">
      <c r="X683" s="28"/>
      <c r="AM683" s="28"/>
      <c r="BG683" s="28"/>
    </row>
    <row r="684" spans="24:59" ht="13.2">
      <c r="X684" s="28"/>
      <c r="AM684" s="28"/>
      <c r="BG684" s="28"/>
    </row>
    <row r="685" spans="24:59" ht="13.2">
      <c r="X685" s="28"/>
      <c r="AM685" s="28"/>
      <c r="BG685" s="28"/>
    </row>
    <row r="686" spans="24:59" ht="13.2">
      <c r="X686" s="28"/>
      <c r="AM686" s="28"/>
      <c r="BG686" s="28"/>
    </row>
    <row r="687" spans="24:59" ht="13.2">
      <c r="X687" s="28"/>
      <c r="AM687" s="28"/>
      <c r="BG687" s="28"/>
    </row>
    <row r="688" spans="24:59" ht="13.2">
      <c r="X688" s="28"/>
      <c r="AM688" s="28"/>
      <c r="BG688" s="28"/>
    </row>
    <row r="689" spans="24:59" ht="13.2">
      <c r="X689" s="28"/>
      <c r="AM689" s="28"/>
      <c r="BG689" s="28"/>
    </row>
    <row r="690" spans="24:59" ht="13.2">
      <c r="X690" s="28"/>
      <c r="AM690" s="28"/>
      <c r="BG690" s="28"/>
    </row>
    <row r="691" spans="24:59" ht="13.2">
      <c r="X691" s="28"/>
      <c r="AM691" s="28"/>
      <c r="BG691" s="28"/>
    </row>
    <row r="692" spans="24:59" ht="13.2">
      <c r="X692" s="28"/>
      <c r="AM692" s="28"/>
      <c r="BG692" s="28"/>
    </row>
    <row r="693" spans="24:59" ht="13.2">
      <c r="X693" s="28"/>
      <c r="AM693" s="28"/>
      <c r="BG693" s="28"/>
    </row>
    <row r="694" spans="24:59" ht="13.2">
      <c r="X694" s="28"/>
      <c r="AM694" s="28"/>
      <c r="BG694" s="28"/>
    </row>
    <row r="695" spans="24:59" ht="13.2">
      <c r="X695" s="28"/>
      <c r="AM695" s="28"/>
      <c r="BG695" s="28"/>
    </row>
    <row r="696" spans="24:59" ht="13.2">
      <c r="X696" s="28"/>
      <c r="AM696" s="28"/>
      <c r="BG696" s="28"/>
    </row>
    <row r="697" spans="24:59" ht="13.2">
      <c r="X697" s="28"/>
      <c r="AM697" s="28"/>
      <c r="BG697" s="28"/>
    </row>
    <row r="698" spans="24:59" ht="13.2">
      <c r="X698" s="28"/>
      <c r="AM698" s="28"/>
      <c r="BG698" s="28"/>
    </row>
    <row r="699" spans="24:59" ht="13.2">
      <c r="X699" s="28"/>
      <c r="AM699" s="28"/>
      <c r="BG699" s="28"/>
    </row>
    <row r="700" spans="24:59" ht="13.2">
      <c r="X700" s="28"/>
      <c r="AM700" s="28"/>
      <c r="BG700" s="28"/>
    </row>
    <row r="701" spans="24:59" ht="13.2">
      <c r="X701" s="28"/>
      <c r="AM701" s="28"/>
      <c r="BG701" s="28"/>
    </row>
    <row r="702" spans="24:59" ht="13.2">
      <c r="X702" s="28"/>
      <c r="AM702" s="28"/>
      <c r="BG702" s="28"/>
    </row>
    <row r="703" spans="24:59" ht="13.2">
      <c r="X703" s="28"/>
      <c r="AM703" s="28"/>
      <c r="BG703" s="28"/>
    </row>
    <row r="704" spans="24:59" ht="13.2">
      <c r="X704" s="28"/>
      <c r="AM704" s="28"/>
      <c r="BG704" s="28"/>
    </row>
    <row r="705" spans="24:59" ht="13.2">
      <c r="X705" s="28"/>
      <c r="AM705" s="28"/>
      <c r="BG705" s="28"/>
    </row>
    <row r="706" spans="24:59" ht="13.2">
      <c r="X706" s="28"/>
      <c r="AM706" s="28"/>
      <c r="BG706" s="28"/>
    </row>
    <row r="707" spans="24:59" ht="13.2">
      <c r="X707" s="28"/>
      <c r="AM707" s="28"/>
      <c r="BG707" s="28"/>
    </row>
    <row r="708" spans="24:59" ht="13.2">
      <c r="X708" s="28"/>
      <c r="AM708" s="28"/>
      <c r="BG708" s="28"/>
    </row>
    <row r="709" spans="24:59" ht="13.2">
      <c r="X709" s="28"/>
      <c r="AM709" s="28"/>
      <c r="BG709" s="28"/>
    </row>
    <row r="710" spans="24:59" ht="13.2">
      <c r="X710" s="28"/>
      <c r="AM710" s="28"/>
      <c r="BG710" s="28"/>
    </row>
    <row r="711" spans="24:59" ht="13.2">
      <c r="X711" s="28"/>
      <c r="AM711" s="28"/>
      <c r="BG711" s="28"/>
    </row>
    <row r="712" spans="24:59" ht="13.2">
      <c r="X712" s="28"/>
      <c r="AM712" s="28"/>
      <c r="BG712" s="28"/>
    </row>
    <row r="713" spans="24:59" ht="13.2">
      <c r="X713" s="28"/>
      <c r="AM713" s="28"/>
      <c r="BG713" s="28"/>
    </row>
    <row r="714" spans="24:59" ht="13.2">
      <c r="X714" s="28"/>
      <c r="AM714" s="28"/>
      <c r="BG714" s="28"/>
    </row>
    <row r="715" spans="24:59" ht="13.2">
      <c r="X715" s="28"/>
      <c r="AM715" s="28"/>
      <c r="BG715" s="28"/>
    </row>
    <row r="716" spans="24:59" ht="13.2">
      <c r="X716" s="28"/>
      <c r="AM716" s="28"/>
      <c r="BG716" s="28"/>
    </row>
    <row r="717" spans="24:59" ht="13.2">
      <c r="X717" s="28"/>
      <c r="AM717" s="28"/>
      <c r="BG717" s="28"/>
    </row>
    <row r="718" spans="24:59" ht="13.2">
      <c r="X718" s="28"/>
      <c r="AM718" s="28"/>
      <c r="BG718" s="28"/>
    </row>
    <row r="719" spans="24:59" ht="13.2">
      <c r="X719" s="28"/>
      <c r="AM719" s="28"/>
      <c r="BG719" s="28"/>
    </row>
    <row r="720" spans="24:59" ht="13.2">
      <c r="X720" s="28"/>
      <c r="AM720" s="28"/>
      <c r="BG720" s="28"/>
    </row>
    <row r="721" spans="24:59" ht="13.2">
      <c r="X721" s="28"/>
      <c r="AM721" s="28"/>
      <c r="BG721" s="28"/>
    </row>
    <row r="722" spans="24:59" ht="13.2">
      <c r="X722" s="28"/>
      <c r="AM722" s="28"/>
      <c r="BG722" s="28"/>
    </row>
    <row r="723" spans="24:59" ht="13.2">
      <c r="X723" s="28"/>
      <c r="AM723" s="28"/>
      <c r="BG723" s="28"/>
    </row>
    <row r="724" spans="24:59" ht="13.2">
      <c r="X724" s="28"/>
      <c r="AM724" s="28"/>
      <c r="BG724" s="28"/>
    </row>
    <row r="725" spans="24:59" ht="13.2">
      <c r="X725" s="28"/>
      <c r="AM725" s="28"/>
      <c r="BG725" s="28"/>
    </row>
    <row r="726" spans="24:59" ht="13.2">
      <c r="X726" s="28"/>
      <c r="AM726" s="28"/>
      <c r="BG726" s="28"/>
    </row>
    <row r="727" spans="24:59" ht="13.2">
      <c r="X727" s="28"/>
      <c r="AM727" s="28"/>
      <c r="BG727" s="28"/>
    </row>
    <row r="728" spans="24:59" ht="13.2">
      <c r="X728" s="28"/>
      <c r="AM728" s="28"/>
      <c r="BG728" s="28"/>
    </row>
    <row r="729" spans="24:59" ht="13.2">
      <c r="X729" s="28"/>
      <c r="AM729" s="28"/>
      <c r="BG729" s="28"/>
    </row>
    <row r="730" spans="24:59" ht="13.2">
      <c r="X730" s="28"/>
      <c r="AM730" s="28"/>
      <c r="BG730" s="28"/>
    </row>
    <row r="731" spans="24:59" ht="13.2">
      <c r="X731" s="28"/>
      <c r="AM731" s="28"/>
      <c r="BG731" s="28"/>
    </row>
    <row r="732" spans="24:59" ht="13.2">
      <c r="X732" s="28"/>
      <c r="AM732" s="28"/>
      <c r="BG732" s="28"/>
    </row>
    <row r="733" spans="24:59" ht="13.2">
      <c r="X733" s="28"/>
      <c r="AM733" s="28"/>
      <c r="BG733" s="28"/>
    </row>
    <row r="734" spans="24:59" ht="13.2">
      <c r="X734" s="28"/>
      <c r="AM734" s="28"/>
      <c r="BG734" s="28"/>
    </row>
    <row r="735" spans="24:59" ht="13.2">
      <c r="X735" s="28"/>
      <c r="AM735" s="28"/>
      <c r="BG735" s="28"/>
    </row>
    <row r="736" spans="24:59" ht="13.2">
      <c r="X736" s="28"/>
      <c r="AM736" s="28"/>
      <c r="BG736" s="28"/>
    </row>
    <row r="737" spans="24:59" ht="13.2">
      <c r="X737" s="28"/>
      <c r="AM737" s="28"/>
      <c r="BG737" s="28"/>
    </row>
    <row r="738" spans="24:59" ht="13.2">
      <c r="X738" s="28"/>
      <c r="AM738" s="28"/>
      <c r="BG738" s="28"/>
    </row>
    <row r="739" spans="24:59" ht="13.2">
      <c r="X739" s="28"/>
      <c r="AM739" s="28"/>
      <c r="BG739" s="28"/>
    </row>
    <row r="740" spans="24:59" ht="13.2">
      <c r="X740" s="28"/>
      <c r="AM740" s="28"/>
      <c r="BG740" s="28"/>
    </row>
    <row r="741" spans="24:59" ht="13.2">
      <c r="X741" s="28"/>
      <c r="AM741" s="28"/>
      <c r="BG741" s="28"/>
    </row>
    <row r="742" spans="24:59" ht="13.2">
      <c r="X742" s="28"/>
      <c r="AM742" s="28"/>
      <c r="BG742" s="28"/>
    </row>
    <row r="743" spans="24:59" ht="13.2">
      <c r="X743" s="28"/>
      <c r="AM743" s="28"/>
      <c r="BG743" s="28"/>
    </row>
    <row r="744" spans="24:59" ht="13.2">
      <c r="X744" s="28"/>
      <c r="AM744" s="28"/>
      <c r="BG744" s="28"/>
    </row>
    <row r="745" spans="24:59" ht="13.2">
      <c r="X745" s="28"/>
      <c r="AM745" s="28"/>
      <c r="BG745" s="28"/>
    </row>
    <row r="746" spans="24:59" ht="13.2">
      <c r="X746" s="28"/>
      <c r="AM746" s="28"/>
      <c r="BG746" s="28"/>
    </row>
    <row r="747" spans="24:59" ht="13.2">
      <c r="X747" s="28"/>
      <c r="AM747" s="28"/>
      <c r="BG747" s="28"/>
    </row>
    <row r="748" spans="24:59" ht="13.2">
      <c r="X748" s="28"/>
      <c r="AM748" s="28"/>
      <c r="BG748" s="28"/>
    </row>
    <row r="749" spans="24:59" ht="13.2">
      <c r="X749" s="28"/>
      <c r="AM749" s="28"/>
      <c r="BG749" s="28"/>
    </row>
    <row r="750" spans="24:59" ht="13.2">
      <c r="X750" s="28"/>
      <c r="AM750" s="28"/>
      <c r="BG750" s="28"/>
    </row>
    <row r="751" spans="24:59" ht="13.2">
      <c r="X751" s="28"/>
      <c r="AM751" s="28"/>
      <c r="BG751" s="28"/>
    </row>
    <row r="752" spans="24:59" ht="13.2">
      <c r="X752" s="28"/>
      <c r="AM752" s="28"/>
      <c r="BG752" s="28"/>
    </row>
    <row r="753" spans="24:59" ht="13.2">
      <c r="X753" s="28"/>
      <c r="AM753" s="28"/>
      <c r="BG753" s="28"/>
    </row>
    <row r="754" spans="24:59" ht="13.2">
      <c r="X754" s="28"/>
      <c r="AM754" s="28"/>
      <c r="BG754" s="28"/>
    </row>
    <row r="755" spans="24:59" ht="13.2">
      <c r="X755" s="28"/>
      <c r="AM755" s="28"/>
      <c r="BG755" s="28"/>
    </row>
    <row r="756" spans="24:59" ht="13.2">
      <c r="X756" s="28"/>
      <c r="AM756" s="28"/>
      <c r="BG756" s="28"/>
    </row>
    <row r="757" spans="24:59" ht="13.2">
      <c r="X757" s="28"/>
      <c r="AM757" s="28"/>
      <c r="BG757" s="28"/>
    </row>
    <row r="758" spans="24:59" ht="13.2">
      <c r="X758" s="28"/>
      <c r="AM758" s="28"/>
      <c r="BG758" s="28"/>
    </row>
    <row r="759" spans="24:59" ht="13.2">
      <c r="X759" s="28"/>
      <c r="AM759" s="28"/>
      <c r="BG759" s="28"/>
    </row>
    <row r="760" spans="24:59" ht="13.2">
      <c r="X760" s="28"/>
      <c r="AM760" s="28"/>
      <c r="BG760" s="28"/>
    </row>
    <row r="761" spans="24:59" ht="13.2">
      <c r="X761" s="28"/>
      <c r="AM761" s="28"/>
      <c r="BG761" s="28"/>
    </row>
    <row r="762" spans="24:59" ht="13.2">
      <c r="X762" s="28"/>
      <c r="AM762" s="28"/>
      <c r="BG762" s="28"/>
    </row>
    <row r="763" spans="24:59" ht="13.2">
      <c r="X763" s="28"/>
      <c r="AM763" s="28"/>
      <c r="BG763" s="28"/>
    </row>
    <row r="764" spans="24:59" ht="13.2">
      <c r="X764" s="28"/>
      <c r="AM764" s="28"/>
      <c r="BG764" s="28"/>
    </row>
    <row r="765" spans="24:59" ht="13.2">
      <c r="X765" s="28"/>
      <c r="AM765" s="28"/>
      <c r="BG765" s="28"/>
    </row>
    <row r="766" spans="24:59" ht="13.2">
      <c r="X766" s="28"/>
      <c r="AM766" s="28"/>
      <c r="BG766" s="28"/>
    </row>
    <row r="767" spans="24:59" ht="13.2">
      <c r="X767" s="28"/>
      <c r="AM767" s="28"/>
      <c r="BG767" s="28"/>
    </row>
    <row r="768" spans="24:59" ht="13.2">
      <c r="X768" s="28"/>
      <c r="AM768" s="28"/>
      <c r="BG768" s="28"/>
    </row>
    <row r="769" spans="24:59" ht="13.2">
      <c r="X769" s="28"/>
      <c r="AM769" s="28"/>
      <c r="BG769" s="28"/>
    </row>
    <row r="770" spans="24:59" ht="13.2">
      <c r="X770" s="28"/>
      <c r="AM770" s="28"/>
      <c r="BG770" s="28"/>
    </row>
    <row r="771" spans="24:59" ht="13.2">
      <c r="X771" s="28"/>
      <c r="AM771" s="28"/>
      <c r="BG771" s="28"/>
    </row>
    <row r="772" spans="24:59" ht="13.2">
      <c r="X772" s="28"/>
      <c r="AM772" s="28"/>
      <c r="BG772" s="28"/>
    </row>
    <row r="773" spans="24:59" ht="13.2">
      <c r="X773" s="28"/>
      <c r="AM773" s="28"/>
      <c r="BG773" s="28"/>
    </row>
    <row r="774" spans="24:59" ht="13.2">
      <c r="X774" s="28"/>
      <c r="AM774" s="28"/>
      <c r="BG774" s="28"/>
    </row>
    <row r="775" spans="24:59" ht="13.2">
      <c r="X775" s="28"/>
      <c r="AM775" s="28"/>
      <c r="BG775" s="28"/>
    </row>
    <row r="776" spans="24:59" ht="13.2">
      <c r="X776" s="28"/>
      <c r="AM776" s="28"/>
      <c r="BG776" s="28"/>
    </row>
    <row r="777" spans="24:59" ht="13.2">
      <c r="X777" s="28"/>
      <c r="AM777" s="28"/>
      <c r="BG777" s="28"/>
    </row>
    <row r="778" spans="24:59" ht="13.2">
      <c r="X778" s="28"/>
      <c r="AM778" s="28"/>
      <c r="BG778" s="28"/>
    </row>
    <row r="779" spans="24:59" ht="13.2">
      <c r="X779" s="28"/>
      <c r="AM779" s="28"/>
      <c r="BG779" s="28"/>
    </row>
    <row r="780" spans="24:59" ht="13.2">
      <c r="X780" s="28"/>
      <c r="AM780" s="28"/>
      <c r="BG780" s="28"/>
    </row>
    <row r="781" spans="24:59" ht="13.2">
      <c r="X781" s="28"/>
      <c r="AM781" s="28"/>
      <c r="BG781" s="28"/>
    </row>
    <row r="782" spans="24:59" ht="13.2">
      <c r="X782" s="28"/>
      <c r="AM782" s="28"/>
      <c r="BG782" s="28"/>
    </row>
    <row r="783" spans="24:59" ht="13.2">
      <c r="X783" s="28"/>
      <c r="AM783" s="28"/>
      <c r="BG783" s="28"/>
    </row>
    <row r="784" spans="24:59" ht="13.2">
      <c r="X784" s="28"/>
      <c r="AM784" s="28"/>
      <c r="BG784" s="28"/>
    </row>
    <row r="785" spans="24:59" ht="13.2">
      <c r="X785" s="28"/>
      <c r="AM785" s="28"/>
      <c r="BG785" s="28"/>
    </row>
    <row r="786" spans="24:59" ht="13.2">
      <c r="X786" s="28"/>
      <c r="AM786" s="28"/>
      <c r="BG786" s="28"/>
    </row>
    <row r="787" spans="24:59" ht="13.2">
      <c r="X787" s="28"/>
      <c r="AM787" s="28"/>
      <c r="BG787" s="28"/>
    </row>
    <row r="788" spans="24:59" ht="13.2">
      <c r="X788" s="28"/>
      <c r="AM788" s="28"/>
      <c r="BG788" s="28"/>
    </row>
    <row r="789" spans="24:59" ht="13.2">
      <c r="X789" s="28"/>
      <c r="AM789" s="28"/>
      <c r="BG789" s="28"/>
    </row>
    <row r="790" spans="24:59" ht="13.2">
      <c r="X790" s="28"/>
      <c r="AM790" s="28"/>
      <c r="BG790" s="28"/>
    </row>
    <row r="791" spans="24:59" ht="13.2">
      <c r="X791" s="28"/>
      <c r="AM791" s="28"/>
      <c r="BG791" s="28"/>
    </row>
    <row r="792" spans="24:59" ht="13.2">
      <c r="X792" s="28"/>
      <c r="AM792" s="28"/>
      <c r="BG792" s="28"/>
    </row>
    <row r="793" spans="24:59" ht="13.2">
      <c r="X793" s="28"/>
      <c r="AM793" s="28"/>
      <c r="BG793" s="28"/>
    </row>
    <row r="794" spans="24:59" ht="13.2">
      <c r="X794" s="28"/>
      <c r="AM794" s="28"/>
      <c r="BG794" s="28"/>
    </row>
    <row r="795" spans="24:59" ht="13.2">
      <c r="X795" s="28"/>
      <c r="AM795" s="28"/>
      <c r="BG795" s="28"/>
    </row>
    <row r="796" spans="24:59" ht="13.2">
      <c r="X796" s="28"/>
      <c r="AM796" s="28"/>
      <c r="BG796" s="28"/>
    </row>
    <row r="797" spans="24:59" ht="13.2">
      <c r="X797" s="28"/>
      <c r="AM797" s="28"/>
      <c r="BG797" s="28"/>
    </row>
    <row r="798" spans="24:59" ht="13.2">
      <c r="X798" s="28"/>
      <c r="AM798" s="28"/>
      <c r="BG798" s="28"/>
    </row>
    <row r="799" spans="24:59" ht="13.2">
      <c r="X799" s="28"/>
      <c r="AM799" s="28"/>
      <c r="BG799" s="28"/>
    </row>
    <row r="800" spans="24:59" ht="13.2">
      <c r="X800" s="28"/>
      <c r="AM800" s="28"/>
      <c r="BG800" s="28"/>
    </row>
    <row r="801" spans="24:59" ht="13.2">
      <c r="X801" s="28"/>
      <c r="AM801" s="28"/>
      <c r="BG801" s="28"/>
    </row>
    <row r="802" spans="24:59" ht="13.2">
      <c r="X802" s="28"/>
      <c r="AM802" s="28"/>
      <c r="BG802" s="28"/>
    </row>
    <row r="803" spans="24:59" ht="13.2">
      <c r="X803" s="28"/>
      <c r="AM803" s="28"/>
      <c r="BG803" s="28"/>
    </row>
    <row r="804" spans="24:59" ht="13.2">
      <c r="X804" s="28"/>
      <c r="AM804" s="28"/>
      <c r="BG804" s="28"/>
    </row>
    <row r="805" spans="24:59" ht="13.2">
      <c r="X805" s="28"/>
      <c r="AM805" s="28"/>
      <c r="BG805" s="28"/>
    </row>
    <row r="806" spans="24:59" ht="13.2">
      <c r="X806" s="28"/>
      <c r="AM806" s="28"/>
      <c r="BG806" s="28"/>
    </row>
    <row r="807" spans="24:59" ht="13.2">
      <c r="X807" s="28"/>
      <c r="AM807" s="28"/>
      <c r="BG807" s="28"/>
    </row>
    <row r="808" spans="24:59" ht="13.2">
      <c r="X808" s="28"/>
      <c r="AM808" s="28"/>
      <c r="BG808" s="28"/>
    </row>
    <row r="809" spans="24:59" ht="13.2">
      <c r="X809" s="28"/>
      <c r="AM809" s="28"/>
      <c r="BG809" s="28"/>
    </row>
    <row r="810" spans="24:59" ht="13.2">
      <c r="X810" s="28"/>
      <c r="AM810" s="28"/>
      <c r="BG810" s="28"/>
    </row>
    <row r="811" spans="24:59" ht="13.2">
      <c r="X811" s="28"/>
      <c r="AM811" s="28"/>
      <c r="BG811" s="28"/>
    </row>
    <row r="812" spans="24:59" ht="13.2">
      <c r="X812" s="28"/>
      <c r="AM812" s="28"/>
      <c r="BG812" s="28"/>
    </row>
    <row r="813" spans="24:59" ht="13.2">
      <c r="X813" s="28"/>
      <c r="AM813" s="28"/>
      <c r="BG813" s="28"/>
    </row>
    <row r="814" spans="24:59" ht="13.2">
      <c r="X814" s="28"/>
      <c r="AM814" s="28"/>
      <c r="BG814" s="28"/>
    </row>
    <row r="815" spans="24:59" ht="13.2">
      <c r="X815" s="28"/>
      <c r="AM815" s="28"/>
      <c r="BG815" s="28"/>
    </row>
    <row r="816" spans="24:59" ht="13.2">
      <c r="X816" s="28"/>
      <c r="AM816" s="28"/>
      <c r="BG816" s="28"/>
    </row>
    <row r="817" spans="24:59" ht="13.2">
      <c r="X817" s="28"/>
      <c r="AM817" s="28"/>
      <c r="BG817" s="28"/>
    </row>
    <row r="818" spans="24:59" ht="13.2">
      <c r="X818" s="28"/>
      <c r="AM818" s="28"/>
      <c r="BG818" s="28"/>
    </row>
    <row r="819" spans="24:59" ht="13.2">
      <c r="X819" s="28"/>
      <c r="AM819" s="28"/>
      <c r="BG819" s="28"/>
    </row>
    <row r="820" spans="24:59" ht="13.2">
      <c r="X820" s="28"/>
      <c r="AM820" s="28"/>
      <c r="BG820" s="28"/>
    </row>
    <row r="821" spans="24:59" ht="13.2">
      <c r="X821" s="28"/>
      <c r="AM821" s="28"/>
      <c r="BG821" s="28"/>
    </row>
    <row r="822" spans="24:59" ht="13.2">
      <c r="X822" s="28"/>
      <c r="AM822" s="28"/>
      <c r="BG822" s="28"/>
    </row>
    <row r="823" spans="24:59" ht="13.2">
      <c r="X823" s="28"/>
      <c r="AM823" s="28"/>
      <c r="BG823" s="28"/>
    </row>
    <row r="824" spans="24:59" ht="13.2">
      <c r="X824" s="28"/>
      <c r="AM824" s="28"/>
      <c r="BG824" s="28"/>
    </row>
    <row r="825" spans="24:59" ht="13.2">
      <c r="X825" s="28"/>
      <c r="AM825" s="28"/>
      <c r="BG825" s="28"/>
    </row>
    <row r="826" spans="24:59" ht="13.2">
      <c r="X826" s="28"/>
      <c r="AM826" s="28"/>
      <c r="BG826" s="28"/>
    </row>
    <row r="827" spans="24:59" ht="13.2">
      <c r="X827" s="28"/>
      <c r="AM827" s="28"/>
      <c r="BG827" s="28"/>
    </row>
    <row r="828" spans="24:59" ht="13.2">
      <c r="X828" s="28"/>
      <c r="AM828" s="28"/>
      <c r="BG828" s="28"/>
    </row>
    <row r="829" spans="24:59" ht="13.2">
      <c r="X829" s="28"/>
      <c r="AM829" s="28"/>
      <c r="BG829" s="28"/>
    </row>
    <row r="830" spans="24:59" ht="13.2">
      <c r="X830" s="28"/>
      <c r="AM830" s="28"/>
      <c r="BG830" s="28"/>
    </row>
    <row r="831" spans="24:59" ht="13.2">
      <c r="X831" s="28"/>
      <c r="AM831" s="28"/>
      <c r="BG831" s="28"/>
    </row>
    <row r="832" spans="24:59" ht="13.2">
      <c r="X832" s="28"/>
      <c r="AM832" s="28"/>
      <c r="BG832" s="28"/>
    </row>
    <row r="833" spans="24:59" ht="13.2">
      <c r="X833" s="28"/>
      <c r="AM833" s="28"/>
      <c r="BG833" s="28"/>
    </row>
    <row r="834" spans="24:59" ht="13.2">
      <c r="X834" s="28"/>
      <c r="AM834" s="28"/>
      <c r="BG834" s="28"/>
    </row>
    <row r="835" spans="24:59" ht="13.2">
      <c r="X835" s="28"/>
      <c r="AM835" s="28"/>
      <c r="BG835" s="28"/>
    </row>
    <row r="836" spans="24:59" ht="13.2">
      <c r="X836" s="28"/>
      <c r="AM836" s="28"/>
      <c r="BG836" s="28"/>
    </row>
    <row r="837" spans="24:59" ht="13.2">
      <c r="X837" s="28"/>
      <c r="AM837" s="28"/>
      <c r="BG837" s="28"/>
    </row>
    <row r="838" spans="24:59" ht="13.2">
      <c r="X838" s="28"/>
      <c r="AM838" s="28"/>
      <c r="BG838" s="28"/>
    </row>
    <row r="839" spans="24:59" ht="13.2">
      <c r="X839" s="28"/>
      <c r="AM839" s="28"/>
      <c r="BG839" s="28"/>
    </row>
    <row r="840" spans="24:59" ht="13.2">
      <c r="X840" s="28"/>
      <c r="AM840" s="28"/>
      <c r="BG840" s="28"/>
    </row>
    <row r="841" spans="24:59" ht="13.2">
      <c r="X841" s="28"/>
      <c r="AM841" s="28"/>
      <c r="BG841" s="28"/>
    </row>
    <row r="842" spans="24:59" ht="13.2">
      <c r="X842" s="28"/>
      <c r="AM842" s="28"/>
      <c r="BG842" s="28"/>
    </row>
    <row r="843" spans="24:59" ht="13.2">
      <c r="X843" s="28"/>
      <c r="AM843" s="28"/>
      <c r="BG843" s="28"/>
    </row>
    <row r="844" spans="24:59" ht="13.2">
      <c r="X844" s="28"/>
      <c r="AM844" s="28"/>
      <c r="BG844" s="28"/>
    </row>
    <row r="845" spans="24:59" ht="13.2">
      <c r="X845" s="28"/>
      <c r="AM845" s="28"/>
      <c r="BG845" s="28"/>
    </row>
    <row r="846" spans="24:59" ht="13.2">
      <c r="X846" s="28"/>
      <c r="AM846" s="28"/>
      <c r="BG846" s="28"/>
    </row>
    <row r="847" spans="24:59" ht="13.2">
      <c r="X847" s="28"/>
      <c r="AM847" s="28"/>
      <c r="BG847" s="28"/>
    </row>
    <row r="848" spans="24:59" ht="13.2">
      <c r="X848" s="28"/>
      <c r="AM848" s="28"/>
      <c r="BG848" s="28"/>
    </row>
    <row r="849" spans="24:59" ht="13.2">
      <c r="X849" s="28"/>
      <c r="AM849" s="28"/>
      <c r="BG849" s="28"/>
    </row>
    <row r="850" spans="24:59" ht="13.2">
      <c r="X850" s="28"/>
      <c r="AM850" s="28"/>
      <c r="BG850" s="28"/>
    </row>
    <row r="851" spans="24:59" ht="13.2">
      <c r="X851" s="28"/>
      <c r="AM851" s="28"/>
      <c r="BG851" s="28"/>
    </row>
    <row r="852" spans="24:59" ht="13.2">
      <c r="X852" s="28"/>
      <c r="AM852" s="28"/>
      <c r="BG852" s="28"/>
    </row>
    <row r="853" spans="24:59" ht="13.2">
      <c r="X853" s="28"/>
      <c r="AM853" s="28"/>
      <c r="BG853" s="28"/>
    </row>
    <row r="854" spans="24:59" ht="13.2">
      <c r="X854" s="28"/>
      <c r="AM854" s="28"/>
      <c r="BG854" s="28"/>
    </row>
    <row r="855" spans="24:59" ht="13.2">
      <c r="X855" s="28"/>
      <c r="AM855" s="28"/>
      <c r="BG855" s="28"/>
    </row>
    <row r="856" spans="24:59" ht="13.2">
      <c r="X856" s="28"/>
      <c r="AM856" s="28"/>
      <c r="BG856" s="28"/>
    </row>
    <row r="857" spans="24:59" ht="13.2">
      <c r="X857" s="28"/>
      <c r="AM857" s="28"/>
      <c r="BG857" s="28"/>
    </row>
    <row r="858" spans="24:59" ht="13.2">
      <c r="X858" s="28"/>
      <c r="AM858" s="28"/>
      <c r="BG858" s="28"/>
    </row>
    <row r="859" spans="24:59" ht="13.2">
      <c r="X859" s="28"/>
      <c r="AM859" s="28"/>
      <c r="BG859" s="28"/>
    </row>
    <row r="860" spans="24:59" ht="13.2">
      <c r="X860" s="28"/>
      <c r="AM860" s="28"/>
      <c r="BG860" s="28"/>
    </row>
    <row r="861" spans="24:59" ht="13.2">
      <c r="X861" s="28"/>
      <c r="AM861" s="28"/>
      <c r="BG861" s="28"/>
    </row>
    <row r="862" spans="24:59" ht="13.2">
      <c r="X862" s="28"/>
      <c r="AM862" s="28"/>
      <c r="BG862" s="28"/>
    </row>
    <row r="863" spans="24:59" ht="13.2">
      <c r="X863" s="28"/>
      <c r="AM863" s="28"/>
      <c r="BG863" s="28"/>
    </row>
    <row r="864" spans="24:59" ht="13.2">
      <c r="X864" s="28"/>
      <c r="AM864" s="28"/>
      <c r="BG864" s="28"/>
    </row>
    <row r="865" spans="24:59" ht="13.2">
      <c r="X865" s="28"/>
      <c r="AM865" s="28"/>
      <c r="BG865" s="28"/>
    </row>
    <row r="866" spans="24:59" ht="13.2">
      <c r="X866" s="28"/>
      <c r="AM866" s="28"/>
      <c r="BG866" s="28"/>
    </row>
    <row r="867" spans="24:59" ht="13.2">
      <c r="X867" s="28"/>
      <c r="AM867" s="28"/>
      <c r="BG867" s="28"/>
    </row>
    <row r="868" spans="24:59" ht="13.2">
      <c r="X868" s="28"/>
      <c r="AM868" s="28"/>
      <c r="BG868" s="28"/>
    </row>
    <row r="869" spans="24:59" ht="13.2">
      <c r="X869" s="28"/>
      <c r="AM869" s="28"/>
      <c r="BG869" s="28"/>
    </row>
    <row r="870" spans="24:59" ht="13.2">
      <c r="X870" s="28"/>
      <c r="AM870" s="28"/>
      <c r="BG870" s="28"/>
    </row>
    <row r="871" spans="24:59" ht="13.2">
      <c r="X871" s="28"/>
      <c r="AM871" s="28"/>
      <c r="BG871" s="28"/>
    </row>
    <row r="872" spans="24:59" ht="13.2">
      <c r="X872" s="28"/>
      <c r="AM872" s="28"/>
      <c r="BG872" s="28"/>
    </row>
    <row r="873" spans="24:59" ht="13.2">
      <c r="X873" s="28"/>
      <c r="AM873" s="28"/>
      <c r="BG873" s="28"/>
    </row>
    <row r="874" spans="24:59" ht="13.2">
      <c r="X874" s="28"/>
      <c r="AM874" s="28"/>
      <c r="BG874" s="28"/>
    </row>
    <row r="875" spans="24:59" ht="13.2">
      <c r="X875" s="28"/>
      <c r="AM875" s="28"/>
      <c r="BG875" s="28"/>
    </row>
    <row r="876" spans="24:59" ht="13.2">
      <c r="X876" s="28"/>
      <c r="AM876" s="28"/>
      <c r="BG876" s="28"/>
    </row>
    <row r="877" spans="24:59" ht="13.2">
      <c r="X877" s="28"/>
      <c r="AM877" s="28"/>
      <c r="BG877" s="28"/>
    </row>
    <row r="878" spans="24:59" ht="13.2">
      <c r="X878" s="28"/>
      <c r="AM878" s="28"/>
      <c r="BG878" s="28"/>
    </row>
    <row r="879" spans="24:59" ht="13.2">
      <c r="X879" s="28"/>
      <c r="AM879" s="28"/>
      <c r="BG879" s="28"/>
    </row>
    <row r="880" spans="24:59" ht="13.2">
      <c r="X880" s="28"/>
      <c r="AM880" s="28"/>
      <c r="BG880" s="28"/>
    </row>
    <row r="881" spans="24:59" ht="13.2">
      <c r="X881" s="28"/>
      <c r="AM881" s="28"/>
      <c r="BG881" s="28"/>
    </row>
    <row r="882" spans="24:59" ht="13.2">
      <c r="X882" s="28"/>
      <c r="AM882" s="28"/>
      <c r="BG882" s="28"/>
    </row>
    <row r="883" spans="24:59" ht="13.2">
      <c r="X883" s="28"/>
      <c r="AM883" s="28"/>
      <c r="BG883" s="28"/>
    </row>
    <row r="884" spans="24:59" ht="13.2">
      <c r="X884" s="28"/>
      <c r="AM884" s="28"/>
      <c r="BG884" s="28"/>
    </row>
    <row r="885" spans="24:59" ht="13.2">
      <c r="X885" s="28"/>
      <c r="AM885" s="28"/>
      <c r="BG885" s="28"/>
    </row>
    <row r="886" spans="24:59" ht="13.2">
      <c r="X886" s="28"/>
      <c r="AM886" s="28"/>
      <c r="BG886" s="28"/>
    </row>
    <row r="887" spans="24:59" ht="13.2">
      <c r="X887" s="28"/>
      <c r="AM887" s="28"/>
      <c r="BG887" s="28"/>
    </row>
    <row r="888" spans="24:59" ht="13.2">
      <c r="X888" s="28"/>
      <c r="AM888" s="28"/>
      <c r="BG888" s="28"/>
    </row>
    <row r="889" spans="24:59" ht="13.2">
      <c r="X889" s="28"/>
      <c r="AM889" s="28"/>
      <c r="BG889" s="28"/>
    </row>
    <row r="890" spans="24:59" ht="13.2">
      <c r="X890" s="28"/>
      <c r="AM890" s="28"/>
      <c r="BG890" s="28"/>
    </row>
    <row r="891" spans="24:59" ht="13.2">
      <c r="X891" s="28"/>
      <c r="AM891" s="28"/>
      <c r="BG891" s="28"/>
    </row>
    <row r="892" spans="24:59" ht="13.2">
      <c r="X892" s="28"/>
      <c r="AM892" s="28"/>
      <c r="BG892" s="28"/>
    </row>
    <row r="893" spans="24:59" ht="13.2">
      <c r="X893" s="28"/>
      <c r="AM893" s="28"/>
      <c r="BG893" s="28"/>
    </row>
    <row r="894" spans="24:59" ht="13.2">
      <c r="X894" s="28"/>
      <c r="AM894" s="28"/>
      <c r="BG894" s="28"/>
    </row>
    <row r="895" spans="24:59" ht="13.2">
      <c r="X895" s="28"/>
      <c r="AM895" s="28"/>
      <c r="BG895" s="28"/>
    </row>
    <row r="896" spans="24:59" ht="13.2">
      <c r="X896" s="28"/>
      <c r="AM896" s="28"/>
      <c r="BG896" s="28"/>
    </row>
    <row r="897" spans="24:59" ht="13.2">
      <c r="X897" s="28"/>
      <c r="AM897" s="28"/>
      <c r="BG897" s="28"/>
    </row>
    <row r="898" spans="24:59" ht="13.2">
      <c r="X898" s="28"/>
      <c r="AM898" s="28"/>
      <c r="BG898" s="28"/>
    </row>
    <row r="899" spans="24:59" ht="13.2">
      <c r="X899" s="28"/>
      <c r="AM899" s="28"/>
      <c r="BG899" s="28"/>
    </row>
    <row r="900" spans="24:59" ht="13.2">
      <c r="X900" s="28"/>
      <c r="AM900" s="28"/>
      <c r="BG900" s="28"/>
    </row>
    <row r="901" spans="24:59" ht="13.2">
      <c r="X901" s="28"/>
      <c r="AM901" s="28"/>
      <c r="BG901" s="28"/>
    </row>
    <row r="902" spans="24:59" ht="13.2">
      <c r="X902" s="28"/>
      <c r="AM902" s="28"/>
      <c r="BG902" s="28"/>
    </row>
    <row r="903" spans="24:59" ht="13.2">
      <c r="X903" s="28"/>
      <c r="AM903" s="28"/>
      <c r="BG903" s="28"/>
    </row>
    <row r="904" spans="24:59" ht="13.2">
      <c r="X904" s="28"/>
      <c r="AM904" s="28"/>
      <c r="BG904" s="28"/>
    </row>
    <row r="905" spans="24:59" ht="13.2">
      <c r="X905" s="28"/>
      <c r="AM905" s="28"/>
      <c r="BG905" s="28"/>
    </row>
    <row r="906" spans="24:59" ht="13.2">
      <c r="X906" s="28"/>
      <c r="AM906" s="28"/>
      <c r="BG906" s="28"/>
    </row>
    <row r="907" spans="24:59" ht="13.2">
      <c r="X907" s="28"/>
      <c r="AM907" s="28"/>
      <c r="BG907" s="28"/>
    </row>
    <row r="908" spans="24:59" ht="13.2">
      <c r="X908" s="28"/>
      <c r="AM908" s="28"/>
      <c r="BG908" s="28"/>
    </row>
    <row r="909" spans="24:59" ht="13.2">
      <c r="X909" s="28"/>
      <c r="AM909" s="28"/>
      <c r="BG909" s="28"/>
    </row>
    <row r="910" spans="24:59" ht="13.2">
      <c r="X910" s="28"/>
      <c r="AM910" s="28"/>
      <c r="BG910" s="28"/>
    </row>
    <row r="911" spans="24:59" ht="13.2">
      <c r="X911" s="28"/>
      <c r="AM911" s="28"/>
      <c r="BG911" s="28"/>
    </row>
    <row r="912" spans="24:59" ht="13.2">
      <c r="X912" s="28"/>
      <c r="AM912" s="28"/>
      <c r="BG912" s="28"/>
    </row>
    <row r="913" spans="24:59" ht="13.2">
      <c r="X913" s="28"/>
      <c r="AM913" s="28"/>
      <c r="BG913" s="28"/>
    </row>
    <row r="914" spans="24:59" ht="13.2">
      <c r="X914" s="28"/>
      <c r="AM914" s="28"/>
      <c r="BG914" s="28"/>
    </row>
    <row r="915" spans="24:59" ht="13.2">
      <c r="X915" s="28"/>
      <c r="AM915" s="28"/>
      <c r="BG915" s="28"/>
    </row>
    <row r="916" spans="24:59" ht="13.2">
      <c r="X916" s="28"/>
      <c r="AM916" s="28"/>
      <c r="BG916" s="28"/>
    </row>
    <row r="917" spans="24:59" ht="13.2">
      <c r="X917" s="28"/>
      <c r="AM917" s="28"/>
      <c r="BG917" s="28"/>
    </row>
    <row r="918" spans="24:59" ht="13.2">
      <c r="X918" s="28"/>
      <c r="AM918" s="28"/>
      <c r="BG918" s="28"/>
    </row>
    <row r="919" spans="24:59" ht="13.2">
      <c r="X919" s="28"/>
      <c r="AM919" s="28"/>
      <c r="BG919" s="28"/>
    </row>
    <row r="920" spans="24:59" ht="13.2">
      <c r="X920" s="28"/>
      <c r="AM920" s="28"/>
      <c r="BG920" s="28"/>
    </row>
    <row r="921" spans="24:59" ht="13.2">
      <c r="X921" s="28"/>
      <c r="AM921" s="28"/>
      <c r="BG921" s="28"/>
    </row>
    <row r="922" spans="24:59" ht="13.2">
      <c r="X922" s="28"/>
      <c r="AM922" s="28"/>
      <c r="BG922" s="28"/>
    </row>
    <row r="923" spans="24:59" ht="13.2">
      <c r="X923" s="28"/>
      <c r="AM923" s="28"/>
      <c r="BG923" s="28"/>
    </row>
    <row r="924" spans="24:59" ht="13.2">
      <c r="X924" s="28"/>
      <c r="AM924" s="28"/>
      <c r="BG924" s="28"/>
    </row>
    <row r="925" spans="24:59" ht="13.2">
      <c r="X925" s="28"/>
      <c r="AM925" s="28"/>
      <c r="BG925" s="28"/>
    </row>
    <row r="926" spans="24:59" ht="13.2">
      <c r="X926" s="28"/>
      <c r="AM926" s="28"/>
      <c r="BG926" s="28"/>
    </row>
    <row r="927" spans="24:59" ht="13.2">
      <c r="X927" s="28"/>
      <c r="AM927" s="28"/>
      <c r="BG927" s="28"/>
    </row>
    <row r="928" spans="24:59" ht="13.2">
      <c r="X928" s="28"/>
      <c r="AM928" s="28"/>
      <c r="BG928" s="28"/>
    </row>
    <row r="929" spans="24:59" ht="13.2">
      <c r="X929" s="28"/>
      <c r="AM929" s="28"/>
      <c r="BG929" s="28"/>
    </row>
    <row r="930" spans="24:59" ht="13.2">
      <c r="X930" s="28"/>
      <c r="AM930" s="28"/>
      <c r="BG930" s="28"/>
    </row>
    <row r="931" spans="24:59" ht="13.2">
      <c r="X931" s="28"/>
      <c r="AM931" s="28"/>
      <c r="BG931" s="28"/>
    </row>
    <row r="932" spans="24:59" ht="13.2">
      <c r="X932" s="28"/>
      <c r="AM932" s="28"/>
      <c r="BG932" s="28"/>
    </row>
    <row r="933" spans="24:59" ht="13.2">
      <c r="X933" s="28"/>
      <c r="AM933" s="28"/>
      <c r="BG933" s="28"/>
    </row>
    <row r="934" spans="24:59" ht="13.2">
      <c r="X934" s="28"/>
      <c r="AM934" s="28"/>
      <c r="BG934" s="28"/>
    </row>
    <row r="935" spans="24:59" ht="13.2">
      <c r="X935" s="28"/>
      <c r="AM935" s="28"/>
      <c r="BG935" s="28"/>
    </row>
    <row r="936" spans="24:59" ht="13.2">
      <c r="X936" s="28"/>
      <c r="AM936" s="28"/>
      <c r="BG936" s="28"/>
    </row>
    <row r="937" spans="24:59" ht="13.2">
      <c r="X937" s="28"/>
      <c r="AM937" s="28"/>
      <c r="BG937" s="28"/>
    </row>
    <row r="938" spans="24:59" ht="13.2">
      <c r="X938" s="28"/>
      <c r="AM938" s="28"/>
      <c r="BG938" s="28"/>
    </row>
    <row r="939" spans="24:59" ht="13.2">
      <c r="X939" s="28"/>
      <c r="AM939" s="28"/>
      <c r="BG939" s="28"/>
    </row>
    <row r="940" spans="24:59" ht="13.2">
      <c r="X940" s="28"/>
      <c r="AM940" s="28"/>
      <c r="BG940" s="28"/>
    </row>
    <row r="941" spans="24:59" ht="13.2">
      <c r="X941" s="28"/>
      <c r="AM941" s="28"/>
      <c r="BG941" s="28"/>
    </row>
    <row r="942" spans="24:59" ht="13.2">
      <c r="X942" s="28"/>
      <c r="AM942" s="28"/>
      <c r="BG942" s="28"/>
    </row>
    <row r="943" spans="24:59" ht="13.2">
      <c r="X943" s="28"/>
      <c r="AM943" s="28"/>
      <c r="BG943" s="28"/>
    </row>
    <row r="944" spans="24:59" ht="13.2">
      <c r="X944" s="28"/>
      <c r="AM944" s="28"/>
      <c r="BG944" s="28"/>
    </row>
    <row r="945" spans="24:59" ht="13.2">
      <c r="X945" s="28"/>
      <c r="AM945" s="28"/>
      <c r="BG945" s="28"/>
    </row>
    <row r="946" spans="24:59" ht="13.2">
      <c r="X946" s="28"/>
      <c r="AM946" s="28"/>
      <c r="BG946" s="28"/>
    </row>
    <row r="947" spans="24:59" ht="13.2">
      <c r="X947" s="28"/>
      <c r="AM947" s="28"/>
      <c r="BG947" s="28"/>
    </row>
    <row r="948" spans="24:59" ht="13.2">
      <c r="X948" s="28"/>
      <c r="AM948" s="28"/>
      <c r="BG948" s="28"/>
    </row>
    <row r="949" spans="24:59" ht="13.2">
      <c r="X949" s="28"/>
      <c r="AM949" s="28"/>
      <c r="BG949" s="28"/>
    </row>
    <row r="950" spans="24:59" ht="13.2">
      <c r="X950" s="28"/>
      <c r="AM950" s="28"/>
      <c r="BG950" s="28"/>
    </row>
    <row r="951" spans="24:59" ht="13.2">
      <c r="X951" s="28"/>
      <c r="AM951" s="28"/>
      <c r="BG951" s="28"/>
    </row>
    <row r="952" spans="24:59" ht="13.2">
      <c r="X952" s="28"/>
      <c r="AM952" s="28"/>
      <c r="BG952" s="28"/>
    </row>
    <row r="953" spans="24:59" ht="13.2">
      <c r="X953" s="28"/>
      <c r="AM953" s="28"/>
      <c r="BG953" s="28"/>
    </row>
    <row r="954" spans="24:59" ht="13.2">
      <c r="X954" s="28"/>
      <c r="AM954" s="28"/>
      <c r="BG954" s="28"/>
    </row>
    <row r="955" spans="24:59" ht="13.2">
      <c r="X955" s="28"/>
      <c r="AM955" s="28"/>
      <c r="BG955" s="28"/>
    </row>
    <row r="956" spans="24:59" ht="13.2">
      <c r="X956" s="28"/>
      <c r="AM956" s="28"/>
      <c r="BG956" s="28"/>
    </row>
    <row r="957" spans="24:59" ht="13.2">
      <c r="X957" s="28"/>
      <c r="AM957" s="28"/>
      <c r="BG957" s="28"/>
    </row>
    <row r="958" spans="24:59" ht="13.2">
      <c r="X958" s="28"/>
      <c r="AM958" s="28"/>
      <c r="BG958" s="28"/>
    </row>
    <row r="959" spans="24:59" ht="13.2">
      <c r="X959" s="28"/>
      <c r="AM959" s="28"/>
      <c r="BG959" s="28"/>
    </row>
    <row r="960" spans="24:59" ht="13.2">
      <c r="X960" s="28"/>
      <c r="AM960" s="28"/>
      <c r="BG960" s="28"/>
    </row>
    <row r="961" spans="24:59" ht="13.2">
      <c r="X961" s="28"/>
      <c r="AM961" s="28"/>
      <c r="BG961" s="28"/>
    </row>
    <row r="962" spans="24:59" ht="13.2">
      <c r="X962" s="28"/>
      <c r="AM962" s="28"/>
      <c r="BG962" s="28"/>
    </row>
    <row r="963" spans="24:59" ht="13.2">
      <c r="X963" s="28"/>
      <c r="AM963" s="28"/>
      <c r="BG963" s="28"/>
    </row>
    <row r="964" spans="24:59" ht="13.2">
      <c r="X964" s="28"/>
      <c r="AM964" s="28"/>
      <c r="BG964" s="28"/>
    </row>
    <row r="965" spans="24:59" ht="13.2">
      <c r="X965" s="28"/>
      <c r="AM965" s="28"/>
      <c r="BG965" s="28"/>
    </row>
    <row r="966" spans="24:59" ht="13.2">
      <c r="X966" s="28"/>
      <c r="AM966" s="28"/>
      <c r="BG966" s="28"/>
    </row>
    <row r="967" spans="24:59" ht="13.2">
      <c r="X967" s="28"/>
      <c r="AM967" s="28"/>
      <c r="BG967" s="28"/>
    </row>
    <row r="968" spans="24:59" ht="13.2">
      <c r="X968" s="28"/>
      <c r="AM968" s="28"/>
      <c r="BG968" s="28"/>
    </row>
    <row r="969" spans="24:59" ht="13.2">
      <c r="X969" s="28"/>
      <c r="AM969" s="28"/>
      <c r="BG969" s="28"/>
    </row>
    <row r="970" spans="24:59" ht="13.2">
      <c r="X970" s="28"/>
      <c r="AM970" s="28"/>
      <c r="BG970" s="28"/>
    </row>
    <row r="971" spans="24:59" ht="13.2">
      <c r="X971" s="28"/>
      <c r="AM971" s="28"/>
      <c r="BG971" s="28"/>
    </row>
    <row r="972" spans="24:59" ht="13.2">
      <c r="X972" s="28"/>
      <c r="AM972" s="28"/>
      <c r="BG972" s="28"/>
    </row>
    <row r="973" spans="24:59" ht="13.2">
      <c r="X973" s="28"/>
      <c r="AM973" s="28"/>
      <c r="BG973" s="28"/>
    </row>
    <row r="974" spans="24:59" ht="13.2">
      <c r="X974" s="28"/>
      <c r="AM974" s="28"/>
      <c r="BG974" s="28"/>
    </row>
    <row r="975" spans="24:59" ht="13.2">
      <c r="X975" s="28"/>
      <c r="AM975" s="28"/>
      <c r="BG975" s="28"/>
    </row>
    <row r="976" spans="24:59" ht="13.2">
      <c r="X976" s="28"/>
      <c r="AM976" s="28"/>
      <c r="BG976" s="28"/>
    </row>
    <row r="977" spans="24:59" ht="13.2">
      <c r="X977" s="28"/>
      <c r="AM977" s="28"/>
      <c r="BG977" s="28"/>
    </row>
    <row r="978" spans="24:59" ht="13.2">
      <c r="X978" s="28"/>
      <c r="AM978" s="28"/>
      <c r="BG978" s="28"/>
    </row>
    <row r="979" spans="24:59" ht="13.2">
      <c r="X979" s="28"/>
      <c r="AM979" s="28"/>
      <c r="BG979" s="28"/>
    </row>
    <row r="980" spans="24:59" ht="13.2">
      <c r="X980" s="28"/>
      <c r="AM980" s="28"/>
      <c r="BG980" s="28"/>
    </row>
    <row r="981" spans="24:59" ht="13.2">
      <c r="X981" s="28"/>
      <c r="AM981" s="28"/>
      <c r="BG981" s="28"/>
    </row>
    <row r="982" spans="24:59" ht="13.2">
      <c r="X982" s="28"/>
      <c r="AM982" s="28"/>
      <c r="BG982" s="28"/>
    </row>
    <row r="983" spans="24:59" ht="13.2">
      <c r="X983" s="28"/>
      <c r="AM983" s="28"/>
      <c r="BG983" s="28"/>
    </row>
    <row r="984" spans="24:59" ht="13.2">
      <c r="X984" s="28"/>
      <c r="AM984" s="28"/>
      <c r="BG984" s="28"/>
    </row>
    <row r="985" spans="24:59" ht="13.2">
      <c r="X985" s="28"/>
      <c r="AM985" s="28"/>
      <c r="BG985" s="28"/>
    </row>
    <row r="986" spans="24:59" ht="13.2">
      <c r="X986" s="28"/>
      <c r="AM986" s="28"/>
      <c r="BG986" s="28"/>
    </row>
    <row r="987" spans="24:59" ht="13.2">
      <c r="X987" s="28"/>
      <c r="AM987" s="28"/>
      <c r="BG987" s="28"/>
    </row>
    <row r="988" spans="24:59" ht="13.2">
      <c r="X988" s="28"/>
      <c r="AM988" s="28"/>
      <c r="BG988" s="28"/>
    </row>
    <row r="989" spans="24:59" ht="13.2">
      <c r="X989" s="28"/>
      <c r="AM989" s="28"/>
      <c r="BG989" s="28"/>
    </row>
    <row r="990" spans="24:59" ht="13.2">
      <c r="X990" s="28"/>
      <c r="AM990" s="28"/>
      <c r="BG990" s="28"/>
    </row>
    <row r="991" spans="24:59" ht="13.2">
      <c r="X991" s="28"/>
      <c r="AM991" s="28"/>
      <c r="BG991" s="28"/>
    </row>
    <row r="992" spans="24:59" ht="13.2">
      <c r="X992" s="28"/>
      <c r="AM992" s="28"/>
      <c r="BG992" s="28"/>
    </row>
    <row r="993" spans="24:59" ht="13.2">
      <c r="X993" s="28"/>
      <c r="AM993" s="28"/>
      <c r="BG993" s="28"/>
    </row>
    <row r="994" spans="24:59" ht="13.2">
      <c r="X994" s="28"/>
      <c r="AM994" s="28"/>
      <c r="BG994" s="28"/>
    </row>
    <row r="995" spans="24:59" ht="13.2">
      <c r="X995" s="28"/>
      <c r="AM995" s="28"/>
      <c r="BG995" s="28"/>
    </row>
    <row r="996" spans="24:59" ht="13.2">
      <c r="X996" s="28"/>
      <c r="AM996" s="28"/>
      <c r="BG996" s="28"/>
    </row>
    <row r="997" spans="24:59" ht="13.2">
      <c r="X997" s="28"/>
      <c r="AM997" s="28"/>
      <c r="BG997" s="28"/>
    </row>
    <row r="998" spans="24:59" ht="13.2">
      <c r="X998" s="28"/>
      <c r="AM998" s="28"/>
      <c r="BG998" s="28"/>
    </row>
    <row r="999" spans="24:59" ht="13.2">
      <c r="X999" s="28"/>
      <c r="AM999" s="28"/>
      <c r="BG999" s="28"/>
    </row>
    <row r="1000" spans="24:59" ht="13.2">
      <c r="X1000" s="28"/>
      <c r="AM1000" s="28"/>
      <c r="BG1000" s="28"/>
    </row>
    <row r="1001" spans="24:59" ht="13.2">
      <c r="X1001" s="28"/>
      <c r="AM1001" s="28"/>
      <c r="BG1001" s="28"/>
    </row>
    <row r="1002" spans="24:59" ht="13.2">
      <c r="X1002" s="28"/>
      <c r="AM1002" s="28"/>
      <c r="BG1002" s="28"/>
    </row>
    <row r="1003" spans="24:59" ht="13.2">
      <c r="X1003" s="28"/>
      <c r="AM1003" s="28"/>
      <c r="BG1003" s="28"/>
    </row>
    <row r="1004" spans="24:59" ht="13.2">
      <c r="X1004" s="28"/>
      <c r="AM1004" s="28"/>
      <c r="BG1004" s="28"/>
    </row>
    <row r="1005" spans="24:59" ht="13.2">
      <c r="X1005" s="28"/>
      <c r="AM1005" s="28"/>
      <c r="BG1005" s="28"/>
    </row>
    <row r="1006" spans="24:59" ht="13.2">
      <c r="X1006" s="28"/>
      <c r="AM1006" s="28"/>
      <c r="BG1006" s="28"/>
    </row>
    <row r="1007" spans="24:59" ht="13.2">
      <c r="X1007" s="28"/>
      <c r="AM1007" s="28"/>
      <c r="BG1007" s="28"/>
    </row>
    <row r="1008" spans="24:59" ht="13.2">
      <c r="X1008" s="28"/>
      <c r="AM1008" s="28"/>
      <c r="BG1008" s="28"/>
    </row>
    <row r="1009" spans="24:59" ht="13.2">
      <c r="X1009" s="28"/>
      <c r="AM1009" s="28"/>
      <c r="BG1009" s="28"/>
    </row>
    <row r="1010" spans="24:59" ht="13.2">
      <c r="X1010" s="28"/>
      <c r="AM1010" s="28"/>
      <c r="BG1010" s="28"/>
    </row>
    <row r="1011" spans="24:59" ht="13.2">
      <c r="X1011" s="28"/>
      <c r="AM1011" s="28"/>
      <c r="BG1011" s="28"/>
    </row>
    <row r="1012" spans="24:59" ht="13.2">
      <c r="X1012" s="28"/>
      <c r="AM1012" s="28"/>
      <c r="BG1012" s="28"/>
    </row>
    <row r="1013" spans="24:59" ht="13.2">
      <c r="X1013" s="28"/>
      <c r="AM1013" s="28"/>
      <c r="BG1013" s="28"/>
    </row>
    <row r="1014" spans="24:59" ht="13.2">
      <c r="X1014" s="28"/>
      <c r="AM1014" s="28"/>
      <c r="BG1014" s="28"/>
    </row>
    <row r="1015" spans="24:59" ht="13.2">
      <c r="X1015" s="28"/>
      <c r="AM1015" s="28"/>
      <c r="BG1015" s="28"/>
    </row>
    <row r="1016" spans="24:59" ht="13.2">
      <c r="X1016" s="28"/>
      <c r="AM1016" s="28"/>
      <c r="BG1016" s="28"/>
    </row>
    <row r="1017" spans="24:59" ht="13.2">
      <c r="X1017" s="28"/>
      <c r="AM1017" s="28"/>
      <c r="BG1017" s="28"/>
    </row>
    <row r="1018" spans="24:59" ht="13.2">
      <c r="X1018" s="28"/>
      <c r="AM1018" s="28"/>
      <c r="BG1018" s="28"/>
    </row>
    <row r="1019" spans="24:59" ht="13.2">
      <c r="X1019" s="28"/>
      <c r="AM1019" s="28"/>
      <c r="BG1019" s="28"/>
    </row>
    <row r="1020" spans="24:59" ht="13.2">
      <c r="X1020" s="28"/>
      <c r="AM1020" s="28"/>
      <c r="BG1020" s="28"/>
    </row>
    <row r="1021" spans="24:59" ht="13.2">
      <c r="X1021" s="28"/>
      <c r="AM1021" s="28"/>
      <c r="BG1021" s="28"/>
    </row>
    <row r="1022" spans="24:59" ht="13.2">
      <c r="X1022" s="28"/>
      <c r="AM1022" s="28"/>
      <c r="BG1022" s="28"/>
    </row>
    <row r="1023" spans="24:59" ht="13.2">
      <c r="X1023" s="28"/>
      <c r="AM1023" s="28"/>
      <c r="BG1023" s="28"/>
    </row>
    <row r="1024" spans="24:59" ht="13.2">
      <c r="X1024" s="28"/>
      <c r="AM1024" s="28"/>
      <c r="BG1024" s="28"/>
    </row>
    <row r="1025" spans="24:59" ht="13.2">
      <c r="X1025" s="28"/>
      <c r="AM1025" s="28"/>
      <c r="BG1025" s="28"/>
    </row>
    <row r="1026" spans="24:59" ht="13.2">
      <c r="X1026" s="28"/>
      <c r="AM1026" s="28"/>
      <c r="BG1026" s="28"/>
    </row>
    <row r="1027" spans="24:59" ht="13.2">
      <c r="X1027" s="28"/>
      <c r="AM1027" s="28"/>
      <c r="BG1027" s="28"/>
    </row>
    <row r="1028" spans="24:59" ht="13.2">
      <c r="X1028" s="28"/>
      <c r="AM1028" s="28"/>
      <c r="BG1028" s="28"/>
    </row>
    <row r="1029" spans="24:59" ht="13.2">
      <c r="X1029" s="28"/>
      <c r="AM1029" s="28"/>
      <c r="BG1029" s="28"/>
    </row>
    <row r="1030" spans="24:59" ht="13.2">
      <c r="X1030" s="28"/>
      <c r="AM1030" s="28"/>
      <c r="BG1030" s="28"/>
    </row>
    <row r="1031" spans="24:59" ht="13.2">
      <c r="X1031" s="28"/>
      <c r="AM1031" s="28"/>
      <c r="BG1031" s="28"/>
    </row>
    <row r="1032" spans="24:59" ht="13.2">
      <c r="X1032" s="28"/>
      <c r="AM1032" s="28"/>
      <c r="BG1032" s="28"/>
    </row>
    <row r="1033" spans="24:59" ht="13.2">
      <c r="X1033" s="28"/>
      <c r="AM1033" s="28"/>
      <c r="BG1033" s="28"/>
    </row>
    <row r="1034" spans="24:59" ht="13.2">
      <c r="X1034" s="28"/>
      <c r="AM1034" s="28"/>
      <c r="BG1034" s="28"/>
    </row>
  </sheetData>
  <mergeCells count="31">
    <mergeCell ref="BL1:BP1"/>
    <mergeCell ref="D1:H1"/>
    <mergeCell ref="I1:M1"/>
    <mergeCell ref="N1:R1"/>
    <mergeCell ref="S1:W1"/>
    <mergeCell ref="X1:AB1"/>
    <mergeCell ref="AC1:AG1"/>
    <mergeCell ref="AH1:AL1"/>
    <mergeCell ref="AM1:AQ1"/>
    <mergeCell ref="AR1:AV1"/>
    <mergeCell ref="AW1:BA1"/>
    <mergeCell ref="BB1:BF1"/>
    <mergeCell ref="BG1:BK1"/>
    <mergeCell ref="A31:A32"/>
    <mergeCell ref="B31:B32"/>
    <mergeCell ref="C31:C32"/>
    <mergeCell ref="D31:D32"/>
    <mergeCell ref="B33:B34"/>
    <mergeCell ref="C33:C34"/>
    <mergeCell ref="D33:D34"/>
    <mergeCell ref="C37:C38"/>
    <mergeCell ref="D37:D38"/>
    <mergeCell ref="A48:A49"/>
    <mergeCell ref="A50:A52"/>
    <mergeCell ref="A33:A34"/>
    <mergeCell ref="A35:A36"/>
    <mergeCell ref="B35:B36"/>
    <mergeCell ref="C35:C36"/>
    <mergeCell ref="D35:D36"/>
    <mergeCell ref="A37:A38"/>
    <mergeCell ref="B37:B3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B53"/>
  <sheetViews>
    <sheetView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G25" sqref="G25"/>
    </sheetView>
  </sheetViews>
  <sheetFormatPr defaultColWidth="12.6640625" defaultRowHeight="15.75" customHeight="1"/>
  <cols>
    <col min="1" max="1" width="26.77734375" customWidth="1"/>
    <col min="2" max="2" width="21.109375" customWidth="1"/>
    <col min="3" max="3" width="10.88671875" customWidth="1"/>
    <col min="4" max="8" width="11.44140625" customWidth="1"/>
    <col min="9" max="9" width="19.77734375" customWidth="1"/>
    <col min="10" max="13" width="11.33203125" customWidth="1"/>
    <col min="14" max="14" width="29.44140625" customWidth="1"/>
    <col min="15" max="18" width="11.21875" customWidth="1"/>
    <col min="19" max="19" width="22.21875" customWidth="1"/>
    <col min="20" max="23" width="15" customWidth="1"/>
    <col min="24" max="24" width="26.6640625" customWidth="1"/>
    <col min="25" max="28" width="13.6640625" customWidth="1"/>
    <col min="29" max="29" width="20.44140625" customWidth="1"/>
    <col min="30" max="33" width="13.77734375" customWidth="1"/>
    <col min="34" max="34" width="28" customWidth="1"/>
    <col min="35" max="38" width="8.77734375" customWidth="1"/>
    <col min="39" max="39" width="23.77734375" customWidth="1"/>
    <col min="40" max="43" width="10.44140625" customWidth="1"/>
    <col min="45" max="48" width="18.33203125" customWidth="1"/>
    <col min="49" max="58" width="19.44140625" customWidth="1"/>
    <col min="59" max="59" width="62.77734375" customWidth="1"/>
    <col min="60" max="68" width="19.44140625" customWidth="1"/>
  </cols>
  <sheetData>
    <row r="1" spans="1:80" ht="33.75" customHeight="1">
      <c r="A1" s="33" t="s">
        <v>213</v>
      </c>
      <c r="B1" s="2"/>
      <c r="C1" s="3"/>
      <c r="D1" s="83" t="s">
        <v>0</v>
      </c>
      <c r="E1" s="81"/>
      <c r="F1" s="81"/>
      <c r="G1" s="81"/>
      <c r="H1" s="82"/>
      <c r="I1" s="83" t="s">
        <v>1</v>
      </c>
      <c r="J1" s="81"/>
      <c r="K1" s="81"/>
      <c r="L1" s="81"/>
      <c r="M1" s="82"/>
      <c r="N1" s="83" t="s">
        <v>2</v>
      </c>
      <c r="O1" s="81"/>
      <c r="P1" s="81"/>
      <c r="Q1" s="81"/>
      <c r="R1" s="82"/>
      <c r="S1" s="80" t="s">
        <v>3</v>
      </c>
      <c r="T1" s="81"/>
      <c r="U1" s="81"/>
      <c r="V1" s="81"/>
      <c r="W1" s="82"/>
      <c r="X1" s="80" t="s">
        <v>4</v>
      </c>
      <c r="Y1" s="81"/>
      <c r="Z1" s="81"/>
      <c r="AA1" s="81"/>
      <c r="AB1" s="82"/>
      <c r="AC1" s="80" t="s">
        <v>5</v>
      </c>
      <c r="AD1" s="81"/>
      <c r="AE1" s="81"/>
      <c r="AF1" s="81"/>
      <c r="AG1" s="82"/>
      <c r="AH1" s="80" t="s">
        <v>6</v>
      </c>
      <c r="AI1" s="81"/>
      <c r="AJ1" s="81"/>
      <c r="AK1" s="81"/>
      <c r="AL1" s="82"/>
      <c r="AM1" s="80" t="s">
        <v>7</v>
      </c>
      <c r="AN1" s="81"/>
      <c r="AO1" s="81"/>
      <c r="AP1" s="81"/>
      <c r="AQ1" s="82"/>
      <c r="AR1" s="80" t="s">
        <v>8</v>
      </c>
      <c r="AS1" s="81"/>
      <c r="AT1" s="81"/>
      <c r="AU1" s="81"/>
      <c r="AV1" s="82"/>
      <c r="AW1" s="80" t="s">
        <v>9</v>
      </c>
      <c r="AX1" s="81"/>
      <c r="AY1" s="81"/>
      <c r="AZ1" s="81"/>
      <c r="BA1" s="82"/>
      <c r="BB1" s="80" t="s">
        <v>10</v>
      </c>
      <c r="BC1" s="81"/>
      <c r="BD1" s="81"/>
      <c r="BE1" s="81"/>
      <c r="BF1" s="82"/>
      <c r="BG1" s="80" t="s">
        <v>11</v>
      </c>
      <c r="BH1" s="81"/>
      <c r="BI1" s="81"/>
      <c r="BJ1" s="81"/>
      <c r="BK1" s="82"/>
      <c r="BL1" s="80" t="s">
        <v>12</v>
      </c>
      <c r="BM1" s="81"/>
      <c r="BN1" s="81"/>
      <c r="BO1" s="81"/>
      <c r="BP1" s="82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79.2">
      <c r="A2" s="4"/>
      <c r="B2" s="5" t="s">
        <v>13</v>
      </c>
      <c r="C2" s="6" t="s">
        <v>14</v>
      </c>
      <c r="D2" s="6" t="s">
        <v>214</v>
      </c>
      <c r="E2" s="6" t="s">
        <v>16</v>
      </c>
      <c r="F2" s="6" t="s">
        <v>17</v>
      </c>
      <c r="G2" s="6" t="s">
        <v>18</v>
      </c>
      <c r="H2" s="6" t="s">
        <v>19</v>
      </c>
      <c r="I2" s="5" t="s">
        <v>20</v>
      </c>
      <c r="J2" s="6" t="s">
        <v>16</v>
      </c>
      <c r="K2" s="6" t="s">
        <v>17</v>
      </c>
      <c r="L2" s="5" t="s">
        <v>21</v>
      </c>
      <c r="M2" s="5" t="s">
        <v>22</v>
      </c>
      <c r="N2" s="6" t="s">
        <v>23</v>
      </c>
      <c r="O2" s="6" t="s">
        <v>16</v>
      </c>
      <c r="P2" s="6" t="s">
        <v>17</v>
      </c>
      <c r="Q2" s="6" t="s">
        <v>24</v>
      </c>
      <c r="R2" s="6" t="s">
        <v>25</v>
      </c>
      <c r="S2" s="4" t="s">
        <v>26</v>
      </c>
      <c r="T2" s="6" t="s">
        <v>16</v>
      </c>
      <c r="U2" s="6" t="s">
        <v>17</v>
      </c>
      <c r="V2" s="4" t="s">
        <v>27</v>
      </c>
      <c r="W2" s="4" t="s">
        <v>28</v>
      </c>
      <c r="X2" s="4" t="s">
        <v>29</v>
      </c>
      <c r="Y2" s="6" t="s">
        <v>16</v>
      </c>
      <c r="Z2" s="6" t="s">
        <v>17</v>
      </c>
      <c r="AA2" s="4" t="s">
        <v>30</v>
      </c>
      <c r="AB2" s="4" t="s">
        <v>31</v>
      </c>
      <c r="AC2" s="4" t="s">
        <v>32</v>
      </c>
      <c r="AD2" s="6" t="s">
        <v>16</v>
      </c>
      <c r="AE2" s="6" t="s">
        <v>17</v>
      </c>
      <c r="AF2" s="4" t="s">
        <v>33</v>
      </c>
      <c r="AG2" s="4" t="s">
        <v>34</v>
      </c>
      <c r="AH2" s="4" t="s">
        <v>35</v>
      </c>
      <c r="AI2" s="6" t="s">
        <v>16</v>
      </c>
      <c r="AJ2" s="6" t="s">
        <v>17</v>
      </c>
      <c r="AK2" s="4" t="s">
        <v>36</v>
      </c>
      <c r="AL2" s="4" t="s">
        <v>37</v>
      </c>
      <c r="AM2" s="4" t="s">
        <v>38</v>
      </c>
      <c r="AN2" s="6" t="s">
        <v>16</v>
      </c>
      <c r="AO2" s="6" t="s">
        <v>17</v>
      </c>
      <c r="AP2" s="4" t="s">
        <v>39</v>
      </c>
      <c r="AQ2" s="4" t="s">
        <v>40</v>
      </c>
      <c r="AR2" s="4" t="s">
        <v>41</v>
      </c>
      <c r="AS2" s="6" t="s">
        <v>16</v>
      </c>
      <c r="AT2" s="6" t="s">
        <v>17</v>
      </c>
      <c r="AU2" s="4" t="s">
        <v>43</v>
      </c>
      <c r="AV2" s="4" t="s">
        <v>44</v>
      </c>
      <c r="AW2" s="4" t="s">
        <v>45</v>
      </c>
      <c r="AX2" s="6" t="s">
        <v>16</v>
      </c>
      <c r="AY2" s="6" t="s">
        <v>17</v>
      </c>
      <c r="AZ2" s="4" t="s">
        <v>46</v>
      </c>
      <c r="BA2" s="4" t="s">
        <v>47</v>
      </c>
      <c r="BB2" s="4" t="s">
        <v>48</v>
      </c>
      <c r="BC2" s="6" t="s">
        <v>16</v>
      </c>
      <c r="BD2" s="6" t="s">
        <v>17</v>
      </c>
      <c r="BE2" s="4" t="s">
        <v>49</v>
      </c>
      <c r="BF2" s="4" t="s">
        <v>50</v>
      </c>
      <c r="BG2" s="4" t="s">
        <v>51</v>
      </c>
      <c r="BH2" s="6" t="s">
        <v>16</v>
      </c>
      <c r="BI2" s="6" t="s">
        <v>17</v>
      </c>
      <c r="BJ2" s="4" t="s">
        <v>52</v>
      </c>
      <c r="BK2" s="4" t="s">
        <v>53</v>
      </c>
      <c r="BL2" s="4" t="s">
        <v>54</v>
      </c>
      <c r="BM2" s="6" t="s">
        <v>16</v>
      </c>
      <c r="BN2" s="6" t="s">
        <v>17</v>
      </c>
      <c r="BO2" s="4" t="s">
        <v>55</v>
      </c>
      <c r="BP2" s="4" t="s">
        <v>56</v>
      </c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</row>
    <row r="3" spans="1:80" ht="52.8">
      <c r="A3" s="8" t="s">
        <v>57</v>
      </c>
      <c r="B3" s="8" t="s">
        <v>58</v>
      </c>
      <c r="C3" s="8" t="s">
        <v>59</v>
      </c>
      <c r="D3" s="8" t="s">
        <v>60</v>
      </c>
      <c r="E3" s="8">
        <v>14.26</v>
      </c>
      <c r="F3" s="8">
        <v>2.6</v>
      </c>
      <c r="G3" s="8">
        <v>0.42</v>
      </c>
      <c r="H3" s="8">
        <v>0.17</v>
      </c>
      <c r="I3" s="8" t="s">
        <v>61</v>
      </c>
      <c r="J3" s="8">
        <v>0.17</v>
      </c>
      <c r="K3" s="8">
        <v>0.41</v>
      </c>
      <c r="L3" s="8">
        <v>0.06</v>
      </c>
      <c r="M3" s="8">
        <v>0.04</v>
      </c>
      <c r="N3" s="8" t="s">
        <v>62</v>
      </c>
      <c r="O3" s="8">
        <f>Input!O3</f>
        <v>7.0000000000000007E-2</v>
      </c>
      <c r="P3" s="8">
        <f>Input!P3</f>
        <v>0.26</v>
      </c>
      <c r="Q3" s="8">
        <f>Input!Q3</f>
        <v>0.09</v>
      </c>
      <c r="R3" s="8">
        <f>Input!R3</f>
        <v>0.03</v>
      </c>
      <c r="S3" s="8" t="s">
        <v>63</v>
      </c>
      <c r="T3" s="8">
        <v>19.170000000000002</v>
      </c>
      <c r="U3" s="8">
        <v>32.729999999999997</v>
      </c>
      <c r="V3" s="8">
        <v>6.88</v>
      </c>
      <c r="W3" s="8">
        <v>3.06</v>
      </c>
      <c r="X3" s="9" t="s">
        <v>64</v>
      </c>
      <c r="Y3" s="8">
        <v>65.680000000000007</v>
      </c>
      <c r="Z3" s="8">
        <v>33.82</v>
      </c>
      <c r="AA3" s="8">
        <v>0.9</v>
      </c>
      <c r="AB3" s="8">
        <v>2.4</v>
      </c>
      <c r="AC3" s="8" t="s">
        <v>65</v>
      </c>
      <c r="AD3" s="8">
        <v>3.22</v>
      </c>
      <c r="AE3" s="8">
        <v>0.89</v>
      </c>
      <c r="AF3" s="8">
        <v>0.11</v>
      </c>
      <c r="AG3" s="8">
        <v>0.06</v>
      </c>
      <c r="AH3" s="8" t="s">
        <v>66</v>
      </c>
      <c r="AI3" s="8">
        <f>Input!AI3</f>
        <v>2190.42</v>
      </c>
      <c r="AJ3" s="8">
        <f>Input!AJ3</f>
        <v>1974.69</v>
      </c>
      <c r="AK3" s="8">
        <f>Input!AK3</f>
        <v>121.87</v>
      </c>
      <c r="AL3" s="8">
        <f>Input!AL3</f>
        <v>129.31</v>
      </c>
      <c r="AM3" s="9" t="s">
        <v>67</v>
      </c>
      <c r="AN3" s="8">
        <v>1468.82</v>
      </c>
      <c r="AO3" s="8">
        <v>1273.97</v>
      </c>
      <c r="AP3" s="8">
        <v>160.47999999999999</v>
      </c>
      <c r="AQ3" s="8">
        <v>94.9</v>
      </c>
      <c r="AR3" s="8" t="s">
        <v>68</v>
      </c>
      <c r="AS3" s="8">
        <v>39.65</v>
      </c>
      <c r="AT3" s="8">
        <v>87.98</v>
      </c>
      <c r="AU3" s="8">
        <v>-8.06</v>
      </c>
      <c r="AV3" s="8">
        <v>5.05</v>
      </c>
      <c r="AW3" s="8"/>
      <c r="AX3" s="8"/>
      <c r="AY3" s="8"/>
      <c r="AZ3" s="8"/>
      <c r="BA3" s="8"/>
      <c r="BB3" s="8"/>
      <c r="BC3" s="8"/>
      <c r="BD3" s="8"/>
      <c r="BE3" s="8"/>
      <c r="BF3" s="8"/>
      <c r="BG3" s="9" t="s">
        <v>69</v>
      </c>
      <c r="BH3" s="8">
        <f>Input!BH3/2.4</f>
        <v>312.60833333333335</v>
      </c>
      <c r="BI3" s="8">
        <f>Input!BI3/2.4</f>
        <v>131.75416666666666</v>
      </c>
      <c r="BJ3" s="8">
        <f>Input!BJ3/2.4</f>
        <v>20.75416666666667</v>
      </c>
      <c r="BK3" s="8">
        <f>Input!BK3/2.4</f>
        <v>9.9250000000000007</v>
      </c>
      <c r="BL3" s="8" t="s">
        <v>70</v>
      </c>
      <c r="BM3" s="8">
        <v>4.83</v>
      </c>
      <c r="BN3" s="8">
        <v>1.8</v>
      </c>
      <c r="BO3" s="8">
        <v>0.17</v>
      </c>
      <c r="BP3" s="8">
        <v>0.12</v>
      </c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 spans="1:80" ht="26.4">
      <c r="A4" s="8" t="s">
        <v>57</v>
      </c>
      <c r="B4" s="8" t="s">
        <v>58</v>
      </c>
      <c r="C4" s="8" t="s">
        <v>59</v>
      </c>
      <c r="D4" s="8" t="s">
        <v>72</v>
      </c>
      <c r="E4" s="8">
        <v>12.31</v>
      </c>
      <c r="F4" s="8">
        <v>3.88</v>
      </c>
      <c r="G4" s="8">
        <v>1.02</v>
      </c>
      <c r="H4" s="8">
        <v>0.27</v>
      </c>
      <c r="I4" s="8" t="s">
        <v>71</v>
      </c>
      <c r="J4" s="8">
        <v>1.22</v>
      </c>
      <c r="K4" s="8">
        <v>1.18</v>
      </c>
      <c r="L4" s="8">
        <v>0.08</v>
      </c>
      <c r="M4" s="8">
        <v>7.0000000000000007E-2</v>
      </c>
      <c r="N4" s="8" t="s">
        <v>72</v>
      </c>
      <c r="O4" s="8">
        <v>12.31</v>
      </c>
      <c r="P4" s="8">
        <v>3.88</v>
      </c>
      <c r="Q4" s="8">
        <f>Input!Q4</f>
        <v>0.57999999999999996</v>
      </c>
      <c r="R4" s="8">
        <v>0.27</v>
      </c>
      <c r="S4" s="8"/>
      <c r="T4" s="8"/>
      <c r="U4" s="8"/>
      <c r="V4" s="8"/>
      <c r="W4" s="8"/>
      <c r="X4" s="9" t="s">
        <v>73</v>
      </c>
      <c r="Y4" s="8">
        <v>53.91</v>
      </c>
      <c r="Z4" s="8">
        <v>29.98</v>
      </c>
      <c r="AA4" s="8">
        <v>0.32</v>
      </c>
      <c r="AB4" s="8">
        <v>2.0699999999999998</v>
      </c>
      <c r="AC4" s="8" t="s">
        <v>74</v>
      </c>
      <c r="AD4" s="8">
        <v>3.26</v>
      </c>
      <c r="AE4" s="8">
        <v>0.64</v>
      </c>
      <c r="AF4" s="8">
        <v>0.04</v>
      </c>
      <c r="AG4" s="8">
        <v>0.06</v>
      </c>
      <c r="AH4" s="8" t="s">
        <v>75</v>
      </c>
      <c r="AI4" s="8">
        <f>Input!AI4</f>
        <v>106.02</v>
      </c>
      <c r="AJ4" s="8">
        <f>Input!AJ4</f>
        <v>126.9</v>
      </c>
      <c r="AK4" s="8">
        <f>Input!AK4</f>
        <v>21.27</v>
      </c>
      <c r="AL4" s="8">
        <f>Input!AL4</f>
        <v>10.77</v>
      </c>
      <c r="AM4" s="9" t="s">
        <v>76</v>
      </c>
      <c r="AN4" s="8">
        <v>740.53</v>
      </c>
      <c r="AO4" s="8">
        <v>1002.83</v>
      </c>
      <c r="AP4" s="8">
        <v>95.7</v>
      </c>
      <c r="AQ4" s="8">
        <v>71.739999999999995</v>
      </c>
      <c r="AR4" s="8" t="s">
        <v>77</v>
      </c>
      <c r="AS4" s="8">
        <v>17.37</v>
      </c>
      <c r="AT4" s="8">
        <v>63.24</v>
      </c>
      <c r="AU4" s="8">
        <v>-1.64</v>
      </c>
      <c r="AV4" s="8">
        <v>3.85</v>
      </c>
      <c r="AW4" s="8"/>
      <c r="AX4" s="8"/>
      <c r="AY4" s="8"/>
      <c r="AZ4" s="8"/>
      <c r="BA4" s="8"/>
      <c r="BB4" s="8"/>
      <c r="BC4" s="8"/>
      <c r="BD4" s="8"/>
      <c r="BE4" s="8"/>
      <c r="BF4" s="8"/>
      <c r="BG4" s="9" t="s">
        <v>410</v>
      </c>
      <c r="BH4" s="8">
        <f>Input!BH4</f>
        <v>326.16000000000003</v>
      </c>
      <c r="BI4" s="8">
        <f>Input!BI4</f>
        <v>200.01</v>
      </c>
      <c r="BJ4" s="8">
        <f>Input!BJ4</f>
        <v>28.01</v>
      </c>
      <c r="BK4" s="8">
        <f>Input!BK4</f>
        <v>7.8</v>
      </c>
      <c r="BL4" s="8" t="s">
        <v>78</v>
      </c>
      <c r="BM4" s="8">
        <v>6.05</v>
      </c>
      <c r="BN4" s="8">
        <v>2.19</v>
      </c>
      <c r="BO4" s="8">
        <v>-0.01</v>
      </c>
      <c r="BP4" s="8">
        <v>0.14000000000000001</v>
      </c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</row>
    <row r="5" spans="1:80" ht="26.4">
      <c r="A5" s="8" t="s">
        <v>57</v>
      </c>
      <c r="B5" s="8" t="s">
        <v>58</v>
      </c>
      <c r="C5" s="8" t="s">
        <v>59</v>
      </c>
      <c r="D5" s="8" t="str">
        <f>Input!D5</f>
        <v>Aspirations index</v>
      </c>
      <c r="E5" s="8">
        <f>Input!E5</f>
        <v>0.02</v>
      </c>
      <c r="F5" s="8">
        <f>Input!F5</f>
        <v>1</v>
      </c>
      <c r="G5" s="8">
        <f>Input!G5</f>
        <v>0.12</v>
      </c>
      <c r="H5" s="8">
        <f>Input!H5</f>
        <v>0.06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 t="s">
        <v>80</v>
      </c>
      <c r="Y5" s="8">
        <v>4.08</v>
      </c>
      <c r="Z5" s="8">
        <v>3.69</v>
      </c>
      <c r="AA5" s="8">
        <v>0.4</v>
      </c>
      <c r="AB5" s="8">
        <v>0.3</v>
      </c>
      <c r="AC5" s="8" t="s">
        <v>81</v>
      </c>
      <c r="AD5" s="8">
        <v>3.81</v>
      </c>
      <c r="AE5" s="8">
        <v>0.49</v>
      </c>
      <c r="AF5" s="8">
        <v>0</v>
      </c>
      <c r="AG5" s="8">
        <v>0.04</v>
      </c>
      <c r="AH5" s="8" t="s">
        <v>82</v>
      </c>
      <c r="AI5" s="8">
        <f>Input!AI5</f>
        <v>70.55</v>
      </c>
      <c r="AJ5" s="8">
        <f>Input!AJ5</f>
        <v>127.39</v>
      </c>
      <c r="AK5" s="8">
        <f>Input!AK5</f>
        <v>20.71</v>
      </c>
      <c r="AL5" s="8">
        <f>Input!AL5</f>
        <v>9.9700000000000006</v>
      </c>
      <c r="AM5" s="9" t="s">
        <v>83</v>
      </c>
      <c r="AN5" s="8">
        <v>383.7</v>
      </c>
      <c r="AO5" s="8">
        <v>300.60000000000002</v>
      </c>
      <c r="AP5" s="8">
        <v>0.77</v>
      </c>
      <c r="AQ5" s="8">
        <v>23.97</v>
      </c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9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</row>
    <row r="6" spans="1:80" ht="26.4">
      <c r="A6" s="8" t="s">
        <v>57</v>
      </c>
      <c r="B6" s="8" t="s">
        <v>58</v>
      </c>
      <c r="C6" s="8" t="s">
        <v>59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9" t="s">
        <v>84</v>
      </c>
      <c r="Y6" s="8">
        <v>7.47</v>
      </c>
      <c r="Z6" s="8">
        <v>6.35</v>
      </c>
      <c r="AA6" s="8">
        <v>1.24</v>
      </c>
      <c r="AB6" s="8">
        <v>0.48</v>
      </c>
      <c r="AC6" s="8" t="s">
        <v>85</v>
      </c>
      <c r="AD6" s="8">
        <v>3.59</v>
      </c>
      <c r="AE6" s="8">
        <v>0.73</v>
      </c>
      <c r="AF6" s="8">
        <v>0.04</v>
      </c>
      <c r="AG6" s="8">
        <v>0.06</v>
      </c>
      <c r="AH6" s="8" t="s">
        <v>86</v>
      </c>
      <c r="AI6" s="8">
        <f>Input!AI6</f>
        <v>2018.22</v>
      </c>
      <c r="AJ6" s="8">
        <f>Input!AJ6</f>
        <v>1921.09</v>
      </c>
      <c r="AK6" s="8">
        <f>Input!AK6</f>
        <v>112.75</v>
      </c>
      <c r="AL6" s="8">
        <f>Input!AL6</f>
        <v>122.97</v>
      </c>
      <c r="AM6" s="9" t="s">
        <v>87</v>
      </c>
      <c r="AN6" s="8">
        <v>25.86</v>
      </c>
      <c r="AO6" s="8">
        <v>111.32</v>
      </c>
      <c r="AP6" s="8">
        <v>-9.14</v>
      </c>
      <c r="AQ6" s="8">
        <v>9.07</v>
      </c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9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</row>
    <row r="7" spans="1:80" ht="26.4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8"/>
      <c r="Z7" s="8"/>
      <c r="AA7" s="8"/>
      <c r="AB7" s="8"/>
      <c r="AC7" s="8" t="s">
        <v>88</v>
      </c>
      <c r="AD7" s="8">
        <v>3.87</v>
      </c>
      <c r="AE7" s="8">
        <v>0.44</v>
      </c>
      <c r="AF7" s="8">
        <v>-0.01</v>
      </c>
      <c r="AG7" s="8">
        <v>0.03</v>
      </c>
      <c r="AH7" s="8" t="str">
        <f>Input!AH7</f>
        <v>Value of tools + livestock assets</v>
      </c>
      <c r="AI7" s="8">
        <f>Input!AI7</f>
        <v>2116.1999999999998</v>
      </c>
      <c r="AJ7" s="8">
        <f>Input!AJ7</f>
        <v>1973.8530000000001</v>
      </c>
      <c r="AK7" s="8">
        <f>Input!AK7</f>
        <v>147.55199999999999</v>
      </c>
      <c r="AL7" s="8">
        <f>Input!AL7</f>
        <v>127.76949999999999</v>
      </c>
      <c r="AM7" s="9" t="s">
        <v>90</v>
      </c>
      <c r="AN7" s="8">
        <v>159.94</v>
      </c>
      <c r="AO7" s="8">
        <v>353.37</v>
      </c>
      <c r="AP7" s="8">
        <v>6.41</v>
      </c>
      <c r="AQ7" s="8">
        <v>31.79</v>
      </c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9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</row>
    <row r="8" spans="1:80" ht="13.2">
      <c r="A8" s="34" t="s">
        <v>91</v>
      </c>
      <c r="B8" s="35" t="s">
        <v>92</v>
      </c>
      <c r="C8" s="34" t="s">
        <v>93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 t="s">
        <v>215</v>
      </c>
      <c r="Y8" s="34"/>
      <c r="Z8" s="34"/>
      <c r="AA8" s="34">
        <f>Input!AA8*('Input values for transformation'!AK3/'Input values for transformation'!AJ3)</f>
        <v>7.4717955801104967</v>
      </c>
      <c r="AB8" s="34">
        <f>Input!AB8*('Input values for transformation'!AK3/'Input values for transformation'!AJ3)</f>
        <v>1.6018232044198895</v>
      </c>
      <c r="AC8" s="34" t="s">
        <v>95</v>
      </c>
      <c r="AD8" s="34"/>
      <c r="AE8" s="34"/>
      <c r="AF8" s="34">
        <v>7.6999999999999999E-2</v>
      </c>
      <c r="AG8" s="34">
        <v>0.03</v>
      </c>
      <c r="AH8" s="34" t="s">
        <v>96</v>
      </c>
      <c r="AI8" s="34">
        <f>Input!AI8*('Input values for transformation'!AK3/'Input values for transformation'!AJ3)</f>
        <v>1601.8232044198894</v>
      </c>
      <c r="AJ8" s="34"/>
      <c r="AK8" s="34">
        <f>Input!AK8*('Input values for transformation'!AK3/'Input values for transformation'!AJ3)</f>
        <v>1091.8756906077347</v>
      </c>
      <c r="AL8" s="34">
        <f>Input!AL8*('Input values for transformation'!AK3/'Input values for transformation'!AJ3)</f>
        <v>110.50552486187844</v>
      </c>
      <c r="AM8" s="34" t="s">
        <v>97</v>
      </c>
      <c r="AN8" s="34">
        <f>Input!AN8*('Input values for transformation'!AK3/'Input values for transformation'!AJ3)</f>
        <v>25.750828729281764</v>
      </c>
      <c r="AO8" s="34"/>
      <c r="AP8" s="34">
        <f>Input!AP8*('Input values for transformation'!AK3/'Input values for transformation'!AJ3)</f>
        <v>26.967403314917124</v>
      </c>
      <c r="AQ8" s="34">
        <f>Input!AQ8*('Input values for transformation'!AK3/'Input values for transformation'!AJ3)</f>
        <v>5.4543093922651931</v>
      </c>
      <c r="AR8" s="34" t="s">
        <v>98</v>
      </c>
      <c r="AS8" s="34"/>
      <c r="AT8" s="34"/>
      <c r="AU8" s="34">
        <f>Input!AU8*('Input values for transformation'!AK3/'Input values for transformation'!AJ3)</f>
        <v>62.146685082872921</v>
      </c>
      <c r="AV8" s="34">
        <f>Input!AV8*('Input values for transformation'!AK3/'Input values for transformation'!AJ3)</f>
        <v>19.972099447513809</v>
      </c>
      <c r="AW8" s="34" t="s">
        <v>99</v>
      </c>
      <c r="AX8" s="34"/>
      <c r="AY8" s="34"/>
      <c r="AZ8" s="34">
        <f>Input!AZ8*('Input values for transformation'!AK3/'Input values for transformation'!AJ3)</f>
        <v>8.2727071823204419</v>
      </c>
      <c r="BA8" s="34">
        <f>Input!BA8*('Input values for transformation'!AK3/'Input values for transformation'!AJ3)</f>
        <v>4.3289779005524851</v>
      </c>
      <c r="BB8" s="34" t="s">
        <v>100</v>
      </c>
      <c r="BC8" s="34"/>
      <c r="BD8" s="34"/>
      <c r="BE8" s="34">
        <f>Input!BE8*('Input values for transformation'!AK3/'Input values for transformation'!AJ3)</f>
        <v>275.75690607734805</v>
      </c>
      <c r="BF8" s="34">
        <f>Input!BF8*('Input values for transformation'!AK3/'Input values for transformation'!AJ3)</f>
        <v>36.598618784530387</v>
      </c>
      <c r="BG8" s="34" t="s">
        <v>216</v>
      </c>
      <c r="BH8" s="34">
        <f>Input!BH8</f>
        <v>245</v>
      </c>
      <c r="BI8" s="34">
        <f>Input!BI8</f>
        <v>0</v>
      </c>
      <c r="BJ8" s="34">
        <f>Input!BJ8</f>
        <v>42.5</v>
      </c>
      <c r="BK8" s="34">
        <f>Input!BK8</f>
        <v>12</v>
      </c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</row>
    <row r="9" spans="1:80" ht="13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 t="s">
        <v>217</v>
      </c>
      <c r="Y9" s="34"/>
      <c r="Z9" s="34"/>
      <c r="AA9" s="34">
        <f>Input!AA9*('Input values for transformation'!AK3/'Input values for transformation'!AJ3)</f>
        <v>2.0479005524861877</v>
      </c>
      <c r="AB9" s="34">
        <f>Input!AB9*('Input values for transformation'!AK3/'Input values for transformation'!AJ3)</f>
        <v>0.87187845303867395</v>
      </c>
      <c r="AC9" s="34" t="s">
        <v>103</v>
      </c>
      <c r="AD9" s="34"/>
      <c r="AE9" s="34"/>
      <c r="AF9" s="34">
        <v>5.0999999999999997E-2</v>
      </c>
      <c r="AG9" s="34">
        <v>0.03</v>
      </c>
      <c r="AH9" s="34" t="s">
        <v>218</v>
      </c>
      <c r="AI9" s="34">
        <f>Input!AI9*('Input values for transformation'!AK3/'Input values for transformation'!AJ3)</f>
        <v>1191.2292817679556</v>
      </c>
      <c r="AJ9" s="34"/>
      <c r="AK9" s="34">
        <f>Input!AK9*('Input values for transformation'!AK3/'Input values for transformation'!AJ3)</f>
        <v>862.75414364640881</v>
      </c>
      <c r="AL9" s="34">
        <f>Input!AL9*('Input values for transformation'!AK3/'Input values for transformation'!AJ3)</f>
        <v>88.607182320441993</v>
      </c>
      <c r="AM9" s="34" t="s">
        <v>105</v>
      </c>
      <c r="AN9" s="34">
        <f>Input!AN9*('Input values for transformation'!AK3/'Input values for transformation'!AJ3)</f>
        <v>30.211602209944751</v>
      </c>
      <c r="AO9" s="34"/>
      <c r="AP9" s="34">
        <f>Input!AP9*('Input values for transformation'!AK3/'Input values for transformation'!AJ3)</f>
        <v>5.9814917127071823</v>
      </c>
      <c r="AQ9" s="34">
        <f>Input!AQ9*('Input values for transformation'!AK3/'Input values for transformation'!AJ3)</f>
        <v>2.0783149171270714</v>
      </c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>
        <f>Input!BH9</f>
        <v>0</v>
      </c>
      <c r="BI9" s="34">
        <f>Input!BI9</f>
        <v>0</v>
      </c>
      <c r="BJ9" s="34">
        <f>Input!BJ9</f>
        <v>0</v>
      </c>
      <c r="BK9" s="34">
        <f>Input!BK9</f>
        <v>0</v>
      </c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</row>
    <row r="10" spans="1:80" ht="13.2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 t="s">
        <v>219</v>
      </c>
      <c r="Y10" s="34"/>
      <c r="Z10" s="34"/>
      <c r="AA10" s="34">
        <f>Input!AA10*('Input values for transformation'!AK3/'Input values for transformation'!AJ3)</f>
        <v>4.0248342541436459</v>
      </c>
      <c r="AB10" s="34">
        <f>Input!AB10*('Input values for transformation'!AK3/'Input values for transformation'!AJ3)</f>
        <v>0.96312154696132579</v>
      </c>
      <c r="AC10" s="34" t="s">
        <v>107</v>
      </c>
      <c r="AD10" s="34"/>
      <c r="AE10" s="34"/>
      <c r="AF10" s="34">
        <v>4.1000000000000002E-2</v>
      </c>
      <c r="AG10" s="34">
        <v>0.02</v>
      </c>
      <c r="AH10" s="34" t="s">
        <v>108</v>
      </c>
      <c r="AI10" s="34">
        <f>Input!AI10*('Input values for transformation'!AK3/'Input values for transformation'!AJ3)</f>
        <v>179.44475138121544</v>
      </c>
      <c r="AJ10" s="34"/>
      <c r="AK10" s="34">
        <f>Input!AK10*('Input values for transformation'!AK3/'Input values for transformation'!AJ3)</f>
        <v>63.768784530386732</v>
      </c>
      <c r="AL10" s="34">
        <f>Input!AL10*('Input values for transformation'!AK3/'Input values for transformation'!AJ3)</f>
        <v>16.018232044198893</v>
      </c>
      <c r="AM10" s="34" t="s">
        <v>109</v>
      </c>
      <c r="AN10" s="34">
        <f>Input!AN10*('Input values for transformation'!AK3/'Input values for transformation'!AJ3)</f>
        <v>14.396132596685081</v>
      </c>
      <c r="AO10" s="34"/>
      <c r="AP10" s="34">
        <f>Input!AP10*('Input values for transformation'!AK3/'Input values for transformation'!AJ3)</f>
        <v>-0.8313259668508286</v>
      </c>
      <c r="AQ10" s="34">
        <f>Input!AQ10*('Input values for transformation'!AK3/'Input values for transformation'!AJ3)</f>
        <v>2.7474309392265193</v>
      </c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>
        <f>Input!BH10</f>
        <v>0</v>
      </c>
      <c r="BI10" s="34">
        <f>Input!BI10</f>
        <v>0</v>
      </c>
      <c r="BJ10" s="34">
        <f>Input!BJ10</f>
        <v>0</v>
      </c>
      <c r="BK10" s="34">
        <f>Input!BK10</f>
        <v>0</v>
      </c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</row>
    <row r="11" spans="1:80" ht="13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 t="s">
        <v>220</v>
      </c>
      <c r="Y11" s="34"/>
      <c r="Z11" s="34"/>
      <c r="AA11" s="34">
        <f>Input!AA11*('Input values for transformation'!AK3/'Input values for transformation'!AJ3)</f>
        <v>1.0543646408839777</v>
      </c>
      <c r="AB11" s="34">
        <f>Input!AB11*('Input values for transformation'!AK3/'Input values for transformation'!AJ3)</f>
        <v>0.30414364640883973</v>
      </c>
      <c r="AC11" s="34" t="s">
        <v>111</v>
      </c>
      <c r="AD11" s="34"/>
      <c r="AE11" s="34"/>
      <c r="AF11" s="34">
        <v>4.7E-2</v>
      </c>
      <c r="AG11" s="34">
        <v>0.02</v>
      </c>
      <c r="AH11" s="34"/>
      <c r="AI11" s="34"/>
      <c r="AJ11" s="34"/>
      <c r="AK11" s="34"/>
      <c r="AL11" s="34"/>
      <c r="AM11" s="34" t="s">
        <v>112</v>
      </c>
      <c r="AN11" s="34">
        <f>Input!AN11*('Input values for transformation'!AK3/'Input values for transformation'!AJ3)</f>
        <v>26.359116022099446</v>
      </c>
      <c r="AO11" s="34"/>
      <c r="AP11" s="34">
        <f>Input!AP11*('Input values for transformation'!AK3/'Input values for transformation'!AJ3)</f>
        <v>-2.2303867403314919</v>
      </c>
      <c r="AQ11" s="34">
        <f>Input!AQ11*('Input values for transformation'!AK3/'Input values for transformation'!AJ3)</f>
        <v>2.3317679558011046</v>
      </c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>
        <f>Input!BH11</f>
        <v>0</v>
      </c>
      <c r="BI11" s="34">
        <f>Input!BI11</f>
        <v>0</v>
      </c>
      <c r="BJ11" s="34">
        <f>Input!BJ11</f>
        <v>0</v>
      </c>
      <c r="BK11" s="34">
        <f>Input!BK11</f>
        <v>0</v>
      </c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</row>
    <row r="12" spans="1:80" ht="45.75" customHeight="1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 t="s">
        <v>221</v>
      </c>
      <c r="AD12" s="34"/>
      <c r="AE12" s="34"/>
      <c r="AF12" s="34">
        <v>0.03</v>
      </c>
      <c r="AG12" s="34">
        <v>0.02</v>
      </c>
      <c r="AH12" s="34"/>
      <c r="AI12" s="34">
        <f>Input!AI12</f>
        <v>0</v>
      </c>
      <c r="AJ12" s="34">
        <f>Input!AJ12</f>
        <v>0</v>
      </c>
      <c r="AK12" s="34">
        <f>Input!AK12</f>
        <v>0</v>
      </c>
      <c r="AL12" s="34">
        <f>Input!AL12</f>
        <v>0</v>
      </c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>
        <f>Input!BH12</f>
        <v>0</v>
      </c>
      <c r="BI12" s="34">
        <f>Input!BI12</f>
        <v>0</v>
      </c>
      <c r="BJ12" s="34">
        <f>Input!BJ12</f>
        <v>0</v>
      </c>
      <c r="BK12" s="34">
        <f>Input!BK12</f>
        <v>0</v>
      </c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</row>
    <row r="13" spans="1:80" ht="45.75" customHeight="1">
      <c r="A13" s="34" t="s">
        <v>114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 t="s">
        <v>215</v>
      </c>
      <c r="Y13" s="34"/>
      <c r="Z13" s="34"/>
      <c r="AA13" s="36">
        <f>Input!AA13*('Input values for transformation'!AK3/'Input values for transformation'!AJ3)</f>
        <v>4.6128453038674024</v>
      </c>
      <c r="AB13" s="36">
        <f>Input!AB13*('Input values for transformation'!AK3/'Input values for transformation'!AJ3)</f>
        <v>1.2368508287292816</v>
      </c>
      <c r="AC13" s="34" t="s">
        <v>95</v>
      </c>
      <c r="AD13" s="34">
        <v>0.4</v>
      </c>
      <c r="AE13" s="34"/>
      <c r="AF13" s="34">
        <v>5.6000000000000001E-2</v>
      </c>
      <c r="AG13" s="34">
        <v>0.01</v>
      </c>
      <c r="AH13" s="34" t="s">
        <v>96</v>
      </c>
      <c r="AI13" s="34">
        <f>Input!AI13*('Input values for transformation'!AK3/'Input values for transformation'!AJ3)</f>
        <v>2331.7679558011046</v>
      </c>
      <c r="AJ13" s="34"/>
      <c r="AK13" s="34">
        <f>Input!AK13*('Input values for transformation'!AK3/'Input values for transformation'!AJ3)</f>
        <v>284.88121546961321</v>
      </c>
      <c r="AL13" s="34">
        <f>Input!AL13*('Input values for transformation'!AK3/'Input values for transformation'!AJ3)</f>
        <v>48.156077348066297</v>
      </c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 t="s">
        <v>216</v>
      </c>
      <c r="BH13" s="34">
        <f>Input!BH13</f>
        <v>185</v>
      </c>
      <c r="BI13" s="34">
        <f>Input!BI13</f>
        <v>0</v>
      </c>
      <c r="BJ13" s="34">
        <f>Input!BJ13</f>
        <v>11.2</v>
      </c>
      <c r="BK13" s="34">
        <f>Input!BK13</f>
        <v>3.72</v>
      </c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</row>
    <row r="14" spans="1:80" ht="45.75" customHeight="1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 t="s">
        <v>217</v>
      </c>
      <c r="Y14" s="34"/>
      <c r="Z14" s="34"/>
      <c r="AA14" s="36">
        <f>Input!AA14*('Input values for transformation'!AK3/'Input values for transformation'!AJ3)</f>
        <v>3.9234530386740327</v>
      </c>
      <c r="AB14" s="36">
        <f>Input!AB14*('Input values for transformation'!AK3/'Input values for transformation'!AJ3)</f>
        <v>8.5160220994475136E-2</v>
      </c>
      <c r="AC14" s="34" t="s">
        <v>103</v>
      </c>
      <c r="AD14" s="34">
        <v>0.48</v>
      </c>
      <c r="AE14" s="34"/>
      <c r="AF14" s="34">
        <v>4.2999999999999997E-2</v>
      </c>
      <c r="AG14" s="34">
        <v>0.01</v>
      </c>
      <c r="AH14" s="34" t="s">
        <v>218</v>
      </c>
      <c r="AI14" s="34">
        <f>Input!AI14*('Input values for transformation'!AK3/'Input values for transformation'!AJ3)</f>
        <v>1597.7679558011048</v>
      </c>
      <c r="AJ14" s="34"/>
      <c r="AK14" s="34">
        <f>Input!AK14*('Input values for transformation'!AK3/'Input values for transformation'!AJ3)</f>
        <v>217.96961325966848</v>
      </c>
      <c r="AL14" s="34">
        <f>Input!AL14*('Input values for transformation'!AK3/'Input values for transformation'!AJ3)</f>
        <v>36.801381215469604</v>
      </c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>
        <f>Input!BH14</f>
        <v>0</v>
      </c>
      <c r="BI14" s="34">
        <f>Input!BI14</f>
        <v>0</v>
      </c>
      <c r="BJ14" s="34">
        <f>Input!BJ14</f>
        <v>0</v>
      </c>
      <c r="BK14" s="34">
        <f>Input!BK14</f>
        <v>0</v>
      </c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</row>
    <row r="15" spans="1:80" ht="45.7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 t="s">
        <v>219</v>
      </c>
      <c r="Y15" s="34"/>
      <c r="Z15" s="34"/>
      <c r="AA15" s="36">
        <f>Input!AA15*('Input values for transformation'!AK3/'Input values for transformation'!AJ3)</f>
        <v>0.61842541436464082</v>
      </c>
      <c r="AB15" s="36">
        <f>Input!AB15*('Input values for transformation'!AK3/'Input values for transformation'!AJ3)</f>
        <v>0.75022099447513801</v>
      </c>
      <c r="AC15" s="34" t="s">
        <v>107</v>
      </c>
      <c r="AD15" s="34">
        <v>0.84</v>
      </c>
      <c r="AE15" s="34"/>
      <c r="AF15" s="34">
        <v>0.02</v>
      </c>
      <c r="AG15" s="34">
        <v>0.01</v>
      </c>
      <c r="AH15" s="34" t="s">
        <v>108</v>
      </c>
      <c r="AI15" s="34">
        <f>Input!AI15*('Input values for transformation'!AK3/'Input values for transformation'!AJ3)</f>
        <v>642.75690607734805</v>
      </c>
      <c r="AJ15" s="34"/>
      <c r="AK15" s="34">
        <f>Input!AK15*('Input values for transformation'!AK3/'Input values for transformation'!AJ3)</f>
        <v>16.018232044198893</v>
      </c>
      <c r="AL15" s="34">
        <f>Input!AL15*('Input values for transformation'!AK3/'Input values for transformation'!AJ3)</f>
        <v>14.193370165745854</v>
      </c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>
        <f>Input!BH15</f>
        <v>0</v>
      </c>
      <c r="BI15" s="34">
        <f>Input!BI15</f>
        <v>0</v>
      </c>
      <c r="BJ15" s="34">
        <f>Input!BJ15</f>
        <v>0</v>
      </c>
      <c r="BK15" s="34">
        <f>Input!BK15</f>
        <v>0</v>
      </c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</row>
    <row r="16" spans="1:80" ht="45.75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 t="s">
        <v>220</v>
      </c>
      <c r="Y16" s="34"/>
      <c r="Z16" s="34"/>
      <c r="AA16" s="36">
        <f>Input!AA16*('Input values for transformation'!AK3/'Input values for transformation'!AJ3)</f>
        <v>-2.9400552486187843E-2</v>
      </c>
      <c r="AB16" s="36">
        <f>Input!AB16*('Input values for transformation'!AK3/'Input values for transformation'!AJ3)</f>
        <v>0.1622099447513812</v>
      </c>
      <c r="AC16" s="34" t="s">
        <v>111</v>
      </c>
      <c r="AD16" s="34">
        <v>0.72</v>
      </c>
      <c r="AE16" s="34"/>
      <c r="AF16" s="34">
        <v>3.5999999999999997E-2</v>
      </c>
      <c r="AG16" s="34">
        <v>0.01</v>
      </c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>
        <f>Input!BH16</f>
        <v>0</v>
      </c>
      <c r="BI16" s="34">
        <f>Input!BI16</f>
        <v>0</v>
      </c>
      <c r="BJ16" s="34">
        <f>Input!BJ16</f>
        <v>0</v>
      </c>
      <c r="BK16" s="34">
        <f>Input!BK16</f>
        <v>0</v>
      </c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</row>
    <row r="17" spans="1:80" ht="45.75" customHeigh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6"/>
      <c r="AB17" s="36"/>
      <c r="AC17" s="34" t="s">
        <v>221</v>
      </c>
      <c r="AD17" s="34">
        <v>0.92</v>
      </c>
      <c r="AE17" s="34"/>
      <c r="AF17" s="34">
        <v>2.4E-2</v>
      </c>
      <c r="AG17" s="34">
        <v>0.01</v>
      </c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>
        <f>Input!BH17</f>
        <v>0</v>
      </c>
      <c r="BI17" s="34">
        <f>Input!BI17</f>
        <v>0</v>
      </c>
      <c r="BJ17" s="34">
        <f>Input!BJ17</f>
        <v>0</v>
      </c>
      <c r="BK17" s="34">
        <f>Input!BK17</f>
        <v>0</v>
      </c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</row>
    <row r="18" spans="1:80" ht="45.75" customHeight="1">
      <c r="A18" s="34" t="s">
        <v>120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6"/>
      <c r="AB18" s="36"/>
      <c r="AC18" s="34"/>
      <c r="AD18" s="34"/>
      <c r="AE18" s="34"/>
      <c r="AF18" s="34"/>
      <c r="AG18" s="34"/>
      <c r="AH18" s="34" t="str">
        <f>Input!AH18</f>
        <v>Total assets value</v>
      </c>
      <c r="AI18" s="34">
        <f>Input!AI18*('Input values for transformation'!AK3/'Input values for transformation'!AJ3)</f>
        <v>2654.1602209944749</v>
      </c>
      <c r="AJ18" s="34">
        <f>Input!AJ18</f>
        <v>0</v>
      </c>
      <c r="AK18" s="34">
        <f>Input!AK18*('Input values for transformation'!AK3/'Input values for transformation'!AJ3)</f>
        <v>532.25138121546956</v>
      </c>
      <c r="AL18" s="34">
        <f>Input!AL18*('Input values for transformation'!AK3/'Input values for transformation'!AJ3)</f>
        <v>134.83701657458562</v>
      </c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 t="str">
        <f>Input!BG18</f>
        <v xml:space="preserve">Total minutes spent on productive activities (on average last 48 hours). </v>
      </c>
      <c r="BH18" s="34">
        <f>Input!BH18</f>
        <v>215</v>
      </c>
      <c r="BI18" s="34">
        <f>Input!BI18</f>
        <v>0</v>
      </c>
      <c r="BJ18" s="34">
        <f>Input!BJ18</f>
        <v>16.899999999999999</v>
      </c>
      <c r="BK18" s="34">
        <f>Input!BK18</f>
        <v>10.4</v>
      </c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</row>
    <row r="19" spans="1:80" ht="45.75" customHeight="1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6"/>
      <c r="AB19" s="36"/>
      <c r="AC19" s="34"/>
      <c r="AD19" s="34"/>
      <c r="AE19" s="34"/>
      <c r="AF19" s="34"/>
      <c r="AG19" s="34"/>
      <c r="AH19" s="34" t="str">
        <f>Input!AH19</f>
        <v>Productive assets value</v>
      </c>
      <c r="AI19" s="34">
        <f>Input!AI19*('Input values for transformation'!AK3/'Input values for transformation'!AJ3)</f>
        <v>2223.2900552486185</v>
      </c>
      <c r="AJ19" s="34">
        <f>Input!AJ19</f>
        <v>0</v>
      </c>
      <c r="AK19" s="34">
        <f>Input!AK19*('Input values for transformation'!AK3/'Input values for transformation'!AJ3)</f>
        <v>454.18784530386733</v>
      </c>
      <c r="AL19" s="34">
        <f>Input!AL19*('Input values for transformation'!AK3/'Input values for transformation'!AJ3)</f>
        <v>123.68508287292816</v>
      </c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</row>
    <row r="20" spans="1:80" ht="45.75" customHeight="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6"/>
      <c r="AB20" s="36"/>
      <c r="AC20" s="34"/>
      <c r="AD20" s="34"/>
      <c r="AE20" s="34"/>
      <c r="AF20" s="34"/>
      <c r="AG20" s="34"/>
      <c r="AH20" s="34" t="str">
        <f>Input!AH20</f>
        <v>Household assets value</v>
      </c>
      <c r="AI20" s="34">
        <f>Input!AI20*('Input values for transformation'!AK3/'Input values for transformation'!AJ3)</f>
        <v>429.8563535911602</v>
      </c>
      <c r="AJ20" s="34">
        <f>Input!AJ20</f>
        <v>0</v>
      </c>
      <c r="AK20" s="34">
        <f>Input!AK20*('Input values for transformation'!AK3/'Input values for transformation'!AJ3)</f>
        <v>85.261602209944741</v>
      </c>
      <c r="AL20" s="34">
        <f>Input!AL20*('Input values for transformation'!AK3/'Input values for transformation'!AJ3)</f>
        <v>39.944198895027618</v>
      </c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</row>
    <row r="21" spans="1:80" ht="45.75" customHeight="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6"/>
      <c r="AB21" s="36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</row>
    <row r="22" spans="1:80" ht="45.75" customHeight="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6"/>
      <c r="AB22" s="36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</row>
    <row r="23" spans="1:80" ht="79.2">
      <c r="A23" s="37" t="s">
        <v>122</v>
      </c>
      <c r="B23" s="37"/>
      <c r="C23" s="37"/>
      <c r="D23" s="37" t="str">
        <f>Input!D23</f>
        <v>Education aspirations (random child)</v>
      </c>
      <c r="E23" s="37">
        <f>Input!E23</f>
        <v>15.5</v>
      </c>
      <c r="F23" s="37">
        <f>Input!F23</f>
        <v>0</v>
      </c>
      <c r="G23" s="37">
        <f>Input!G23</f>
        <v>0.22600000000000001</v>
      </c>
      <c r="H23" s="37">
        <f>Input!H23</f>
        <v>6.7000000000000004E-2</v>
      </c>
      <c r="I23" s="37">
        <f>Input!I23</f>
        <v>0</v>
      </c>
      <c r="J23" s="37">
        <f>Input!J23</f>
        <v>0</v>
      </c>
      <c r="K23" s="37">
        <f>Input!K23</f>
        <v>0</v>
      </c>
      <c r="L23" s="37">
        <f>Input!L23</f>
        <v>0</v>
      </c>
      <c r="M23" s="37">
        <f>Input!M23</f>
        <v>0</v>
      </c>
      <c r="N23" s="37" t="str">
        <f>Input!N23</f>
        <v>Education expectations (random child)</v>
      </c>
      <c r="O23" s="37">
        <f>Input!O23</f>
        <v>14.5</v>
      </c>
      <c r="P23" s="37">
        <f>Input!P23</f>
        <v>0</v>
      </c>
      <c r="Q23" s="37">
        <f>Input!Q23</f>
        <v>3.6999999999999998E-2</v>
      </c>
      <c r="R23" s="37">
        <f>Input!R23</f>
        <v>0.10299999999999999</v>
      </c>
      <c r="S23" s="38" t="s">
        <v>125</v>
      </c>
      <c r="T23" s="37"/>
      <c r="U23" s="37"/>
      <c r="V23" s="37"/>
      <c r="W23" s="37"/>
      <c r="X23" s="38" t="s">
        <v>126</v>
      </c>
      <c r="Y23" s="37"/>
      <c r="Z23" s="37"/>
      <c r="AA23" s="37">
        <f>Input!AA23*('Input values for transformation'!AK3/'Input values for transformation'!AL3)</f>
        <v>0.52565104166666665</v>
      </c>
      <c r="AB23" s="37">
        <f>Input!AB23*('Input values for transformation'!AK3/'Input values for transformation'!AL3)</f>
        <v>1.576953125</v>
      </c>
      <c r="AC23" s="37"/>
      <c r="AD23" s="37"/>
      <c r="AE23" s="37"/>
      <c r="AF23" s="37"/>
      <c r="AG23" s="37"/>
      <c r="AH23" s="38" t="s">
        <v>127</v>
      </c>
      <c r="AI23" s="37">
        <f>Input!AI23*('Input values for transformation'!AK3/'Input values for transformation'!$AL$3)</f>
        <v>1360.9583333333333</v>
      </c>
      <c r="AJ23" s="37"/>
      <c r="AK23" s="37">
        <f>Input!AK23*('Input values for transformation'!AK3/'Input values for transformation'!AL3)</f>
        <v>88.8828125</v>
      </c>
      <c r="AL23" s="37">
        <f>Input!AL23*('Input values for transformation'!AK3/'Input values for transformation'!AL3)</f>
        <v>43.963541666666664</v>
      </c>
      <c r="AM23" s="38" t="s">
        <v>128</v>
      </c>
      <c r="AN23" s="39">
        <f>Input!AN23*('Input values for transformation'!AK3/'Input values for transformation'!AL3)</f>
        <v>21.886197916666664</v>
      </c>
      <c r="AO23" s="37"/>
      <c r="AP23" s="37">
        <f>Input!AP23*('Input values for transformation'!AK3/'Input values for transformation'!AL3)</f>
        <v>1.3189062499999999</v>
      </c>
      <c r="AQ23" s="37">
        <f>Input!AQ23*('Input values for transformation'!AK3/'Input values for transformation'!AL3)</f>
        <v>1.5196093749999999</v>
      </c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8" t="s">
        <v>129</v>
      </c>
      <c r="BH23" s="37">
        <f>(Input!BH23*8*60)/(365)</f>
        <v>690.41095890410963</v>
      </c>
      <c r="BI23" s="37"/>
      <c r="BJ23" s="37">
        <f>(Input!BJ23*8*60)/(365)</f>
        <v>35.243835616438353</v>
      </c>
      <c r="BK23" s="37">
        <f>(Input!BK23*8*60)/(365)</f>
        <v>15.254794520547945</v>
      </c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</row>
    <row r="24" spans="1:80" ht="79.2">
      <c r="A24" s="37"/>
      <c r="B24" s="37"/>
      <c r="C24" s="37"/>
      <c r="D24" s="37" t="str">
        <f>Input!D24</f>
        <v>Education aspirations (eldest child)</v>
      </c>
      <c r="E24" s="37">
        <f>Input!E24</f>
        <v>15.5</v>
      </c>
      <c r="F24" s="37">
        <f>Input!F24</f>
        <v>0</v>
      </c>
      <c r="G24" s="37">
        <f>Input!G24</f>
        <v>0.24199999999999999</v>
      </c>
      <c r="H24" s="37">
        <f>Input!H24</f>
        <v>0.10100000000000001</v>
      </c>
      <c r="I24" s="37">
        <f>Input!I24</f>
        <v>0</v>
      </c>
      <c r="J24" s="37">
        <f>Input!J24</f>
        <v>0</v>
      </c>
      <c r="K24" s="37">
        <f>Input!K24</f>
        <v>0</v>
      </c>
      <c r="L24" s="37">
        <f>Input!L24</f>
        <v>0</v>
      </c>
      <c r="M24" s="37">
        <f>Input!M24</f>
        <v>0</v>
      </c>
      <c r="N24" s="37" t="str">
        <f>Input!N24</f>
        <v>Education expectations (eldestchild)</v>
      </c>
      <c r="O24" s="37">
        <f>Input!O24</f>
        <v>14.5</v>
      </c>
      <c r="P24" s="37">
        <f>Input!P24</f>
        <v>0</v>
      </c>
      <c r="Q24" s="37">
        <f>Input!Q24</f>
        <v>0.04</v>
      </c>
      <c r="R24" s="37">
        <f>Input!R24</f>
        <v>0.16</v>
      </c>
      <c r="S24" s="37" t="str">
        <f>Input!S24</f>
        <v>Education expenditure (6-13)</v>
      </c>
      <c r="T24" s="37">
        <f>Input!T24*('Input values for transformation'!AK3/'Input values for transformation'!$AL$3)</f>
        <v>81.905989583333337</v>
      </c>
      <c r="U24" s="37">
        <f>Input!U24</f>
        <v>0</v>
      </c>
      <c r="V24" s="37">
        <f>Input!V24*('Input values for transformation'!AK3/'Input values for transformation'!$AL$3)</f>
        <v>8.6302343749999988</v>
      </c>
      <c r="W24" s="37">
        <f>Input!W24*('Input values for transformation'!AK3/'Input values for transformation'!$AL$3)</f>
        <v>4.7882031249999999</v>
      </c>
      <c r="X24" s="38" t="s">
        <v>133</v>
      </c>
      <c r="Y24" s="37"/>
      <c r="Z24" s="37"/>
      <c r="AA24" s="37">
        <f>Input!AA24*('Input values for transformation'!AK3/'Input values for transformation'!AL3)</f>
        <v>0.68812499999999999</v>
      </c>
      <c r="AB24" s="37">
        <f>Input!AB24*('Input values for transformation'!AK3/'Input values for transformation'!AL3)</f>
        <v>1.1851041666666666</v>
      </c>
      <c r="AC24" s="37"/>
      <c r="AD24" s="37"/>
      <c r="AE24" s="37"/>
      <c r="AF24" s="37"/>
      <c r="AG24" s="37"/>
      <c r="AH24" s="38" t="s">
        <v>134</v>
      </c>
      <c r="AI24" s="37">
        <f>Input!AI24*('Input values for transformation'!AK3/'Input values for transformation'!$AL$3)</f>
        <v>1461.3098958333333</v>
      </c>
      <c r="AJ24" s="37"/>
      <c r="AK24" s="37">
        <f>Input!AK24*('Input values for transformation'!AK3/'Input values for transformation'!AL3)</f>
        <v>93.661458333333329</v>
      </c>
      <c r="AL24" s="37">
        <f>Input!AL24*('Input values for transformation'!AK3/'Input values for transformation'!AL3)</f>
        <v>43.963541666666664</v>
      </c>
      <c r="AM24" s="38" t="s">
        <v>135</v>
      </c>
      <c r="AN24" s="39">
        <f>Input!AN24*('Input values for transformation'!AK3/'Input values for transformation'!AL3)</f>
        <v>66.136458333333337</v>
      </c>
      <c r="AO24" s="37"/>
      <c r="AP24" s="37">
        <f>Input!AP24*('Input values for transformation'!AK3/'Input values for transformation'!AL3)</f>
        <v>22.077343750000001</v>
      </c>
      <c r="AQ24" s="37">
        <f>Input!AQ24*('Input values for transformation'!AK3/'Input values for transformation'!AL3)</f>
        <v>10.990885416666666</v>
      </c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8" t="s">
        <v>412</v>
      </c>
      <c r="BH24" s="37">
        <f>(Input!BH24*8*60)/(365)</f>
        <v>414.24657534246575</v>
      </c>
      <c r="BI24" s="37">
        <f>(Input!BI24*8*60)/(365)</f>
        <v>0</v>
      </c>
      <c r="BJ24" s="37">
        <f>(Input!BJ24*8*60)/(365)</f>
        <v>18.410958904109588</v>
      </c>
      <c r="BK24" s="37">
        <f>(Input!BK24*8*60)/(365)</f>
        <v>9.3369863013698637</v>
      </c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</row>
    <row r="25" spans="1:80" ht="92.4">
      <c r="A25" s="37"/>
      <c r="B25" s="37"/>
      <c r="C25" s="37"/>
      <c r="D25" s="37" t="str">
        <f>Input!D25</f>
        <v>Aspirations index</v>
      </c>
      <c r="E25" s="37">
        <f>Input!E25</f>
        <v>0</v>
      </c>
      <c r="F25" s="37"/>
      <c r="G25" s="37">
        <f>Input!G25</f>
        <v>9.1999999999999998E-2</v>
      </c>
      <c r="H25" s="37">
        <f>Input!H25</f>
        <v>3.5000000000000003E-2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 t="str">
        <f>Input!S25</f>
        <v>Education expenditure (14-20)</v>
      </c>
      <c r="T25" s="37">
        <f>Input!T25*('Input values for transformation'!AK3/'Input values for transformation'!$AL$3)</f>
        <v>231.28645833333331</v>
      </c>
      <c r="U25" s="37">
        <f>Input!U25</f>
        <v>0</v>
      </c>
      <c r="V25" s="37">
        <f>Input!V25*('Input values for transformation'!AK3/'Input values for transformation'!$AL$3)</f>
        <v>2.1981770833333329</v>
      </c>
      <c r="W25" s="37">
        <f>Input!W25*('Input values for transformation'!AK3/'Input values for transformation'!$AL$3)</f>
        <v>14.144791666666666</v>
      </c>
      <c r="X25" s="38" t="s">
        <v>137</v>
      </c>
      <c r="Y25" s="37"/>
      <c r="Z25" s="37"/>
      <c r="AA25" s="37">
        <f>Input!AA25*('Input values for transformation'!AK3/'Input values for transformation'!AL3)</f>
        <v>-0.21981770833333333</v>
      </c>
      <c r="AB25" s="37">
        <f>Input!AB25*('Input values for transformation'!AK3/'Input values for transformation'!AL3)</f>
        <v>0.64989583333333334</v>
      </c>
      <c r="AC25" s="37"/>
      <c r="AD25" s="37"/>
      <c r="AE25" s="37"/>
      <c r="AF25" s="37"/>
      <c r="AG25" s="37"/>
      <c r="AH25" s="38" t="s">
        <v>138</v>
      </c>
      <c r="AI25" s="37">
        <f>Input!AI25*('Input values for transformation'!AK3/'Input values for transformation'!$AL$3)</f>
        <v>731.1328125</v>
      </c>
      <c r="AJ25" s="37"/>
      <c r="AK25" s="37">
        <f>Input!AK25*('Input values for transformation'!AK3/'Input values for transformation'!AL3)</f>
        <v>41.096354166666664</v>
      </c>
      <c r="AL25" s="37">
        <f>Input!AL25*('Input values for transformation'!AK3/'Input values for transformation'!AL3)</f>
        <v>23.893229166666664</v>
      </c>
      <c r="AM25" s="38" t="s">
        <v>139</v>
      </c>
      <c r="AN25" s="39">
        <f>Input!AN25*('Input values for transformation'!AK3/'Input values for transformation'!AL3)</f>
        <v>36.508854166666666</v>
      </c>
      <c r="AO25" s="37"/>
      <c r="AP25" s="37">
        <f>Input!AP25*('Input values for transformation'!AK3/'Input values for transformation'!AL3)</f>
        <v>-7.8369791666666661E-2</v>
      </c>
      <c r="AQ25" s="37">
        <f>Input!AQ24*('Input values for transformation'!AK3/'Input values for transformation'!AL3)</f>
        <v>10.990885416666666</v>
      </c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8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</row>
    <row r="26" spans="1:80" ht="6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 t="str">
        <f>Input!S26</f>
        <v>Education expenditure total (6-20)</v>
      </c>
      <c r="T26" s="37">
        <f>Input!T26*('Input values for transformation'!AK3/'Input values for transformation'!$AL$3)</f>
        <v>611.66666666666663</v>
      </c>
      <c r="U26" s="37">
        <f>Input!U26</f>
        <v>0</v>
      </c>
      <c r="V26" s="37">
        <f>Input!V26*('Input values for transformation'!AK3/'Input values for transformation'!$AL$3)</f>
        <v>21.217187499999998</v>
      </c>
      <c r="W26" s="37">
        <f>Input!W26*('Input values for transformation'!AK3/'Input values for transformation'!$AL$3)</f>
        <v>26.473697916666666</v>
      </c>
      <c r="X26" s="38" t="s">
        <v>141</v>
      </c>
      <c r="Y26" s="37"/>
      <c r="Z26" s="37"/>
      <c r="AA26" s="37">
        <f>Input!AA26*('Input values for transformation'!AK3/'Input values for transformation'!AL3)</f>
        <v>-8.6015624999999998E-2</v>
      </c>
      <c r="AB26" s="37">
        <f>Input!AB26*('Input values for transformation'!AK3/'Input values for transformation'!AL3)</f>
        <v>0.15291666666666667</v>
      </c>
      <c r="AC26" s="37"/>
      <c r="AD26" s="37"/>
      <c r="AE26" s="37"/>
      <c r="AF26" s="37"/>
      <c r="AG26" s="37"/>
      <c r="AH26" s="38" t="s">
        <v>142</v>
      </c>
      <c r="AI26" s="37">
        <f>Input!AI26*('Input values for transformation'!AK3/'Input values for transformation'!$AL$3)</f>
        <v>743.55729166666663</v>
      </c>
      <c r="AJ26" s="37"/>
      <c r="AK26" s="37">
        <f>Input!AK26*('Input values for transformation'!AK3/'Input values for transformation'!AL3)</f>
        <v>32.494791666666664</v>
      </c>
      <c r="AL26" s="37">
        <f>Input!AL26*('Input values for transformation'!AK3/'Input values for transformation'!AL3)</f>
        <v>41.096354166666664</v>
      </c>
      <c r="AM26" s="38"/>
      <c r="AN26" s="39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8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</row>
    <row r="27" spans="1:80" ht="92.25" customHeight="1">
      <c r="A27" s="37" t="s">
        <v>143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8" t="s">
        <v>126</v>
      </c>
      <c r="Y27" s="37"/>
      <c r="Z27" s="37"/>
      <c r="AA27" s="37">
        <f>Input!AA27*('Input values for transformation'!AK3/'Input values for transformation'!AL3)</f>
        <v>4.4059114583333336</v>
      </c>
      <c r="AB27" s="37">
        <f>Input!AB27*('Input values for transformation'!AK3/'Input values for transformation'!AL3)</f>
        <v>1.634296875</v>
      </c>
      <c r="AC27" s="37"/>
      <c r="AD27" s="37"/>
      <c r="AE27" s="37"/>
      <c r="AF27" s="37"/>
      <c r="AG27" s="37"/>
      <c r="AH27" s="38" t="s">
        <v>127</v>
      </c>
      <c r="AI27" s="37">
        <f>Input!AI27*('Input values for transformation'!AK3/'Input values for transformation'!$AL$3)</f>
        <v>1360.9583333333333</v>
      </c>
      <c r="AJ27" s="37"/>
      <c r="AK27" s="37">
        <f>Input!AK27*('Input values for transformation'!AK3/'Input values for transformation'!AL3)</f>
        <v>397.58333333333331</v>
      </c>
      <c r="AL27" s="37">
        <f>Input!AL27*('Input values for transformation'!AK3/'Input values for transformation'!AL3)</f>
        <v>47.786458333333329</v>
      </c>
      <c r="AM27" s="38" t="s">
        <v>128</v>
      </c>
      <c r="AN27" s="39">
        <f>Input!AN27*('Input values for transformation'!AK3/'Input values for transformation'!AL3)</f>
        <v>21.886197916666664</v>
      </c>
      <c r="AO27" s="37"/>
      <c r="AP27" s="37">
        <f>Input!AP27*('Input values for transformation'!AK3/'Input values for transformation'!AL3)</f>
        <v>1.2042187499999999</v>
      </c>
      <c r="AQ27" s="37">
        <f>Input!AQ27*('Input values for transformation'!AK3/'Input values for transformation'!AL3)</f>
        <v>1.4431510416666666</v>
      </c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8" t="s">
        <v>129</v>
      </c>
      <c r="BH27" s="37">
        <f>(Input!BH27*8*60)/(365)/2.8</f>
        <v>246.57534246575347</v>
      </c>
      <c r="BI27" s="37"/>
      <c r="BJ27" s="37">
        <f>(Input!BJ27*8*60)/(365)/2.8</f>
        <v>12.77495107632094</v>
      </c>
      <c r="BK27" s="37">
        <f>(Input!BK27*8*60)/(365)/2.8</f>
        <v>6.7632093933463802</v>
      </c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</row>
    <row r="28" spans="1:80" ht="30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8" t="s">
        <v>133</v>
      </c>
      <c r="Y28" s="37"/>
      <c r="Z28" s="37"/>
      <c r="AA28" s="37">
        <f>Input!AA28*('Input values for transformation'!AK3/'Input values for transformation'!AL3)</f>
        <v>1.0226302083333334</v>
      </c>
      <c r="AB28" s="37">
        <f>Input!AB28*('Input values for transformation'!AK3/'Input values for transformation'!AL3)</f>
        <v>1.1564322916666665</v>
      </c>
      <c r="AC28" s="37"/>
      <c r="AD28" s="37"/>
      <c r="AE28" s="37"/>
      <c r="AF28" s="37"/>
      <c r="AG28" s="37"/>
      <c r="AH28" s="38" t="s">
        <v>134</v>
      </c>
      <c r="AI28" s="37">
        <f>Input!AI28*('Input values for transformation'!AK3/'Input values for transformation'!$AL$3)</f>
        <v>1461.3098958333333</v>
      </c>
      <c r="AJ28" s="37"/>
      <c r="AK28" s="37">
        <f>Input!AK28*('Input values for transformation'!AK3/'Input values for transformation'!AL3)</f>
        <v>388.02604166666663</v>
      </c>
      <c r="AL28" s="37">
        <f>Input!AL28*('Input values for transformation'!AK3/'Input values for transformation'!AL3)</f>
        <v>47.786458333333329</v>
      </c>
      <c r="AM28" s="38" t="s">
        <v>135</v>
      </c>
      <c r="AN28" s="39">
        <f>Input!AN28*('Input values for transformation'!AK3/'Input values for transformation'!AL3)</f>
        <v>66.136458333333337</v>
      </c>
      <c r="AO28" s="37"/>
      <c r="AP28" s="37">
        <f>Input!AP28*('Input values for transformation'!AK3/'Input values for transformation'!AL3)</f>
        <v>35.075260416666666</v>
      </c>
      <c r="AQ28" s="37">
        <f>Input!AQ28*('Input values for transformation'!AK3/'Input values for transformation'!AL3)</f>
        <v>11.277604166666666</v>
      </c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8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</row>
    <row r="29" spans="1:80" ht="49.5" customHeight="1">
      <c r="A29" s="27"/>
      <c r="X29" s="28" t="s">
        <v>137</v>
      </c>
      <c r="AA29" s="27">
        <f>Input!AA29*('Input values for transformation'!AK3/'Input values for transformation'!AL3)</f>
        <v>3.3163802083333334</v>
      </c>
      <c r="AB29" s="27">
        <f>Input!AB29*('Input values for transformation'!AK3/'Input values for transformation'!AL3)</f>
        <v>0.72635416666666663</v>
      </c>
      <c r="AH29" s="28" t="s">
        <v>138</v>
      </c>
      <c r="AI29" s="27">
        <f>Input!AI29*('Input values for transformation'!AK3/'Input values for transformation'!$AL$3)</f>
        <v>731.1328125</v>
      </c>
      <c r="AK29" s="27">
        <f>Input!AK29*('Input values for transformation'!AK3/'Input values for transformation'!AL3)</f>
        <v>225.55208333333331</v>
      </c>
      <c r="AL29" s="27">
        <f>Input!AL29*('Input values for transformation'!AK3/'Input values for transformation'!AL3)</f>
        <v>29.627604166666664</v>
      </c>
      <c r="AM29" s="28" t="s">
        <v>139</v>
      </c>
      <c r="AN29" s="40">
        <f>Input!AN29*('Input values for transformation'!AK3/'Input values for transformation'!AL3)</f>
        <v>36.508854166666666</v>
      </c>
      <c r="AP29" s="27">
        <f>Input!AP29*('Input values for transformation'!AK3/'Input values for transformation'!AL3)</f>
        <v>3.7397682291666663</v>
      </c>
      <c r="AQ29" s="27">
        <f>Input!AQ29*('Input values for transformation'!AK3/'Input values for transformation'!AL3)</f>
        <v>3.4348906249999995</v>
      </c>
      <c r="BG29" s="28"/>
    </row>
    <row r="30" spans="1:80" ht="30" customHeight="1">
      <c r="A30" s="27"/>
      <c r="X30" s="28" t="s">
        <v>141</v>
      </c>
      <c r="AA30" s="27">
        <f>Input!AA30*('Input values for transformation'!AK3/'Input values for transformation'!AL3)</f>
        <v>1.4144791666666665</v>
      </c>
      <c r="AB30" s="27">
        <f>Input!AB30*('Input values for transformation'!AK3/'Input values for transformation'!AL3)</f>
        <v>0.21026041666666667</v>
      </c>
      <c r="AH30" s="28" t="s">
        <v>142</v>
      </c>
      <c r="AI30" s="27">
        <f>Input!AI30*('Input values for transformation'!AK3/'Input values for transformation'!$AL$3)</f>
        <v>743.55729166666663</v>
      </c>
      <c r="AK30" s="27">
        <f>Input!AK30*('Input values for transformation'!AK3/'Input values for transformation'!AL3)</f>
        <v>204.52604166666666</v>
      </c>
      <c r="AL30" s="27">
        <f>Input!AL30*('Input values for transformation'!AK3/'Input values for transformation'!AL3)</f>
        <v>38.229166666666664</v>
      </c>
      <c r="AM30" s="28"/>
      <c r="AN30" s="41"/>
      <c r="BG30" s="28"/>
    </row>
    <row r="31" spans="1:80" ht="13.2">
      <c r="A31" s="76" t="s">
        <v>144</v>
      </c>
      <c r="B31" s="77" t="s">
        <v>145</v>
      </c>
      <c r="C31" s="77" t="s">
        <v>146</v>
      </c>
      <c r="D31" s="77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 t="s">
        <v>147</v>
      </c>
      <c r="Y31" s="18"/>
      <c r="Z31" s="18"/>
      <c r="AA31" s="18">
        <f>Input!AA31*('Input values for transformation'!AJ3/'Input values for transformation'!Q3)</f>
        <v>-0.88003330353887643</v>
      </c>
      <c r="AB31" s="18">
        <f>Input!AB31*('Input values for transformation'!AJ3/'Input values for transformation'!Q3)</f>
        <v>1.7920678181155301</v>
      </c>
      <c r="AC31" s="18"/>
      <c r="AD31" s="18"/>
      <c r="AE31" s="18"/>
      <c r="AF31" s="18"/>
      <c r="AG31" s="18"/>
      <c r="AH31" s="18" t="s">
        <v>148</v>
      </c>
      <c r="AI31" s="18">
        <f>Input!AI31*('Input values for transformation'!AJ3/'Input values for transformation'!Q3)</f>
        <v>4.2354544020587637E-2</v>
      </c>
      <c r="AJ31" s="18"/>
      <c r="AK31" s="18">
        <f>Input!AK31*('Input values for transformation'!AJ3/'Input values for transformation'!Q3)</f>
        <v>6.7296664388267008E-2</v>
      </c>
      <c r="AL31" s="18">
        <f>Input!AL31*('Input values for transformation'!AJ3/'Input values for transformation'!Q3)</f>
        <v>4.5178180288626808E-2</v>
      </c>
      <c r="AM31" s="18" t="s">
        <v>149</v>
      </c>
      <c r="AN31" s="18">
        <f>Input!AN31*('Input values for transformation'!AJ3/'Input values for transformation'!Q3)</f>
        <v>8.2803133560248821</v>
      </c>
      <c r="AO31" s="18"/>
      <c r="AP31" s="18">
        <f>Input!AP31*('Input values for transformation'!AJ3/'Input values for transformation'!Q3)</f>
        <v>0.35954301813032169</v>
      </c>
      <c r="AQ31" s="18">
        <f>Input!AQ31*('Input values for transformation'!AJ3/'Input values for transformation'!Q3)</f>
        <v>0.81085421497191668</v>
      </c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 t="s">
        <v>150</v>
      </c>
      <c r="BC31" s="18"/>
      <c r="BD31" s="18"/>
      <c r="BE31" s="18">
        <f>Input!BE31*('Input values for transformation'!AJ3/'Input values for transformation'!Q3)</f>
        <v>5.3460846674875055</v>
      </c>
      <c r="BF31" s="18">
        <f>Input!BF31*('Input values for transformation'!AJ3/'Input values for transformation'!Q3)</f>
        <v>5.1964319452814296</v>
      </c>
      <c r="BG31" s="18" t="s">
        <v>151</v>
      </c>
      <c r="BH31" s="18">
        <f>Input!BH31*60/6</f>
        <v>342.73</v>
      </c>
      <c r="BI31" s="18"/>
      <c r="BJ31" s="18">
        <f>Input!BJ31*60/6</f>
        <v>10.3</v>
      </c>
      <c r="BK31" s="18">
        <f>Input!BK31*60/6</f>
        <v>25.5</v>
      </c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</row>
    <row r="32" spans="1:80" ht="13.2">
      <c r="A32" s="74"/>
      <c r="B32" s="74"/>
      <c r="C32" s="74"/>
      <c r="D32" s="74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 t="s">
        <v>152</v>
      </c>
      <c r="AI32" s="18">
        <f>Input!AI32*('Input values for transformation'!AJ3/'Input values for transformation'!Q3)</f>
        <v>12.292700492908551</v>
      </c>
      <c r="AJ32" s="18"/>
      <c r="AK32" s="18">
        <f>Input!AK32</f>
        <v>3.1116000000000001</v>
      </c>
      <c r="AL32" s="18">
        <f>Input!AL32</f>
        <v>13.430999999999999</v>
      </c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</row>
    <row r="33" spans="1:80" ht="13.2">
      <c r="A33" s="78" t="s">
        <v>153</v>
      </c>
      <c r="B33" s="79" t="s">
        <v>145</v>
      </c>
      <c r="C33" s="79" t="s">
        <v>146</v>
      </c>
      <c r="D33" s="79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 t="s">
        <v>147</v>
      </c>
      <c r="Y33" s="20"/>
      <c r="Z33" s="20"/>
      <c r="AA33" s="20">
        <f>Input!AA33*('Input values for transformation'!AJ3/'Input values for transformation'!Q3)</f>
        <v>-1.2306348068204076</v>
      </c>
      <c r="AB33" s="20">
        <f>Input!AB33*('Input values for transformation'!AJ3/'Input values for transformation'!Q3)</f>
        <v>1.6965347910468713</v>
      </c>
      <c r="AC33" s="20"/>
      <c r="AD33" s="20"/>
      <c r="AE33" s="20"/>
      <c r="AF33" s="20"/>
      <c r="AG33" s="20"/>
      <c r="AH33" s="20" t="s">
        <v>148</v>
      </c>
      <c r="AI33" s="20">
        <f>Input!AI33*('Input values for transformation'!AJ3/'Input values for transformation'!Q3)</f>
        <v>4.2354544020587637E-2</v>
      </c>
      <c r="AJ33" s="20"/>
      <c r="AK33" s="20">
        <f>Input!AK33</f>
        <v>-0.111</v>
      </c>
      <c r="AL33" s="20">
        <f>Input!AL33</f>
        <v>9.7000000000000003E-2</v>
      </c>
      <c r="AM33" s="20" t="s">
        <v>149</v>
      </c>
      <c r="AN33" s="20">
        <f>Input!AN33*('Input values for transformation'!AJ3/'Input values for transformation'!Q3)</f>
        <v>8.2803133560248821</v>
      </c>
      <c r="AO33" s="20"/>
      <c r="AP33" s="20">
        <f>Input!AP33*('Input values for transformation'!AJ3/'Input values for transformation'!Q3)</f>
        <v>0.63108270590675575</v>
      </c>
      <c r="AQ33" s="20">
        <f>Input!AQ33*('Input values for transformation'!AJ3/'Input values for transformation'!Q3)</f>
        <v>0.78261785229152492</v>
      </c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 t="s">
        <v>150</v>
      </c>
      <c r="BC33" s="20"/>
      <c r="BD33" s="20"/>
      <c r="BE33" s="20">
        <f>Input!BE33*('Input values for transformation'!AJ3/'Input values for transformation'!Q3)</f>
        <v>0.95344784650789494</v>
      </c>
      <c r="BF33" s="20">
        <f>Input!BF33*('Input values for transformation'!AJ3/'Input values for transformation'!Q3)</f>
        <v>4.8213589276768918</v>
      </c>
      <c r="BG33" s="20" t="s">
        <v>151</v>
      </c>
      <c r="BH33" s="20">
        <f>Input!BH33*60/6</f>
        <v>342.73</v>
      </c>
      <c r="BI33" s="20"/>
      <c r="BJ33" s="20">
        <f>Input!BJ33*60/6</f>
        <v>6.81</v>
      </c>
      <c r="BK33" s="20">
        <f>Input!BK33*60/6</f>
        <v>25.25</v>
      </c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</row>
    <row r="34" spans="1:80" ht="13.2">
      <c r="A34" s="74"/>
      <c r="B34" s="74"/>
      <c r="C34" s="74"/>
      <c r="D34" s="74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 t="s">
        <v>152</v>
      </c>
      <c r="AI34" s="20">
        <f>Input!AI34*('Input values for transformation'!AJ3/'Input values for transformation'!Q3)</f>
        <v>12.292700492908551</v>
      </c>
      <c r="AJ34" s="20"/>
      <c r="AK34" s="20">
        <f>Input!AK34*('Input values for transformation'!AJ3/'Input values for transformation'!Q3)</f>
        <v>9.1255218122579418</v>
      </c>
      <c r="AL34" s="20">
        <f>Input!AL34*('Input values for transformation'!AJ3/'Input values for transformation'!Q3)</f>
        <v>7.1889779384277412</v>
      </c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</row>
    <row r="35" spans="1:80" ht="13.2">
      <c r="A35" s="76" t="s">
        <v>144</v>
      </c>
      <c r="B35" s="77" t="s">
        <v>145</v>
      </c>
      <c r="C35" s="77" t="s">
        <v>154</v>
      </c>
      <c r="D35" s="7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 t="s">
        <v>147</v>
      </c>
      <c r="Y35" s="18"/>
      <c r="Z35" s="18"/>
      <c r="AA35" s="18">
        <f>Input!AA35*('Input values for transformation'!AJ3/'Input values for transformation'!AG3)</f>
        <v>0.57708563756995612</v>
      </c>
      <c r="AB35" s="18">
        <f>Input!AB35*('Input values for transformation'!AJ3/'Input values for transformation'!AG3)</f>
        <v>4.3034771561526179</v>
      </c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 t="s">
        <v>155</v>
      </c>
      <c r="AN35" s="18">
        <f>Input!AN35*('Input values for transformation'!AJ3/'Input values for transformation'!Q3)</f>
        <v>12.510120485547567</v>
      </c>
      <c r="AO35" s="18"/>
      <c r="AP35" s="18">
        <f>Input!AP35*('Input values for transformation'!AJ3/'Input values for transformation'!AG3)</f>
        <v>0.98503898516011512</v>
      </c>
      <c r="AQ35" s="18">
        <f>Input!AQ35*('Input values for transformation'!AJ3/'Input values for transformation'!AG3)</f>
        <v>1.6102803441826525</v>
      </c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 t="s">
        <v>156</v>
      </c>
      <c r="BC35" s="18"/>
      <c r="BD35" s="18"/>
      <c r="BE35" s="18">
        <f>Input!BE35*('Input values for transformation'!AJ3/'Input values for transformation'!AG3)</f>
        <v>-0.66517537193443388</v>
      </c>
      <c r="BF35" s="18">
        <f>Input!BF35*('Input values for transformation'!AJ3/'Input values for transformation'!AG3)</f>
        <v>6.1709795246795451</v>
      </c>
      <c r="BG35" s="18" t="s">
        <v>157</v>
      </c>
      <c r="BH35" s="18">
        <f>Input!BH35*60/6</f>
        <v>270.91000000000003</v>
      </c>
      <c r="BI35" s="18"/>
      <c r="BJ35" s="18">
        <f>Input!BJ35*60/6</f>
        <v>71.19</v>
      </c>
      <c r="BK35" s="18">
        <f>Input!BK35*60/6</f>
        <v>26.389999999999997</v>
      </c>
      <c r="BL35" s="18" t="s">
        <v>158</v>
      </c>
      <c r="BM35" s="18"/>
      <c r="BN35" s="18"/>
      <c r="BO35" s="18">
        <v>0.10100000000000001</v>
      </c>
      <c r="BP35" s="18">
        <v>8.3000000000000004E-2</v>
      </c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</row>
    <row r="36" spans="1:80" ht="13.2">
      <c r="A36" s="74"/>
      <c r="B36" s="74"/>
      <c r="C36" s="74"/>
      <c r="D36" s="74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 t="s">
        <v>159</v>
      </c>
      <c r="BC36" s="18"/>
      <c r="BD36" s="18"/>
      <c r="BE36" s="18">
        <f>Input!BE36*('Input values for transformation'!AJ3/'Input values for transformation'!AG3)</f>
        <v>-4.6699304511088453</v>
      </c>
      <c r="BF36" s="18">
        <f>Input!BF36*('Input values for transformation'!AJ3/'Input values for transformation'!AG3)</f>
        <v>15.486566811205687</v>
      </c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</row>
    <row r="37" spans="1:80" ht="13.2">
      <c r="A37" s="78" t="s">
        <v>153</v>
      </c>
      <c r="B37" s="79" t="s">
        <v>145</v>
      </c>
      <c r="C37" s="79" t="s">
        <v>154</v>
      </c>
      <c r="D37" s="79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 t="s">
        <v>147</v>
      </c>
      <c r="Y37" s="20"/>
      <c r="Z37" s="20"/>
      <c r="AA37" s="20">
        <f>Input!AA37*('Input values for transformation'!AJ3/'Input values for transformation'!AG3)</f>
        <v>3.5846649237384796</v>
      </c>
      <c r="AB37" s="20">
        <f>Input!AB37*('Input values for transformation'!AJ3/'Input values for transformation'!AG3)</f>
        <v>4.7380531790173741</v>
      </c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 t="s">
        <v>160</v>
      </c>
      <c r="AN37" s="20">
        <f>Input!AN37*('Input values for transformation'!AJ3/'Input values for transformation'!Q3)</f>
        <v>12.510120485547567</v>
      </c>
      <c r="AO37" s="20"/>
      <c r="AP37" s="20">
        <f>Input!AP37*('Input values for transformation'!AJ3/'Input values for transformation'!AG3)</f>
        <v>0.79633119865487834</v>
      </c>
      <c r="AQ37" s="20">
        <f>Input!AQ37*('Input values for transformation'!AJ3/'Input values for transformation'!AG3)</f>
        <v>1.7171625552115521</v>
      </c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 t="s">
        <v>156</v>
      </c>
      <c r="BC37" s="20"/>
      <c r="BD37" s="20"/>
      <c r="BE37" s="20">
        <f>Input!BE37*('Input values for transformation'!AJ3/'Input values for transformation'!AG3)</f>
        <v>-4.2165619515796662</v>
      </c>
      <c r="BF37" s="18">
        <f>Input!BF37*('Input values for transformation'!AJ3/'Input values for transformation'!AG3)</f>
        <v>6.2320550738389153</v>
      </c>
      <c r="BG37" s="20" t="s">
        <v>157</v>
      </c>
      <c r="BH37" s="20">
        <f>Input!BH37*60/6</f>
        <v>270.91000000000003</v>
      </c>
      <c r="BI37" s="20"/>
      <c r="BJ37" s="20">
        <f>Input!BJ37*60/6</f>
        <v>37.029999999999994</v>
      </c>
      <c r="BK37" s="20">
        <f>Input!BK37*60/6</f>
        <v>24.91</v>
      </c>
      <c r="BL37" s="20" t="s">
        <v>158</v>
      </c>
      <c r="BM37" s="20"/>
      <c r="BN37" s="20"/>
      <c r="BO37" s="20">
        <v>-8.9999999999999993E-3</v>
      </c>
      <c r="BP37" s="20">
        <v>8.4000000000000005E-2</v>
      </c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</row>
    <row r="38" spans="1:80" ht="13.2">
      <c r="A38" s="74"/>
      <c r="B38" s="74"/>
      <c r="C38" s="74"/>
      <c r="D38" s="74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 t="s">
        <v>159</v>
      </c>
      <c r="BC38" s="20"/>
      <c r="BD38" s="20"/>
      <c r="BE38" s="20">
        <f>Input!BE38*('Input values for transformation'!AJ3/'Input values for transformation'!AG3)</f>
        <v>8.5180815580797393</v>
      </c>
      <c r="BF38" s="20">
        <f>Input!BF38*('Input values for transformation'!AJ3/'Input values for transformation'!AG3)</f>
        <v>14.380159747587848</v>
      </c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</row>
    <row r="39" spans="1:80" ht="26.4">
      <c r="A39" s="22" t="s">
        <v>161</v>
      </c>
      <c r="B39" s="23" t="s">
        <v>162</v>
      </c>
      <c r="C39" s="23" t="s">
        <v>163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 t="s">
        <v>164</v>
      </c>
      <c r="T39" s="23">
        <f>Input!T39</f>
        <v>0</v>
      </c>
      <c r="U39" s="23">
        <f>Input!U39</f>
        <v>1</v>
      </c>
      <c r="V39" s="23">
        <f>Input!V39</f>
        <v>-0.02</v>
      </c>
      <c r="W39" s="23">
        <f>Input!W39</f>
        <v>0.06</v>
      </c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 t="s">
        <v>165</v>
      </c>
      <c r="AN39" s="23">
        <f>Input!AN39*('Input values for transformation'!AJ3/'Input values for transformation'!Q3)</f>
        <v>318.7226498153687</v>
      </c>
      <c r="AO39" s="23">
        <f>Input!AO39*('Input values for transformation'!AJ3/'Input values for transformation'!Q3)</f>
        <v>632.41452101318089</v>
      </c>
      <c r="AP39" s="23">
        <f>Input!AP39*('Input values for transformation'!AK4/'Input values for transformation'!AM4*'Input values for transformation'!AP4)</f>
        <v>2.0887368581041148</v>
      </c>
      <c r="AQ39" s="23">
        <f>Input!AQ39*('Input values for transformation'!AK4/'Input values for transformation'!AM4*'Input values for transformation'!AP4)</f>
        <v>1.542694485047839</v>
      </c>
      <c r="AR39" s="23"/>
      <c r="AS39" s="23"/>
      <c r="AT39" s="23"/>
      <c r="AU39" s="23"/>
      <c r="AV39" s="23"/>
      <c r="AW39" s="23" t="s">
        <v>166</v>
      </c>
      <c r="AX39" s="23"/>
      <c r="AY39" s="23"/>
      <c r="AZ39" s="23">
        <f>Input!AZ39*('Input values for transformation'!AK4/'Input values for transformation'!AM4*'Input values for transformation'!AP4)</f>
        <v>0.48654671412729183</v>
      </c>
      <c r="BA39" s="23">
        <f>Input!BA39*('Input values for transformation'!AK4/'Input values for transformation'!AM4*'Input values for transformation'!AP4)</f>
        <v>0.24716652937611297</v>
      </c>
      <c r="BB39" s="23" t="s">
        <v>167</v>
      </c>
      <c r="BC39" s="23"/>
      <c r="BD39" s="23"/>
      <c r="BE39" s="23">
        <f>Input!BE39*('Input values for transformation'!AK4/'Input values for transformation'!AM4*'Input values for transformation'!AP4)</f>
        <v>21.296451148643452</v>
      </c>
      <c r="BF39" s="23">
        <f>Input!BF39*('Input values for transformation'!AK4/'Input values for transformation'!AM4*'Input values for transformation'!AP4)</f>
        <v>8.5573923926647453</v>
      </c>
      <c r="BG39" s="23" t="s">
        <v>168</v>
      </c>
      <c r="BH39" s="23">
        <f>((Input!BH39*60)/6)</f>
        <v>132.5</v>
      </c>
      <c r="BI39" s="23">
        <f>(Input!BI39*60/6)</f>
        <v>154.1</v>
      </c>
      <c r="BJ39" s="23">
        <f>(Input!BJ39*60/6)</f>
        <v>23.599999999999998</v>
      </c>
      <c r="BK39" s="23">
        <f>(Input!BK39*60/6)</f>
        <v>8.6</v>
      </c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</row>
    <row r="40" spans="1:80" ht="13.2">
      <c r="A40" s="25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42"/>
      <c r="AO40" s="42"/>
      <c r="AP40" s="42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 t="s">
        <v>169</v>
      </c>
      <c r="BC40" s="23"/>
      <c r="BD40" s="23"/>
      <c r="BE40" s="23">
        <v>0.05</v>
      </c>
      <c r="BF40" s="23">
        <v>0.02</v>
      </c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</row>
    <row r="41" spans="1:80" ht="13.2">
      <c r="A41" s="26" t="s">
        <v>170</v>
      </c>
      <c r="B41" s="27" t="s">
        <v>171</v>
      </c>
      <c r="C41" s="27" t="s">
        <v>172</v>
      </c>
      <c r="N41" s="27" t="str">
        <f>Input!N41</f>
        <v>Expected grade attainment (no controls)</v>
      </c>
      <c r="O41" s="27">
        <f>Input!O41</f>
        <v>14.06</v>
      </c>
      <c r="P41" s="27">
        <f>Input!P41</f>
        <v>2.69</v>
      </c>
      <c r="Q41" s="27">
        <f>Input!Q41</f>
        <v>0.46</v>
      </c>
      <c r="R41" s="27">
        <f>Input!R41</f>
        <v>0.2</v>
      </c>
      <c r="S41" s="27" t="s">
        <v>222</v>
      </c>
      <c r="T41" s="27">
        <f>(EXP(Input!T41)*('Input values for transformation'!AK5/'Input values for transformation'!AI5*'Input values for transformation'!AP5))</f>
        <v>53.13216549315699</v>
      </c>
      <c r="U41" s="27">
        <f>(EXP(Input!U41)*('Input values for transformation'!AK5/'Input values for transformation'!AI5*'Input values for transformation'!AP5))</f>
        <v>0.11564645981397072</v>
      </c>
      <c r="V41" s="27">
        <f>(EXP(Input!V41)*('Input values for transformation'!AK5/'Input values for transformation'!AI5*'Input values for transformation'!AP5))</f>
        <v>4.3403399911055573E-2</v>
      </c>
      <c r="W41" s="27">
        <f>(EXP(Input!W41)*('Input values for transformation'!AK5/'Input values for transformation'!AI5*'Input values for transformation'!AP5))</f>
        <v>3.966772072551214E-2</v>
      </c>
      <c r="AM41" s="27" t="s">
        <v>223</v>
      </c>
      <c r="AN41" s="43">
        <f>Input!AN41*('Input values for transformation'!AK5/'Input values for transformation'!AI5*'Input values for transformation'!AP5)</f>
        <v>0.31768914276019061</v>
      </c>
      <c r="AO41" s="43">
        <f>Input!AO41*('Input values for transformation'!AK5/'Input values for transformation'!AI5*'Input values for transformation'!AP5)</f>
        <v>4.9749977613452671E-2</v>
      </c>
      <c r="AP41" s="43">
        <f>Input!AP41*('Input values for transformation'!AK5/'Input values for transformation'!AI5*'Input values for transformation'!AP5)</f>
        <v>1.0660709488597001E-3</v>
      </c>
      <c r="AQ41" s="44">
        <f>Input!AQ41*('Input values for transformation'!AK5/'Input values for transformation'!AI5*'Input values for transformation'!AP5)</f>
        <v>6.0410687102049679E-3</v>
      </c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</row>
    <row r="42" spans="1:80" ht="13.2">
      <c r="A42" s="26"/>
      <c r="B42" s="27"/>
      <c r="C42" s="27"/>
      <c r="N42" s="27">
        <f>Input!N42</f>
        <v>0</v>
      </c>
      <c r="O42" s="27">
        <f>Input!O42</f>
        <v>0</v>
      </c>
      <c r="P42" s="27">
        <f>Input!P42</f>
        <v>0</v>
      </c>
      <c r="Q42" s="27">
        <f>Input!Q42</f>
        <v>0</v>
      </c>
      <c r="R42" s="27">
        <f>Input!R42</f>
        <v>0</v>
      </c>
      <c r="S42" s="27"/>
      <c r="T42" s="45">
        <f>(Input!T41)</f>
        <v>7.31</v>
      </c>
      <c r="U42" s="45">
        <f>(Input!U41)</f>
        <v>1.18</v>
      </c>
      <c r="V42" s="45">
        <f>(Input!V41)</f>
        <v>0.2</v>
      </c>
      <c r="W42" s="45">
        <f>(Input!W41)</f>
        <v>0.11</v>
      </c>
      <c r="AM42" s="46" t="s">
        <v>176</v>
      </c>
      <c r="AN42" s="46"/>
      <c r="AO42" s="46"/>
      <c r="AP42" s="46">
        <f>Input!AP42</f>
        <v>0.85</v>
      </c>
      <c r="AQ42" s="46">
        <f>Input!AQ42</f>
        <v>1.39</v>
      </c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</row>
    <row r="43" spans="1:80" ht="13.2">
      <c r="A43" s="29" t="s">
        <v>177</v>
      </c>
      <c r="B43" s="46"/>
      <c r="C43" s="27" t="s">
        <v>178</v>
      </c>
      <c r="D43" s="27" t="str">
        <f>Input!D43</f>
        <v>Wishes child to graduate or get higher education (normalized) (Twice reserve, girls)</v>
      </c>
      <c r="E43" s="27">
        <f>Input!E43</f>
        <v>0.17599999999999999</v>
      </c>
      <c r="F43" s="27">
        <f>Input!F43</f>
        <v>0.38100000000000001</v>
      </c>
      <c r="G43" s="27">
        <f>Input!G43</f>
        <v>5.0999999999999997E-2</v>
      </c>
      <c r="H43" s="27">
        <f>Input!H43</f>
        <v>3.5999999999999997E-2</v>
      </c>
      <c r="N43" s="27" t="str">
        <f>Input!N43</f>
        <v>Grade completed (twice reserved, girls)</v>
      </c>
      <c r="O43" s="27">
        <f>Input!O43</f>
        <v>5.4089999999999998</v>
      </c>
      <c r="P43" s="27">
        <f>Input!P43</f>
        <v>2.3860000000000001</v>
      </c>
      <c r="Q43" s="27">
        <f>Input!Q43</f>
        <v>0.58699999999999997</v>
      </c>
      <c r="R43" s="27">
        <f>Input!R43</f>
        <v>0.23699999999999999</v>
      </c>
      <c r="T43" s="27"/>
      <c r="U43" s="27"/>
      <c r="V43" s="46"/>
      <c r="W43" s="46"/>
      <c r="AN43" s="27"/>
      <c r="AO43" s="27"/>
      <c r="AP43" s="27">
        <f>Input!AP43</f>
        <v>0</v>
      </c>
      <c r="AQ43" s="27">
        <f>Input!AQ43</f>
        <v>0</v>
      </c>
    </row>
    <row r="44" spans="1:80" ht="13.2">
      <c r="A44" s="29"/>
      <c r="B44" s="27"/>
      <c r="C44" s="27"/>
      <c r="D44" s="27">
        <f>Input!D44</f>
        <v>0</v>
      </c>
      <c r="E44" s="27">
        <f>Input!E44</f>
        <v>0</v>
      </c>
      <c r="F44" s="27">
        <f>Input!F44</f>
        <v>0</v>
      </c>
      <c r="G44" s="27">
        <f>Input!G44</f>
        <v>0</v>
      </c>
      <c r="H44" s="27">
        <f>Input!H44</f>
        <v>0</v>
      </c>
      <c r="N44" s="27" t="str">
        <f>Input!N44</f>
        <v>Education Normalized Average</v>
      </c>
      <c r="O44" s="27">
        <f>Input!O44</f>
        <v>0.121</v>
      </c>
      <c r="P44" s="27">
        <f>Input!P44</f>
        <v>0.92800000000000005</v>
      </c>
      <c r="Q44" s="27">
        <f>Input!Q44</f>
        <v>0.1</v>
      </c>
      <c r="R44" s="27">
        <f>Input!R44</f>
        <v>6.2E-2</v>
      </c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</row>
    <row r="45" spans="1:80" ht="13.2">
      <c r="A45" s="29" t="s">
        <v>182</v>
      </c>
      <c r="B45" s="27" t="s">
        <v>183</v>
      </c>
      <c r="C45" s="27" t="s">
        <v>184</v>
      </c>
      <c r="D45" s="27">
        <f>Input!D45</f>
        <v>0</v>
      </c>
      <c r="E45" s="27">
        <f>Input!E45</f>
        <v>0</v>
      </c>
      <c r="F45" s="27">
        <f>Input!F45</f>
        <v>0</v>
      </c>
      <c r="G45" s="27">
        <f>Input!G45</f>
        <v>0</v>
      </c>
      <c r="H45" s="27">
        <f>Input!H45</f>
        <v>0</v>
      </c>
      <c r="N45" s="27" t="s">
        <v>185</v>
      </c>
      <c r="O45" s="27">
        <f>Input!O45</f>
        <v>0.27</v>
      </c>
      <c r="P45" s="27">
        <f>Input!P45</f>
        <v>0</v>
      </c>
      <c r="Q45" s="27">
        <f>Input!Q45</f>
        <v>0.06</v>
      </c>
      <c r="R45" s="27">
        <f>Input!R45</f>
        <v>0.03</v>
      </c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</row>
    <row r="46" spans="1:80" ht="13.2">
      <c r="A46" s="27" t="s">
        <v>186</v>
      </c>
      <c r="D46" s="27" t="str">
        <f>Input!D46</f>
        <v>Strong positive excpectations about the future</v>
      </c>
      <c r="E46" s="27">
        <f>Input!E46</f>
        <v>0.32700000000000001</v>
      </c>
      <c r="F46" s="27">
        <f>Input!F46</f>
        <v>0</v>
      </c>
      <c r="G46" s="27">
        <f>Input!G46</f>
        <v>8.7599999999999997E-2</v>
      </c>
      <c r="H46" s="27">
        <f>Input!H46</f>
        <v>4.4999999999999998E-2</v>
      </c>
    </row>
    <row r="47" spans="1:80" ht="13.2">
      <c r="A47" s="30" t="s">
        <v>189</v>
      </c>
      <c r="B47" s="8"/>
      <c r="C47" s="8"/>
      <c r="D47" s="8" t="str">
        <f>Input!D47</f>
        <v>Ambition (Respondent strongly agrees with the statement ‘If I try hard, I can (role models treatment) 
improve my situation in life’
)</v>
      </c>
      <c r="E47" s="8">
        <f>Input!E47</f>
        <v>0.41499999999999998</v>
      </c>
      <c r="F47" s="8">
        <f>Input!F47</f>
        <v>0</v>
      </c>
      <c r="G47" s="8">
        <f>Input!G47</f>
        <v>0.109</v>
      </c>
      <c r="H47" s="8">
        <f>0.041</f>
        <v>4.1000000000000002E-2</v>
      </c>
      <c r="I47" s="8">
        <f>Input!I47</f>
        <v>0</v>
      </c>
      <c r="J47" s="8">
        <f>Input!J47</f>
        <v>0</v>
      </c>
      <c r="K47" s="8">
        <f>Input!K47</f>
        <v>0</v>
      </c>
      <c r="L47" s="8">
        <f>Input!L47</f>
        <v>0</v>
      </c>
      <c r="M47" s="8">
        <f>Input!M47</f>
        <v>0</v>
      </c>
      <c r="N47" s="8">
        <f>Input!N47</f>
        <v>0</v>
      </c>
      <c r="O47" s="8">
        <f>Input!O47</f>
        <v>0</v>
      </c>
      <c r="P47" s="8">
        <f>Input!P47</f>
        <v>0</v>
      </c>
      <c r="Q47" s="8">
        <f>Input!Q47</f>
        <v>0</v>
      </c>
      <c r="R47" s="8">
        <f>Input!R47</f>
        <v>0</v>
      </c>
      <c r="S47" s="8">
        <f>Input!S47</f>
        <v>0</v>
      </c>
      <c r="T47" s="8">
        <f>Input!T47</f>
        <v>0</v>
      </c>
      <c r="U47" s="8">
        <f>Input!U47</f>
        <v>0</v>
      </c>
      <c r="V47" s="8">
        <f>Input!V47</f>
        <v>0</v>
      </c>
      <c r="W47" s="8">
        <f>Input!W47</f>
        <v>0</v>
      </c>
      <c r="X47" s="8">
        <f>Input!X47</f>
        <v>0</v>
      </c>
      <c r="Y47" s="8">
        <f>Input!Y47</f>
        <v>0</v>
      </c>
      <c r="Z47" s="8">
        <f>Input!Z47</f>
        <v>0</v>
      </c>
      <c r="AA47" s="8">
        <f>Input!AA47</f>
        <v>0</v>
      </c>
      <c r="AB47" s="8">
        <f>Input!AB47</f>
        <v>0</v>
      </c>
      <c r="AC47" s="8">
        <f>Input!AC47</f>
        <v>0</v>
      </c>
      <c r="AD47" s="8">
        <f>Input!AD47</f>
        <v>0</v>
      </c>
      <c r="AE47" s="8">
        <f>Input!AE47</f>
        <v>0</v>
      </c>
      <c r="AF47" s="8">
        <f>Input!AF47</f>
        <v>0</v>
      </c>
      <c r="AG47" s="8">
        <f>Input!AG47</f>
        <v>0</v>
      </c>
      <c r="AH47" s="8">
        <f>Input!AH47</f>
        <v>0</v>
      </c>
      <c r="AI47" s="8">
        <f>Input!AI47</f>
        <v>0</v>
      </c>
      <c r="AJ47" s="8">
        <f>Input!AJ47</f>
        <v>0</v>
      </c>
      <c r="AK47" s="8">
        <f>Input!AK47</f>
        <v>0</v>
      </c>
      <c r="AL47" s="8">
        <f>Input!AL47</f>
        <v>0</v>
      </c>
      <c r="AM47" s="8" t="str">
        <f>Input!AM47</f>
        <v xml:space="preserve">Total income (Total income earned by respondent from all activities) (role models treatment) </v>
      </c>
      <c r="AN47" s="8">
        <f>Input!AN47</f>
        <v>10.837</v>
      </c>
      <c r="AO47" s="8">
        <f>Input!AO47</f>
        <v>0</v>
      </c>
      <c r="AP47" s="8">
        <f>Input!AP47</f>
        <v>9.5000000000000001E-2</v>
      </c>
      <c r="AQ47" s="8" t="str">
        <f>Input!AQ47</f>
        <v>0.307 (p-value)</v>
      </c>
      <c r="AR47" s="8">
        <f>Input!AR47</f>
        <v>0</v>
      </c>
      <c r="AS47" s="8">
        <f>Input!AS47</f>
        <v>0</v>
      </c>
      <c r="AT47" s="8">
        <f>Input!AT47</f>
        <v>0</v>
      </c>
      <c r="AU47" s="8">
        <f>Input!AU47</f>
        <v>0</v>
      </c>
      <c r="AV47" s="8">
        <f>Input!AV47</f>
        <v>0</v>
      </c>
      <c r="AW47" s="8">
        <f>Input!AW47</f>
        <v>0</v>
      </c>
      <c r="AX47" s="8">
        <f>Input!AX47</f>
        <v>0</v>
      </c>
      <c r="AY47" s="8">
        <f>Input!AY47</f>
        <v>0</v>
      </c>
      <c r="AZ47" s="8">
        <f>Input!AZ47</f>
        <v>0</v>
      </c>
      <c r="BA47" s="8">
        <f>Input!BA47</f>
        <v>0</v>
      </c>
      <c r="BB47" s="8">
        <f>Input!BB47</f>
        <v>0</v>
      </c>
      <c r="BC47" s="8">
        <f>Input!BC47</f>
        <v>0</v>
      </c>
      <c r="BD47" s="8">
        <f>Input!BD47</f>
        <v>0</v>
      </c>
      <c r="BE47" s="8">
        <f>Input!BE47</f>
        <v>0</v>
      </c>
      <c r="BF47" s="8">
        <f>Input!BF47</f>
        <v>0</v>
      </c>
      <c r="BG47" s="8" t="str">
        <f>Input!BG47</f>
        <v xml:space="preserve">Time spent working in own enterprises (role models) (days in an average week) (role models treatment) </v>
      </c>
      <c r="BH47" s="8">
        <f>Input!BH47*8</f>
        <v>10.512</v>
      </c>
      <c r="BI47" s="8">
        <f>Input!BI47</f>
        <v>0</v>
      </c>
      <c r="BJ47" s="8">
        <f>Input!BJ47*8</f>
        <v>3.8479999999999999</v>
      </c>
      <c r="BK47" s="8">
        <f>0.192*8</f>
        <v>1.536</v>
      </c>
      <c r="BL47" s="8">
        <f>Input!BL47</f>
        <v>0</v>
      </c>
      <c r="BM47" s="8">
        <f>Input!BM47</f>
        <v>0</v>
      </c>
      <c r="BN47" s="8">
        <f>Input!BN47</f>
        <v>0</v>
      </c>
      <c r="BO47" s="8">
        <f>Input!BO47</f>
        <v>0</v>
      </c>
      <c r="BP47" s="8">
        <f>Input!BP47</f>
        <v>0</v>
      </c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</row>
    <row r="48" spans="1:80" ht="13.2">
      <c r="A48" s="73" t="s">
        <v>197</v>
      </c>
      <c r="B48" s="13"/>
      <c r="C48" s="13" t="s">
        <v>198</v>
      </c>
      <c r="D48" s="13" t="str">
        <f>Input!D48</f>
        <v>Aspirations Index</v>
      </c>
      <c r="E48" s="13">
        <f>Input!E48</f>
        <v>0</v>
      </c>
      <c r="F48" s="13">
        <f>Input!F48</f>
        <v>0</v>
      </c>
      <c r="G48" s="13">
        <f>Input!G48</f>
        <v>0.27</v>
      </c>
      <c r="H48" s="13">
        <f>Input!H48</f>
        <v>8.2000000000000003E-2</v>
      </c>
      <c r="I48" s="13">
        <f>Input!I48</f>
        <v>0</v>
      </c>
      <c r="J48" s="13">
        <f>Input!J48</f>
        <v>0</v>
      </c>
      <c r="K48" s="13">
        <f>Input!K48</f>
        <v>0</v>
      </c>
      <c r="L48" s="13">
        <f>Input!L48</f>
        <v>0</v>
      </c>
      <c r="M48" s="13">
        <f>Input!M48</f>
        <v>0</v>
      </c>
      <c r="N48" s="13">
        <f>Input!N48</f>
        <v>0</v>
      </c>
      <c r="O48" s="13">
        <f>Input!O48</f>
        <v>0</v>
      </c>
      <c r="P48" s="13">
        <f>Input!P48</f>
        <v>0</v>
      </c>
      <c r="Q48" s="13">
        <f>Input!Q48</f>
        <v>0</v>
      </c>
      <c r="R48" s="13">
        <f>Input!R48</f>
        <v>0</v>
      </c>
      <c r="S48" s="13">
        <f>Input!S48</f>
        <v>0</v>
      </c>
      <c r="T48" s="13">
        <f>Input!T48</f>
        <v>0</v>
      </c>
      <c r="U48" s="13">
        <f>Input!U48</f>
        <v>0</v>
      </c>
      <c r="V48" s="13">
        <f>Input!V48</f>
        <v>0</v>
      </c>
      <c r="W48" s="13">
        <f>Input!W48</f>
        <v>0</v>
      </c>
      <c r="X48" s="13">
        <f>Input!X48</f>
        <v>0</v>
      </c>
      <c r="Y48" s="13">
        <f>Input!Y48</f>
        <v>0</v>
      </c>
      <c r="Z48" s="13">
        <f>Input!Z48</f>
        <v>0</v>
      </c>
      <c r="AA48" s="13">
        <f>Input!AA48</f>
        <v>0</v>
      </c>
      <c r="AB48" s="13">
        <f>Input!AB48</f>
        <v>0</v>
      </c>
      <c r="AC48" s="13">
        <f>Input!AC48</f>
        <v>0</v>
      </c>
      <c r="AD48" s="13">
        <f>Input!AD48</f>
        <v>0</v>
      </c>
      <c r="AE48" s="13">
        <f>Input!AE48</f>
        <v>0</v>
      </c>
      <c r="AF48" s="13">
        <f>Input!AF48</f>
        <v>0</v>
      </c>
      <c r="AG48" s="13">
        <f>Input!AG48</f>
        <v>0</v>
      </c>
      <c r="AH48" s="13">
        <f>Input!AH48</f>
        <v>0</v>
      </c>
      <c r="AI48" s="13">
        <f>Input!AI48</f>
        <v>0</v>
      </c>
      <c r="AJ48" s="13">
        <f>Input!AJ48</f>
        <v>0</v>
      </c>
      <c r="AK48" s="13">
        <f>Input!AK48</f>
        <v>0</v>
      </c>
      <c r="AL48" s="13">
        <f>Input!AL48</f>
        <v>0</v>
      </c>
      <c r="AM48" s="13">
        <f>Input!AM48</f>
        <v>0</v>
      </c>
      <c r="AN48" s="13">
        <f>Input!AN48</f>
        <v>0</v>
      </c>
      <c r="AO48" s="13">
        <f>Input!AO48</f>
        <v>0</v>
      </c>
      <c r="AP48" s="13">
        <f>Input!AP48</f>
        <v>0</v>
      </c>
      <c r="AQ48" s="13">
        <f>Input!AQ48</f>
        <v>0</v>
      </c>
      <c r="AR48" s="13">
        <f>Input!AR48</f>
        <v>0</v>
      </c>
      <c r="AS48" s="13">
        <f>Input!AS48</f>
        <v>0</v>
      </c>
      <c r="AT48" s="13">
        <f>Input!AT48</f>
        <v>0</v>
      </c>
      <c r="AU48" s="13">
        <f>Input!AU48</f>
        <v>0</v>
      </c>
      <c r="AV48" s="13">
        <f>Input!AV48</f>
        <v>0</v>
      </c>
      <c r="AW48" s="13">
        <f>Input!AW48</f>
        <v>0</v>
      </c>
      <c r="AX48" s="13">
        <f>Input!AX48</f>
        <v>0</v>
      </c>
      <c r="AY48" s="13">
        <f>Input!AY48</f>
        <v>0</v>
      </c>
      <c r="AZ48" s="13">
        <f>Input!AZ48</f>
        <v>0</v>
      </c>
      <c r="BA48" s="13">
        <f>Input!BA48</f>
        <v>0</v>
      </c>
      <c r="BB48" s="13" t="str">
        <f>Input!BB48</f>
        <v>Log of savings</v>
      </c>
      <c r="BC48" s="13">
        <f>Input!BC48</f>
        <v>0</v>
      </c>
      <c r="BD48" s="13">
        <f>Input!BD48</f>
        <v>0</v>
      </c>
      <c r="BE48" s="13">
        <f>Input!BE48</f>
        <v>0.05</v>
      </c>
      <c r="BF48" s="13">
        <f>Input!BF48</f>
        <v>7.3999999999999996E-2</v>
      </c>
      <c r="BG48" s="13" t="str">
        <f>Input!BG48</f>
        <v>Business hours worked</v>
      </c>
      <c r="BH48" s="13">
        <f>Input!BH48</f>
        <v>0</v>
      </c>
      <c r="BI48" s="13">
        <f>Input!BI48</f>
        <v>0</v>
      </c>
      <c r="BJ48" s="13">
        <f>Input!BJ48</f>
        <v>-2.4</v>
      </c>
      <c r="BK48" s="13">
        <f>Input!BK48</f>
        <v>1.6870000000000001</v>
      </c>
      <c r="BL48" s="13">
        <f>Input!BL48</f>
        <v>0</v>
      </c>
      <c r="BM48" s="13">
        <f>Input!BM48</f>
        <v>0</v>
      </c>
      <c r="BN48" s="13">
        <f>Input!BN48</f>
        <v>0</v>
      </c>
      <c r="BO48" s="13">
        <f>Input!BO48</f>
        <v>0</v>
      </c>
      <c r="BP48" s="13">
        <f>Input!BP48</f>
        <v>0</v>
      </c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</row>
    <row r="49" spans="1:80" ht="13.2">
      <c r="A49" s="74"/>
      <c r="B49" s="13"/>
      <c r="C49" s="13" t="s">
        <v>202</v>
      </c>
      <c r="D49" s="13" t="str">
        <f>Input!D49</f>
        <v>Aspirations</v>
      </c>
      <c r="E49" s="13">
        <f>Input!E49</f>
        <v>0</v>
      </c>
      <c r="F49" s="13">
        <f>Input!F49</f>
        <v>0</v>
      </c>
      <c r="G49" s="13">
        <f>Input!G49</f>
        <v>0.04</v>
      </c>
      <c r="H49" s="13">
        <f>Input!H49</f>
        <v>6.6000000000000003E-2</v>
      </c>
      <c r="I49" s="13">
        <f>Input!I49</f>
        <v>0</v>
      </c>
      <c r="J49" s="13">
        <f>Input!J49</f>
        <v>0</v>
      </c>
      <c r="K49" s="13">
        <f>Input!K49</f>
        <v>0</v>
      </c>
      <c r="L49" s="13">
        <f>Input!L49</f>
        <v>0</v>
      </c>
      <c r="M49" s="13">
        <f>Input!M49</f>
        <v>0</v>
      </c>
      <c r="N49" s="13">
        <f>Input!N49</f>
        <v>0</v>
      </c>
      <c r="O49" s="13">
        <f>Input!O49</f>
        <v>0</v>
      </c>
      <c r="P49" s="13">
        <f>Input!P49</f>
        <v>0</v>
      </c>
      <c r="Q49" s="13">
        <f>Input!Q49</f>
        <v>0</v>
      </c>
      <c r="R49" s="13">
        <f>Input!R49</f>
        <v>0</v>
      </c>
      <c r="S49" s="13">
        <f>Input!S49</f>
        <v>0</v>
      </c>
      <c r="T49" s="13">
        <f>Input!T49</f>
        <v>0</v>
      </c>
      <c r="U49" s="13">
        <f>Input!U49</f>
        <v>0</v>
      </c>
      <c r="V49" s="13">
        <f>Input!V49</f>
        <v>0</v>
      </c>
      <c r="W49" s="13">
        <f>Input!W49</f>
        <v>0</v>
      </c>
      <c r="X49" s="13">
        <f>Input!X49</f>
        <v>0</v>
      </c>
      <c r="Y49" s="13">
        <f>Input!Y49</f>
        <v>0</v>
      </c>
      <c r="Z49" s="13">
        <f>Input!Z49</f>
        <v>0</v>
      </c>
      <c r="AA49" s="13">
        <f>Input!AA49</f>
        <v>0</v>
      </c>
      <c r="AB49" s="13">
        <f>Input!AB49</f>
        <v>0</v>
      </c>
      <c r="AC49" s="13">
        <f>Input!AC49</f>
        <v>0</v>
      </c>
      <c r="AD49" s="13">
        <f>Input!AD49</f>
        <v>0</v>
      </c>
      <c r="AE49" s="13">
        <f>Input!AE49</f>
        <v>0</v>
      </c>
      <c r="AF49" s="13">
        <f>Input!AF49</f>
        <v>0</v>
      </c>
      <c r="AG49" s="13">
        <f>Input!AG49</f>
        <v>0</v>
      </c>
      <c r="AH49" s="13">
        <f>Input!AH49</f>
        <v>0</v>
      </c>
      <c r="AI49" s="13">
        <f>Input!AI49</f>
        <v>0</v>
      </c>
      <c r="AJ49" s="13">
        <f>Input!AJ49</f>
        <v>0</v>
      </c>
      <c r="AK49" s="13">
        <f>Input!AK49</f>
        <v>0</v>
      </c>
      <c r="AL49" s="13">
        <f>Input!AL49</f>
        <v>0</v>
      </c>
      <c r="AM49" s="13">
        <f>Input!AM49</f>
        <v>0</v>
      </c>
      <c r="AN49" s="13">
        <f>Input!AN49</f>
        <v>0</v>
      </c>
      <c r="AO49" s="13">
        <f>Input!AO49</f>
        <v>0</v>
      </c>
      <c r="AP49" s="13">
        <f>Input!AP49</f>
        <v>0</v>
      </c>
      <c r="AQ49" s="13">
        <f>Input!AQ49</f>
        <v>0</v>
      </c>
      <c r="AR49" s="13">
        <f>Input!AR49</f>
        <v>0</v>
      </c>
      <c r="AS49" s="13">
        <f>Input!AS49</f>
        <v>0</v>
      </c>
      <c r="AT49" s="13">
        <f>Input!AT49</f>
        <v>0</v>
      </c>
      <c r="AU49" s="13">
        <f>Input!AU49</f>
        <v>0</v>
      </c>
      <c r="AV49" s="13">
        <f>Input!AV49</f>
        <v>0</v>
      </c>
      <c r="AW49" s="13">
        <f>Input!AW49</f>
        <v>0</v>
      </c>
      <c r="AX49" s="13">
        <f>Input!AX49</f>
        <v>0</v>
      </c>
      <c r="AY49" s="13">
        <f>Input!AY49</f>
        <v>0</v>
      </c>
      <c r="AZ49" s="13">
        <f>Input!AZ49</f>
        <v>0</v>
      </c>
      <c r="BA49" s="13">
        <f>Input!BA49</f>
        <v>0</v>
      </c>
      <c r="BB49" s="13">
        <f>Input!BB49</f>
        <v>0</v>
      </c>
      <c r="BC49" s="13">
        <f>Input!BC49</f>
        <v>0</v>
      </c>
      <c r="BD49" s="13">
        <f>Input!BD49</f>
        <v>0</v>
      </c>
      <c r="BE49" s="13">
        <f>Input!BE49</f>
        <v>0.08</v>
      </c>
      <c r="BF49" s="13">
        <f>Input!BF49</f>
        <v>6.3E-2</v>
      </c>
      <c r="BG49" s="13">
        <f>Input!BG49</f>
        <v>0</v>
      </c>
      <c r="BH49" s="13">
        <f>Input!BH49</f>
        <v>0</v>
      </c>
      <c r="BI49" s="13">
        <f>Input!BI49</f>
        <v>0</v>
      </c>
      <c r="BJ49" s="13">
        <f>Input!BJ49</f>
        <v>0.35</v>
      </c>
      <c r="BK49" s="13">
        <f>Input!BK49</f>
        <v>1.456</v>
      </c>
      <c r="BL49" s="13">
        <f>Input!BL49</f>
        <v>0</v>
      </c>
      <c r="BM49" s="13">
        <f>Input!BM49</f>
        <v>0</v>
      </c>
      <c r="BN49" s="13">
        <f>Input!BN49</f>
        <v>0</v>
      </c>
      <c r="BO49" s="13">
        <f>Input!BO49</f>
        <v>0</v>
      </c>
      <c r="BP49" s="13">
        <f>Input!BP49</f>
        <v>0</v>
      </c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</row>
    <row r="50" spans="1:80" ht="13.2">
      <c r="A50" s="75" t="s">
        <v>204</v>
      </c>
      <c r="B50" s="31"/>
      <c r="C50" s="31"/>
      <c r="D50" s="31" t="str">
        <f>Input!D50</f>
        <v>Having a goal (video treatment) (6 months)</v>
      </c>
      <c r="E50" s="31">
        <f>Input!E50</f>
        <v>0.80500000000000005</v>
      </c>
      <c r="F50" s="31">
        <f>Input!F50</f>
        <v>0</v>
      </c>
      <c r="G50" s="31">
        <f>Input!G50</f>
        <v>0.13900000000000001</v>
      </c>
      <c r="H50" s="31">
        <f>Input!H50</f>
        <v>8.4000000000000005E-2</v>
      </c>
      <c r="I50" s="31">
        <f>Input!I50</f>
        <v>0</v>
      </c>
      <c r="J50" s="31">
        <f>Input!J50</f>
        <v>0</v>
      </c>
      <c r="K50" s="31">
        <f>Input!K50</f>
        <v>0</v>
      </c>
      <c r="L50" s="31">
        <f>Input!L50</f>
        <v>0</v>
      </c>
      <c r="M50" s="31">
        <f>Input!M50</f>
        <v>0</v>
      </c>
      <c r="N50" s="31">
        <f>Input!N50</f>
        <v>0</v>
      </c>
      <c r="O50" s="31">
        <f>Input!O50</f>
        <v>0</v>
      </c>
      <c r="P50" s="31">
        <f>Input!P50</f>
        <v>0</v>
      </c>
      <c r="Q50" s="31">
        <f>Input!Q50</f>
        <v>0</v>
      </c>
      <c r="R50" s="31">
        <f>Input!R50</f>
        <v>0</v>
      </c>
      <c r="S50" s="31">
        <f>Input!S50</f>
        <v>0</v>
      </c>
      <c r="T50" s="31">
        <f>Input!T50</f>
        <v>0</v>
      </c>
      <c r="U50" s="31">
        <f>Input!U50</f>
        <v>0</v>
      </c>
      <c r="V50" s="31">
        <f>Input!V50</f>
        <v>0</v>
      </c>
      <c r="W50" s="31">
        <f>Input!W50</f>
        <v>0</v>
      </c>
      <c r="X50" s="31">
        <f>Input!X50</f>
        <v>0</v>
      </c>
      <c r="Y50" s="31">
        <f>Input!Y50</f>
        <v>0</v>
      </c>
      <c r="Z50" s="31">
        <f>Input!Z50</f>
        <v>0</v>
      </c>
      <c r="AA50" s="31">
        <f>Input!AA50</f>
        <v>0</v>
      </c>
      <c r="AB50" s="31">
        <f>Input!AB50</f>
        <v>0</v>
      </c>
      <c r="AC50" s="31">
        <f>Input!AC50</f>
        <v>0</v>
      </c>
      <c r="AD50" s="31">
        <f>Input!AD50</f>
        <v>0</v>
      </c>
      <c r="AE50" s="31">
        <f>Input!AE50</f>
        <v>0</v>
      </c>
      <c r="AF50" s="31">
        <f>Input!AF50</f>
        <v>0</v>
      </c>
      <c r="AG50" s="31">
        <f>Input!AG50</f>
        <v>0</v>
      </c>
      <c r="AH50" s="31">
        <f>Input!AH50</f>
        <v>0</v>
      </c>
      <c r="AI50" s="31">
        <f>Input!AI50</f>
        <v>0</v>
      </c>
      <c r="AJ50" s="31">
        <f>Input!AJ50</f>
        <v>0</v>
      </c>
      <c r="AK50" s="31">
        <f>Input!AK50</f>
        <v>0</v>
      </c>
      <c r="AL50" s="31">
        <f>Input!AL50</f>
        <v>0</v>
      </c>
      <c r="AM50" s="31">
        <f>Input!AM50</f>
        <v>0</v>
      </c>
      <c r="AN50" s="31">
        <f>Input!AN50</f>
        <v>0</v>
      </c>
      <c r="AO50" s="31">
        <f>Input!AO50</f>
        <v>0</v>
      </c>
      <c r="AP50" s="31">
        <f>Input!AP50</f>
        <v>0</v>
      </c>
      <c r="AQ50" s="31">
        <f>Input!AQ50</f>
        <v>0</v>
      </c>
      <c r="AR50" s="31" t="str">
        <f>Input!AR50</f>
        <v>Bank savings</v>
      </c>
      <c r="AS50" s="31">
        <f>Input!AS50</f>
        <v>7308.4</v>
      </c>
      <c r="AT50" s="31">
        <f>Input!AT50</f>
        <v>0</v>
      </c>
      <c r="AU50" s="31">
        <f>Input!AU50</f>
        <v>8156.3010000000004</v>
      </c>
      <c r="AV50" s="31">
        <f>Input!AV50</f>
        <v>3899.53</v>
      </c>
      <c r="AW50" s="31">
        <f>Input!AW50</f>
        <v>0</v>
      </c>
      <c r="AX50" s="31">
        <f>Input!AX50</f>
        <v>0</v>
      </c>
      <c r="AY50" s="31">
        <f>Input!AY50</f>
        <v>0</v>
      </c>
      <c r="AZ50" s="31">
        <f>Input!AZ50</f>
        <v>0</v>
      </c>
      <c r="BA50" s="31">
        <f>Input!BA50</f>
        <v>0</v>
      </c>
      <c r="BB50" s="31" t="str">
        <f>Input!BB50</f>
        <v>Bank savings</v>
      </c>
      <c r="BC50" s="31">
        <f>Input!BC50</f>
        <v>7308.4</v>
      </c>
      <c r="BD50" s="31">
        <f>Input!BD50</f>
        <v>0</v>
      </c>
      <c r="BE50" s="31">
        <f>Input!BE50</f>
        <v>8156.3010000000004</v>
      </c>
      <c r="BF50" s="31">
        <f>Input!BF50</f>
        <v>3899.53</v>
      </c>
      <c r="BG50" s="31" t="str">
        <f>Input!BG50</f>
        <v>Workdays per week (video treatment) (pooled)</v>
      </c>
      <c r="BH50" s="31">
        <f>Input!BH50*8</f>
        <v>50.216000000000001</v>
      </c>
      <c r="BI50" s="31">
        <f>Input!BI50</f>
        <v>0</v>
      </c>
      <c r="BJ50" s="31">
        <f>Input!BJ50*8</f>
        <v>2.504</v>
      </c>
      <c r="BK50" s="31">
        <f>Input!BK50*8</f>
        <v>1.1759999999999999</v>
      </c>
      <c r="BL50" s="31">
        <f>Input!BL50</f>
        <v>0</v>
      </c>
      <c r="BM50" s="31">
        <f>Input!BM50</f>
        <v>0</v>
      </c>
      <c r="BN50" s="31">
        <f>Input!BN50</f>
        <v>0</v>
      </c>
      <c r="BO50" s="31">
        <f>Input!BO50</f>
        <v>0</v>
      </c>
      <c r="BP50" s="31">
        <f>Input!BP50</f>
        <v>0</v>
      </c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</row>
    <row r="51" spans="1:80" ht="13.2">
      <c r="A51" s="74"/>
      <c r="B51" s="31"/>
      <c r="C51" s="31"/>
      <c r="D51" s="31">
        <f>Input!D51</f>
        <v>0</v>
      </c>
      <c r="E51" s="31">
        <f>Input!E51</f>
        <v>0</v>
      </c>
      <c r="F51" s="31">
        <f>Input!F51</f>
        <v>0</v>
      </c>
      <c r="G51" s="31">
        <f>Input!G51</f>
        <v>0</v>
      </c>
      <c r="H51" s="31">
        <f>Input!H51</f>
        <v>0</v>
      </c>
      <c r="I51" s="31">
        <f>Input!I51</f>
        <v>0</v>
      </c>
      <c r="J51" s="31">
        <f>Input!J51</f>
        <v>0</v>
      </c>
      <c r="K51" s="31">
        <f>Input!K51</f>
        <v>0</v>
      </c>
      <c r="L51" s="31">
        <f>Input!L51</f>
        <v>0</v>
      </c>
      <c r="M51" s="31">
        <f>Input!M51</f>
        <v>0</v>
      </c>
      <c r="N51" s="31">
        <f>Input!N51</f>
        <v>0</v>
      </c>
      <c r="O51" s="31">
        <f>Input!O51</f>
        <v>0</v>
      </c>
      <c r="P51" s="31">
        <f>Input!P51</f>
        <v>0</v>
      </c>
      <c r="Q51" s="31">
        <f>Input!Q51</f>
        <v>0</v>
      </c>
      <c r="R51" s="31">
        <f>Input!R51</f>
        <v>0</v>
      </c>
      <c r="S51" s="31">
        <f>Input!S51</f>
        <v>0</v>
      </c>
      <c r="T51" s="31">
        <f>Input!T51</f>
        <v>0</v>
      </c>
      <c r="U51" s="31">
        <f>Input!U51</f>
        <v>0</v>
      </c>
      <c r="V51" s="31">
        <f>Input!V51</f>
        <v>0</v>
      </c>
      <c r="W51" s="31">
        <f>Input!W51</f>
        <v>0</v>
      </c>
      <c r="X51" s="31">
        <f>Input!X51</f>
        <v>0</v>
      </c>
      <c r="Y51" s="31">
        <f>Input!Y51</f>
        <v>0</v>
      </c>
      <c r="Z51" s="31">
        <f>Input!Z51</f>
        <v>0</v>
      </c>
      <c r="AA51" s="31">
        <f>Input!AA51</f>
        <v>0</v>
      </c>
      <c r="AB51" s="31">
        <f>Input!AB51</f>
        <v>0</v>
      </c>
      <c r="AC51" s="31">
        <f>Input!AC51</f>
        <v>0</v>
      </c>
      <c r="AD51" s="31">
        <f>Input!AD51</f>
        <v>0</v>
      </c>
      <c r="AE51" s="31">
        <f>Input!AE51</f>
        <v>0</v>
      </c>
      <c r="AF51" s="31">
        <f>Input!AF51</f>
        <v>0</v>
      </c>
      <c r="AG51" s="31">
        <f>Input!AG51</f>
        <v>0</v>
      </c>
      <c r="AH51" s="31">
        <f>Input!AH51</f>
        <v>0</v>
      </c>
      <c r="AI51" s="31">
        <f>Input!AI51</f>
        <v>0</v>
      </c>
      <c r="AJ51" s="31">
        <f>Input!AJ51</f>
        <v>0</v>
      </c>
      <c r="AK51" s="31">
        <f>Input!AK51</f>
        <v>0</v>
      </c>
      <c r="AL51" s="31">
        <f>Input!AL51</f>
        <v>0</v>
      </c>
      <c r="AM51" s="31">
        <f>Input!AM51</f>
        <v>0</v>
      </c>
      <c r="AN51" s="31">
        <f>Input!AN51</f>
        <v>0</v>
      </c>
      <c r="AO51" s="31">
        <f>Input!AO51</f>
        <v>0</v>
      </c>
      <c r="AP51" s="31">
        <f>Input!AP51</f>
        <v>0</v>
      </c>
      <c r="AQ51" s="31">
        <f>Input!AQ51</f>
        <v>0</v>
      </c>
      <c r="AR51" s="31">
        <f>Input!AR51</f>
        <v>0</v>
      </c>
      <c r="AS51" s="31">
        <f>Input!AS51</f>
        <v>0</v>
      </c>
      <c r="AT51" s="31">
        <f>Input!AT51</f>
        <v>0</v>
      </c>
      <c r="AU51" s="31">
        <f>Input!AU51</f>
        <v>0</v>
      </c>
      <c r="AV51" s="31">
        <f>Input!AV51</f>
        <v>0</v>
      </c>
      <c r="AW51" s="31">
        <f>Input!AW51</f>
        <v>0</v>
      </c>
      <c r="AX51" s="31">
        <f>Input!AX51</f>
        <v>0</v>
      </c>
      <c r="AY51" s="31">
        <f>Input!AY51</f>
        <v>0</v>
      </c>
      <c r="AZ51" s="31">
        <f>Input!AZ51</f>
        <v>0</v>
      </c>
      <c r="BA51" s="31">
        <f>Input!BA51</f>
        <v>0</v>
      </c>
      <c r="BB51" s="31">
        <f>Input!BB51</f>
        <v>0</v>
      </c>
      <c r="BC51" s="31">
        <f>Input!BC51</f>
        <v>0</v>
      </c>
      <c r="BD51" s="31">
        <f>Input!BD51</f>
        <v>0</v>
      </c>
      <c r="BE51" s="31">
        <f>Input!BE51</f>
        <v>0</v>
      </c>
      <c r="BF51" s="31">
        <f>Input!BF51</f>
        <v>0</v>
      </c>
      <c r="BG51" s="31" t="str">
        <f>Input!BG51</f>
        <v>Workdays per week (video treatment) (one year effect)</v>
      </c>
      <c r="BH51" s="31">
        <f>Input!BH51*8</f>
        <v>50.48</v>
      </c>
      <c r="BI51" s="31">
        <f>Input!BI51</f>
        <v>0</v>
      </c>
      <c r="BJ51" s="31">
        <f>Input!BJ51*8</f>
        <v>2.48</v>
      </c>
      <c r="BK51" s="31">
        <f>Input!BK51*8</f>
        <v>1.3440000000000001</v>
      </c>
      <c r="BL51" s="31">
        <f>Input!BL51</f>
        <v>0</v>
      </c>
      <c r="BM51" s="31">
        <f>Input!BM51</f>
        <v>0</v>
      </c>
      <c r="BN51" s="31">
        <f>Input!BN51</f>
        <v>0</v>
      </c>
      <c r="BO51" s="31">
        <f>Input!BO51</f>
        <v>0</v>
      </c>
      <c r="BP51" s="31">
        <f>Input!BP51</f>
        <v>0</v>
      </c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</row>
    <row r="52" spans="1:80" ht="16.5" customHeight="1">
      <c r="A52" s="74"/>
      <c r="B52" s="31"/>
      <c r="C52" s="31"/>
      <c r="D52" s="31">
        <f>Input!D52</f>
        <v>0</v>
      </c>
      <c r="E52" s="31">
        <f>Input!E52</f>
        <v>0</v>
      </c>
      <c r="F52" s="31">
        <f>Input!F52</f>
        <v>0</v>
      </c>
      <c r="G52" s="31">
        <f>Input!G52</f>
        <v>0</v>
      </c>
      <c r="H52" s="31">
        <f>Input!H52</f>
        <v>0</v>
      </c>
      <c r="I52" s="31">
        <f>Input!I52</f>
        <v>0</v>
      </c>
      <c r="J52" s="31">
        <f>Input!J52</f>
        <v>0</v>
      </c>
      <c r="K52" s="31">
        <f>Input!K52</f>
        <v>0</v>
      </c>
      <c r="L52" s="31">
        <f>Input!L52</f>
        <v>0</v>
      </c>
      <c r="M52" s="31">
        <f>Input!M52</f>
        <v>0</v>
      </c>
      <c r="N52" s="31">
        <f>Input!N52</f>
        <v>0</v>
      </c>
      <c r="O52" s="31">
        <f>Input!O52</f>
        <v>0</v>
      </c>
      <c r="P52" s="31">
        <f>Input!P52</f>
        <v>0</v>
      </c>
      <c r="Q52" s="31">
        <f>Input!Q52</f>
        <v>0</v>
      </c>
      <c r="R52" s="31">
        <f>Input!R52</f>
        <v>0</v>
      </c>
      <c r="S52" s="31">
        <f>Input!S52</f>
        <v>0</v>
      </c>
      <c r="T52" s="31">
        <f>Input!T52</f>
        <v>0</v>
      </c>
      <c r="U52" s="31">
        <f>Input!U52</f>
        <v>0</v>
      </c>
      <c r="V52" s="31">
        <f>Input!V52</f>
        <v>0</v>
      </c>
      <c r="W52" s="31">
        <f>Input!W52</f>
        <v>0</v>
      </c>
      <c r="X52" s="31">
        <f>Input!X52</f>
        <v>0</v>
      </c>
      <c r="Y52" s="31">
        <f>Input!Y52</f>
        <v>0</v>
      </c>
      <c r="Z52" s="31">
        <f>Input!Z52</f>
        <v>0</v>
      </c>
      <c r="AA52" s="31">
        <f>Input!AA52</f>
        <v>0</v>
      </c>
      <c r="AB52" s="31">
        <f>Input!AB52</f>
        <v>0</v>
      </c>
      <c r="AC52" s="31">
        <f>Input!AC52</f>
        <v>0</v>
      </c>
      <c r="AD52" s="31">
        <f>Input!AD52</f>
        <v>0</v>
      </c>
      <c r="AE52" s="31">
        <f>Input!AE52</f>
        <v>0</v>
      </c>
      <c r="AF52" s="31">
        <f>Input!AF52</f>
        <v>0</v>
      </c>
      <c r="AG52" s="31">
        <f>Input!AG52</f>
        <v>0</v>
      </c>
      <c r="AH52" s="31">
        <f>Input!AH52</f>
        <v>0</v>
      </c>
      <c r="AI52" s="31">
        <f>Input!AI52</f>
        <v>0</v>
      </c>
      <c r="AJ52" s="31">
        <f>Input!AJ52</f>
        <v>0</v>
      </c>
      <c r="AK52" s="31">
        <f>Input!AK52</f>
        <v>0</v>
      </c>
      <c r="AL52" s="31">
        <f>Input!AL52</f>
        <v>0</v>
      </c>
      <c r="AM52" s="31">
        <f>Input!AM52</f>
        <v>0</v>
      </c>
      <c r="AN52" s="31">
        <f>Input!AN52</f>
        <v>0</v>
      </c>
      <c r="AO52" s="31">
        <f>Input!AO52</f>
        <v>0</v>
      </c>
      <c r="AP52" s="31">
        <f>Input!AP52</f>
        <v>0</v>
      </c>
      <c r="AQ52" s="31">
        <f>Input!AQ52</f>
        <v>0</v>
      </c>
      <c r="AR52" s="31">
        <f>Input!AR52</f>
        <v>0</v>
      </c>
      <c r="AS52" s="31">
        <f>Input!AS52</f>
        <v>0</v>
      </c>
      <c r="AT52" s="31">
        <f>Input!AT52</f>
        <v>0</v>
      </c>
      <c r="AU52" s="31">
        <f>Input!AU52</f>
        <v>0</v>
      </c>
      <c r="AV52" s="31">
        <f>Input!AV52</f>
        <v>0</v>
      </c>
      <c r="AW52" s="31">
        <f>Input!AW52</f>
        <v>0</v>
      </c>
      <c r="AX52" s="31">
        <f>Input!AX52</f>
        <v>0</v>
      </c>
      <c r="AY52" s="31">
        <f>Input!AY52</f>
        <v>0</v>
      </c>
      <c r="AZ52" s="31">
        <f>Input!AZ52</f>
        <v>0</v>
      </c>
      <c r="BA52" s="31">
        <f>Input!BA52</f>
        <v>0</v>
      </c>
      <c r="BB52" s="31">
        <f>Input!BB52</f>
        <v>0</v>
      </c>
      <c r="BC52" s="31">
        <f>Input!BC52</f>
        <v>0</v>
      </c>
      <c r="BD52" s="31">
        <f>Input!BD52</f>
        <v>0</v>
      </c>
      <c r="BE52" s="31">
        <f>Input!BE52</f>
        <v>0</v>
      </c>
      <c r="BF52" s="31">
        <f>Input!BF52</f>
        <v>0</v>
      </c>
      <c r="BG52" s="31" t="str">
        <f>Input!BG52</f>
        <v>Workdays per week (video treatment) (6 months effect)</v>
      </c>
      <c r="BH52" s="31">
        <f>Input!BH52*8</f>
        <v>50.392000000000003</v>
      </c>
      <c r="BI52" s="31">
        <f>Input!BI52</f>
        <v>0</v>
      </c>
      <c r="BJ52" s="31">
        <f>Input!BJ52*8</f>
        <v>2.536</v>
      </c>
      <c r="BK52" s="31">
        <f>Input!BK52*8</f>
        <v>1.256</v>
      </c>
      <c r="BL52" s="31">
        <f>Input!BL52</f>
        <v>0</v>
      </c>
      <c r="BM52" s="31">
        <f>Input!BM52</f>
        <v>0</v>
      </c>
      <c r="BN52" s="31">
        <f>Input!BN52</f>
        <v>0</v>
      </c>
      <c r="BO52" s="31">
        <f>Input!BO52</f>
        <v>0</v>
      </c>
      <c r="BP52" s="31">
        <f>Input!BP52</f>
        <v>0</v>
      </c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</row>
    <row r="53" spans="1:80" ht="13.2">
      <c r="A53" s="32" t="s">
        <v>210</v>
      </c>
      <c r="B53" s="32"/>
      <c r="C53" s="32"/>
      <c r="D53" s="32" t="str">
        <f>Input!D53</f>
        <v>Aspirations index (standardized to the mean and SD of control group at baseline)</v>
      </c>
      <c r="E53" s="32">
        <f>Input!E53</f>
        <v>0</v>
      </c>
      <c r="F53" s="32">
        <f>Input!F53</f>
        <v>0</v>
      </c>
      <c r="G53" s="32">
        <f>Input!G53</f>
        <v>0.51300000000000001</v>
      </c>
      <c r="H53" s="32">
        <f>Input!H53</f>
        <v>0.20799999999999999</v>
      </c>
      <c r="I53" s="32">
        <f>Input!I53</f>
        <v>0</v>
      </c>
      <c r="J53" s="32">
        <f>Input!J53</f>
        <v>0</v>
      </c>
      <c r="K53" s="32">
        <f>Input!K53</f>
        <v>0</v>
      </c>
      <c r="L53" s="32">
        <f>Input!L53</f>
        <v>0</v>
      </c>
      <c r="M53" s="32">
        <f>Input!M53</f>
        <v>0</v>
      </c>
      <c r="N53" s="32">
        <f>Input!N53</f>
        <v>0</v>
      </c>
      <c r="O53" s="32">
        <f>Input!O53</f>
        <v>0</v>
      </c>
      <c r="P53" s="32">
        <f>Input!P53</f>
        <v>0</v>
      </c>
      <c r="Q53" s="32">
        <f>Input!Q53</f>
        <v>0</v>
      </c>
      <c r="R53" s="32">
        <f>Input!R53</f>
        <v>0</v>
      </c>
      <c r="S53" s="32">
        <f>Input!S53</f>
        <v>0</v>
      </c>
      <c r="T53" s="32">
        <f>Input!T53</f>
        <v>0</v>
      </c>
      <c r="U53" s="32">
        <f>Input!U53</f>
        <v>0</v>
      </c>
      <c r="V53" s="32">
        <f>Input!V53</f>
        <v>0</v>
      </c>
      <c r="W53" s="32">
        <f>Input!W53</f>
        <v>0</v>
      </c>
      <c r="X53" s="32">
        <f>Input!X53</f>
        <v>0</v>
      </c>
      <c r="Y53" s="32">
        <f>Input!Y53</f>
        <v>0</v>
      </c>
      <c r="Z53" s="32">
        <f>Input!Z53</f>
        <v>0</v>
      </c>
      <c r="AA53" s="32">
        <f>Input!AA53</f>
        <v>0</v>
      </c>
      <c r="AB53" s="32">
        <f>Input!AB53</f>
        <v>0</v>
      </c>
      <c r="AC53" s="32">
        <f>Input!AC53</f>
        <v>0</v>
      </c>
      <c r="AD53" s="32">
        <f>Input!AD53</f>
        <v>0</v>
      </c>
      <c r="AE53" s="32">
        <f>Input!AE53</f>
        <v>0</v>
      </c>
      <c r="AF53" s="32">
        <f>Input!AF53</f>
        <v>0</v>
      </c>
      <c r="AG53" s="32">
        <f>Input!AG53</f>
        <v>0</v>
      </c>
      <c r="AH53" s="32">
        <f>Input!AH53</f>
        <v>0</v>
      </c>
      <c r="AI53" s="32">
        <f>Input!AI53</f>
        <v>0</v>
      </c>
      <c r="AJ53" s="32">
        <f>Input!AJ53</f>
        <v>0</v>
      </c>
      <c r="AK53" s="32">
        <f>Input!AK53</f>
        <v>0</v>
      </c>
      <c r="AL53" s="32">
        <f>Input!AL53</f>
        <v>0</v>
      </c>
      <c r="AM53" s="32">
        <f>Input!AM53</f>
        <v>0</v>
      </c>
      <c r="AN53" s="32">
        <f>Input!AN53</f>
        <v>0</v>
      </c>
      <c r="AO53" s="32">
        <f>Input!AO53</f>
        <v>0</v>
      </c>
      <c r="AP53" s="32">
        <f>Input!AP53</f>
        <v>0</v>
      </c>
      <c r="AQ53" s="32">
        <f>Input!AQ53</f>
        <v>0</v>
      </c>
      <c r="AR53" s="32">
        <f>Input!AR53</f>
        <v>0</v>
      </c>
      <c r="AS53" s="32">
        <f>Input!AS53</f>
        <v>0</v>
      </c>
      <c r="AT53" s="32">
        <f>Input!AT53</f>
        <v>0</v>
      </c>
      <c r="AU53" s="32">
        <f>Input!AU53</f>
        <v>0</v>
      </c>
      <c r="AV53" s="32">
        <f>Input!AV53</f>
        <v>0</v>
      </c>
      <c r="AW53" s="32">
        <f>Input!AW53</f>
        <v>0</v>
      </c>
      <c r="AX53" s="32">
        <f>Input!AX53</f>
        <v>0</v>
      </c>
      <c r="AY53" s="32">
        <f>Input!AY53</f>
        <v>0</v>
      </c>
      <c r="AZ53" s="32">
        <f>Input!AZ53</f>
        <v>0</v>
      </c>
      <c r="BA53" s="32">
        <f>Input!BA53</f>
        <v>0</v>
      </c>
      <c r="BB53" s="32">
        <f>Input!BB53</f>
        <v>0</v>
      </c>
      <c r="BC53" s="32">
        <f>Input!BC53</f>
        <v>0</v>
      </c>
      <c r="BD53" s="32">
        <f>Input!BD53</f>
        <v>0</v>
      </c>
      <c r="BE53" s="32">
        <f>Input!BE53</f>
        <v>0</v>
      </c>
      <c r="BF53" s="32">
        <f>Input!BF53</f>
        <v>0</v>
      </c>
      <c r="BG53" s="32">
        <f>Input!BG53</f>
        <v>0</v>
      </c>
      <c r="BH53" s="32">
        <f>Input!BH53</f>
        <v>0</v>
      </c>
      <c r="BI53" s="32">
        <f>Input!BI53</f>
        <v>0</v>
      </c>
      <c r="BJ53" s="32">
        <f>Input!BJ53</f>
        <v>0</v>
      </c>
      <c r="BK53" s="32">
        <f>Input!BK53</f>
        <v>0</v>
      </c>
      <c r="BL53" s="32">
        <f>Input!BL53</f>
        <v>0</v>
      </c>
      <c r="BM53" s="32">
        <f>Input!BM53</f>
        <v>0</v>
      </c>
      <c r="BN53" s="32">
        <f>Input!BN53</f>
        <v>0</v>
      </c>
      <c r="BO53" s="32">
        <f>Input!BO53</f>
        <v>0</v>
      </c>
      <c r="BP53" s="32">
        <f>Input!BP53</f>
        <v>0</v>
      </c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</row>
  </sheetData>
  <mergeCells count="31">
    <mergeCell ref="BL1:BP1"/>
    <mergeCell ref="D1:H1"/>
    <mergeCell ref="I1:M1"/>
    <mergeCell ref="N1:R1"/>
    <mergeCell ref="S1:W1"/>
    <mergeCell ref="X1:AB1"/>
    <mergeCell ref="AC1:AG1"/>
    <mergeCell ref="AH1:AL1"/>
    <mergeCell ref="AM1:AQ1"/>
    <mergeCell ref="AR1:AV1"/>
    <mergeCell ref="AW1:BA1"/>
    <mergeCell ref="BB1:BF1"/>
    <mergeCell ref="BG1:BK1"/>
    <mergeCell ref="A31:A32"/>
    <mergeCell ref="B31:B32"/>
    <mergeCell ref="C31:C32"/>
    <mergeCell ref="D31:D32"/>
    <mergeCell ref="B33:B34"/>
    <mergeCell ref="C33:C34"/>
    <mergeCell ref="D33:D34"/>
    <mergeCell ref="C37:C38"/>
    <mergeCell ref="D37:D38"/>
    <mergeCell ref="A48:A49"/>
    <mergeCell ref="A50:A52"/>
    <mergeCell ref="A33:A34"/>
    <mergeCell ref="A35:A36"/>
    <mergeCell ref="B35:B36"/>
    <mergeCell ref="C35:C36"/>
    <mergeCell ref="D35:D36"/>
    <mergeCell ref="A37:A38"/>
    <mergeCell ref="B37:B3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R1000"/>
  <sheetViews>
    <sheetView workbookViewId="0"/>
  </sheetViews>
  <sheetFormatPr defaultColWidth="12.6640625" defaultRowHeight="15.75" customHeight="1"/>
  <cols>
    <col min="40" max="40" width="50.77734375" customWidth="1"/>
    <col min="44" max="44" width="51.44140625" customWidth="1"/>
  </cols>
  <sheetData>
    <row r="1" spans="1:44" ht="48.75" customHeight="1">
      <c r="A1" s="27" t="s">
        <v>224</v>
      </c>
      <c r="B1" s="84" t="s">
        <v>225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27" t="s">
        <v>226</v>
      </c>
    </row>
    <row r="2" spans="1:44" ht="13.2">
      <c r="B2" s="47">
        <v>40969</v>
      </c>
      <c r="C2" s="47">
        <v>41000</v>
      </c>
      <c r="D2" s="47">
        <v>41030</v>
      </c>
      <c r="E2" s="47">
        <v>41061</v>
      </c>
      <c r="F2" s="47">
        <v>41091</v>
      </c>
      <c r="G2" s="47">
        <v>41122</v>
      </c>
      <c r="H2" s="47">
        <v>41153</v>
      </c>
      <c r="I2" s="47">
        <v>41183</v>
      </c>
      <c r="J2" s="47">
        <v>41214</v>
      </c>
      <c r="K2" s="47">
        <v>41244</v>
      </c>
      <c r="L2" s="47">
        <v>41275</v>
      </c>
      <c r="M2" s="47">
        <v>41306</v>
      </c>
      <c r="N2" s="47">
        <v>41334</v>
      </c>
      <c r="O2" s="47">
        <v>41365</v>
      </c>
      <c r="P2" s="47">
        <v>41395</v>
      </c>
      <c r="Q2" s="48" t="s">
        <v>227</v>
      </c>
      <c r="R2" s="49">
        <v>44256</v>
      </c>
      <c r="S2" s="49">
        <v>44287</v>
      </c>
      <c r="T2" s="49">
        <v>44317</v>
      </c>
      <c r="U2" s="49">
        <v>44348</v>
      </c>
      <c r="V2" s="49">
        <v>44378</v>
      </c>
      <c r="W2" s="49">
        <v>44409</v>
      </c>
      <c r="X2" s="49">
        <v>44440</v>
      </c>
      <c r="Y2" s="49">
        <v>44470</v>
      </c>
      <c r="Z2" s="49">
        <v>44501</v>
      </c>
      <c r="AA2" s="49">
        <v>44531</v>
      </c>
      <c r="AB2" s="49">
        <v>44562</v>
      </c>
      <c r="AC2" s="49">
        <v>44593</v>
      </c>
      <c r="AD2" s="49">
        <v>44621</v>
      </c>
      <c r="AE2" s="49">
        <v>44652</v>
      </c>
      <c r="AF2" s="49">
        <v>44682</v>
      </c>
      <c r="AG2" s="48" t="s">
        <v>228</v>
      </c>
      <c r="AH2" s="27" t="s">
        <v>229</v>
      </c>
      <c r="AI2" s="27">
        <v>2013</v>
      </c>
      <c r="AJ2" s="27">
        <v>2014</v>
      </c>
      <c r="AK2" s="27">
        <v>2016</v>
      </c>
      <c r="AL2" s="27">
        <v>2018</v>
      </c>
      <c r="AM2" s="27">
        <v>2020</v>
      </c>
      <c r="AN2" s="27" t="s">
        <v>230</v>
      </c>
      <c r="AO2" s="27">
        <v>2013</v>
      </c>
      <c r="AP2" s="27">
        <v>2016</v>
      </c>
      <c r="AQ2" s="27">
        <v>2020</v>
      </c>
      <c r="AR2" s="27" t="s">
        <v>230</v>
      </c>
    </row>
    <row r="3" spans="1:44" ht="13.2">
      <c r="A3" s="27" t="s">
        <v>231</v>
      </c>
      <c r="B3" s="27">
        <v>229.392</v>
      </c>
      <c r="C3" s="27">
        <v>230.08500000000001</v>
      </c>
      <c r="D3" s="27">
        <v>229.815</v>
      </c>
      <c r="E3" s="27">
        <v>229.47800000000001</v>
      </c>
      <c r="F3" s="27">
        <v>229.10400000000001</v>
      </c>
      <c r="G3" s="27">
        <v>230.37899999999999</v>
      </c>
      <c r="H3" s="27">
        <v>231.40700000000001</v>
      </c>
      <c r="I3" s="27">
        <v>231.31700000000001</v>
      </c>
      <c r="J3" s="27">
        <v>230.221</v>
      </c>
      <c r="K3" s="27">
        <v>229.601</v>
      </c>
      <c r="L3" s="27">
        <v>230.28</v>
      </c>
      <c r="M3" s="50">
        <v>232.166</v>
      </c>
      <c r="N3" s="27">
        <v>232.773</v>
      </c>
      <c r="O3" s="27">
        <v>232.53100000000001</v>
      </c>
      <c r="P3" s="27">
        <v>232.94499999999999</v>
      </c>
      <c r="Q3" s="48">
        <f>AVERAGE(B3:P3)</f>
        <v>230.7662666666667</v>
      </c>
      <c r="R3" s="51">
        <v>264.87700000000001</v>
      </c>
      <c r="S3" s="52">
        <v>267.05399999999997</v>
      </c>
      <c r="T3" s="52">
        <v>269.19499999999999</v>
      </c>
      <c r="U3" s="52">
        <v>271.69600000000003</v>
      </c>
      <c r="V3" s="52">
        <v>273.00299999999999</v>
      </c>
      <c r="W3" s="52">
        <v>273.56700000000001</v>
      </c>
      <c r="X3" s="52">
        <v>274.31</v>
      </c>
      <c r="Y3" s="52">
        <v>276.589</v>
      </c>
      <c r="Z3" s="52">
        <v>277.94799999999998</v>
      </c>
      <c r="AA3" s="52">
        <v>278.80200000000002</v>
      </c>
      <c r="AB3" s="52">
        <v>281.14800000000002</v>
      </c>
      <c r="AC3" s="53">
        <v>283.71600000000001</v>
      </c>
      <c r="AD3" s="52">
        <v>287.50400000000002</v>
      </c>
      <c r="AE3" s="52">
        <v>289.10899999999998</v>
      </c>
      <c r="AF3" s="52">
        <v>292.29599999999999</v>
      </c>
      <c r="AG3" s="48">
        <f>AVERAGE(R3:AF3)</f>
        <v>277.38760000000002</v>
      </c>
      <c r="AH3" s="27">
        <v>240.25700000000001</v>
      </c>
      <c r="AI3" s="27"/>
      <c r="AJ3" s="27">
        <v>108.6</v>
      </c>
      <c r="AK3" s="27">
        <v>110.1</v>
      </c>
      <c r="AL3" s="27">
        <v>115.2</v>
      </c>
      <c r="AM3" s="27"/>
      <c r="AN3" s="85" t="s">
        <v>232</v>
      </c>
      <c r="AO3" s="27">
        <v>101.63</v>
      </c>
      <c r="AP3" s="27">
        <v>39.950000000000003</v>
      </c>
      <c r="AQ3" s="27">
        <v>106.45</v>
      </c>
    </row>
    <row r="4" spans="1:44" ht="13.2">
      <c r="A4" s="27" t="s">
        <v>233</v>
      </c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K4" s="27">
        <v>159.6</v>
      </c>
      <c r="AL4" s="27"/>
      <c r="AM4" s="27">
        <v>200.1</v>
      </c>
      <c r="AN4" s="74"/>
      <c r="AO4" s="27"/>
      <c r="AP4" s="27">
        <f t="shared" ref="AP4:AQ4" si="0">1/AP3</f>
        <v>2.5031289111389236E-2</v>
      </c>
      <c r="AQ4" s="27">
        <f t="shared" si="0"/>
        <v>9.3940817285110383E-3</v>
      </c>
      <c r="AR4" s="54" t="s">
        <v>234</v>
      </c>
    </row>
    <row r="5" spans="1:44" ht="13.2">
      <c r="A5" s="27" t="s">
        <v>235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27"/>
      <c r="AH5" s="27"/>
      <c r="AI5" s="27">
        <v>132.19999999999999</v>
      </c>
      <c r="AK5" s="27">
        <v>150.80000000000001</v>
      </c>
      <c r="AO5" s="27">
        <f>1/AO3</f>
        <v>9.8396142871199459E-3</v>
      </c>
      <c r="AP5" s="27">
        <f>1/32.1</f>
        <v>3.1152647975077882E-2</v>
      </c>
      <c r="AR5" s="54" t="s">
        <v>236</v>
      </c>
    </row>
    <row r="6" spans="1:44" ht="13.2"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</row>
    <row r="7" spans="1:44" ht="13.2"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</row>
    <row r="8" spans="1:44" ht="13.2"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</row>
    <row r="9" spans="1:44" ht="13.2"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</row>
    <row r="10" spans="1:44" ht="13.2"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</row>
    <row r="11" spans="1:44" ht="13.2"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</row>
    <row r="12" spans="1:44" ht="13.2"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</row>
    <row r="13" spans="1:44" ht="13.2"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</row>
    <row r="14" spans="1:44" ht="13.2"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</row>
    <row r="15" spans="1:44" ht="13.2"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</row>
    <row r="16" spans="1:44" ht="13.2"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</row>
    <row r="17" spans="18:32" ht="13.2"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</row>
    <row r="18" spans="18:32" ht="13.2"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</row>
    <row r="19" spans="18:32" ht="13.2"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</row>
    <row r="20" spans="18:32" ht="13.2"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</row>
    <row r="21" spans="18:32" ht="13.2"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</row>
    <row r="22" spans="18:32" ht="13.2"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</row>
    <row r="23" spans="18:32" ht="13.2"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</row>
    <row r="24" spans="18:32" ht="13.2"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</row>
    <row r="25" spans="18:32" ht="13.2"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</row>
    <row r="26" spans="18:32" ht="13.2"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</row>
    <row r="27" spans="18:32" ht="13.2"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</row>
    <row r="28" spans="18:32" ht="13.2"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</row>
    <row r="29" spans="18:32" ht="13.2"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</row>
    <row r="30" spans="18:32" ht="13.2"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</row>
    <row r="31" spans="18:32" ht="13.2"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8:32" ht="13.2"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</row>
    <row r="33" spans="18:32" ht="13.2"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</row>
    <row r="34" spans="18:32" ht="13.2"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</row>
    <row r="35" spans="18:32" ht="13.2"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</row>
    <row r="36" spans="18:32" ht="13.2"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</row>
    <row r="37" spans="18:32" ht="13.2"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</row>
    <row r="38" spans="18:32" ht="13.2"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</row>
    <row r="39" spans="18:32" ht="13.2"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</row>
    <row r="40" spans="18:32" ht="13.2"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</row>
    <row r="41" spans="18:32" ht="13.2"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</row>
    <row r="42" spans="18:32" ht="13.2"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</row>
    <row r="43" spans="18:32" ht="13.2"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</row>
    <row r="44" spans="18:32" ht="13.2"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</row>
    <row r="45" spans="18:32" ht="13.2"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</row>
    <row r="46" spans="18:32" ht="13.2"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</row>
    <row r="47" spans="18:32" ht="13.2"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</row>
    <row r="48" spans="18:32" ht="13.2"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</row>
    <row r="49" spans="18:32" ht="13.2"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</row>
    <row r="50" spans="18:32" ht="13.2"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</row>
    <row r="51" spans="18:32" ht="13.2"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</row>
    <row r="52" spans="18:32" ht="13.2"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</row>
    <row r="53" spans="18:32" ht="13.2"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</row>
    <row r="54" spans="18:32" ht="13.2"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</row>
    <row r="55" spans="18:32" ht="13.2"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</row>
    <row r="56" spans="18:32" ht="13.2"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</row>
    <row r="57" spans="18:32" ht="13.2"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</row>
    <row r="58" spans="18:32" ht="13.2"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</row>
    <row r="59" spans="18:32" ht="13.2"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</row>
    <row r="60" spans="18:32" ht="13.2"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</row>
    <row r="61" spans="18:32" ht="13.2"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</row>
    <row r="62" spans="18:32" ht="13.2"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</row>
    <row r="63" spans="18:32" ht="13.2"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</row>
    <row r="64" spans="18:32" ht="13.2"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</row>
    <row r="65" spans="18:32" ht="13.2"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</row>
    <row r="66" spans="18:32" ht="13.2"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</row>
    <row r="67" spans="18:32" ht="13.2"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</row>
    <row r="68" spans="18:32" ht="13.2"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</row>
    <row r="69" spans="18:32" ht="13.2"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</row>
    <row r="70" spans="18:32" ht="13.2"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</row>
    <row r="71" spans="18:32" ht="13.2"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</row>
    <row r="72" spans="18:32" ht="13.2"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</row>
    <row r="73" spans="18:32" ht="13.2"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</row>
    <row r="74" spans="18:32" ht="13.2"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</row>
    <row r="75" spans="18:32" ht="13.2"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</row>
    <row r="76" spans="18:32" ht="13.2"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</row>
    <row r="77" spans="18:32" ht="13.2"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</row>
    <row r="78" spans="18:32" ht="13.2"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</row>
    <row r="79" spans="18:32" ht="13.2"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</row>
    <row r="80" spans="18:32" ht="13.2"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</row>
    <row r="81" spans="18:32" ht="13.2"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</row>
    <row r="82" spans="18:32" ht="13.2"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</row>
    <row r="83" spans="18:32" ht="13.2"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</row>
    <row r="84" spans="18:32" ht="13.2"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</row>
    <row r="85" spans="18:32" ht="13.2"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</row>
    <row r="86" spans="18:32" ht="13.2"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</row>
    <row r="87" spans="18:32" ht="13.2"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</row>
    <row r="88" spans="18:32" ht="13.2"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</row>
    <row r="89" spans="18:32" ht="13.2"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</row>
    <row r="90" spans="18:32" ht="13.2"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</row>
    <row r="91" spans="18:32" ht="13.2"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</row>
    <row r="92" spans="18:32" ht="13.2"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</row>
    <row r="93" spans="18:32" ht="13.2"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</row>
    <row r="94" spans="18:32" ht="13.2"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</row>
    <row r="95" spans="18:32" ht="13.2"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</row>
    <row r="96" spans="18:32" ht="13.2"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</row>
    <row r="97" spans="18:32" ht="13.2"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</row>
    <row r="98" spans="18:32" ht="13.2"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</row>
    <row r="99" spans="18:32" ht="13.2"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</row>
    <row r="100" spans="18:32" ht="13.2"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</row>
    <row r="101" spans="18:32" ht="13.2"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</row>
    <row r="102" spans="18:32" ht="13.2"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</row>
    <row r="103" spans="18:32" ht="13.2"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</row>
    <row r="104" spans="18:32" ht="13.2"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</row>
    <row r="105" spans="18:32" ht="13.2"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</row>
    <row r="106" spans="18:32" ht="13.2"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</row>
    <row r="107" spans="18:32" ht="13.2"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</row>
    <row r="108" spans="18:32" ht="13.2"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</row>
    <row r="109" spans="18:32" ht="13.2"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</row>
    <row r="110" spans="18:32" ht="13.2"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</row>
    <row r="111" spans="18:32" ht="13.2"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</row>
    <row r="112" spans="18:32" ht="13.2"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</row>
    <row r="113" spans="18:32" ht="13.2"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</row>
    <row r="114" spans="18:32" ht="13.2"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</row>
    <row r="115" spans="18:32" ht="13.2"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</row>
    <row r="116" spans="18:32" ht="13.2"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</row>
    <row r="117" spans="18:32" ht="13.2"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</row>
    <row r="118" spans="18:32" ht="13.2"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</row>
    <row r="119" spans="18:32" ht="13.2"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</row>
    <row r="120" spans="18:32" ht="13.2"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</row>
    <row r="121" spans="18:32" ht="13.2"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</row>
    <row r="122" spans="18:32" ht="13.2"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</row>
    <row r="123" spans="18:32" ht="13.2"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</row>
    <row r="124" spans="18:32" ht="13.2"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</row>
    <row r="125" spans="18:32" ht="13.2"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</row>
    <row r="126" spans="18:32" ht="13.2"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</row>
    <row r="127" spans="18:32" ht="13.2"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</row>
    <row r="128" spans="18:32" ht="13.2"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</row>
    <row r="129" spans="18:32" ht="13.2"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</row>
    <row r="130" spans="18:32" ht="13.2"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</row>
    <row r="131" spans="18:32" ht="13.2"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</row>
    <row r="132" spans="18:32" ht="13.2"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</row>
    <row r="133" spans="18:32" ht="13.2"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</row>
    <row r="134" spans="18:32" ht="13.2"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</row>
    <row r="135" spans="18:32" ht="13.2"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</row>
    <row r="136" spans="18:32" ht="13.2"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</row>
    <row r="137" spans="18:32" ht="13.2"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</row>
    <row r="138" spans="18:32" ht="13.2"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</row>
    <row r="139" spans="18:32" ht="13.2"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</row>
    <row r="140" spans="18:32" ht="13.2"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</row>
    <row r="141" spans="18:32" ht="13.2"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</row>
    <row r="142" spans="18:32" ht="13.2"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</row>
    <row r="143" spans="18:32" ht="13.2"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</row>
    <row r="144" spans="18:32" ht="13.2"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</row>
    <row r="145" spans="18:32" ht="13.2"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</row>
    <row r="146" spans="18:32" ht="13.2"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</row>
    <row r="147" spans="18:32" ht="13.2"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</row>
    <row r="148" spans="18:32" ht="13.2"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</row>
    <row r="149" spans="18:32" ht="13.2"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</row>
    <row r="150" spans="18:32" ht="13.2"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</row>
    <row r="151" spans="18:32" ht="13.2"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</row>
    <row r="152" spans="18:32" ht="13.2"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</row>
    <row r="153" spans="18:32" ht="13.2"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</row>
    <row r="154" spans="18:32" ht="13.2"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</row>
    <row r="155" spans="18:32" ht="13.2"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</row>
    <row r="156" spans="18:32" ht="13.2"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</row>
    <row r="157" spans="18:32" ht="13.2"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</row>
    <row r="158" spans="18:32" ht="13.2"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</row>
    <row r="159" spans="18:32" ht="13.2"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</row>
    <row r="160" spans="18:32" ht="13.2"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</row>
    <row r="161" spans="18:32" ht="13.2"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</row>
    <row r="162" spans="18:32" ht="13.2"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</row>
    <row r="163" spans="18:32" ht="13.2"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</row>
    <row r="164" spans="18:32" ht="13.2"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</row>
    <row r="165" spans="18:32" ht="13.2"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</row>
    <row r="166" spans="18:32" ht="13.2"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</row>
    <row r="167" spans="18:32" ht="13.2"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</row>
    <row r="168" spans="18:32" ht="13.2"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</row>
    <row r="169" spans="18:32" ht="13.2"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</row>
    <row r="170" spans="18:32" ht="13.2"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</row>
    <row r="171" spans="18:32" ht="13.2"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</row>
    <row r="172" spans="18:32" ht="13.2"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</row>
    <row r="173" spans="18:32" ht="13.2"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</row>
    <row r="174" spans="18:32" ht="13.2"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</row>
    <row r="175" spans="18:32" ht="13.2"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</row>
    <row r="176" spans="18:32" ht="13.2"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</row>
    <row r="177" spans="18:32" ht="13.2"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</row>
    <row r="178" spans="18:32" ht="13.2"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</row>
    <row r="179" spans="18:32" ht="13.2"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</row>
    <row r="180" spans="18:32" ht="13.2"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</row>
    <row r="181" spans="18:32" ht="13.2"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</row>
    <row r="182" spans="18:32" ht="13.2"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</row>
    <row r="183" spans="18:32" ht="13.2"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</row>
    <row r="184" spans="18:32" ht="13.2"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</row>
    <row r="185" spans="18:32" ht="13.2"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</row>
    <row r="186" spans="18:32" ht="13.2"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</row>
    <row r="187" spans="18:32" ht="13.2"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</row>
    <row r="188" spans="18:32" ht="13.2"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</row>
    <row r="189" spans="18:32" ht="13.2"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</row>
    <row r="190" spans="18:32" ht="13.2"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</row>
    <row r="191" spans="18:32" ht="13.2"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</row>
    <row r="192" spans="18:32" ht="13.2"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</row>
    <row r="193" spans="18:32" ht="13.2"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</row>
    <row r="194" spans="18:32" ht="13.2"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</row>
    <row r="195" spans="18:32" ht="13.2"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</row>
    <row r="196" spans="18:32" ht="13.2"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</row>
    <row r="197" spans="18:32" ht="13.2"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</row>
    <row r="198" spans="18:32" ht="13.2"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</row>
    <row r="199" spans="18:32" ht="13.2"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</row>
    <row r="200" spans="18:32" ht="13.2"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</row>
    <row r="201" spans="18:32" ht="13.2"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</row>
    <row r="202" spans="18:32" ht="13.2"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</row>
    <row r="203" spans="18:32" ht="13.2"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</row>
    <row r="204" spans="18:32" ht="13.2"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</row>
    <row r="205" spans="18:32" ht="13.2"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</row>
    <row r="206" spans="18:32" ht="13.2"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</row>
    <row r="207" spans="18:32" ht="13.2"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</row>
    <row r="208" spans="18:32" ht="13.2"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</row>
    <row r="209" spans="18:32" ht="13.2"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</row>
    <row r="210" spans="18:32" ht="13.2"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</row>
    <row r="211" spans="18:32" ht="13.2"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</row>
    <row r="212" spans="18:32" ht="13.2"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</row>
    <row r="213" spans="18:32" ht="13.2"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</row>
    <row r="214" spans="18:32" ht="13.2"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</row>
    <row r="215" spans="18:32" ht="13.2"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</row>
    <row r="216" spans="18:32" ht="13.2"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</row>
    <row r="217" spans="18:32" ht="13.2"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</row>
    <row r="218" spans="18:32" ht="13.2"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</row>
    <row r="219" spans="18:32" ht="13.2"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</row>
    <row r="220" spans="18:32" ht="13.2"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</row>
    <row r="221" spans="18:32" ht="13.2"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</row>
    <row r="222" spans="18:32" ht="13.2"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</row>
    <row r="223" spans="18:32" ht="13.2"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</row>
    <row r="224" spans="18:32" ht="13.2"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</row>
    <row r="225" spans="18:32" ht="13.2"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</row>
    <row r="226" spans="18:32" ht="13.2"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</row>
    <row r="227" spans="18:32" ht="13.2"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</row>
    <row r="228" spans="18:32" ht="13.2"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</row>
    <row r="229" spans="18:32" ht="13.2"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</row>
    <row r="230" spans="18:32" ht="13.2"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</row>
    <row r="231" spans="18:32" ht="13.2"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</row>
    <row r="232" spans="18:32" ht="13.2"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</row>
    <row r="233" spans="18:32" ht="13.2"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</row>
    <row r="234" spans="18:32" ht="13.2"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</row>
    <row r="235" spans="18:32" ht="13.2"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</row>
    <row r="236" spans="18:32" ht="13.2"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</row>
    <row r="237" spans="18:32" ht="13.2"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</row>
    <row r="238" spans="18:32" ht="13.2"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</row>
    <row r="239" spans="18:32" ht="13.2"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</row>
    <row r="240" spans="18:32" ht="13.2"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</row>
    <row r="241" spans="18:32" ht="13.2"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</row>
    <row r="242" spans="18:32" ht="13.2"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</row>
    <row r="243" spans="18:32" ht="13.2"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</row>
    <row r="244" spans="18:32" ht="13.2"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</row>
    <row r="245" spans="18:32" ht="13.2"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</row>
    <row r="246" spans="18:32" ht="13.2"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</row>
    <row r="247" spans="18:32" ht="13.2"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</row>
    <row r="248" spans="18:32" ht="13.2"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</row>
    <row r="249" spans="18:32" ht="13.2"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</row>
    <row r="250" spans="18:32" ht="13.2"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</row>
    <row r="251" spans="18:32" ht="13.2"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</row>
    <row r="252" spans="18:32" ht="13.2"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</row>
    <row r="253" spans="18:32" ht="13.2"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</row>
    <row r="254" spans="18:32" ht="13.2"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</row>
    <row r="255" spans="18:32" ht="13.2"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</row>
    <row r="256" spans="18:32" ht="13.2"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</row>
    <row r="257" spans="18:32" ht="13.2"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</row>
    <row r="258" spans="18:32" ht="13.2"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</row>
    <row r="259" spans="18:32" ht="13.2"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</row>
    <row r="260" spans="18:32" ht="13.2"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</row>
    <row r="261" spans="18:32" ht="13.2"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</row>
    <row r="262" spans="18:32" ht="13.2"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</row>
    <row r="263" spans="18:32" ht="13.2"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</row>
    <row r="264" spans="18:32" ht="13.2"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</row>
    <row r="265" spans="18:32" ht="13.2"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</row>
    <row r="266" spans="18:32" ht="13.2"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</row>
    <row r="267" spans="18:32" ht="13.2"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</row>
    <row r="268" spans="18:32" ht="13.2"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</row>
    <row r="269" spans="18:32" ht="13.2"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</row>
    <row r="270" spans="18:32" ht="13.2"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</row>
    <row r="271" spans="18:32" ht="13.2"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</row>
    <row r="272" spans="18:32" ht="13.2"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</row>
    <row r="273" spans="18:32" ht="13.2"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</row>
    <row r="274" spans="18:32" ht="13.2"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</row>
    <row r="275" spans="18:32" ht="13.2"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</row>
    <row r="276" spans="18:32" ht="13.2"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</row>
    <row r="277" spans="18:32" ht="13.2"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</row>
    <row r="278" spans="18:32" ht="13.2"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</row>
    <row r="279" spans="18:32" ht="13.2"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</row>
    <row r="280" spans="18:32" ht="13.2"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</row>
    <row r="281" spans="18:32" ht="13.2"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</row>
    <row r="282" spans="18:32" ht="13.2"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</row>
    <row r="283" spans="18:32" ht="13.2"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</row>
    <row r="284" spans="18:32" ht="13.2"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</row>
    <row r="285" spans="18:32" ht="13.2"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</row>
    <row r="286" spans="18:32" ht="13.2"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</row>
    <row r="287" spans="18:32" ht="13.2"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</row>
    <row r="288" spans="18:32" ht="13.2"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</row>
    <row r="289" spans="18:32" ht="13.2"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</row>
    <row r="290" spans="18:32" ht="13.2"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</row>
    <row r="291" spans="18:32" ht="13.2"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</row>
    <row r="292" spans="18:32" ht="13.2"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</row>
    <row r="293" spans="18:32" ht="13.2"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</row>
    <row r="294" spans="18:32" ht="13.2"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</row>
    <row r="295" spans="18:32" ht="13.2"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</row>
    <row r="296" spans="18:32" ht="13.2"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</row>
    <row r="297" spans="18:32" ht="13.2"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</row>
    <row r="298" spans="18:32" ht="13.2"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</row>
    <row r="299" spans="18:32" ht="13.2"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</row>
    <row r="300" spans="18:32" ht="13.2"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</row>
    <row r="301" spans="18:32" ht="13.2"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</row>
    <row r="302" spans="18:32" ht="13.2"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</row>
    <row r="303" spans="18:32" ht="13.2"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</row>
    <row r="304" spans="18:32" ht="13.2"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</row>
    <row r="305" spans="18:32" ht="13.2"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</row>
    <row r="306" spans="18:32" ht="13.2"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</row>
    <row r="307" spans="18:32" ht="13.2"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</row>
    <row r="308" spans="18:32" ht="13.2"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</row>
    <row r="309" spans="18:32" ht="13.2"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</row>
    <row r="310" spans="18:32" ht="13.2"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</row>
    <row r="311" spans="18:32" ht="13.2"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</row>
    <row r="312" spans="18:32" ht="13.2"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</row>
    <row r="313" spans="18:32" ht="13.2"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</row>
    <row r="314" spans="18:32" ht="13.2"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</row>
    <row r="315" spans="18:32" ht="13.2"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</row>
    <row r="316" spans="18:32" ht="13.2"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</row>
    <row r="317" spans="18:32" ht="13.2"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</row>
    <row r="318" spans="18:32" ht="13.2"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</row>
    <row r="319" spans="18:32" ht="13.2"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</row>
    <row r="320" spans="18:32" ht="13.2"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</row>
    <row r="321" spans="18:32" ht="13.2"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</row>
    <row r="322" spans="18:32" ht="13.2"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</row>
    <row r="323" spans="18:32" ht="13.2"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</row>
    <row r="324" spans="18:32" ht="13.2"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</row>
    <row r="325" spans="18:32" ht="13.2"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</row>
    <row r="326" spans="18:32" ht="13.2"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</row>
    <row r="327" spans="18:32" ht="13.2"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</row>
    <row r="328" spans="18:32" ht="13.2"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</row>
    <row r="329" spans="18:32" ht="13.2"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</row>
    <row r="330" spans="18:32" ht="13.2"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</row>
    <row r="331" spans="18:32" ht="13.2"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</row>
    <row r="332" spans="18:32" ht="13.2"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</row>
    <row r="333" spans="18:32" ht="13.2"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</row>
    <row r="334" spans="18:32" ht="13.2"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</row>
    <row r="335" spans="18:32" ht="13.2"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</row>
    <row r="336" spans="18:32" ht="13.2"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</row>
    <row r="337" spans="18:32" ht="13.2"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</row>
    <row r="338" spans="18:32" ht="13.2"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</row>
    <row r="339" spans="18:32" ht="13.2"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</row>
    <row r="340" spans="18:32" ht="13.2"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</row>
    <row r="341" spans="18:32" ht="13.2"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</row>
    <row r="342" spans="18:32" ht="13.2"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</row>
    <row r="343" spans="18:32" ht="13.2"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</row>
    <row r="344" spans="18:32" ht="13.2"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</row>
    <row r="345" spans="18:32" ht="13.2"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</row>
    <row r="346" spans="18:32" ht="13.2"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</row>
    <row r="347" spans="18:32" ht="13.2"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</row>
    <row r="348" spans="18:32" ht="13.2"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</row>
    <row r="349" spans="18:32" ht="13.2"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</row>
    <row r="350" spans="18:32" ht="13.2"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</row>
    <row r="351" spans="18:32" ht="13.2"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</row>
    <row r="352" spans="18:32" ht="13.2"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</row>
    <row r="353" spans="18:32" ht="13.2"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</row>
    <row r="354" spans="18:32" ht="13.2"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</row>
    <row r="355" spans="18:32" ht="13.2"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</row>
    <row r="356" spans="18:32" ht="13.2"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</row>
    <row r="357" spans="18:32" ht="13.2"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</row>
    <row r="358" spans="18:32" ht="13.2"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</row>
    <row r="359" spans="18:32" ht="13.2"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</row>
    <row r="360" spans="18:32" ht="13.2"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</row>
    <row r="361" spans="18:32" ht="13.2"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</row>
    <row r="362" spans="18:32" ht="13.2"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</row>
    <row r="363" spans="18:32" ht="13.2"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</row>
    <row r="364" spans="18:32" ht="13.2"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</row>
    <row r="365" spans="18:32" ht="13.2"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</row>
    <row r="366" spans="18:32" ht="13.2"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</row>
    <row r="367" spans="18:32" ht="13.2"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</row>
    <row r="368" spans="18:32" ht="13.2"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</row>
    <row r="369" spans="18:32" ht="13.2"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</row>
    <row r="370" spans="18:32" ht="13.2"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</row>
    <row r="371" spans="18:32" ht="13.2"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</row>
    <row r="372" spans="18:32" ht="13.2"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</row>
    <row r="373" spans="18:32" ht="13.2"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</row>
    <row r="374" spans="18:32" ht="13.2"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</row>
    <row r="375" spans="18:32" ht="13.2"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</row>
    <row r="376" spans="18:32" ht="13.2"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</row>
    <row r="377" spans="18:32" ht="13.2"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</row>
    <row r="378" spans="18:32" ht="13.2"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</row>
    <row r="379" spans="18:32" ht="13.2"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</row>
    <row r="380" spans="18:32" ht="13.2"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</row>
    <row r="381" spans="18:32" ht="13.2"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</row>
    <row r="382" spans="18:32" ht="13.2"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</row>
    <row r="383" spans="18:32" ht="13.2"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</row>
    <row r="384" spans="18:32" ht="13.2"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</row>
    <row r="385" spans="18:32" ht="13.2"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</row>
    <row r="386" spans="18:32" ht="13.2"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</row>
    <row r="387" spans="18:32" ht="13.2"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</row>
    <row r="388" spans="18:32" ht="13.2"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</row>
    <row r="389" spans="18:32" ht="13.2"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</row>
    <row r="390" spans="18:32" ht="13.2"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</row>
    <row r="391" spans="18:32" ht="13.2"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</row>
    <row r="392" spans="18:32" ht="13.2"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</row>
    <row r="393" spans="18:32" ht="13.2"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</row>
    <row r="394" spans="18:32" ht="13.2"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</row>
    <row r="395" spans="18:32" ht="13.2"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</row>
    <row r="396" spans="18:32" ht="13.2"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</row>
    <row r="397" spans="18:32" ht="13.2"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</row>
    <row r="398" spans="18:32" ht="13.2"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</row>
    <row r="399" spans="18:32" ht="13.2"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</row>
    <row r="400" spans="18:32" ht="13.2"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</row>
    <row r="401" spans="18:32" ht="13.2"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</row>
    <row r="402" spans="18:32" ht="13.2"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</row>
    <row r="403" spans="18:32" ht="13.2"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</row>
    <row r="404" spans="18:32" ht="13.2"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</row>
    <row r="405" spans="18:32" ht="13.2"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</row>
    <row r="406" spans="18:32" ht="13.2"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</row>
    <row r="407" spans="18:32" ht="13.2"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</row>
    <row r="408" spans="18:32" ht="13.2"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</row>
    <row r="409" spans="18:32" ht="13.2"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</row>
    <row r="410" spans="18:32" ht="13.2"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</row>
    <row r="411" spans="18:32" ht="13.2"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</row>
    <row r="412" spans="18:32" ht="13.2"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</row>
    <row r="413" spans="18:32" ht="13.2"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</row>
    <row r="414" spans="18:32" ht="13.2"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</row>
    <row r="415" spans="18:32" ht="13.2"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</row>
    <row r="416" spans="18:32" ht="13.2"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</row>
    <row r="417" spans="18:32" ht="13.2"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</row>
    <row r="418" spans="18:32" ht="13.2"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</row>
    <row r="419" spans="18:32" ht="13.2"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</row>
    <row r="420" spans="18:32" ht="13.2"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</row>
    <row r="421" spans="18:32" ht="13.2"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</row>
    <row r="422" spans="18:32" ht="13.2"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</row>
    <row r="423" spans="18:32" ht="13.2"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</row>
    <row r="424" spans="18:32" ht="13.2"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</row>
    <row r="425" spans="18:32" ht="13.2"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</row>
    <row r="426" spans="18:32" ht="13.2"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</row>
    <row r="427" spans="18:32" ht="13.2"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</row>
    <row r="428" spans="18:32" ht="13.2"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</row>
    <row r="429" spans="18:32" ht="13.2"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</row>
    <row r="430" spans="18:32" ht="13.2"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</row>
    <row r="431" spans="18:32" ht="13.2"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</row>
    <row r="432" spans="18:32" ht="13.2"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</row>
    <row r="433" spans="18:32" ht="13.2"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</row>
    <row r="434" spans="18:32" ht="13.2"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</row>
    <row r="435" spans="18:32" ht="13.2"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</row>
    <row r="436" spans="18:32" ht="13.2"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</row>
    <row r="437" spans="18:32" ht="13.2"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</row>
    <row r="438" spans="18:32" ht="13.2"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</row>
    <row r="439" spans="18:32" ht="13.2"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</row>
    <row r="440" spans="18:32" ht="13.2"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</row>
    <row r="441" spans="18:32" ht="13.2"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</row>
    <row r="442" spans="18:32" ht="13.2"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</row>
    <row r="443" spans="18:32" ht="13.2"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</row>
    <row r="444" spans="18:32" ht="13.2"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</row>
    <row r="445" spans="18:32" ht="13.2"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</row>
    <row r="446" spans="18:32" ht="13.2"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</row>
    <row r="447" spans="18:32" ht="13.2"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</row>
    <row r="448" spans="18:32" ht="13.2"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</row>
    <row r="449" spans="18:32" ht="13.2"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</row>
    <row r="450" spans="18:32" ht="13.2"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</row>
    <row r="451" spans="18:32" ht="13.2"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</row>
    <row r="452" spans="18:32" ht="13.2"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</row>
    <row r="453" spans="18:32" ht="13.2"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</row>
    <row r="454" spans="18:32" ht="13.2"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</row>
    <row r="455" spans="18:32" ht="13.2"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</row>
    <row r="456" spans="18:32" ht="13.2"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</row>
    <row r="457" spans="18:32" ht="13.2"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</row>
    <row r="458" spans="18:32" ht="13.2"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</row>
    <row r="459" spans="18:32" ht="13.2"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</row>
    <row r="460" spans="18:32" ht="13.2"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</row>
    <row r="461" spans="18:32" ht="13.2"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</row>
    <row r="462" spans="18:32" ht="13.2"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</row>
    <row r="463" spans="18:32" ht="13.2"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</row>
    <row r="464" spans="18:32" ht="13.2"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</row>
    <row r="465" spans="18:32" ht="13.2"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</row>
    <row r="466" spans="18:32" ht="13.2"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</row>
    <row r="467" spans="18:32" ht="13.2"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</row>
    <row r="468" spans="18:32" ht="13.2"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</row>
    <row r="469" spans="18:32" ht="13.2"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</row>
    <row r="470" spans="18:32" ht="13.2"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</row>
    <row r="471" spans="18:32" ht="13.2"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</row>
    <row r="472" spans="18:32" ht="13.2"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</row>
    <row r="473" spans="18:32" ht="13.2"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</row>
    <row r="474" spans="18:32" ht="13.2"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</row>
    <row r="475" spans="18:32" ht="13.2"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</row>
    <row r="476" spans="18:32" ht="13.2"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</row>
    <row r="477" spans="18:32" ht="13.2"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</row>
    <row r="478" spans="18:32" ht="13.2"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</row>
    <row r="479" spans="18:32" ht="13.2"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</row>
    <row r="480" spans="18:32" ht="13.2"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</row>
    <row r="481" spans="18:32" ht="13.2"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</row>
    <row r="482" spans="18:32" ht="13.2"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</row>
    <row r="483" spans="18:32" ht="13.2"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</row>
    <row r="484" spans="18:32" ht="13.2"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</row>
    <row r="485" spans="18:32" ht="13.2"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</row>
    <row r="486" spans="18:32" ht="13.2"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</row>
    <row r="487" spans="18:32" ht="13.2"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</row>
    <row r="488" spans="18:32" ht="13.2"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</row>
    <row r="489" spans="18:32" ht="13.2"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</row>
    <row r="490" spans="18:32" ht="13.2"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</row>
    <row r="491" spans="18:32" ht="13.2"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</row>
    <row r="492" spans="18:32" ht="13.2"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</row>
    <row r="493" spans="18:32" ht="13.2"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</row>
    <row r="494" spans="18:32" ht="13.2"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</row>
    <row r="495" spans="18:32" ht="13.2"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</row>
    <row r="496" spans="18:32" ht="13.2"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</row>
    <row r="497" spans="18:32" ht="13.2"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</row>
    <row r="498" spans="18:32" ht="13.2"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</row>
    <row r="499" spans="18:32" ht="13.2"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</row>
    <row r="500" spans="18:32" ht="13.2"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</row>
    <row r="501" spans="18:32" ht="13.2"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</row>
    <row r="502" spans="18:32" ht="13.2"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</row>
    <row r="503" spans="18:32" ht="13.2"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</row>
    <row r="504" spans="18:32" ht="13.2"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</row>
    <row r="505" spans="18:32" ht="13.2"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</row>
    <row r="506" spans="18:32" ht="13.2"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</row>
    <row r="507" spans="18:32" ht="13.2"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</row>
    <row r="508" spans="18:32" ht="13.2"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</row>
    <row r="509" spans="18:32" ht="13.2"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</row>
    <row r="510" spans="18:32" ht="13.2"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</row>
    <row r="511" spans="18:32" ht="13.2"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</row>
    <row r="512" spans="18:32" ht="13.2"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</row>
    <row r="513" spans="18:32" ht="13.2"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</row>
    <row r="514" spans="18:32" ht="13.2"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</row>
    <row r="515" spans="18:32" ht="13.2"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</row>
    <row r="516" spans="18:32" ht="13.2"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</row>
    <row r="517" spans="18:32" ht="13.2"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</row>
    <row r="518" spans="18:32" ht="13.2"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</row>
    <row r="519" spans="18:32" ht="13.2"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</row>
    <row r="520" spans="18:32" ht="13.2"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</row>
    <row r="521" spans="18:32" ht="13.2"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</row>
    <row r="522" spans="18:32" ht="13.2"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</row>
    <row r="523" spans="18:32" ht="13.2"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</row>
    <row r="524" spans="18:32" ht="13.2"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</row>
    <row r="525" spans="18:32" ht="13.2"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</row>
    <row r="526" spans="18:32" ht="13.2"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</row>
    <row r="527" spans="18:32" ht="13.2"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</row>
    <row r="528" spans="18:32" ht="13.2"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</row>
    <row r="529" spans="18:32" ht="13.2"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</row>
    <row r="530" spans="18:32" ht="13.2"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</row>
    <row r="531" spans="18:32" ht="13.2"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</row>
    <row r="532" spans="18:32" ht="13.2"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</row>
    <row r="533" spans="18:32" ht="13.2"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</row>
    <row r="534" spans="18:32" ht="13.2"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</row>
    <row r="535" spans="18:32" ht="13.2"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</row>
    <row r="536" spans="18:32" ht="13.2"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</row>
    <row r="537" spans="18:32" ht="13.2"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</row>
    <row r="538" spans="18:32" ht="13.2"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</row>
    <row r="539" spans="18:32" ht="13.2"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</row>
    <row r="540" spans="18:32" ht="13.2"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</row>
    <row r="541" spans="18:32" ht="13.2"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</row>
    <row r="542" spans="18:32" ht="13.2"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</row>
    <row r="543" spans="18:32" ht="13.2"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</row>
    <row r="544" spans="18:32" ht="13.2"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</row>
    <row r="545" spans="18:32" ht="13.2"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</row>
    <row r="546" spans="18:32" ht="13.2"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</row>
    <row r="547" spans="18:32" ht="13.2"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</row>
    <row r="548" spans="18:32" ht="13.2"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</row>
    <row r="549" spans="18:32" ht="13.2"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</row>
    <row r="550" spans="18:32" ht="13.2"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</row>
    <row r="551" spans="18:32" ht="13.2"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</row>
    <row r="552" spans="18:32" ht="13.2"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</row>
    <row r="553" spans="18:32" ht="13.2"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</row>
    <row r="554" spans="18:32" ht="13.2"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</row>
    <row r="555" spans="18:32" ht="13.2"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</row>
    <row r="556" spans="18:32" ht="13.2"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</row>
    <row r="557" spans="18:32" ht="13.2"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</row>
    <row r="558" spans="18:32" ht="13.2"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</row>
    <row r="559" spans="18:32" ht="13.2"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</row>
    <row r="560" spans="18:32" ht="13.2"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</row>
    <row r="561" spans="18:32" ht="13.2"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</row>
    <row r="562" spans="18:32" ht="13.2"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</row>
    <row r="563" spans="18:32" ht="13.2"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</row>
    <row r="564" spans="18:32" ht="13.2"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</row>
    <row r="565" spans="18:32" ht="13.2"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</row>
    <row r="566" spans="18:32" ht="13.2"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</row>
    <row r="567" spans="18:32" ht="13.2"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</row>
    <row r="568" spans="18:32" ht="13.2"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</row>
    <row r="569" spans="18:32" ht="13.2"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</row>
    <row r="570" spans="18:32" ht="13.2"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</row>
    <row r="571" spans="18:32" ht="13.2"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</row>
    <row r="572" spans="18:32" ht="13.2"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</row>
    <row r="573" spans="18:32" ht="13.2"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</row>
    <row r="574" spans="18:32" ht="13.2"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</row>
    <row r="575" spans="18:32" ht="13.2"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</row>
    <row r="576" spans="18:32" ht="13.2"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</row>
    <row r="577" spans="18:32" ht="13.2"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</row>
    <row r="578" spans="18:32" ht="13.2"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</row>
    <row r="579" spans="18:32" ht="13.2"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</row>
    <row r="580" spans="18:32" ht="13.2"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</row>
    <row r="581" spans="18:32" ht="13.2"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</row>
    <row r="582" spans="18:32" ht="13.2"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</row>
    <row r="583" spans="18:32" ht="13.2"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</row>
    <row r="584" spans="18:32" ht="13.2"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</row>
    <row r="585" spans="18:32" ht="13.2"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</row>
    <row r="586" spans="18:32" ht="13.2"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</row>
    <row r="587" spans="18:32" ht="13.2"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</row>
    <row r="588" spans="18:32" ht="13.2"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</row>
    <row r="589" spans="18:32" ht="13.2"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</row>
    <row r="590" spans="18:32" ht="13.2"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</row>
    <row r="591" spans="18:32" ht="13.2"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</row>
    <row r="592" spans="18:32" ht="13.2"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</row>
    <row r="593" spans="18:32" ht="13.2"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</row>
    <row r="594" spans="18:32" ht="13.2"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</row>
    <row r="595" spans="18:32" ht="13.2"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</row>
    <row r="596" spans="18:32" ht="13.2"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</row>
    <row r="597" spans="18:32" ht="13.2"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</row>
    <row r="598" spans="18:32" ht="13.2"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</row>
    <row r="599" spans="18:32" ht="13.2"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</row>
    <row r="600" spans="18:32" ht="13.2"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</row>
    <row r="601" spans="18:32" ht="13.2"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</row>
    <row r="602" spans="18:32" ht="13.2"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</row>
    <row r="603" spans="18:32" ht="13.2"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</row>
    <row r="604" spans="18:32" ht="13.2"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</row>
    <row r="605" spans="18:32" ht="13.2"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</row>
    <row r="606" spans="18:32" ht="13.2"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</row>
    <row r="607" spans="18:32" ht="13.2"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</row>
    <row r="608" spans="18:32" ht="13.2"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</row>
    <row r="609" spans="18:32" ht="13.2"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</row>
    <row r="610" spans="18:32" ht="13.2"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</row>
    <row r="611" spans="18:32" ht="13.2"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</row>
    <row r="612" spans="18:32" ht="13.2"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</row>
    <row r="613" spans="18:32" ht="13.2"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</row>
    <row r="614" spans="18:32" ht="13.2"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</row>
    <row r="615" spans="18:32" ht="13.2"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</row>
    <row r="616" spans="18:32" ht="13.2"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</row>
    <row r="617" spans="18:32" ht="13.2"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</row>
    <row r="618" spans="18:32" ht="13.2"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</row>
    <row r="619" spans="18:32" ht="13.2"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</row>
    <row r="620" spans="18:32" ht="13.2"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</row>
    <row r="621" spans="18:32" ht="13.2"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</row>
    <row r="622" spans="18:32" ht="13.2"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</row>
    <row r="623" spans="18:32" ht="13.2"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</row>
    <row r="624" spans="18:32" ht="13.2"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</row>
    <row r="625" spans="18:32" ht="13.2"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</row>
    <row r="626" spans="18:32" ht="13.2"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</row>
    <row r="627" spans="18:32" ht="13.2"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</row>
    <row r="628" spans="18:32" ht="13.2"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</row>
    <row r="629" spans="18:32" ht="13.2"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</row>
    <row r="630" spans="18:32" ht="13.2"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</row>
    <row r="631" spans="18:32" ht="13.2"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</row>
    <row r="632" spans="18:32" ht="13.2"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</row>
    <row r="633" spans="18:32" ht="13.2"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</row>
    <row r="634" spans="18:32" ht="13.2"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</row>
    <row r="635" spans="18:32" ht="13.2"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</row>
    <row r="636" spans="18:32" ht="13.2"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</row>
    <row r="637" spans="18:32" ht="13.2"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</row>
    <row r="638" spans="18:32" ht="13.2"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</row>
    <row r="639" spans="18:32" ht="13.2"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</row>
    <row r="640" spans="18:32" ht="13.2"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</row>
    <row r="641" spans="18:32" ht="13.2"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</row>
    <row r="642" spans="18:32" ht="13.2"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</row>
    <row r="643" spans="18:32" ht="13.2"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</row>
    <row r="644" spans="18:32" ht="13.2"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</row>
    <row r="645" spans="18:32" ht="13.2"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</row>
    <row r="646" spans="18:32" ht="13.2"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</row>
    <row r="647" spans="18:32" ht="13.2"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</row>
    <row r="648" spans="18:32" ht="13.2"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</row>
    <row r="649" spans="18:32" ht="13.2"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</row>
    <row r="650" spans="18:32" ht="13.2"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</row>
    <row r="651" spans="18:32" ht="13.2"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</row>
    <row r="652" spans="18:32" ht="13.2"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</row>
    <row r="653" spans="18:32" ht="13.2"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</row>
    <row r="654" spans="18:32" ht="13.2"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</row>
    <row r="655" spans="18:32" ht="13.2"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</row>
    <row r="656" spans="18:32" ht="13.2"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</row>
    <row r="657" spans="18:32" ht="13.2"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</row>
    <row r="658" spans="18:32" ht="13.2"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</row>
    <row r="659" spans="18:32" ht="13.2"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</row>
    <row r="660" spans="18:32" ht="13.2"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</row>
    <row r="661" spans="18:32" ht="13.2"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</row>
    <row r="662" spans="18:32" ht="13.2"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</row>
    <row r="663" spans="18:32" ht="13.2"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</row>
    <row r="664" spans="18:32" ht="13.2"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</row>
    <row r="665" spans="18:32" ht="13.2"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</row>
    <row r="666" spans="18:32" ht="13.2"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</row>
    <row r="667" spans="18:32" ht="13.2"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</row>
    <row r="668" spans="18:32" ht="13.2"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</row>
    <row r="669" spans="18:32" ht="13.2"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</row>
    <row r="670" spans="18:32" ht="13.2"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</row>
    <row r="671" spans="18:32" ht="13.2"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</row>
    <row r="672" spans="18:32" ht="13.2"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</row>
    <row r="673" spans="18:32" ht="13.2"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</row>
    <row r="674" spans="18:32" ht="13.2"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</row>
    <row r="675" spans="18:32" ht="13.2"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</row>
    <row r="676" spans="18:32" ht="13.2"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</row>
    <row r="677" spans="18:32" ht="13.2"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</row>
    <row r="678" spans="18:32" ht="13.2"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</row>
    <row r="679" spans="18:32" ht="13.2"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</row>
    <row r="680" spans="18:32" ht="13.2"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</row>
    <row r="681" spans="18:32" ht="13.2"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</row>
    <row r="682" spans="18:32" ht="13.2"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</row>
    <row r="683" spans="18:32" ht="13.2"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</row>
    <row r="684" spans="18:32" ht="13.2"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</row>
    <row r="685" spans="18:32" ht="13.2"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</row>
    <row r="686" spans="18:32" ht="13.2"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</row>
    <row r="687" spans="18:32" ht="13.2"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</row>
    <row r="688" spans="18:32" ht="13.2"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</row>
    <row r="689" spans="18:32" ht="13.2"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</row>
    <row r="690" spans="18:32" ht="13.2"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</row>
    <row r="691" spans="18:32" ht="13.2"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</row>
    <row r="692" spans="18:32" ht="13.2"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</row>
    <row r="693" spans="18:32" ht="13.2"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</row>
    <row r="694" spans="18:32" ht="13.2"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</row>
    <row r="695" spans="18:32" ht="13.2"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</row>
    <row r="696" spans="18:32" ht="13.2"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</row>
    <row r="697" spans="18:32" ht="13.2"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</row>
    <row r="698" spans="18:32" ht="13.2"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</row>
    <row r="699" spans="18:32" ht="13.2"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</row>
    <row r="700" spans="18:32" ht="13.2"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</row>
    <row r="701" spans="18:32" ht="13.2"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</row>
    <row r="702" spans="18:32" ht="13.2"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</row>
    <row r="703" spans="18:32" ht="13.2"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</row>
    <row r="704" spans="18:32" ht="13.2"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</row>
    <row r="705" spans="18:32" ht="13.2"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</row>
    <row r="706" spans="18:32" ht="13.2"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</row>
    <row r="707" spans="18:32" ht="13.2"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</row>
    <row r="708" spans="18:32" ht="13.2"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</row>
    <row r="709" spans="18:32" ht="13.2"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</row>
    <row r="710" spans="18:32" ht="13.2"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</row>
    <row r="711" spans="18:32" ht="13.2"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</row>
    <row r="712" spans="18:32" ht="13.2"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</row>
    <row r="713" spans="18:32" ht="13.2"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</row>
    <row r="714" spans="18:32" ht="13.2"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</row>
    <row r="715" spans="18:32" ht="13.2"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</row>
    <row r="716" spans="18:32" ht="13.2"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</row>
    <row r="717" spans="18:32" ht="13.2"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</row>
    <row r="718" spans="18:32" ht="13.2"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</row>
    <row r="719" spans="18:32" ht="13.2"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</row>
    <row r="720" spans="18:32" ht="13.2"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</row>
    <row r="721" spans="18:32" ht="13.2"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</row>
    <row r="722" spans="18:32" ht="13.2"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</row>
    <row r="723" spans="18:32" ht="13.2"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</row>
    <row r="724" spans="18:32" ht="13.2"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</row>
    <row r="725" spans="18:32" ht="13.2"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</row>
    <row r="726" spans="18:32" ht="13.2"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</row>
    <row r="727" spans="18:32" ht="13.2"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</row>
    <row r="728" spans="18:32" ht="13.2"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</row>
    <row r="729" spans="18:32" ht="13.2"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</row>
    <row r="730" spans="18:32" ht="13.2"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</row>
    <row r="731" spans="18:32" ht="13.2"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</row>
    <row r="732" spans="18:32" ht="13.2"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</row>
    <row r="733" spans="18:32" ht="13.2"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</row>
    <row r="734" spans="18:32" ht="13.2"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</row>
    <row r="735" spans="18:32" ht="13.2"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</row>
    <row r="736" spans="18:32" ht="13.2"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</row>
    <row r="737" spans="18:32" ht="13.2"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</row>
    <row r="738" spans="18:32" ht="13.2"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</row>
    <row r="739" spans="18:32" ht="13.2"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</row>
    <row r="740" spans="18:32" ht="13.2"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</row>
    <row r="741" spans="18:32" ht="13.2"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</row>
    <row r="742" spans="18:32" ht="13.2"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</row>
    <row r="743" spans="18:32" ht="13.2"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</row>
    <row r="744" spans="18:32" ht="13.2"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</row>
    <row r="745" spans="18:32" ht="13.2"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</row>
    <row r="746" spans="18:32" ht="13.2"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</row>
    <row r="747" spans="18:32" ht="13.2"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</row>
    <row r="748" spans="18:32" ht="13.2"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</row>
    <row r="749" spans="18:32" ht="13.2"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</row>
    <row r="750" spans="18:32" ht="13.2"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</row>
    <row r="751" spans="18:32" ht="13.2"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</row>
    <row r="752" spans="18:32" ht="13.2"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</row>
    <row r="753" spans="18:32" ht="13.2"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</row>
    <row r="754" spans="18:32" ht="13.2"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</row>
    <row r="755" spans="18:32" ht="13.2"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</row>
    <row r="756" spans="18:32" ht="13.2"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</row>
    <row r="757" spans="18:32" ht="13.2"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</row>
    <row r="758" spans="18:32" ht="13.2"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</row>
    <row r="759" spans="18:32" ht="13.2"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</row>
    <row r="760" spans="18:32" ht="13.2"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</row>
    <row r="761" spans="18:32" ht="13.2"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</row>
    <row r="762" spans="18:32" ht="13.2"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</row>
    <row r="763" spans="18:32" ht="13.2"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</row>
    <row r="764" spans="18:32" ht="13.2"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</row>
    <row r="765" spans="18:32" ht="13.2"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</row>
    <row r="766" spans="18:32" ht="13.2"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</row>
    <row r="767" spans="18:32" ht="13.2"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</row>
    <row r="768" spans="18:32" ht="13.2"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</row>
    <row r="769" spans="18:32" ht="13.2"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</row>
    <row r="770" spans="18:32" ht="13.2"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</row>
    <row r="771" spans="18:32" ht="13.2"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</row>
    <row r="772" spans="18:32" ht="13.2"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</row>
    <row r="773" spans="18:32" ht="13.2"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</row>
    <row r="774" spans="18:32" ht="13.2"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</row>
    <row r="775" spans="18:32" ht="13.2"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</row>
    <row r="776" spans="18:32" ht="13.2"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</row>
    <row r="777" spans="18:32" ht="13.2"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</row>
    <row r="778" spans="18:32" ht="13.2"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</row>
    <row r="779" spans="18:32" ht="13.2"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</row>
    <row r="780" spans="18:32" ht="13.2"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</row>
    <row r="781" spans="18:32" ht="13.2"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</row>
    <row r="782" spans="18:32" ht="13.2"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</row>
    <row r="783" spans="18:32" ht="13.2"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</row>
    <row r="784" spans="18:32" ht="13.2"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</row>
    <row r="785" spans="18:32" ht="13.2"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</row>
    <row r="786" spans="18:32" ht="13.2"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</row>
    <row r="787" spans="18:32" ht="13.2"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</row>
    <row r="788" spans="18:32" ht="13.2"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</row>
    <row r="789" spans="18:32" ht="13.2"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</row>
    <row r="790" spans="18:32" ht="13.2"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</row>
    <row r="791" spans="18:32" ht="13.2"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</row>
    <row r="792" spans="18:32" ht="13.2"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</row>
    <row r="793" spans="18:32" ht="13.2"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</row>
    <row r="794" spans="18:32" ht="13.2"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</row>
    <row r="795" spans="18:32" ht="13.2"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</row>
    <row r="796" spans="18:32" ht="13.2"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</row>
    <row r="797" spans="18:32" ht="13.2"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</row>
    <row r="798" spans="18:32" ht="13.2"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</row>
    <row r="799" spans="18:32" ht="13.2"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</row>
    <row r="800" spans="18:32" ht="13.2"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</row>
    <row r="801" spans="18:32" ht="13.2"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</row>
    <row r="802" spans="18:32" ht="13.2"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</row>
    <row r="803" spans="18:32" ht="13.2"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</row>
    <row r="804" spans="18:32" ht="13.2"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</row>
    <row r="805" spans="18:32" ht="13.2"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</row>
    <row r="806" spans="18:32" ht="13.2"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</row>
    <row r="807" spans="18:32" ht="13.2"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</row>
    <row r="808" spans="18:32" ht="13.2"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</row>
    <row r="809" spans="18:32" ht="13.2"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</row>
    <row r="810" spans="18:32" ht="13.2"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</row>
    <row r="811" spans="18:32" ht="13.2"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</row>
    <row r="812" spans="18:32" ht="13.2"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</row>
    <row r="813" spans="18:32" ht="13.2"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</row>
    <row r="814" spans="18:32" ht="13.2"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</row>
    <row r="815" spans="18:32" ht="13.2"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</row>
    <row r="816" spans="18:32" ht="13.2"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</row>
    <row r="817" spans="18:32" ht="13.2"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</row>
    <row r="818" spans="18:32" ht="13.2"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</row>
    <row r="819" spans="18:32" ht="13.2"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</row>
    <row r="820" spans="18:32" ht="13.2"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</row>
    <row r="821" spans="18:32" ht="13.2"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</row>
    <row r="822" spans="18:32" ht="13.2"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</row>
    <row r="823" spans="18:32" ht="13.2"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</row>
    <row r="824" spans="18:32" ht="13.2"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</row>
    <row r="825" spans="18:32" ht="13.2"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</row>
    <row r="826" spans="18:32" ht="13.2"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</row>
    <row r="827" spans="18:32" ht="13.2"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</row>
    <row r="828" spans="18:32" ht="13.2"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</row>
    <row r="829" spans="18:32" ht="13.2"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</row>
    <row r="830" spans="18:32" ht="13.2"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</row>
    <row r="831" spans="18:32" ht="13.2"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</row>
    <row r="832" spans="18:32" ht="13.2"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</row>
    <row r="833" spans="18:32" ht="13.2"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</row>
    <row r="834" spans="18:32" ht="13.2"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</row>
    <row r="835" spans="18:32" ht="13.2"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</row>
    <row r="836" spans="18:32" ht="13.2"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</row>
    <row r="837" spans="18:32" ht="13.2"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</row>
    <row r="838" spans="18:32" ht="13.2"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</row>
    <row r="839" spans="18:32" ht="13.2"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</row>
    <row r="840" spans="18:32" ht="13.2"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</row>
    <row r="841" spans="18:32" ht="13.2"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</row>
    <row r="842" spans="18:32" ht="13.2"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</row>
    <row r="843" spans="18:32" ht="13.2"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</row>
    <row r="844" spans="18:32" ht="13.2"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</row>
    <row r="845" spans="18:32" ht="13.2"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</row>
    <row r="846" spans="18:32" ht="13.2"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</row>
    <row r="847" spans="18:32" ht="13.2"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</row>
    <row r="848" spans="18:32" ht="13.2"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</row>
    <row r="849" spans="18:32" ht="13.2"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</row>
    <row r="850" spans="18:32" ht="13.2"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</row>
    <row r="851" spans="18:32" ht="13.2"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</row>
    <row r="852" spans="18:32" ht="13.2"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</row>
    <row r="853" spans="18:32" ht="13.2"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</row>
    <row r="854" spans="18:32" ht="13.2"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</row>
    <row r="855" spans="18:32" ht="13.2"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</row>
    <row r="856" spans="18:32" ht="13.2"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</row>
    <row r="857" spans="18:32" ht="13.2"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</row>
    <row r="858" spans="18:32" ht="13.2"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</row>
    <row r="859" spans="18:32" ht="13.2"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</row>
    <row r="860" spans="18:32" ht="13.2"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</row>
    <row r="861" spans="18:32" ht="13.2"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</row>
    <row r="862" spans="18:32" ht="13.2"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</row>
    <row r="863" spans="18:32" ht="13.2"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</row>
    <row r="864" spans="18:32" ht="13.2"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</row>
    <row r="865" spans="18:32" ht="13.2"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</row>
    <row r="866" spans="18:32" ht="13.2"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</row>
    <row r="867" spans="18:32" ht="13.2"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</row>
    <row r="868" spans="18:32" ht="13.2"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</row>
    <row r="869" spans="18:32" ht="13.2"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</row>
    <row r="870" spans="18:32" ht="13.2"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</row>
    <row r="871" spans="18:32" ht="13.2"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</row>
    <row r="872" spans="18:32" ht="13.2"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</row>
    <row r="873" spans="18:32" ht="13.2"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</row>
    <row r="874" spans="18:32" ht="13.2"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</row>
    <row r="875" spans="18:32" ht="13.2"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</row>
    <row r="876" spans="18:32" ht="13.2"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</row>
    <row r="877" spans="18:32" ht="13.2"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</row>
    <row r="878" spans="18:32" ht="13.2"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</row>
    <row r="879" spans="18:32" ht="13.2"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</row>
    <row r="880" spans="18:32" ht="13.2"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</row>
    <row r="881" spans="18:32" ht="13.2"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</row>
    <row r="882" spans="18:32" ht="13.2"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</row>
    <row r="883" spans="18:32" ht="13.2"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</row>
    <row r="884" spans="18:32" ht="13.2"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</row>
    <row r="885" spans="18:32" ht="13.2"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</row>
    <row r="886" spans="18:32" ht="13.2"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</row>
    <row r="887" spans="18:32" ht="13.2"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</row>
    <row r="888" spans="18:32" ht="13.2"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</row>
    <row r="889" spans="18:32" ht="13.2"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</row>
    <row r="890" spans="18:32" ht="13.2"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</row>
    <row r="891" spans="18:32" ht="13.2"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</row>
    <row r="892" spans="18:32" ht="13.2"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</row>
    <row r="893" spans="18:32" ht="13.2"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</row>
    <row r="894" spans="18:32" ht="13.2"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</row>
    <row r="895" spans="18:32" ht="13.2"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</row>
    <row r="896" spans="18:32" ht="13.2"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</row>
    <row r="897" spans="18:32" ht="13.2"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</row>
    <row r="898" spans="18:32" ht="13.2"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</row>
    <row r="899" spans="18:32" ht="13.2"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</row>
    <row r="900" spans="18:32" ht="13.2"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</row>
    <row r="901" spans="18:32" ht="13.2"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</row>
    <row r="902" spans="18:32" ht="13.2"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</row>
    <row r="903" spans="18:32" ht="13.2"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</row>
    <row r="904" spans="18:32" ht="13.2"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</row>
    <row r="905" spans="18:32" ht="13.2"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</row>
    <row r="906" spans="18:32" ht="13.2"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</row>
    <row r="907" spans="18:32" ht="13.2"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</row>
    <row r="908" spans="18:32" ht="13.2"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</row>
    <row r="909" spans="18:32" ht="13.2"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</row>
    <row r="910" spans="18:32" ht="13.2"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</row>
    <row r="911" spans="18:32" ht="13.2"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</row>
    <row r="912" spans="18:32" ht="13.2"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</row>
    <row r="913" spans="18:32" ht="13.2"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</row>
    <row r="914" spans="18:32" ht="13.2"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</row>
    <row r="915" spans="18:32" ht="13.2"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</row>
    <row r="916" spans="18:32" ht="13.2"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</row>
    <row r="917" spans="18:32" ht="13.2"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</row>
    <row r="918" spans="18:32" ht="13.2"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</row>
    <row r="919" spans="18:32" ht="13.2"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</row>
    <row r="920" spans="18:32" ht="13.2"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</row>
    <row r="921" spans="18:32" ht="13.2"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</row>
    <row r="922" spans="18:32" ht="13.2"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</row>
    <row r="923" spans="18:32" ht="13.2"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</row>
    <row r="924" spans="18:32" ht="13.2"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</row>
    <row r="925" spans="18:32" ht="13.2"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</row>
    <row r="926" spans="18:32" ht="13.2"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</row>
    <row r="927" spans="18:32" ht="13.2"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</row>
    <row r="928" spans="18:32" ht="13.2"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</row>
    <row r="929" spans="18:32" ht="13.2"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</row>
    <row r="930" spans="18:32" ht="13.2"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</row>
    <row r="931" spans="18:32" ht="13.2"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</row>
    <row r="932" spans="18:32" ht="13.2"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</row>
    <row r="933" spans="18:32" ht="13.2"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</row>
    <row r="934" spans="18:32" ht="13.2"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</row>
    <row r="935" spans="18:32" ht="13.2"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</row>
    <row r="936" spans="18:32" ht="13.2"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</row>
    <row r="937" spans="18:32" ht="13.2"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</row>
    <row r="938" spans="18:32" ht="13.2"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</row>
    <row r="939" spans="18:32" ht="13.2"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</row>
    <row r="940" spans="18:32" ht="13.2"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</row>
    <row r="941" spans="18:32" ht="13.2"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</row>
    <row r="942" spans="18:32" ht="13.2"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</row>
    <row r="943" spans="18:32" ht="13.2"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</row>
    <row r="944" spans="18:32" ht="13.2"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</row>
    <row r="945" spans="18:32" ht="13.2"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</row>
    <row r="946" spans="18:32" ht="13.2"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</row>
    <row r="947" spans="18:32" ht="13.2"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</row>
    <row r="948" spans="18:32" ht="13.2"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</row>
    <row r="949" spans="18:32" ht="13.2"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</row>
    <row r="950" spans="18:32" ht="13.2"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</row>
    <row r="951" spans="18:32" ht="13.2"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</row>
    <row r="952" spans="18:32" ht="13.2"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</row>
    <row r="953" spans="18:32" ht="13.2"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</row>
    <row r="954" spans="18:32" ht="13.2"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</row>
    <row r="955" spans="18:32" ht="13.2"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</row>
    <row r="956" spans="18:32" ht="13.2"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</row>
    <row r="957" spans="18:32" ht="13.2"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</row>
    <row r="958" spans="18:32" ht="13.2"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</row>
    <row r="959" spans="18:32" ht="13.2"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</row>
    <row r="960" spans="18:32" ht="13.2"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</row>
    <row r="961" spans="18:32" ht="13.2"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</row>
    <row r="962" spans="18:32" ht="13.2"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</row>
    <row r="963" spans="18:32" ht="13.2"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</row>
    <row r="964" spans="18:32" ht="13.2"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</row>
    <row r="965" spans="18:32" ht="13.2"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</row>
    <row r="966" spans="18:32" ht="13.2"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</row>
    <row r="967" spans="18:32" ht="13.2"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</row>
    <row r="968" spans="18:32" ht="13.2"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</row>
    <row r="969" spans="18:32" ht="13.2"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</row>
    <row r="970" spans="18:32" ht="13.2"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</row>
    <row r="971" spans="18:32" ht="13.2"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</row>
    <row r="972" spans="18:32" ht="13.2"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</row>
    <row r="973" spans="18:32" ht="13.2"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</row>
    <row r="974" spans="18:32" ht="13.2"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</row>
    <row r="975" spans="18:32" ht="13.2"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</row>
    <row r="976" spans="18:32" ht="13.2"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</row>
    <row r="977" spans="18:32" ht="13.2"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</row>
    <row r="978" spans="18:32" ht="13.2"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</row>
    <row r="979" spans="18:32" ht="13.2"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</row>
    <row r="980" spans="18:32" ht="13.2"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</row>
    <row r="981" spans="18:32" ht="13.2"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</row>
    <row r="982" spans="18:32" ht="13.2"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</row>
    <row r="983" spans="18:32" ht="13.2"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</row>
    <row r="984" spans="18:32" ht="13.2"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</row>
    <row r="985" spans="18:32" ht="13.2"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</row>
    <row r="986" spans="18:32" ht="13.2"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</row>
    <row r="987" spans="18:32" ht="13.2"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</row>
    <row r="988" spans="18:32" ht="13.2"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</row>
    <row r="989" spans="18:32" ht="13.2"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</row>
    <row r="990" spans="18:32" ht="13.2"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51"/>
    </row>
    <row r="991" spans="18:32" ht="13.2"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</row>
    <row r="992" spans="18:32" ht="13.2"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51"/>
    </row>
    <row r="993" spans="18:32" ht="13.2"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51"/>
    </row>
    <row r="994" spans="18:32" ht="13.2"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  <c r="AF994" s="51"/>
    </row>
    <row r="995" spans="18:32" ht="13.2"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  <c r="AF995" s="51"/>
    </row>
    <row r="996" spans="18:32" ht="13.2"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  <c r="AF996" s="51"/>
    </row>
    <row r="997" spans="18:32" ht="13.2"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  <c r="AE997" s="51"/>
      <c r="AF997" s="51"/>
    </row>
    <row r="998" spans="18:32" ht="13.2"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  <c r="AE998" s="51"/>
      <c r="AF998" s="51"/>
    </row>
    <row r="999" spans="18:32" ht="13.2"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  <c r="AE999" s="51"/>
      <c r="AF999" s="51"/>
    </row>
    <row r="1000" spans="18:32" ht="13.2"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  <c r="AE1000" s="51"/>
      <c r="AF1000" s="51"/>
    </row>
  </sheetData>
  <mergeCells count="2">
    <mergeCell ref="B1:AN1"/>
    <mergeCell ref="AN3:AN4"/>
  </mergeCells>
  <hyperlinks>
    <hyperlink ref="AN3" r:id="rId1" xr:uid="{00000000-0004-0000-0200-000000000000}"/>
    <hyperlink ref="AR4" r:id="rId2" xr:uid="{00000000-0004-0000-0200-000001000000}"/>
    <hyperlink ref="AR5" r:id="rId3" xr:uid="{00000000-0004-0000-02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J1098"/>
  <sheetViews>
    <sheetView tabSelected="1" workbookViewId="0">
      <pane xSplit="1" ySplit="1" topLeftCell="F105" activePane="bottomRight" state="frozen"/>
      <selection pane="topRight" activeCell="B1" sqref="B1"/>
      <selection pane="bottomLeft" activeCell="A2" sqref="A2"/>
      <selection pane="bottomRight" activeCell="J125" sqref="J125"/>
    </sheetView>
  </sheetViews>
  <sheetFormatPr defaultColWidth="12.6640625" defaultRowHeight="15.75" customHeight="1"/>
  <cols>
    <col min="1" max="1" width="42.33203125" customWidth="1"/>
    <col min="2" max="5" width="19.6640625" customWidth="1"/>
    <col min="6" max="6" width="62.21875" customWidth="1"/>
    <col min="7" max="7" width="14.21875" customWidth="1"/>
  </cols>
  <sheetData>
    <row r="1" spans="1:36" ht="13.2">
      <c r="A1" s="55" t="s">
        <v>237</v>
      </c>
      <c r="B1" s="27" t="s">
        <v>238</v>
      </c>
      <c r="C1" s="27" t="s">
        <v>239</v>
      </c>
      <c r="D1" s="27" t="s">
        <v>240</v>
      </c>
      <c r="E1" s="27" t="s">
        <v>241</v>
      </c>
      <c r="F1" s="27" t="s">
        <v>242</v>
      </c>
      <c r="G1" s="27" t="s">
        <v>243</v>
      </c>
      <c r="H1" s="27" t="s">
        <v>244</v>
      </c>
      <c r="I1" s="27" t="s">
        <v>245</v>
      </c>
      <c r="J1" s="27" t="s">
        <v>246</v>
      </c>
      <c r="K1" s="27" t="s">
        <v>247</v>
      </c>
      <c r="L1" s="27" t="s">
        <v>248</v>
      </c>
    </row>
    <row r="2" spans="1:36" ht="13.2">
      <c r="A2" s="55" t="s">
        <v>0</v>
      </c>
      <c r="B2" s="29"/>
      <c r="C2" s="29"/>
      <c r="D2" s="29" t="s">
        <v>249</v>
      </c>
      <c r="E2" s="29" t="s">
        <v>177</v>
      </c>
      <c r="F2" s="27" t="s">
        <v>179</v>
      </c>
      <c r="G2" s="27" t="s">
        <v>178</v>
      </c>
      <c r="H2" s="46"/>
      <c r="I2" s="27"/>
      <c r="J2" s="27"/>
      <c r="K2" s="27">
        <v>5.0999999999999997E-2</v>
      </c>
      <c r="L2" s="27">
        <v>3.5999999999999997E-2</v>
      </c>
    </row>
    <row r="3" spans="1:36" ht="13.2">
      <c r="A3" s="55" t="s">
        <v>1</v>
      </c>
    </row>
    <row r="4" spans="1:36" ht="13.2">
      <c r="A4" s="56"/>
      <c r="B4" s="56" t="s">
        <v>250</v>
      </c>
      <c r="C4" s="13" t="s">
        <v>251</v>
      </c>
      <c r="D4" s="13" t="s">
        <v>252</v>
      </c>
      <c r="E4" s="13" t="s">
        <v>253</v>
      </c>
      <c r="F4" s="13" t="str">
        <f>Transformed!N3</f>
        <v>Children aged 16-20 that atteined 8th grade</v>
      </c>
      <c r="G4" s="13"/>
      <c r="H4" s="13"/>
      <c r="I4" s="13">
        <f>Transformed!O3</f>
        <v>7.0000000000000007E-2</v>
      </c>
      <c r="J4" s="13">
        <f>Transformed!P3</f>
        <v>0.26</v>
      </c>
      <c r="K4" s="13">
        <f>Transformed!Q3</f>
        <v>0.09</v>
      </c>
      <c r="L4" s="13">
        <f>Transformed!R3</f>
        <v>0.03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36" ht="13.2">
      <c r="A5" s="56"/>
      <c r="B5" s="56" t="s">
        <v>250</v>
      </c>
      <c r="C5" s="13" t="s">
        <v>254</v>
      </c>
      <c r="D5" s="13" t="s">
        <v>255</v>
      </c>
      <c r="E5" s="13" t="s">
        <v>182</v>
      </c>
      <c r="F5" s="13" t="str">
        <f>Transformed!N45</f>
        <v>Stays in school until the end of S6</v>
      </c>
      <c r="G5" s="13"/>
      <c r="H5" s="13"/>
      <c r="I5" s="57">
        <f>Transformed!O45</f>
        <v>0.27</v>
      </c>
      <c r="J5" s="57">
        <f>Transformed!P45</f>
        <v>0</v>
      </c>
      <c r="K5" s="57">
        <f>Transformed!Q45</f>
        <v>0.06</v>
      </c>
      <c r="L5" s="57">
        <f>Transformed!R45</f>
        <v>0.03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ht="13.2">
      <c r="A6" s="56"/>
      <c r="B6" s="56" t="s">
        <v>250</v>
      </c>
      <c r="C6" s="13" t="s">
        <v>256</v>
      </c>
      <c r="D6" s="58" t="s">
        <v>249</v>
      </c>
      <c r="E6" s="58" t="s">
        <v>177</v>
      </c>
      <c r="F6" s="59" t="str">
        <f>Transformed!N43</f>
        <v>Grade completed (twice reserved, girls)</v>
      </c>
      <c r="G6" s="59" t="s">
        <v>178</v>
      </c>
      <c r="H6" s="13" t="s">
        <v>257</v>
      </c>
      <c r="I6" s="13">
        <f>Transformed!O43</f>
        <v>5.4089999999999998</v>
      </c>
      <c r="J6" s="13">
        <f>Transformed!P43</f>
        <v>2.3860000000000001</v>
      </c>
      <c r="K6" s="13">
        <f>Transformed!Q43</f>
        <v>0.58699999999999997</v>
      </c>
      <c r="L6" s="13">
        <f>Transformed!R43</f>
        <v>0.23699999999999999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ht="13.2">
      <c r="A7" s="56" t="s">
        <v>258</v>
      </c>
      <c r="B7" s="56" t="s">
        <v>3</v>
      </c>
      <c r="C7" s="13" t="s">
        <v>259</v>
      </c>
      <c r="D7" s="13" t="s">
        <v>252</v>
      </c>
      <c r="E7" s="13" t="s">
        <v>253</v>
      </c>
      <c r="F7" s="13" t="str">
        <f>Transformed!S3</f>
        <v>School expenditures include the amount spent on uniforms, stationery and books, textbooks, and donations to
the school.</v>
      </c>
      <c r="G7" s="13"/>
      <c r="H7" s="13"/>
      <c r="I7" s="13">
        <f>Transformed!T3</f>
        <v>19.170000000000002</v>
      </c>
      <c r="J7" s="13">
        <f>Transformed!U3</f>
        <v>32.729999999999997</v>
      </c>
      <c r="K7" s="13">
        <f>Transformed!V3</f>
        <v>6.88</v>
      </c>
      <c r="L7" s="13">
        <f>Transformed!W3</f>
        <v>3.06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ht="13.2">
      <c r="A8" s="56" t="s">
        <v>258</v>
      </c>
      <c r="B8" s="56" t="s">
        <v>3</v>
      </c>
      <c r="C8" s="13" t="s">
        <v>260</v>
      </c>
      <c r="D8" s="13" t="s">
        <v>261</v>
      </c>
      <c r="E8" s="13" t="s">
        <v>262</v>
      </c>
      <c r="F8" s="13" t="s">
        <v>164</v>
      </c>
      <c r="G8" s="13" t="s">
        <v>163</v>
      </c>
      <c r="H8" s="13" t="s">
        <v>162</v>
      </c>
      <c r="I8" s="13">
        <f>Transformed!T39</f>
        <v>0</v>
      </c>
      <c r="J8" s="13">
        <f>Transformed!U39</f>
        <v>1</v>
      </c>
      <c r="K8" s="13">
        <f>Transformed!V39</f>
        <v>-0.02</v>
      </c>
      <c r="L8" s="13">
        <f>Transformed!W39</f>
        <v>0.06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ht="13.2">
      <c r="A9" s="56" t="s">
        <v>258</v>
      </c>
      <c r="B9" s="56" t="s">
        <v>3</v>
      </c>
      <c r="C9" s="13" t="s">
        <v>263</v>
      </c>
      <c r="D9" s="13" t="s">
        <v>264</v>
      </c>
      <c r="E9" s="13" t="s">
        <v>170</v>
      </c>
      <c r="F9" s="13" t="s">
        <v>265</v>
      </c>
      <c r="G9" s="13" t="s">
        <v>172</v>
      </c>
      <c r="H9" s="13" t="s">
        <v>171</v>
      </c>
      <c r="I9" s="13">
        <f>Transformed!T42</f>
        <v>7.31</v>
      </c>
      <c r="J9" s="13">
        <f>Transformed!U42</f>
        <v>1.18</v>
      </c>
      <c r="K9" s="13">
        <f>Transformed!V42</f>
        <v>0.2</v>
      </c>
      <c r="L9" s="13">
        <f>Transformed!W42</f>
        <v>0.11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ht="13.2">
      <c r="A10" s="56" t="s">
        <v>258</v>
      </c>
      <c r="B10" s="56" t="s">
        <v>3</v>
      </c>
      <c r="C10" s="13" t="s">
        <v>266</v>
      </c>
      <c r="D10" s="60" t="s">
        <v>267</v>
      </c>
      <c r="E10" s="13" t="s">
        <v>268</v>
      </c>
      <c r="F10" s="13" t="str">
        <f>Transformed!S26</f>
        <v>Education expenditure total (6-20)</v>
      </c>
      <c r="G10" s="13"/>
      <c r="H10" s="13"/>
      <c r="I10" s="13">
        <f>Transformed!T26</f>
        <v>611.66666666666663</v>
      </c>
      <c r="J10" s="13">
        <f>Transformed!U26</f>
        <v>0</v>
      </c>
      <c r="K10" s="13">
        <f>Transformed!V26</f>
        <v>21.217187499999998</v>
      </c>
      <c r="L10" s="13">
        <f>Transformed!W26</f>
        <v>26.473697916666666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ht="13.2">
      <c r="A11" s="55"/>
      <c r="B11" s="27"/>
      <c r="C11" s="27"/>
      <c r="D11" s="27"/>
      <c r="E11" s="27"/>
      <c r="F11" s="28"/>
      <c r="G11" s="27"/>
      <c r="H11" s="27"/>
    </row>
    <row r="12" spans="1:36" ht="13.2">
      <c r="A12" s="55"/>
      <c r="B12" s="27"/>
      <c r="C12" s="27"/>
      <c r="D12" s="27"/>
      <c r="E12" s="27"/>
      <c r="F12" s="28"/>
      <c r="G12" s="27"/>
      <c r="H12" s="27"/>
    </row>
    <row r="13" spans="1:36" ht="13.2">
      <c r="A13" s="55"/>
      <c r="B13" s="27"/>
      <c r="C13" s="27"/>
      <c r="D13" s="27"/>
      <c r="E13" s="27"/>
      <c r="F13" s="28"/>
      <c r="G13" s="27"/>
      <c r="H13" s="27"/>
    </row>
    <row r="14" spans="1:36" ht="26.4">
      <c r="A14" s="55" t="s">
        <v>4</v>
      </c>
      <c r="B14" s="27"/>
      <c r="C14" s="27"/>
      <c r="D14" s="27" t="s">
        <v>267</v>
      </c>
      <c r="E14" s="27" t="s">
        <v>268</v>
      </c>
      <c r="F14" s="28" t="s">
        <v>126</v>
      </c>
      <c r="G14" s="27" t="s">
        <v>269</v>
      </c>
      <c r="H14" s="27" t="s">
        <v>270</v>
      </c>
      <c r="K14" s="27">
        <f>Transformed!AA23</f>
        <v>0.52565104166666665</v>
      </c>
      <c r="L14" s="27">
        <f>Transformed!AB23</f>
        <v>1.576953125</v>
      </c>
    </row>
    <row r="15" spans="1:36" ht="39.6">
      <c r="A15" s="55" t="s">
        <v>4</v>
      </c>
      <c r="B15" s="27"/>
      <c r="C15" s="27"/>
      <c r="D15" s="27" t="s">
        <v>267</v>
      </c>
      <c r="E15" s="27" t="s">
        <v>268</v>
      </c>
      <c r="F15" s="28" t="s">
        <v>133</v>
      </c>
      <c r="G15" s="27" t="s">
        <v>271</v>
      </c>
      <c r="H15" s="27" t="s">
        <v>270</v>
      </c>
      <c r="K15" s="27">
        <f>Transformed!AA24</f>
        <v>0.68812499999999999</v>
      </c>
      <c r="L15" s="27">
        <f>Transformed!AB24</f>
        <v>1.1851041666666666</v>
      </c>
    </row>
    <row r="16" spans="1:36" ht="52.8">
      <c r="A16" s="55" t="s">
        <v>4</v>
      </c>
      <c r="B16" s="27"/>
      <c r="C16" s="27"/>
      <c r="D16" s="27" t="s">
        <v>267</v>
      </c>
      <c r="E16" s="27" t="s">
        <v>268</v>
      </c>
      <c r="F16" s="28" t="s">
        <v>137</v>
      </c>
      <c r="G16" s="27" t="s">
        <v>271</v>
      </c>
      <c r="H16" s="27" t="s">
        <v>270</v>
      </c>
      <c r="K16" s="27">
        <f>Transformed!AA25</f>
        <v>-0.21981770833333333</v>
      </c>
      <c r="L16" s="27">
        <f>Transformed!AB25</f>
        <v>0.64989583333333334</v>
      </c>
    </row>
    <row r="17" spans="1:12" ht="39.6">
      <c r="A17" s="55" t="s">
        <v>4</v>
      </c>
      <c r="B17" s="27"/>
      <c r="C17" s="27"/>
      <c r="D17" s="27" t="s">
        <v>267</v>
      </c>
      <c r="E17" s="27" t="s">
        <v>268</v>
      </c>
      <c r="F17" s="28" t="s">
        <v>141</v>
      </c>
      <c r="G17" s="27" t="s">
        <v>271</v>
      </c>
      <c r="H17" s="27" t="s">
        <v>270</v>
      </c>
      <c r="K17" s="27">
        <f>Transformed!AA26</f>
        <v>-8.6015624999999998E-2</v>
      </c>
      <c r="L17" s="27">
        <f>Transformed!AB26</f>
        <v>0.15291666666666667</v>
      </c>
    </row>
    <row r="18" spans="1:12" ht="26.4">
      <c r="A18" s="55" t="s">
        <v>4</v>
      </c>
      <c r="B18" s="27"/>
      <c r="C18" s="27"/>
      <c r="D18" s="27" t="s">
        <v>272</v>
      </c>
      <c r="E18" s="27" t="s">
        <v>273</v>
      </c>
      <c r="F18" s="28" t="s">
        <v>126</v>
      </c>
      <c r="G18" s="27" t="s">
        <v>271</v>
      </c>
      <c r="H18" s="27" t="s">
        <v>270</v>
      </c>
      <c r="K18" s="27">
        <f>Transformed!AA27</f>
        <v>4.4059114583333336</v>
      </c>
      <c r="L18" s="27">
        <f>Transformed!AB27</f>
        <v>1.634296875</v>
      </c>
    </row>
    <row r="19" spans="1:12" ht="39.6">
      <c r="A19" s="55" t="s">
        <v>4</v>
      </c>
      <c r="B19" s="27"/>
      <c r="C19" s="27"/>
      <c r="D19" s="27" t="s">
        <v>272</v>
      </c>
      <c r="E19" s="27" t="s">
        <v>273</v>
      </c>
      <c r="F19" s="28" t="s">
        <v>133</v>
      </c>
      <c r="G19" s="27" t="s">
        <v>271</v>
      </c>
      <c r="H19" s="27" t="s">
        <v>270</v>
      </c>
      <c r="K19" s="27">
        <f>Transformed!AA28</f>
        <v>1.0226302083333334</v>
      </c>
      <c r="L19" s="27">
        <f>Transformed!AB28</f>
        <v>1.1564322916666665</v>
      </c>
    </row>
    <row r="20" spans="1:12" ht="52.8">
      <c r="A20" s="55" t="s">
        <v>4</v>
      </c>
      <c r="B20" s="27"/>
      <c r="C20" s="27"/>
      <c r="D20" s="27" t="s">
        <v>272</v>
      </c>
      <c r="E20" s="27" t="s">
        <v>273</v>
      </c>
      <c r="F20" s="28" t="s">
        <v>137</v>
      </c>
      <c r="G20" s="27" t="s">
        <v>271</v>
      </c>
      <c r="H20" s="27" t="s">
        <v>270</v>
      </c>
      <c r="K20" s="27">
        <f>Transformed!AA29</f>
        <v>3.3163802083333334</v>
      </c>
      <c r="L20" s="27">
        <f>Transformed!AB29</f>
        <v>0.72635416666666663</v>
      </c>
    </row>
    <row r="21" spans="1:12" ht="39.6">
      <c r="A21" s="55" t="s">
        <v>4</v>
      </c>
      <c r="B21" s="27"/>
      <c r="C21" s="27"/>
      <c r="D21" s="27" t="s">
        <v>272</v>
      </c>
      <c r="E21" s="27" t="s">
        <v>273</v>
      </c>
      <c r="F21" s="28" t="s">
        <v>141</v>
      </c>
      <c r="G21" s="27" t="s">
        <v>271</v>
      </c>
      <c r="H21" s="27" t="s">
        <v>270</v>
      </c>
      <c r="K21" s="27">
        <f>Transformed!AA30</f>
        <v>1.4144791666666665</v>
      </c>
      <c r="L21" s="27">
        <f>Transformed!AB30</f>
        <v>0.21026041666666667</v>
      </c>
    </row>
    <row r="22" spans="1:12" ht="13.2">
      <c r="A22" s="55" t="s">
        <v>4</v>
      </c>
      <c r="B22" s="27"/>
      <c r="C22" s="27"/>
      <c r="D22" s="27" t="s">
        <v>274</v>
      </c>
      <c r="E22" s="27" t="s">
        <v>275</v>
      </c>
      <c r="F22" s="27" t="s">
        <v>215</v>
      </c>
      <c r="G22" s="27" t="s">
        <v>93</v>
      </c>
      <c r="H22" s="27" t="s">
        <v>276</v>
      </c>
      <c r="K22" s="27">
        <f>Transformed!AA8</f>
        <v>7.4717955801104967</v>
      </c>
      <c r="L22" s="27">
        <f>Transformed!AB8</f>
        <v>1.6018232044198895</v>
      </c>
    </row>
    <row r="23" spans="1:12" ht="13.2">
      <c r="A23" s="55" t="s">
        <v>4</v>
      </c>
      <c r="B23" s="27"/>
      <c r="C23" s="27"/>
      <c r="D23" s="27" t="s">
        <v>274</v>
      </c>
      <c r="E23" s="27" t="s">
        <v>275</v>
      </c>
      <c r="F23" s="27" t="s">
        <v>217</v>
      </c>
      <c r="G23" s="61" t="s">
        <v>93</v>
      </c>
      <c r="H23" s="27" t="s">
        <v>276</v>
      </c>
      <c r="K23" s="27">
        <f>Transformed!AA9</f>
        <v>2.0479005524861877</v>
      </c>
      <c r="L23" s="27">
        <f>Transformed!AB9</f>
        <v>0.87187845303867395</v>
      </c>
    </row>
    <row r="24" spans="1:12" ht="13.2">
      <c r="A24" s="55" t="s">
        <v>4</v>
      </c>
      <c r="B24" s="27"/>
      <c r="C24" s="27"/>
      <c r="D24" s="27" t="s">
        <v>274</v>
      </c>
      <c r="E24" s="27" t="s">
        <v>275</v>
      </c>
      <c r="F24" s="27" t="s">
        <v>219</v>
      </c>
      <c r="G24" s="27" t="s">
        <v>93</v>
      </c>
      <c r="H24" s="27" t="s">
        <v>276</v>
      </c>
      <c r="K24" s="27">
        <f>Transformed!AA10</f>
        <v>4.0248342541436459</v>
      </c>
      <c r="L24" s="27">
        <f>Transformed!AB10</f>
        <v>0.96312154696132579</v>
      </c>
    </row>
    <row r="25" spans="1:12" ht="13.2">
      <c r="A25" s="55" t="s">
        <v>4</v>
      </c>
      <c r="B25" s="27"/>
      <c r="C25" s="27"/>
      <c r="D25" s="27" t="s">
        <v>274</v>
      </c>
      <c r="E25" s="27" t="s">
        <v>275</v>
      </c>
      <c r="F25" s="27" t="s">
        <v>220</v>
      </c>
      <c r="G25" s="61" t="s">
        <v>93</v>
      </c>
      <c r="H25" s="27" t="s">
        <v>276</v>
      </c>
      <c r="K25" s="27">
        <f>Transformed!AA11</f>
        <v>1.0543646408839777</v>
      </c>
      <c r="L25" s="27">
        <f>Transformed!AB11</f>
        <v>0.30414364640883973</v>
      </c>
    </row>
    <row r="26" spans="1:12" ht="13.2">
      <c r="A26" s="55" t="s">
        <v>4</v>
      </c>
      <c r="B26" s="27"/>
      <c r="C26" s="27"/>
      <c r="D26" s="27" t="s">
        <v>277</v>
      </c>
      <c r="E26" s="27" t="s">
        <v>278</v>
      </c>
      <c r="F26" s="27" t="s">
        <v>147</v>
      </c>
      <c r="G26" s="27" t="s">
        <v>279</v>
      </c>
      <c r="H26" s="27" t="s">
        <v>280</v>
      </c>
      <c r="K26" s="27">
        <f>Transformed!AA31</f>
        <v>-0.88003330353887643</v>
      </c>
      <c r="L26" s="27">
        <f>Transformed!AB31</f>
        <v>1.7920678181155301</v>
      </c>
    </row>
    <row r="27" spans="1:12" ht="13.2">
      <c r="A27" s="55" t="s">
        <v>4</v>
      </c>
      <c r="B27" s="27"/>
      <c r="C27" s="27"/>
      <c r="D27" s="27" t="s">
        <v>281</v>
      </c>
      <c r="E27" s="27" t="s">
        <v>278</v>
      </c>
      <c r="F27" s="27" t="s">
        <v>147</v>
      </c>
      <c r="G27" s="27" t="s">
        <v>279</v>
      </c>
      <c r="H27" s="27" t="s">
        <v>280</v>
      </c>
      <c r="K27" s="27">
        <f>Transformed!AA33</f>
        <v>-1.2306348068204076</v>
      </c>
      <c r="L27" s="27">
        <f>Transformed!AB33</f>
        <v>1.6965347910468713</v>
      </c>
    </row>
    <row r="28" spans="1:12" ht="13.2">
      <c r="A28" s="55" t="s">
        <v>4</v>
      </c>
      <c r="B28" s="27"/>
      <c r="C28" s="27"/>
      <c r="D28" s="27" t="s">
        <v>282</v>
      </c>
      <c r="E28" s="27" t="s">
        <v>278</v>
      </c>
      <c r="F28" s="27" t="s">
        <v>147</v>
      </c>
      <c r="G28" s="27" t="s">
        <v>154</v>
      </c>
      <c r="H28" s="27" t="s">
        <v>283</v>
      </c>
      <c r="K28" s="27">
        <f>Transformed!AA35</f>
        <v>0.57708563756995612</v>
      </c>
      <c r="L28" s="27">
        <f>Transformed!AB35</f>
        <v>4.3034771561526179</v>
      </c>
    </row>
    <row r="29" spans="1:12" ht="13.2">
      <c r="A29" s="55" t="s">
        <v>4</v>
      </c>
      <c r="B29" s="27"/>
      <c r="C29" s="27"/>
      <c r="D29" s="27" t="s">
        <v>282</v>
      </c>
      <c r="E29" s="27" t="s">
        <v>278</v>
      </c>
      <c r="F29" s="27" t="s">
        <v>147</v>
      </c>
      <c r="G29" s="27" t="s">
        <v>154</v>
      </c>
      <c r="H29" s="27" t="s">
        <v>283</v>
      </c>
      <c r="K29" s="27">
        <f>Transformed!AA37</f>
        <v>3.5846649237384796</v>
      </c>
      <c r="L29" s="27">
        <f>Transformed!AB37</f>
        <v>4.7380531790173741</v>
      </c>
    </row>
    <row r="30" spans="1:12" ht="13.2">
      <c r="A30" s="55" t="s">
        <v>5</v>
      </c>
      <c r="B30" s="27"/>
      <c r="C30" s="27"/>
      <c r="D30" s="27" t="s">
        <v>274</v>
      </c>
      <c r="E30" s="27" t="s">
        <v>275</v>
      </c>
      <c r="F30" s="27" t="s">
        <v>95</v>
      </c>
      <c r="G30" s="27" t="s">
        <v>93</v>
      </c>
      <c r="H30" s="27" t="s">
        <v>276</v>
      </c>
      <c r="K30" s="27">
        <f>Transformed!AF8</f>
        <v>7.6999999999999999E-2</v>
      </c>
      <c r="L30" s="27">
        <f>Transformed!AG8</f>
        <v>0.03</v>
      </c>
    </row>
    <row r="31" spans="1:12" ht="13.2">
      <c r="A31" s="55" t="s">
        <v>5</v>
      </c>
      <c r="B31" s="27"/>
      <c r="C31" s="27"/>
      <c r="D31" s="27" t="s">
        <v>274</v>
      </c>
      <c r="E31" s="27" t="s">
        <v>275</v>
      </c>
      <c r="F31" s="27" t="s">
        <v>284</v>
      </c>
      <c r="G31" s="61" t="s">
        <v>93</v>
      </c>
      <c r="H31" s="27" t="s">
        <v>276</v>
      </c>
      <c r="K31" s="27">
        <f>Transformed!AF9</f>
        <v>5.0999999999999997E-2</v>
      </c>
      <c r="L31" s="27">
        <f>Transformed!AG9</f>
        <v>0.03</v>
      </c>
    </row>
    <row r="32" spans="1:12" ht="13.2">
      <c r="A32" s="55" t="s">
        <v>5</v>
      </c>
      <c r="B32" s="27"/>
      <c r="C32" s="27"/>
      <c r="D32" s="27" t="s">
        <v>274</v>
      </c>
      <c r="E32" s="27" t="s">
        <v>275</v>
      </c>
      <c r="F32" s="27" t="s">
        <v>107</v>
      </c>
      <c r="G32" s="27" t="s">
        <v>93</v>
      </c>
      <c r="H32" s="27" t="s">
        <v>276</v>
      </c>
      <c r="K32" s="27">
        <f>Transformed!AF10</f>
        <v>4.1000000000000002E-2</v>
      </c>
      <c r="L32" s="27">
        <f>Transformed!AG10</f>
        <v>0.02</v>
      </c>
    </row>
    <row r="33" spans="1:36" ht="13.2">
      <c r="A33" s="55" t="s">
        <v>5</v>
      </c>
      <c r="B33" s="27"/>
      <c r="C33" s="27"/>
      <c r="D33" s="27" t="s">
        <v>274</v>
      </c>
      <c r="E33" s="27" t="s">
        <v>275</v>
      </c>
      <c r="F33" s="27" t="s">
        <v>111</v>
      </c>
      <c r="G33" s="61" t="s">
        <v>93</v>
      </c>
      <c r="H33" s="27" t="s">
        <v>276</v>
      </c>
      <c r="K33" s="27">
        <f>Transformed!AF11</f>
        <v>4.7E-2</v>
      </c>
      <c r="L33" s="27">
        <f>Transformed!AG11</f>
        <v>0.02</v>
      </c>
    </row>
    <row r="34" spans="1:36" ht="13.2">
      <c r="A34" s="55" t="s">
        <v>5</v>
      </c>
      <c r="B34" s="27"/>
      <c r="C34" s="27"/>
      <c r="D34" s="27" t="s">
        <v>274</v>
      </c>
      <c r="E34" s="27" t="s">
        <v>275</v>
      </c>
      <c r="F34" s="27" t="s">
        <v>285</v>
      </c>
      <c r="G34" s="61" t="s">
        <v>93</v>
      </c>
      <c r="H34" s="27" t="s">
        <v>276</v>
      </c>
      <c r="K34" s="27">
        <f>Transformed!AF12</f>
        <v>0.03</v>
      </c>
      <c r="L34" s="27">
        <f>Transformed!AG12</f>
        <v>0.02</v>
      </c>
    </row>
    <row r="35" spans="1:36" ht="13.2">
      <c r="A35" s="62" t="s">
        <v>6</v>
      </c>
      <c r="B35" s="20" t="s">
        <v>96</v>
      </c>
      <c r="C35" s="20" t="s">
        <v>286</v>
      </c>
      <c r="D35" s="20" t="s">
        <v>252</v>
      </c>
      <c r="E35" s="20" t="s">
        <v>253</v>
      </c>
      <c r="F35" s="21" t="s">
        <v>66</v>
      </c>
      <c r="G35" s="20" t="s">
        <v>59</v>
      </c>
      <c r="H35" s="20" t="s">
        <v>287</v>
      </c>
      <c r="I35" s="63">
        <f>Transformed!AI3</f>
        <v>2190.42</v>
      </c>
      <c r="J35" s="63">
        <f>Transformed!AJ3</f>
        <v>1974.69</v>
      </c>
      <c r="K35" s="63">
        <f>Transformed!AK3</f>
        <v>121.87</v>
      </c>
      <c r="L35" s="63">
        <f>Transformed!AL3</f>
        <v>129.31</v>
      </c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</row>
    <row r="36" spans="1:36" ht="13.2">
      <c r="A36" s="62"/>
      <c r="B36" s="20" t="s">
        <v>250</v>
      </c>
      <c r="C36" s="20" t="s">
        <v>288</v>
      </c>
      <c r="D36" s="20" t="s">
        <v>289</v>
      </c>
      <c r="E36" s="20" t="s">
        <v>290</v>
      </c>
      <c r="F36" s="21" t="s">
        <v>75</v>
      </c>
      <c r="G36" s="20" t="s">
        <v>59</v>
      </c>
      <c r="H36" s="20" t="s">
        <v>287</v>
      </c>
      <c r="I36" s="63">
        <f>Transformed!AI4</f>
        <v>106.02</v>
      </c>
      <c r="J36" s="63">
        <f>Transformed!AJ4</f>
        <v>126.9</v>
      </c>
      <c r="K36" s="63">
        <f>Transformed!AK4</f>
        <v>21.27</v>
      </c>
      <c r="L36" s="63">
        <f>Transformed!AL4</f>
        <v>10.77</v>
      </c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</row>
    <row r="37" spans="1:36" ht="13.2">
      <c r="A37" s="62" t="s">
        <v>6</v>
      </c>
      <c r="B37" s="20" t="s">
        <v>291</v>
      </c>
      <c r="C37" s="20" t="s">
        <v>292</v>
      </c>
      <c r="D37" s="20" t="s">
        <v>252</v>
      </c>
      <c r="E37" s="20" t="s">
        <v>253</v>
      </c>
      <c r="F37" s="21" t="s">
        <v>82</v>
      </c>
      <c r="G37" s="20" t="s">
        <v>59</v>
      </c>
      <c r="H37" s="20" t="s">
        <v>287</v>
      </c>
      <c r="I37" s="63">
        <f>Transformed!AI5</f>
        <v>70.55</v>
      </c>
      <c r="J37" s="63">
        <f>Transformed!AJ5</f>
        <v>127.39</v>
      </c>
      <c r="K37" s="63">
        <f>Transformed!AK5</f>
        <v>20.71</v>
      </c>
      <c r="L37" s="63">
        <f>Transformed!AL5</f>
        <v>9.9700000000000006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</row>
    <row r="38" spans="1:36" ht="13.2">
      <c r="A38" s="62"/>
      <c r="B38" s="20" t="s">
        <v>250</v>
      </c>
      <c r="C38" s="20" t="s">
        <v>293</v>
      </c>
      <c r="D38" s="20" t="s">
        <v>294</v>
      </c>
      <c r="E38" s="20" t="s">
        <v>295</v>
      </c>
      <c r="F38" s="21" t="s">
        <v>86</v>
      </c>
      <c r="G38" s="20" t="s">
        <v>59</v>
      </c>
      <c r="H38" s="20" t="s">
        <v>287</v>
      </c>
      <c r="I38" s="63">
        <f>Transformed!AI6</f>
        <v>2018.22</v>
      </c>
      <c r="J38" s="63">
        <f>Transformed!AJ6</f>
        <v>1921.09</v>
      </c>
      <c r="K38" s="63">
        <f>Transformed!AK6</f>
        <v>112.75</v>
      </c>
      <c r="L38" s="63">
        <f>Transformed!AL6</f>
        <v>122.97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</row>
    <row r="39" spans="1:36" ht="13.2">
      <c r="A39" s="62" t="s">
        <v>6</v>
      </c>
      <c r="B39" s="20" t="s">
        <v>296</v>
      </c>
      <c r="C39" s="20" t="s">
        <v>297</v>
      </c>
      <c r="D39" s="20" t="s">
        <v>252</v>
      </c>
      <c r="E39" s="20" t="s">
        <v>253</v>
      </c>
      <c r="F39" s="21" t="s">
        <v>298</v>
      </c>
      <c r="G39" s="20"/>
      <c r="H39" s="20"/>
      <c r="I39" s="63">
        <f>Transformed!AI7</f>
        <v>2116.1999999999998</v>
      </c>
      <c r="J39" s="63">
        <f>Transformed!AJ7</f>
        <v>1973.8530000000001</v>
      </c>
      <c r="K39" s="63">
        <f>Transformed!AK7</f>
        <v>147.55199999999999</v>
      </c>
      <c r="L39" s="63">
        <f>Transformed!AL7</f>
        <v>127.76949999999999</v>
      </c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</row>
    <row r="40" spans="1:36" ht="13.2">
      <c r="A40" s="62" t="s">
        <v>6</v>
      </c>
      <c r="B40" s="20"/>
      <c r="C40" s="20" t="s">
        <v>299</v>
      </c>
      <c r="D40" s="20" t="s">
        <v>267</v>
      </c>
      <c r="E40" s="20" t="s">
        <v>268</v>
      </c>
      <c r="F40" s="21" t="s">
        <v>127</v>
      </c>
      <c r="G40" s="20" t="s">
        <v>271</v>
      </c>
      <c r="H40" s="20" t="s">
        <v>270</v>
      </c>
      <c r="I40" s="20">
        <f>Transformed!AI23</f>
        <v>1360.9583333333333</v>
      </c>
      <c r="J40" s="20">
        <f>Transformed!AJ23</f>
        <v>0</v>
      </c>
      <c r="K40" s="20">
        <f>Transformed!AK23</f>
        <v>88.8828125</v>
      </c>
      <c r="L40" s="20">
        <f>Transformed!AL23</f>
        <v>43.963541666666664</v>
      </c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</row>
    <row r="41" spans="1:36" ht="13.2">
      <c r="A41" s="62" t="s">
        <v>6</v>
      </c>
      <c r="B41" s="20" t="s">
        <v>96</v>
      </c>
      <c r="C41" s="20" t="s">
        <v>300</v>
      </c>
      <c r="D41" s="20" t="s">
        <v>267</v>
      </c>
      <c r="E41" s="20" t="s">
        <v>268</v>
      </c>
      <c r="F41" s="21" t="s">
        <v>134</v>
      </c>
      <c r="G41" s="20" t="s">
        <v>271</v>
      </c>
      <c r="H41" s="20" t="s">
        <v>270</v>
      </c>
      <c r="I41" s="20">
        <f>Transformed!AI24</f>
        <v>1461.3098958333333</v>
      </c>
      <c r="J41" s="20">
        <f>Transformed!AJ24</f>
        <v>0</v>
      </c>
      <c r="K41" s="20">
        <f>Transformed!AK24</f>
        <v>93.661458333333329</v>
      </c>
      <c r="L41" s="20">
        <f>Transformed!AL24</f>
        <v>43.963541666666664</v>
      </c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</row>
    <row r="42" spans="1:36" ht="13.2">
      <c r="A42" s="62" t="s">
        <v>6</v>
      </c>
      <c r="B42" s="20" t="s">
        <v>291</v>
      </c>
      <c r="C42" s="20" t="s">
        <v>301</v>
      </c>
      <c r="D42" s="20" t="s">
        <v>267</v>
      </c>
      <c r="E42" s="20" t="s">
        <v>268</v>
      </c>
      <c r="F42" s="21" t="s">
        <v>138</v>
      </c>
      <c r="G42" s="20" t="s">
        <v>271</v>
      </c>
      <c r="H42" s="20" t="s">
        <v>270</v>
      </c>
      <c r="I42" s="20">
        <f>Transformed!AI25</f>
        <v>731.1328125</v>
      </c>
      <c r="J42" s="20">
        <f>Transformed!AJ25</f>
        <v>0</v>
      </c>
      <c r="K42" s="20">
        <f>Transformed!AK25</f>
        <v>41.096354166666664</v>
      </c>
      <c r="L42" s="20">
        <f>Transformed!AL25</f>
        <v>23.893229166666664</v>
      </c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</row>
    <row r="43" spans="1:36" ht="26.4">
      <c r="A43" s="62" t="s">
        <v>6</v>
      </c>
      <c r="B43" s="20" t="s">
        <v>296</v>
      </c>
      <c r="C43" s="20" t="s">
        <v>302</v>
      </c>
      <c r="D43" s="20" t="s">
        <v>267</v>
      </c>
      <c r="E43" s="20" t="s">
        <v>268</v>
      </c>
      <c r="F43" s="21" t="s">
        <v>142</v>
      </c>
      <c r="G43" s="20" t="s">
        <v>271</v>
      </c>
      <c r="H43" s="20" t="s">
        <v>270</v>
      </c>
      <c r="I43" s="20">
        <f>Transformed!AI26</f>
        <v>743.55729166666663</v>
      </c>
      <c r="J43" s="20">
        <f>Transformed!AJ26</f>
        <v>0</v>
      </c>
      <c r="K43" s="20">
        <f>Transformed!AK26</f>
        <v>32.494791666666664</v>
      </c>
      <c r="L43" s="20">
        <f>Transformed!AL26</f>
        <v>41.096354166666664</v>
      </c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</row>
    <row r="44" spans="1:36" ht="13.2">
      <c r="A44" s="62" t="s">
        <v>6</v>
      </c>
      <c r="B44" s="20"/>
      <c r="C44" s="20" t="s">
        <v>303</v>
      </c>
      <c r="D44" s="20" t="s">
        <v>272</v>
      </c>
      <c r="E44" s="20" t="s">
        <v>273</v>
      </c>
      <c r="F44" s="21" t="s">
        <v>127</v>
      </c>
      <c r="G44" s="20" t="s">
        <v>271</v>
      </c>
      <c r="H44" s="20" t="s">
        <v>270</v>
      </c>
      <c r="I44" s="20">
        <f>Transformed!AI27</f>
        <v>1360.9583333333333</v>
      </c>
      <c r="J44" s="20">
        <f>Transformed!AJ27</f>
        <v>0</v>
      </c>
      <c r="K44" s="20">
        <f>Transformed!AK27</f>
        <v>397.58333333333331</v>
      </c>
      <c r="L44" s="20">
        <f>Transformed!AL27</f>
        <v>47.786458333333329</v>
      </c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</row>
    <row r="45" spans="1:36" ht="13.2">
      <c r="A45" s="62"/>
      <c r="B45" s="20" t="s">
        <v>250</v>
      </c>
      <c r="C45" s="20" t="s">
        <v>304</v>
      </c>
      <c r="D45" s="20" t="s">
        <v>272</v>
      </c>
      <c r="E45" s="20" t="s">
        <v>273</v>
      </c>
      <c r="F45" s="21" t="s">
        <v>134</v>
      </c>
      <c r="G45" s="20" t="s">
        <v>271</v>
      </c>
      <c r="H45" s="20" t="s">
        <v>270</v>
      </c>
      <c r="I45" s="20">
        <f>Transformed!AI28</f>
        <v>1461.3098958333333</v>
      </c>
      <c r="J45" s="20">
        <f>Transformed!AJ28</f>
        <v>0</v>
      </c>
      <c r="K45" s="20">
        <f>Transformed!AK28</f>
        <v>388.02604166666663</v>
      </c>
      <c r="L45" s="20">
        <f>Transformed!AL28</f>
        <v>47.786458333333329</v>
      </c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</row>
    <row r="46" spans="1:36" ht="13.2">
      <c r="A46" s="62"/>
      <c r="B46" s="20" t="s">
        <v>250</v>
      </c>
      <c r="C46" s="20" t="s">
        <v>305</v>
      </c>
      <c r="D46" s="20" t="s">
        <v>272</v>
      </c>
      <c r="E46" s="20" t="s">
        <v>273</v>
      </c>
      <c r="F46" s="21" t="s">
        <v>138</v>
      </c>
      <c r="G46" s="20" t="s">
        <v>271</v>
      </c>
      <c r="H46" s="20" t="s">
        <v>270</v>
      </c>
      <c r="I46" s="20">
        <f>Transformed!AI29</f>
        <v>731.1328125</v>
      </c>
      <c r="J46" s="20">
        <f>Transformed!AJ29</f>
        <v>0</v>
      </c>
      <c r="K46" s="20">
        <f>Transformed!AK29</f>
        <v>225.55208333333331</v>
      </c>
      <c r="L46" s="20">
        <f>Transformed!AL29</f>
        <v>29.627604166666664</v>
      </c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</row>
    <row r="47" spans="1:36" ht="26.4">
      <c r="A47" s="62"/>
      <c r="B47" s="20" t="s">
        <v>250</v>
      </c>
      <c r="C47" s="20" t="s">
        <v>306</v>
      </c>
      <c r="D47" s="20" t="s">
        <v>272</v>
      </c>
      <c r="E47" s="20" t="s">
        <v>273</v>
      </c>
      <c r="F47" s="21" t="s">
        <v>142</v>
      </c>
      <c r="G47" s="20" t="s">
        <v>271</v>
      </c>
      <c r="H47" s="20" t="s">
        <v>270</v>
      </c>
      <c r="I47" s="20">
        <f>Transformed!AI30</f>
        <v>743.55729166666663</v>
      </c>
      <c r="J47" s="20">
        <f>Transformed!AJ30</f>
        <v>0</v>
      </c>
      <c r="K47" s="20">
        <f>Transformed!AK30</f>
        <v>204.52604166666666</v>
      </c>
      <c r="L47" s="20">
        <f>Transformed!AL30</f>
        <v>38.229166666666664</v>
      </c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</row>
    <row r="48" spans="1:36" ht="13.2">
      <c r="A48" s="62" t="s">
        <v>6</v>
      </c>
      <c r="B48" s="20" t="s">
        <v>96</v>
      </c>
      <c r="C48" s="20" t="s">
        <v>307</v>
      </c>
      <c r="D48" s="20" t="s">
        <v>274</v>
      </c>
      <c r="E48" s="20" t="s">
        <v>275</v>
      </c>
      <c r="F48" s="20" t="s">
        <v>96</v>
      </c>
      <c r="G48" s="20" t="s">
        <v>93</v>
      </c>
      <c r="H48" s="20" t="s">
        <v>276</v>
      </c>
      <c r="I48" s="20">
        <f>Transformed!AI8</f>
        <v>1601.8232044198894</v>
      </c>
      <c r="J48" s="20">
        <f>Transformed!AJ8</f>
        <v>0</v>
      </c>
      <c r="K48" s="20">
        <f>Transformed!AK8</f>
        <v>1091.8756906077347</v>
      </c>
      <c r="L48" s="20">
        <f>Transformed!AL8</f>
        <v>110.50552486187844</v>
      </c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</row>
    <row r="49" spans="1:36" ht="13.2">
      <c r="A49" s="62" t="s">
        <v>6</v>
      </c>
      <c r="B49" s="20" t="s">
        <v>296</v>
      </c>
      <c r="C49" s="20" t="s">
        <v>308</v>
      </c>
      <c r="D49" s="20" t="s">
        <v>274</v>
      </c>
      <c r="E49" s="20" t="s">
        <v>275</v>
      </c>
      <c r="F49" s="20" t="s">
        <v>104</v>
      </c>
      <c r="G49" s="64" t="s">
        <v>93</v>
      </c>
      <c r="H49" s="20" t="s">
        <v>276</v>
      </c>
      <c r="I49" s="20">
        <f>Transformed!AI9</f>
        <v>1191.2292817679556</v>
      </c>
      <c r="J49" s="20">
        <f>Transformed!AJ9</f>
        <v>0</v>
      </c>
      <c r="K49" s="20">
        <f>Transformed!AK9</f>
        <v>862.75414364640881</v>
      </c>
      <c r="L49" s="20">
        <f>Transformed!AL9</f>
        <v>88.607182320441993</v>
      </c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</row>
    <row r="50" spans="1:36" ht="13.2">
      <c r="A50" s="62" t="s">
        <v>6</v>
      </c>
      <c r="B50" s="20" t="s">
        <v>291</v>
      </c>
      <c r="C50" s="20" t="s">
        <v>309</v>
      </c>
      <c r="D50" s="20" t="s">
        <v>274</v>
      </c>
      <c r="E50" s="20" t="s">
        <v>275</v>
      </c>
      <c r="F50" s="20" t="s">
        <v>108</v>
      </c>
      <c r="G50" s="20" t="s">
        <v>93</v>
      </c>
      <c r="H50" s="20" t="s">
        <v>276</v>
      </c>
      <c r="I50" s="20">
        <f>Transformed!AI10</f>
        <v>179.44475138121544</v>
      </c>
      <c r="J50" s="20">
        <f>Transformed!AJ10</f>
        <v>0</v>
      </c>
      <c r="K50" s="20">
        <f>Transformed!AK10</f>
        <v>63.768784530386732</v>
      </c>
      <c r="L50" s="20">
        <f>Transformed!AL10</f>
        <v>16.018232044198893</v>
      </c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</row>
    <row r="51" spans="1:36" ht="13.2">
      <c r="A51" s="62"/>
      <c r="B51" s="20" t="s">
        <v>250</v>
      </c>
      <c r="C51" s="20" t="s">
        <v>310</v>
      </c>
      <c r="D51" s="20" t="s">
        <v>311</v>
      </c>
      <c r="E51" s="20" t="s">
        <v>312</v>
      </c>
      <c r="F51" s="20" t="s">
        <v>96</v>
      </c>
      <c r="G51" s="20" t="s">
        <v>93</v>
      </c>
      <c r="H51" s="20" t="s">
        <v>276</v>
      </c>
      <c r="I51" s="20">
        <f>Transformed!AI13</f>
        <v>2331.7679558011046</v>
      </c>
      <c r="J51" s="20">
        <f>Transformed!AJ13</f>
        <v>0</v>
      </c>
      <c r="K51" s="20">
        <f>Transformed!AK13</f>
        <v>284.88121546961321</v>
      </c>
      <c r="L51" s="20">
        <f>Transformed!AL13</f>
        <v>48.156077348066297</v>
      </c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</row>
    <row r="52" spans="1:36" ht="13.2">
      <c r="A52" s="62"/>
      <c r="B52" s="20" t="s">
        <v>250</v>
      </c>
      <c r="C52" s="20" t="s">
        <v>313</v>
      </c>
      <c r="D52" s="20" t="s">
        <v>311</v>
      </c>
      <c r="E52" s="20" t="s">
        <v>312</v>
      </c>
      <c r="F52" s="20" t="s">
        <v>104</v>
      </c>
      <c r="G52" s="64" t="s">
        <v>93</v>
      </c>
      <c r="H52" s="20" t="s">
        <v>276</v>
      </c>
      <c r="I52" s="20">
        <f>Transformed!AI14</f>
        <v>1597.7679558011048</v>
      </c>
      <c r="J52" s="20">
        <f>Transformed!AJ14</f>
        <v>0</v>
      </c>
      <c r="K52" s="20">
        <f>Transformed!AK14</f>
        <v>217.96961325966848</v>
      </c>
      <c r="L52" s="20">
        <f>Transformed!AL14</f>
        <v>36.801381215469604</v>
      </c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</row>
    <row r="53" spans="1:36" ht="13.2">
      <c r="A53" s="62"/>
      <c r="B53" s="20" t="s">
        <v>250</v>
      </c>
      <c r="C53" s="20" t="s">
        <v>314</v>
      </c>
      <c r="D53" s="20" t="s">
        <v>311</v>
      </c>
      <c r="E53" s="20" t="s">
        <v>312</v>
      </c>
      <c r="F53" s="20" t="s">
        <v>108</v>
      </c>
      <c r="G53" s="20" t="s">
        <v>93</v>
      </c>
      <c r="H53" s="20" t="s">
        <v>276</v>
      </c>
      <c r="I53" s="20">
        <f>Transformed!AI15</f>
        <v>642.75690607734805</v>
      </c>
      <c r="J53" s="20">
        <f>Transformed!AJ15</f>
        <v>0</v>
      </c>
      <c r="K53" s="20">
        <f>Transformed!AK15</f>
        <v>16.018232044198893</v>
      </c>
      <c r="L53" s="20">
        <f>Transformed!AL15</f>
        <v>14.193370165745854</v>
      </c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</row>
    <row r="54" spans="1:36" ht="13.2">
      <c r="A54" s="62"/>
      <c r="B54" s="20" t="s">
        <v>250</v>
      </c>
      <c r="C54" s="20" t="s">
        <v>315</v>
      </c>
      <c r="D54" s="20" t="s">
        <v>316</v>
      </c>
      <c r="E54" s="20" t="s">
        <v>317</v>
      </c>
      <c r="F54" s="20" t="s">
        <v>96</v>
      </c>
      <c r="G54" s="64" t="s">
        <v>93</v>
      </c>
      <c r="H54" s="20" t="s">
        <v>318</v>
      </c>
      <c r="I54" s="20">
        <f>Transformed!AI18</f>
        <v>2654.1602209944749</v>
      </c>
      <c r="J54" s="20">
        <f>Transformed!AJ18</f>
        <v>0</v>
      </c>
      <c r="K54" s="20">
        <f>Transformed!AK18</f>
        <v>532.25138121546956</v>
      </c>
      <c r="L54" s="20">
        <f>Transformed!AL18</f>
        <v>134.83701657458562</v>
      </c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</row>
    <row r="55" spans="1:36" ht="13.2">
      <c r="A55" s="62"/>
      <c r="B55" s="20" t="s">
        <v>250</v>
      </c>
      <c r="C55" s="20" t="s">
        <v>319</v>
      </c>
      <c r="D55" s="20" t="s">
        <v>316</v>
      </c>
      <c r="E55" s="20" t="s">
        <v>317</v>
      </c>
      <c r="F55" s="20" t="s">
        <v>104</v>
      </c>
      <c r="G55" s="20" t="s">
        <v>93</v>
      </c>
      <c r="H55" s="20" t="s">
        <v>318</v>
      </c>
      <c r="I55" s="20">
        <f>Transformed!AI19</f>
        <v>2223.2900552486185</v>
      </c>
      <c r="J55" s="20">
        <f>Transformed!AJ19</f>
        <v>0</v>
      </c>
      <c r="K55" s="20">
        <f>Transformed!AK19</f>
        <v>454.18784530386733</v>
      </c>
      <c r="L55" s="20">
        <f>Transformed!AL19</f>
        <v>123.68508287292816</v>
      </c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</row>
    <row r="56" spans="1:36" ht="13.2">
      <c r="A56" s="62"/>
      <c r="B56" s="20" t="s">
        <v>250</v>
      </c>
      <c r="C56" s="20" t="s">
        <v>320</v>
      </c>
      <c r="D56" s="20" t="s">
        <v>316</v>
      </c>
      <c r="E56" s="20" t="s">
        <v>317</v>
      </c>
      <c r="F56" s="20" t="s">
        <v>108</v>
      </c>
      <c r="G56" s="64" t="s">
        <v>93</v>
      </c>
      <c r="H56" s="20" t="s">
        <v>318</v>
      </c>
      <c r="I56" s="20">
        <f>Transformed!AI20</f>
        <v>429.8563535911602</v>
      </c>
      <c r="J56" s="20">
        <f>Transformed!AJ20</f>
        <v>0</v>
      </c>
      <c r="K56" s="20">
        <f>Transformed!AK20</f>
        <v>85.261602209944741</v>
      </c>
      <c r="L56" s="20">
        <f>Transformed!AL20</f>
        <v>39.944198895027618</v>
      </c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</row>
    <row r="57" spans="1:36" ht="13.2">
      <c r="A57" s="62" t="s">
        <v>6</v>
      </c>
      <c r="B57" s="20" t="s">
        <v>291</v>
      </c>
      <c r="C57" s="20" t="s">
        <v>321</v>
      </c>
      <c r="D57" s="20" t="s">
        <v>277</v>
      </c>
      <c r="E57" s="20" t="s">
        <v>278</v>
      </c>
      <c r="F57" s="20" t="s">
        <v>148</v>
      </c>
      <c r="G57" s="20" t="s">
        <v>279</v>
      </c>
      <c r="H57" s="20" t="s">
        <v>280</v>
      </c>
      <c r="I57" s="20">
        <f>Transformed!AI31</f>
        <v>4.2354544020587637E-2</v>
      </c>
      <c r="J57" s="20">
        <f>Transformed!AJ31</f>
        <v>0</v>
      </c>
      <c r="K57" s="20">
        <f>Transformed!AK31</f>
        <v>6.7296664388267008E-2</v>
      </c>
      <c r="L57" s="20">
        <f>Transformed!AL31</f>
        <v>4.5178180288626808E-2</v>
      </c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</row>
    <row r="58" spans="1:36" ht="13.2">
      <c r="A58" s="62"/>
      <c r="B58" s="20" t="s">
        <v>250</v>
      </c>
      <c r="C58" s="20" t="s">
        <v>322</v>
      </c>
      <c r="D58" s="20" t="s">
        <v>277</v>
      </c>
      <c r="E58" s="20" t="s">
        <v>278</v>
      </c>
      <c r="F58" s="20" t="s">
        <v>152</v>
      </c>
      <c r="G58" s="20" t="s">
        <v>279</v>
      </c>
      <c r="H58" s="20" t="s">
        <v>280</v>
      </c>
      <c r="I58" s="20">
        <f>Transformed!AI32</f>
        <v>12.292700492908551</v>
      </c>
      <c r="J58" s="20">
        <f>Transformed!AJ32</f>
        <v>0</v>
      </c>
      <c r="K58" s="20">
        <f>Transformed!AK32</f>
        <v>3.1116000000000001</v>
      </c>
      <c r="L58" s="20">
        <f>Transformed!AL32</f>
        <v>13.430999999999999</v>
      </c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</row>
    <row r="59" spans="1:36" ht="13.2">
      <c r="A59" s="62"/>
      <c r="B59" s="20" t="s">
        <v>250</v>
      </c>
      <c r="C59" s="20" t="s">
        <v>323</v>
      </c>
      <c r="D59" s="20" t="s">
        <v>281</v>
      </c>
      <c r="E59" s="20" t="s">
        <v>324</v>
      </c>
      <c r="F59" s="20" t="s">
        <v>148</v>
      </c>
      <c r="G59" s="20" t="s">
        <v>279</v>
      </c>
      <c r="H59" s="20" t="s">
        <v>280</v>
      </c>
      <c r="I59" s="20">
        <f>Transformed!AI33</f>
        <v>4.2354544020587637E-2</v>
      </c>
      <c r="J59" s="20">
        <f>Transformed!AJ33</f>
        <v>0</v>
      </c>
      <c r="K59" s="20">
        <f>Transformed!AK33</f>
        <v>-0.111</v>
      </c>
      <c r="L59" s="20">
        <f>Transformed!AL33</f>
        <v>9.7000000000000003E-2</v>
      </c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</row>
    <row r="60" spans="1:36" ht="20.25" customHeight="1">
      <c r="A60" s="62"/>
      <c r="B60" s="20" t="s">
        <v>250</v>
      </c>
      <c r="C60" s="20" t="s">
        <v>325</v>
      </c>
      <c r="D60" s="20" t="s">
        <v>281</v>
      </c>
      <c r="E60" s="20" t="s">
        <v>324</v>
      </c>
      <c r="F60" s="20" t="s">
        <v>152</v>
      </c>
      <c r="G60" s="20" t="s">
        <v>279</v>
      </c>
      <c r="H60" s="20" t="s">
        <v>280</v>
      </c>
      <c r="I60" s="20">
        <f>Transformed!AI34</f>
        <v>12.292700492908551</v>
      </c>
      <c r="J60" s="20">
        <f>Transformed!AJ34</f>
        <v>0</v>
      </c>
      <c r="K60" s="20">
        <f>Transformed!AK34</f>
        <v>9.1255218122579418</v>
      </c>
      <c r="L60" s="20">
        <f>Transformed!AL34</f>
        <v>7.1889779384277412</v>
      </c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</row>
    <row r="61" spans="1:36" ht="26.4">
      <c r="A61" s="55" t="s">
        <v>7</v>
      </c>
      <c r="B61" s="27" t="s">
        <v>326</v>
      </c>
      <c r="C61" s="27" t="s">
        <v>327</v>
      </c>
      <c r="D61" s="27" t="s">
        <v>252</v>
      </c>
      <c r="E61" s="27" t="s">
        <v>253</v>
      </c>
      <c r="F61" s="28" t="s">
        <v>67</v>
      </c>
      <c r="G61" s="27" t="s">
        <v>59</v>
      </c>
      <c r="H61" s="27" t="s">
        <v>287</v>
      </c>
      <c r="I61" s="27">
        <f>Transformed!AN3</f>
        <v>1468.82</v>
      </c>
      <c r="J61" s="27">
        <f>Transformed!AO3</f>
        <v>1273.97</v>
      </c>
      <c r="K61" s="27">
        <f>Transformed!AP3</f>
        <v>160.47999999999999</v>
      </c>
      <c r="L61" s="27">
        <f>Transformed!AQ3</f>
        <v>94.9</v>
      </c>
    </row>
    <row r="62" spans="1:36" ht="13.2">
      <c r="A62" s="55" t="s">
        <v>7</v>
      </c>
      <c r="B62" s="27" t="s">
        <v>328</v>
      </c>
      <c r="C62" s="27" t="s">
        <v>329</v>
      </c>
      <c r="D62" s="27" t="s">
        <v>252</v>
      </c>
      <c r="E62" s="27" t="s">
        <v>253</v>
      </c>
      <c r="F62" s="28" t="s">
        <v>76</v>
      </c>
      <c r="G62" s="27" t="s">
        <v>59</v>
      </c>
      <c r="H62" s="27" t="s">
        <v>287</v>
      </c>
      <c r="I62" s="27">
        <f>Transformed!AN4</f>
        <v>740.53</v>
      </c>
      <c r="J62" s="27">
        <f>Transformed!AO4</f>
        <v>1002.83</v>
      </c>
      <c r="K62" s="27">
        <f>Transformed!AP4</f>
        <v>95.7</v>
      </c>
      <c r="L62" s="27">
        <f>Transformed!AQ4</f>
        <v>71.739999999999995</v>
      </c>
    </row>
    <row r="63" spans="1:36" ht="13.2">
      <c r="A63" s="55" t="s">
        <v>7</v>
      </c>
      <c r="B63" s="27" t="s">
        <v>330</v>
      </c>
      <c r="C63" s="27" t="s">
        <v>331</v>
      </c>
      <c r="D63" s="27" t="s">
        <v>252</v>
      </c>
      <c r="E63" s="27" t="s">
        <v>253</v>
      </c>
      <c r="F63" s="28" t="s">
        <v>83</v>
      </c>
      <c r="G63" s="27" t="s">
        <v>59</v>
      </c>
      <c r="H63" s="27" t="s">
        <v>287</v>
      </c>
      <c r="I63" s="27">
        <f>Transformed!AN5</f>
        <v>383.7</v>
      </c>
      <c r="J63" s="27">
        <f>Transformed!AO5</f>
        <v>300.60000000000002</v>
      </c>
      <c r="K63" s="27">
        <f>Transformed!AP5</f>
        <v>0.77</v>
      </c>
      <c r="L63" s="27">
        <f>Transformed!AQ5</f>
        <v>23.97</v>
      </c>
    </row>
    <row r="64" spans="1:36" ht="13.2">
      <c r="A64" s="55" t="s">
        <v>7</v>
      </c>
      <c r="B64" s="27" t="s">
        <v>332</v>
      </c>
      <c r="C64" s="27" t="s">
        <v>333</v>
      </c>
      <c r="D64" s="27" t="s">
        <v>252</v>
      </c>
      <c r="E64" s="27" t="s">
        <v>253</v>
      </c>
      <c r="F64" s="28" t="s">
        <v>87</v>
      </c>
      <c r="G64" s="27" t="s">
        <v>59</v>
      </c>
      <c r="H64" s="27" t="s">
        <v>287</v>
      </c>
      <c r="I64" s="27">
        <f>Transformed!AN6</f>
        <v>25.86</v>
      </c>
      <c r="J64" s="27">
        <f>Transformed!AO6</f>
        <v>111.32</v>
      </c>
      <c r="K64" s="27">
        <f>Transformed!AP6</f>
        <v>-9.14</v>
      </c>
      <c r="L64" s="27">
        <f>Transformed!AQ6</f>
        <v>9.07</v>
      </c>
    </row>
    <row r="65" spans="1:12" ht="13.2">
      <c r="A65" s="55" t="s">
        <v>7</v>
      </c>
      <c r="B65" s="27" t="s">
        <v>334</v>
      </c>
      <c r="C65" s="27" t="s">
        <v>335</v>
      </c>
      <c r="D65" s="27" t="s">
        <v>252</v>
      </c>
      <c r="E65" s="27" t="s">
        <v>253</v>
      </c>
      <c r="F65" s="28" t="s">
        <v>90</v>
      </c>
      <c r="G65" s="27" t="s">
        <v>59</v>
      </c>
      <c r="H65" s="27" t="s">
        <v>287</v>
      </c>
      <c r="I65" s="27">
        <f>Transformed!AN7</f>
        <v>159.94</v>
      </c>
      <c r="J65" s="27">
        <f>Transformed!AO7</f>
        <v>353.37</v>
      </c>
      <c r="K65" s="27">
        <f>Transformed!AP7</f>
        <v>6.41</v>
      </c>
      <c r="L65" s="27">
        <f>Transformed!AQ7</f>
        <v>31.79</v>
      </c>
    </row>
    <row r="66" spans="1:12" ht="13.2">
      <c r="A66" s="55" t="s">
        <v>7</v>
      </c>
      <c r="B66" s="27"/>
      <c r="C66" s="27" t="s">
        <v>336</v>
      </c>
      <c r="D66" s="27" t="s">
        <v>267</v>
      </c>
      <c r="E66" s="27" t="s">
        <v>268</v>
      </c>
      <c r="F66" s="28" t="s">
        <v>128</v>
      </c>
      <c r="G66" s="27" t="s">
        <v>271</v>
      </c>
      <c r="H66" s="27" t="s">
        <v>270</v>
      </c>
      <c r="I66" s="27">
        <f>Transformed!AN23</f>
        <v>21.886197916666664</v>
      </c>
      <c r="J66" s="27">
        <f>Transformed!AO23</f>
        <v>0</v>
      </c>
      <c r="K66" s="27">
        <f>Transformed!AP23</f>
        <v>1.3189062499999999</v>
      </c>
      <c r="L66" s="27">
        <f>Transformed!AQ23</f>
        <v>1.5196093749999999</v>
      </c>
    </row>
    <row r="67" spans="1:12" ht="13.2">
      <c r="A67" s="55" t="s">
        <v>7</v>
      </c>
      <c r="B67" s="27" t="s">
        <v>328</v>
      </c>
      <c r="C67" s="27" t="s">
        <v>337</v>
      </c>
      <c r="D67" s="27" t="s">
        <v>267</v>
      </c>
      <c r="E67" s="27" t="s">
        <v>268</v>
      </c>
      <c r="F67" s="28" t="s">
        <v>135</v>
      </c>
      <c r="G67" s="27" t="s">
        <v>271</v>
      </c>
      <c r="H67" s="27" t="s">
        <v>270</v>
      </c>
      <c r="I67" s="27">
        <f>Transformed!AN24</f>
        <v>66.136458333333337</v>
      </c>
      <c r="J67" s="27">
        <f>Transformed!AO24</f>
        <v>0</v>
      </c>
      <c r="K67" s="27">
        <f>Transformed!AP24</f>
        <v>22.077343750000001</v>
      </c>
      <c r="L67" s="27">
        <f>Transformed!AQ24</f>
        <v>10.990885416666666</v>
      </c>
    </row>
    <row r="68" spans="1:12" ht="13.2">
      <c r="A68" s="55" t="s">
        <v>7</v>
      </c>
      <c r="C68" s="27" t="s">
        <v>338</v>
      </c>
      <c r="D68" s="27" t="s">
        <v>267</v>
      </c>
      <c r="E68" s="27" t="s">
        <v>268</v>
      </c>
      <c r="F68" s="28" t="s">
        <v>139</v>
      </c>
      <c r="G68" s="27" t="s">
        <v>271</v>
      </c>
      <c r="H68" s="27" t="s">
        <v>270</v>
      </c>
      <c r="I68" s="27">
        <f>Transformed!AN25</f>
        <v>36.508854166666666</v>
      </c>
      <c r="J68" s="27">
        <f>Transformed!AO25</f>
        <v>0</v>
      </c>
      <c r="K68" s="27">
        <f>Transformed!AP25</f>
        <v>-7.8369791666666661E-2</v>
      </c>
      <c r="L68" s="27">
        <f>Transformed!AQ25</f>
        <v>10.990885416666666</v>
      </c>
    </row>
    <row r="69" spans="1:12" ht="13.2">
      <c r="A69" s="55" t="s">
        <v>7</v>
      </c>
      <c r="B69" s="27"/>
      <c r="C69" s="27" t="s">
        <v>339</v>
      </c>
      <c r="D69" s="27" t="s">
        <v>272</v>
      </c>
      <c r="E69" s="27" t="s">
        <v>273</v>
      </c>
      <c r="F69" s="28" t="s">
        <v>128</v>
      </c>
      <c r="G69" s="27" t="s">
        <v>271</v>
      </c>
      <c r="H69" s="27" t="s">
        <v>270</v>
      </c>
      <c r="I69" s="27">
        <f>Transformed!AN27</f>
        <v>21.886197916666664</v>
      </c>
      <c r="J69" s="27">
        <f>Transformed!AO27</f>
        <v>0</v>
      </c>
      <c r="K69" s="27">
        <f>Transformed!AP27</f>
        <v>1.2042187499999999</v>
      </c>
      <c r="L69" s="27">
        <f>Transformed!AQ27</f>
        <v>1.4431510416666666</v>
      </c>
    </row>
    <row r="70" spans="1:12" ht="13.2">
      <c r="A70" s="55" t="s">
        <v>7</v>
      </c>
      <c r="B70" s="27" t="s">
        <v>328</v>
      </c>
      <c r="C70" s="27" t="s">
        <v>340</v>
      </c>
      <c r="D70" s="27" t="s">
        <v>272</v>
      </c>
      <c r="E70" s="27" t="s">
        <v>273</v>
      </c>
      <c r="F70" s="28" t="s">
        <v>135</v>
      </c>
      <c r="G70" s="27" t="s">
        <v>271</v>
      </c>
      <c r="H70" s="27" t="s">
        <v>270</v>
      </c>
      <c r="I70" s="27">
        <f>Transformed!AN28</f>
        <v>66.136458333333337</v>
      </c>
      <c r="J70" s="27">
        <f>Transformed!AO28</f>
        <v>0</v>
      </c>
      <c r="K70" s="27">
        <f>Transformed!AP28</f>
        <v>35.075260416666666</v>
      </c>
      <c r="L70" s="27">
        <f>Transformed!AQ28</f>
        <v>11.277604166666666</v>
      </c>
    </row>
    <row r="71" spans="1:12" ht="13.2">
      <c r="A71" s="55" t="s">
        <v>7</v>
      </c>
      <c r="B71" s="27"/>
      <c r="C71" s="27" t="s">
        <v>341</v>
      </c>
      <c r="D71" s="27" t="s">
        <v>272</v>
      </c>
      <c r="E71" s="27" t="s">
        <v>273</v>
      </c>
      <c r="F71" s="28" t="s">
        <v>139</v>
      </c>
      <c r="G71" s="27" t="s">
        <v>271</v>
      </c>
      <c r="H71" s="27" t="s">
        <v>270</v>
      </c>
      <c r="I71" s="27">
        <f>Transformed!AN29</f>
        <v>36.508854166666666</v>
      </c>
      <c r="J71" s="27">
        <f>Transformed!AO29</f>
        <v>0</v>
      </c>
      <c r="K71" s="27">
        <f>Transformed!AP29</f>
        <v>3.7397682291666663</v>
      </c>
      <c r="L71" s="27">
        <f>Transformed!AQ29</f>
        <v>3.4348906249999995</v>
      </c>
    </row>
    <row r="72" spans="1:12" ht="13.2">
      <c r="A72" s="55" t="s">
        <v>7</v>
      </c>
      <c r="B72" s="27" t="s">
        <v>328</v>
      </c>
      <c r="C72" s="27" t="s">
        <v>342</v>
      </c>
      <c r="D72" s="27" t="s">
        <v>274</v>
      </c>
      <c r="E72" s="27" t="s">
        <v>275</v>
      </c>
      <c r="F72" s="27" t="s">
        <v>343</v>
      </c>
      <c r="G72" s="27" t="s">
        <v>93</v>
      </c>
      <c r="H72" s="27" t="s">
        <v>276</v>
      </c>
      <c r="I72" s="27">
        <f>Transformed!AN8</f>
        <v>25.750828729281764</v>
      </c>
      <c r="J72" s="27">
        <f>Transformed!AO8</f>
        <v>0</v>
      </c>
      <c r="K72" s="27">
        <f>Transformed!AP8</f>
        <v>26.967403314917124</v>
      </c>
      <c r="L72" s="27">
        <f>Transformed!AQ8</f>
        <v>5.4543093922651931</v>
      </c>
    </row>
    <row r="73" spans="1:12" ht="13.2">
      <c r="A73" s="55" t="s">
        <v>7</v>
      </c>
      <c r="B73" s="27"/>
      <c r="C73" s="27" t="s">
        <v>344</v>
      </c>
      <c r="D73" s="27" t="s">
        <v>274</v>
      </c>
      <c r="E73" s="27" t="s">
        <v>275</v>
      </c>
      <c r="F73" s="27" t="s">
        <v>345</v>
      </c>
      <c r="G73" s="61" t="s">
        <v>93</v>
      </c>
      <c r="H73" s="27" t="s">
        <v>276</v>
      </c>
      <c r="I73" s="27">
        <f>Transformed!AN9</f>
        <v>30.211602209944751</v>
      </c>
      <c r="J73" s="27">
        <f>Transformed!AO9</f>
        <v>0</v>
      </c>
      <c r="K73" s="27">
        <f>Transformed!AP9</f>
        <v>5.9814917127071823</v>
      </c>
      <c r="L73" s="27">
        <f>Transformed!AQ9</f>
        <v>2.0783149171270714</v>
      </c>
    </row>
    <row r="74" spans="1:12" ht="13.2">
      <c r="A74" s="55" t="s">
        <v>7</v>
      </c>
      <c r="C74" s="27" t="s">
        <v>346</v>
      </c>
      <c r="D74" s="27" t="s">
        <v>274</v>
      </c>
      <c r="E74" s="27" t="s">
        <v>275</v>
      </c>
      <c r="F74" s="27" t="s">
        <v>347</v>
      </c>
      <c r="G74" s="27" t="s">
        <v>93</v>
      </c>
      <c r="H74" s="27" t="s">
        <v>276</v>
      </c>
      <c r="I74" s="27">
        <f>Transformed!AN10</f>
        <v>14.396132596685081</v>
      </c>
      <c r="J74" s="27">
        <f>Transformed!AO10</f>
        <v>0</v>
      </c>
      <c r="K74" s="27">
        <f>Transformed!AP10</f>
        <v>-0.8313259668508286</v>
      </c>
      <c r="L74" s="27">
        <f>Transformed!AQ10</f>
        <v>2.7474309392265193</v>
      </c>
    </row>
    <row r="75" spans="1:12" ht="13.2">
      <c r="A75" s="55" t="s">
        <v>7</v>
      </c>
      <c r="B75" s="27"/>
      <c r="C75" s="27" t="s">
        <v>348</v>
      </c>
      <c r="D75" s="27" t="s">
        <v>274</v>
      </c>
      <c r="E75" s="27" t="s">
        <v>275</v>
      </c>
      <c r="F75" s="27" t="s">
        <v>349</v>
      </c>
      <c r="G75" s="61" t="s">
        <v>93</v>
      </c>
      <c r="H75" s="27" t="s">
        <v>276</v>
      </c>
      <c r="I75" s="27">
        <f>Transformed!AN11</f>
        <v>26.359116022099446</v>
      </c>
      <c r="J75" s="27">
        <f>Transformed!AO11</f>
        <v>0</v>
      </c>
      <c r="K75" s="27">
        <f>Transformed!AP11</f>
        <v>-2.2303867403314919</v>
      </c>
      <c r="L75" s="27">
        <f>Transformed!AQ11</f>
        <v>2.3317679558011046</v>
      </c>
    </row>
    <row r="76" spans="1:12" ht="13.2">
      <c r="A76" s="55" t="s">
        <v>7</v>
      </c>
      <c r="B76" s="27"/>
      <c r="C76" s="27" t="s">
        <v>350</v>
      </c>
      <c r="D76" s="27" t="s">
        <v>277</v>
      </c>
      <c r="E76" s="27" t="s">
        <v>278</v>
      </c>
      <c r="F76" s="27" t="s">
        <v>149</v>
      </c>
      <c r="G76" s="27" t="s">
        <v>279</v>
      </c>
      <c r="H76" s="27" t="s">
        <v>280</v>
      </c>
      <c r="I76" s="27">
        <f>Transformed!AN31</f>
        <v>8.2803133560248821</v>
      </c>
      <c r="J76" s="27">
        <f>Transformed!AO31</f>
        <v>0</v>
      </c>
      <c r="K76" s="27">
        <f>Transformed!AP31</f>
        <v>0.35954301813032169</v>
      </c>
      <c r="L76" s="27">
        <f>Transformed!AQ31</f>
        <v>0.81085421497191668</v>
      </c>
    </row>
    <row r="77" spans="1:12" ht="13.2">
      <c r="A77" s="55" t="s">
        <v>7</v>
      </c>
      <c r="B77" s="27"/>
      <c r="C77" s="27" t="s">
        <v>351</v>
      </c>
      <c r="D77" s="27" t="s">
        <v>281</v>
      </c>
      <c r="E77" s="27" t="s">
        <v>352</v>
      </c>
      <c r="F77" s="27" t="s">
        <v>149</v>
      </c>
      <c r="G77" s="27" t="s">
        <v>279</v>
      </c>
      <c r="H77" s="27" t="s">
        <v>280</v>
      </c>
      <c r="I77" s="27">
        <f>Transformed!AN33</f>
        <v>8.2803133560248821</v>
      </c>
      <c r="J77" s="27">
        <f>Transformed!AO33</f>
        <v>0</v>
      </c>
      <c r="K77" s="27">
        <f>Transformed!AP33</f>
        <v>0.63108270590675575</v>
      </c>
      <c r="L77" s="27">
        <f>Transformed!AQ33</f>
        <v>0.78261785229152492</v>
      </c>
    </row>
    <row r="78" spans="1:12" ht="13.2">
      <c r="A78" s="55" t="s">
        <v>7</v>
      </c>
      <c r="B78" s="27"/>
      <c r="C78" s="27" t="s">
        <v>353</v>
      </c>
      <c r="D78" s="27" t="s">
        <v>282</v>
      </c>
      <c r="E78" s="27" t="s">
        <v>278</v>
      </c>
      <c r="F78" s="27" t="s">
        <v>155</v>
      </c>
      <c r="G78" s="27" t="s">
        <v>154</v>
      </c>
      <c r="H78" s="27" t="s">
        <v>283</v>
      </c>
      <c r="I78" s="27">
        <f>Transformed!AN35</f>
        <v>12.510120485547567</v>
      </c>
      <c r="J78" s="27">
        <f>Transformed!AO35</f>
        <v>0</v>
      </c>
      <c r="K78" s="27">
        <f>Transformed!AP35</f>
        <v>0.98503898516011512</v>
      </c>
      <c r="L78" s="27">
        <f>Transformed!AQ35</f>
        <v>1.6102803441826525</v>
      </c>
    </row>
    <row r="79" spans="1:12" ht="13.2">
      <c r="A79" s="55" t="s">
        <v>7</v>
      </c>
      <c r="B79" s="27"/>
      <c r="C79" s="27" t="s">
        <v>354</v>
      </c>
      <c r="D79" s="27" t="s">
        <v>355</v>
      </c>
      <c r="E79" s="27" t="s">
        <v>324</v>
      </c>
      <c r="F79" s="27" t="s">
        <v>160</v>
      </c>
      <c r="G79" s="27" t="s">
        <v>154</v>
      </c>
      <c r="H79" s="27" t="s">
        <v>283</v>
      </c>
      <c r="I79" s="27">
        <f>Transformed!AN37</f>
        <v>12.510120485547567</v>
      </c>
      <c r="J79" s="27">
        <f>Transformed!AO37</f>
        <v>0</v>
      </c>
      <c r="K79" s="27">
        <f>Transformed!AP37</f>
        <v>0.79633119865487834</v>
      </c>
      <c r="L79" s="27">
        <f>Transformed!AQ37</f>
        <v>1.7171625552115521</v>
      </c>
    </row>
    <row r="80" spans="1:12" ht="13.2">
      <c r="A80" s="55" t="s">
        <v>7</v>
      </c>
      <c r="B80" s="27" t="s">
        <v>326</v>
      </c>
      <c r="C80" s="27" t="s">
        <v>356</v>
      </c>
      <c r="D80" s="27" t="s">
        <v>261</v>
      </c>
      <c r="E80" s="27" t="s">
        <v>262</v>
      </c>
      <c r="F80" s="27" t="s">
        <v>165</v>
      </c>
      <c r="G80" s="27" t="s">
        <v>163</v>
      </c>
      <c r="H80" s="27" t="s">
        <v>162</v>
      </c>
      <c r="I80" s="27">
        <f>Transformed!AN39</f>
        <v>318.7226498153687</v>
      </c>
      <c r="J80" s="27">
        <f>Transformed!AO39</f>
        <v>632.41452101318089</v>
      </c>
      <c r="K80" s="27">
        <f>Transformed!AP39</f>
        <v>2.0887368581041148</v>
      </c>
      <c r="L80" s="27">
        <f>Transformed!AQ39</f>
        <v>1.542694485047839</v>
      </c>
    </row>
    <row r="81" spans="1:36" ht="13.2">
      <c r="A81" s="55" t="s">
        <v>7</v>
      </c>
      <c r="B81" s="27" t="s">
        <v>326</v>
      </c>
      <c r="C81" s="27" t="s">
        <v>357</v>
      </c>
      <c r="D81" s="27" t="s">
        <v>264</v>
      </c>
      <c r="E81" s="27" t="s">
        <v>170</v>
      </c>
      <c r="F81" s="27" t="s">
        <v>223</v>
      </c>
      <c r="G81" s="27" t="s">
        <v>172</v>
      </c>
      <c r="H81" s="27" t="s">
        <v>171</v>
      </c>
      <c r="I81" s="27">
        <f>Transformed!AN41</f>
        <v>0.31768914276019061</v>
      </c>
      <c r="J81" s="27">
        <f>Transformed!AO41</f>
        <v>4.9749977613452671E-2</v>
      </c>
      <c r="K81" s="27">
        <f>Transformed!AP41</f>
        <v>1.0660709488597001E-3</v>
      </c>
      <c r="L81" s="27">
        <f>Transformed!AQ41</f>
        <v>6.0410687102049679E-3</v>
      </c>
    </row>
    <row r="82" spans="1:36" ht="13.2">
      <c r="A82" s="55" t="s">
        <v>7</v>
      </c>
      <c r="B82" s="27" t="s">
        <v>326</v>
      </c>
      <c r="C82" s="29" t="s">
        <v>358</v>
      </c>
      <c r="D82" s="29" t="s">
        <v>249</v>
      </c>
      <c r="E82" s="29" t="s">
        <v>177</v>
      </c>
      <c r="F82" s="27" t="s">
        <v>176</v>
      </c>
      <c r="G82" s="27" t="s">
        <v>178</v>
      </c>
      <c r="H82" s="46"/>
      <c r="I82" s="27">
        <f>Transformed!AN43</f>
        <v>0</v>
      </c>
      <c r="J82" s="27">
        <f>Transformed!AO43</f>
        <v>0</v>
      </c>
      <c r="K82" s="27">
        <f>Transformed!AP43</f>
        <v>0</v>
      </c>
      <c r="L82" s="27">
        <f>Transformed!AQ43</f>
        <v>0</v>
      </c>
    </row>
    <row r="83" spans="1:36" ht="13.2">
      <c r="A83" s="55" t="s">
        <v>8</v>
      </c>
      <c r="B83" s="27"/>
      <c r="C83" s="27"/>
      <c r="D83" s="27" t="s">
        <v>274</v>
      </c>
      <c r="E83" s="27" t="s">
        <v>275</v>
      </c>
      <c r="F83" s="27" t="s">
        <v>98</v>
      </c>
      <c r="G83" s="27" t="s">
        <v>93</v>
      </c>
      <c r="H83" s="27" t="s">
        <v>276</v>
      </c>
      <c r="K83" s="27">
        <f>Transformed!AU8</f>
        <v>62.146685082872921</v>
      </c>
      <c r="L83" s="27">
        <f>Transformed!AV8</f>
        <v>19.972099447513809</v>
      </c>
    </row>
    <row r="84" spans="1:36" ht="13.2">
      <c r="A84" s="55" t="s">
        <v>9</v>
      </c>
      <c r="B84" s="27"/>
      <c r="C84" s="27"/>
      <c r="D84" s="27" t="s">
        <v>274</v>
      </c>
      <c r="E84" s="27" t="s">
        <v>275</v>
      </c>
      <c r="F84" s="27" t="s">
        <v>359</v>
      </c>
      <c r="G84" s="27" t="s">
        <v>93</v>
      </c>
      <c r="H84" s="27" t="s">
        <v>276</v>
      </c>
      <c r="K84" s="27">
        <f>Transformed!AZ8</f>
        <v>8.2727071823204419</v>
      </c>
      <c r="L84" s="27">
        <f>Transformed!BA8</f>
        <v>4.3289779005524851</v>
      </c>
    </row>
    <row r="85" spans="1:36" ht="18.75" customHeight="1">
      <c r="A85" s="55" t="s">
        <v>9</v>
      </c>
      <c r="B85" s="27"/>
      <c r="C85" s="27"/>
      <c r="D85" s="27" t="s">
        <v>261</v>
      </c>
      <c r="E85" s="27" t="s">
        <v>262</v>
      </c>
      <c r="F85" s="27" t="s">
        <v>360</v>
      </c>
      <c r="G85" s="27" t="s">
        <v>163</v>
      </c>
      <c r="H85" s="27" t="s">
        <v>162</v>
      </c>
      <c r="K85" s="27">
        <f>Transformed!AZ39</f>
        <v>0.48654671412729183</v>
      </c>
      <c r="L85" s="27">
        <f>Transformed!AZ39</f>
        <v>0.48654671412729183</v>
      </c>
    </row>
    <row r="86" spans="1:36" ht="13.2">
      <c r="A86" s="55" t="s">
        <v>10</v>
      </c>
      <c r="B86" s="27"/>
      <c r="C86" s="27"/>
      <c r="D86" s="27" t="s">
        <v>274</v>
      </c>
      <c r="E86" s="27" t="s">
        <v>275</v>
      </c>
      <c r="F86" s="27" t="s">
        <v>100</v>
      </c>
      <c r="G86" s="27" t="s">
        <v>93</v>
      </c>
      <c r="H86" s="27" t="s">
        <v>276</v>
      </c>
      <c r="K86" s="27">
        <f>Transformed!BE8</f>
        <v>275.75690607734805</v>
      </c>
      <c r="L86" s="27">
        <f>Transformed!BF8</f>
        <v>36.598618784530387</v>
      </c>
    </row>
    <row r="87" spans="1:36" ht="13.2">
      <c r="A87" s="55" t="s">
        <v>10</v>
      </c>
      <c r="B87" s="27"/>
      <c r="C87" s="27"/>
      <c r="D87" s="27" t="s">
        <v>277</v>
      </c>
      <c r="E87" s="27" t="s">
        <v>278</v>
      </c>
      <c r="F87" s="27" t="s">
        <v>150</v>
      </c>
      <c r="G87" s="27" t="s">
        <v>279</v>
      </c>
      <c r="H87" s="27" t="s">
        <v>280</v>
      </c>
      <c r="K87" s="27">
        <f>Transformed!BE31</f>
        <v>5.3460846674875055</v>
      </c>
      <c r="L87" s="27">
        <f>Transformed!BF31</f>
        <v>5.1964319452814296</v>
      </c>
    </row>
    <row r="88" spans="1:36" ht="13.2">
      <c r="A88" s="55" t="s">
        <v>10</v>
      </c>
      <c r="B88" s="27"/>
      <c r="C88" s="27"/>
      <c r="D88" s="27" t="s">
        <v>281</v>
      </c>
      <c r="E88" s="27" t="s">
        <v>278</v>
      </c>
      <c r="F88" s="27" t="s">
        <v>150</v>
      </c>
      <c r="G88" s="27" t="s">
        <v>279</v>
      </c>
      <c r="H88" s="27" t="s">
        <v>280</v>
      </c>
      <c r="K88" s="27">
        <f>Transformed!BE33</f>
        <v>0.95344784650789494</v>
      </c>
      <c r="L88" s="27">
        <f>Transformed!BF33</f>
        <v>4.8213589276768918</v>
      </c>
    </row>
    <row r="89" spans="1:36" ht="13.2">
      <c r="A89" s="55" t="s">
        <v>10</v>
      </c>
      <c r="B89" s="27"/>
      <c r="C89" s="27"/>
      <c r="D89" s="27" t="s">
        <v>282</v>
      </c>
      <c r="E89" s="27" t="s">
        <v>278</v>
      </c>
      <c r="F89" s="27" t="s">
        <v>156</v>
      </c>
      <c r="G89" s="27" t="s">
        <v>154</v>
      </c>
      <c r="H89" s="27" t="s">
        <v>283</v>
      </c>
      <c r="K89" s="27">
        <f>Transformed!BE35</f>
        <v>-0.66517537193443388</v>
      </c>
      <c r="L89" s="27">
        <f>Transformed!BF35</f>
        <v>6.1709795246795451</v>
      </c>
    </row>
    <row r="90" spans="1:36" ht="13.2">
      <c r="A90" s="55" t="s">
        <v>10</v>
      </c>
      <c r="B90" s="27"/>
      <c r="C90" s="27"/>
      <c r="D90" s="27" t="s">
        <v>282</v>
      </c>
      <c r="E90" s="27" t="s">
        <v>278</v>
      </c>
      <c r="F90" s="27" t="s">
        <v>159</v>
      </c>
      <c r="G90" s="27" t="s">
        <v>154</v>
      </c>
      <c r="H90" s="27" t="s">
        <v>283</v>
      </c>
      <c r="K90" s="27">
        <f>Transformed!BE36</f>
        <v>-4.6699304511088453</v>
      </c>
      <c r="L90" s="27">
        <f>Transformed!BF36</f>
        <v>15.486566811205687</v>
      </c>
    </row>
    <row r="91" spans="1:36" ht="13.2">
      <c r="A91" s="55" t="s">
        <v>10</v>
      </c>
      <c r="B91" s="27"/>
      <c r="C91" s="27"/>
      <c r="D91" s="27" t="s">
        <v>282</v>
      </c>
      <c r="E91" s="27" t="s">
        <v>278</v>
      </c>
      <c r="F91" s="27" t="s">
        <v>156</v>
      </c>
      <c r="G91" s="27" t="s">
        <v>154</v>
      </c>
      <c r="H91" s="27" t="s">
        <v>283</v>
      </c>
      <c r="K91" s="27">
        <f>Transformed!BE37</f>
        <v>-4.2165619515796662</v>
      </c>
      <c r="L91" s="27">
        <f>Transformed!BF37</f>
        <v>6.2320550738389153</v>
      </c>
    </row>
    <row r="92" spans="1:36" ht="13.2">
      <c r="A92" s="55" t="s">
        <v>10</v>
      </c>
      <c r="B92" s="27"/>
      <c r="C92" s="27"/>
      <c r="D92" s="27" t="s">
        <v>282</v>
      </c>
      <c r="E92" s="27" t="s">
        <v>278</v>
      </c>
      <c r="F92" s="27" t="s">
        <v>159</v>
      </c>
      <c r="G92" s="27" t="s">
        <v>154</v>
      </c>
      <c r="H92" s="27" t="s">
        <v>283</v>
      </c>
      <c r="K92" s="27">
        <f>Transformed!BE38</f>
        <v>8.5180815580797393</v>
      </c>
      <c r="L92" s="27">
        <f>Transformed!BF38</f>
        <v>14.380159747587848</v>
      </c>
    </row>
    <row r="93" spans="1:36" ht="13.2">
      <c r="A93" s="55" t="s">
        <v>10</v>
      </c>
      <c r="B93" s="27"/>
      <c r="C93" s="27"/>
      <c r="D93" s="27" t="s">
        <v>261</v>
      </c>
      <c r="E93" s="27" t="s">
        <v>262</v>
      </c>
      <c r="F93" s="27" t="s">
        <v>167</v>
      </c>
      <c r="G93" s="27" t="s">
        <v>163</v>
      </c>
      <c r="H93" s="27" t="s">
        <v>162</v>
      </c>
      <c r="K93" s="27">
        <f>Transformed!BE39</f>
        <v>21.296451148643452</v>
      </c>
      <c r="L93" s="27">
        <f>Transformed!BF39</f>
        <v>8.5573923926647453</v>
      </c>
    </row>
    <row r="94" spans="1:36" ht="28.5" customHeight="1">
      <c r="A94" s="55" t="s">
        <v>10</v>
      </c>
      <c r="B94" s="27"/>
      <c r="C94" s="27"/>
      <c r="D94" s="27" t="s">
        <v>261</v>
      </c>
      <c r="E94" s="27" t="s">
        <v>262</v>
      </c>
      <c r="F94" s="27" t="s">
        <v>361</v>
      </c>
      <c r="G94" s="27" t="s">
        <v>163</v>
      </c>
      <c r="H94" s="27" t="s">
        <v>162</v>
      </c>
      <c r="K94" s="27">
        <f>Transformed!BE40</f>
        <v>0.05</v>
      </c>
      <c r="L94" s="27">
        <f>Transformed!BF40</f>
        <v>0.02</v>
      </c>
    </row>
    <row r="95" spans="1:36" ht="13.2">
      <c r="A95" s="65"/>
      <c r="B95" s="23" t="s">
        <v>250</v>
      </c>
      <c r="C95" s="23" t="s">
        <v>363</v>
      </c>
      <c r="D95" s="23" t="s">
        <v>252</v>
      </c>
      <c r="E95" s="23" t="s">
        <v>253</v>
      </c>
      <c r="F95" s="24" t="s">
        <v>69</v>
      </c>
      <c r="G95" s="23" t="s">
        <v>59</v>
      </c>
      <c r="H95" s="23" t="s">
        <v>287</v>
      </c>
      <c r="I95" s="23">
        <f>Transformed!BH3</f>
        <v>312.60833333333335</v>
      </c>
      <c r="J95" s="23">
        <f>Transformed!BI3</f>
        <v>131.75416666666666</v>
      </c>
      <c r="K95" s="23">
        <f>Transformed!BJ3</f>
        <v>20.75416666666667</v>
      </c>
      <c r="L95" s="23">
        <f>Transformed!BK3</f>
        <v>9.9250000000000007</v>
      </c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</row>
    <row r="96" spans="1:36" ht="13.2">
      <c r="A96" s="65" t="s">
        <v>11</v>
      </c>
      <c r="B96" s="23" t="s">
        <v>362</v>
      </c>
      <c r="C96" s="23" t="s">
        <v>413</v>
      </c>
      <c r="D96" s="23" t="s">
        <v>252</v>
      </c>
      <c r="E96" s="23" t="s">
        <v>253</v>
      </c>
      <c r="F96" s="24" t="s">
        <v>415</v>
      </c>
      <c r="G96" s="23" t="s">
        <v>59</v>
      </c>
      <c r="H96" s="23"/>
      <c r="I96" s="23">
        <f>Transformed!BH4</f>
        <v>326.16000000000003</v>
      </c>
      <c r="J96" s="23">
        <f>Transformed!BI4</f>
        <v>200.01</v>
      </c>
      <c r="K96" s="23">
        <f>Transformed!BJ4</f>
        <v>28.01</v>
      </c>
      <c r="L96" s="23">
        <f>Transformed!BK4</f>
        <v>7.8</v>
      </c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</row>
    <row r="97" spans="1:36" ht="52.8">
      <c r="A97" s="65"/>
      <c r="B97" s="23" t="s">
        <v>250</v>
      </c>
      <c r="C97" s="23" t="s">
        <v>364</v>
      </c>
      <c r="D97" s="23" t="s">
        <v>267</v>
      </c>
      <c r="E97" s="23" t="s">
        <v>268</v>
      </c>
      <c r="F97" s="24" t="s">
        <v>129</v>
      </c>
      <c r="G97" s="23" t="s">
        <v>271</v>
      </c>
      <c r="H97" s="23" t="s">
        <v>270</v>
      </c>
      <c r="I97" s="23">
        <f>Transformed!BH23</f>
        <v>690.41095890410963</v>
      </c>
      <c r="J97" s="23">
        <f>Transformed!BI23</f>
        <v>0</v>
      </c>
      <c r="K97" s="23">
        <f>Transformed!BJ23</f>
        <v>35.243835616438353</v>
      </c>
      <c r="L97" s="23">
        <f>Transformed!BK23</f>
        <v>15.254794520547945</v>
      </c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</row>
    <row r="98" spans="1:36" ht="13.2">
      <c r="A98" s="65" t="s">
        <v>11</v>
      </c>
      <c r="B98" s="23" t="s">
        <v>362</v>
      </c>
      <c r="C98" s="23" t="s">
        <v>414</v>
      </c>
      <c r="D98" s="23" t="s">
        <v>267</v>
      </c>
      <c r="E98" s="23" t="s">
        <v>268</v>
      </c>
      <c r="F98" s="24" t="s">
        <v>416</v>
      </c>
      <c r="G98" s="23" t="s">
        <v>271</v>
      </c>
      <c r="H98" s="23"/>
      <c r="I98" s="23">
        <f>Transformed!BH24</f>
        <v>414.24657534246575</v>
      </c>
      <c r="J98" s="23">
        <f>Transformed!BI24</f>
        <v>0</v>
      </c>
      <c r="K98" s="23">
        <f>Transformed!BJ24</f>
        <v>18.410958904109588</v>
      </c>
      <c r="L98" s="23">
        <f>Transformed!BK24</f>
        <v>9.3369863013698637</v>
      </c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</row>
    <row r="99" spans="1:36" ht="52.8">
      <c r="A99" s="65"/>
      <c r="B99" s="23" t="s">
        <v>250</v>
      </c>
      <c r="C99" s="23" t="s">
        <v>365</v>
      </c>
      <c r="D99" s="23" t="s">
        <v>272</v>
      </c>
      <c r="E99" s="23" t="s">
        <v>273</v>
      </c>
      <c r="F99" s="24" t="s">
        <v>129</v>
      </c>
      <c r="G99" s="23" t="s">
        <v>271</v>
      </c>
      <c r="H99" s="23" t="s">
        <v>270</v>
      </c>
      <c r="I99" s="23">
        <f>Transformed!BH27</f>
        <v>246.57534246575347</v>
      </c>
      <c r="J99" s="23">
        <f>Transformed!BI27</f>
        <v>0</v>
      </c>
      <c r="K99" s="23">
        <f>Transformed!BJ27</f>
        <v>12.77495107632094</v>
      </c>
      <c r="L99" s="23">
        <f>Transformed!BK27</f>
        <v>6.7632093933463802</v>
      </c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</row>
    <row r="100" spans="1:36" ht="13.2">
      <c r="A100" s="65" t="s">
        <v>11</v>
      </c>
      <c r="B100" s="23" t="s">
        <v>362</v>
      </c>
      <c r="C100" s="23" t="s">
        <v>366</v>
      </c>
      <c r="D100" s="23" t="s">
        <v>274</v>
      </c>
      <c r="E100" s="23" t="s">
        <v>275</v>
      </c>
      <c r="F100" s="23" t="s">
        <v>367</v>
      </c>
      <c r="G100" s="23" t="s">
        <v>93</v>
      </c>
      <c r="H100" s="23" t="s">
        <v>276</v>
      </c>
      <c r="I100" s="23">
        <f>Transformed!BH8</f>
        <v>245</v>
      </c>
      <c r="J100" s="23">
        <f>Transformed!BI8</f>
        <v>0</v>
      </c>
      <c r="K100" s="23">
        <f>Transformed!BJ8</f>
        <v>42.5</v>
      </c>
      <c r="L100" s="23">
        <f>Transformed!BK8</f>
        <v>12</v>
      </c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</row>
    <row r="101" spans="1:36" ht="13.2">
      <c r="A101" s="65"/>
      <c r="B101" s="23" t="s">
        <v>250</v>
      </c>
      <c r="C101" s="23" t="s">
        <v>368</v>
      </c>
      <c r="D101" s="23" t="s">
        <v>311</v>
      </c>
      <c r="E101" s="23" t="s">
        <v>312</v>
      </c>
      <c r="F101" s="23" t="s">
        <v>367</v>
      </c>
      <c r="G101" s="23" t="s">
        <v>93</v>
      </c>
      <c r="H101" s="23" t="s">
        <v>276</v>
      </c>
      <c r="I101" s="23">
        <f>Transformed!BH13</f>
        <v>185</v>
      </c>
      <c r="J101" s="23">
        <f>Transformed!BI13</f>
        <v>0</v>
      </c>
      <c r="K101" s="23">
        <f>Transformed!BJ13</f>
        <v>11.2</v>
      </c>
      <c r="L101" s="23">
        <f>Transformed!BK13</f>
        <v>3.72</v>
      </c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</row>
    <row r="102" spans="1:36" ht="13.2">
      <c r="A102" s="65"/>
      <c r="B102" s="23" t="s">
        <v>250</v>
      </c>
      <c r="C102" s="23" t="s">
        <v>369</v>
      </c>
      <c r="D102" s="23" t="s">
        <v>316</v>
      </c>
      <c r="E102" s="23" t="s">
        <v>317</v>
      </c>
      <c r="F102" s="23" t="s">
        <v>370</v>
      </c>
      <c r="G102" s="23" t="s">
        <v>172</v>
      </c>
      <c r="H102" s="23" t="s">
        <v>318</v>
      </c>
      <c r="I102" s="23">
        <f>Transformed!BH18</f>
        <v>215</v>
      </c>
      <c r="J102" s="23">
        <f>Transformed!BI18</f>
        <v>0</v>
      </c>
      <c r="K102" s="23">
        <f>Transformed!BJ18</f>
        <v>16.899999999999999</v>
      </c>
      <c r="L102" s="23">
        <f>Transformed!BK18</f>
        <v>10.4</v>
      </c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</row>
    <row r="103" spans="1:36" ht="13.2">
      <c r="A103" s="65" t="s">
        <v>11</v>
      </c>
      <c r="B103" s="23" t="s">
        <v>362</v>
      </c>
      <c r="C103" s="23" t="s">
        <v>371</v>
      </c>
      <c r="D103" s="23" t="s">
        <v>277</v>
      </c>
      <c r="E103" s="23" t="s">
        <v>278</v>
      </c>
      <c r="F103" s="23" t="s">
        <v>151</v>
      </c>
      <c r="G103" s="23" t="s">
        <v>279</v>
      </c>
      <c r="H103" s="23" t="s">
        <v>280</v>
      </c>
      <c r="I103" s="23">
        <f>Transformed!BH31</f>
        <v>342.73</v>
      </c>
      <c r="J103" s="23">
        <f>Transformed!BI31</f>
        <v>0</v>
      </c>
      <c r="K103" s="23">
        <f>Transformed!BJ31</f>
        <v>10.3</v>
      </c>
      <c r="L103" s="23">
        <f>Transformed!BK31</f>
        <v>25.5</v>
      </c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</row>
    <row r="104" spans="1:36" ht="13.2">
      <c r="A104" s="65"/>
      <c r="B104" s="23" t="s">
        <v>250</v>
      </c>
      <c r="C104" s="23" t="s">
        <v>372</v>
      </c>
      <c r="D104" s="23" t="s">
        <v>281</v>
      </c>
      <c r="E104" s="23" t="s">
        <v>324</v>
      </c>
      <c r="F104" s="23" t="s">
        <v>151</v>
      </c>
      <c r="G104" s="23" t="s">
        <v>279</v>
      </c>
      <c r="H104" s="23" t="s">
        <v>280</v>
      </c>
      <c r="I104" s="23">
        <f>Transformed!BH33</f>
        <v>342.73</v>
      </c>
      <c r="J104" s="23">
        <f>Transformed!BI33</f>
        <v>0</v>
      </c>
      <c r="K104" s="23">
        <f>Transformed!BJ33</f>
        <v>6.81</v>
      </c>
      <c r="L104" s="23">
        <f>Transformed!BK33</f>
        <v>25.25</v>
      </c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</row>
    <row r="105" spans="1:36" ht="13.2">
      <c r="A105" s="65" t="s">
        <v>11</v>
      </c>
      <c r="B105" s="23" t="s">
        <v>362</v>
      </c>
      <c r="C105" s="23" t="s">
        <v>373</v>
      </c>
      <c r="D105" s="23" t="s">
        <v>282</v>
      </c>
      <c r="E105" s="23" t="s">
        <v>374</v>
      </c>
      <c r="F105" s="23" t="s">
        <v>375</v>
      </c>
      <c r="G105" s="23" t="s">
        <v>154</v>
      </c>
      <c r="H105" s="23" t="s">
        <v>283</v>
      </c>
      <c r="I105" s="23">
        <f>Transformed!BH35</f>
        <v>270.91000000000003</v>
      </c>
      <c r="J105" s="23">
        <f>Transformed!BI35</f>
        <v>0</v>
      </c>
      <c r="K105" s="23">
        <f>Transformed!BJ35</f>
        <v>71.19</v>
      </c>
      <c r="L105" s="23">
        <f>Transformed!BK35</f>
        <v>26.389999999999997</v>
      </c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</row>
    <row r="106" spans="1:36" ht="13.2">
      <c r="A106" s="65"/>
      <c r="B106" s="23" t="s">
        <v>250</v>
      </c>
      <c r="C106" s="23" t="s">
        <v>376</v>
      </c>
      <c r="D106" s="23" t="s">
        <v>355</v>
      </c>
      <c r="E106" s="23" t="s">
        <v>377</v>
      </c>
      <c r="F106" s="23" t="s">
        <v>375</v>
      </c>
      <c r="G106" s="23" t="s">
        <v>154</v>
      </c>
      <c r="H106" s="23" t="s">
        <v>283</v>
      </c>
      <c r="I106" s="23">
        <f>Transformed!BH37</f>
        <v>270.91000000000003</v>
      </c>
      <c r="J106" s="23">
        <f>Transformed!BI37</f>
        <v>0</v>
      </c>
      <c r="K106" s="23">
        <f>Transformed!BJ37</f>
        <v>37.029999999999994</v>
      </c>
      <c r="L106" s="23">
        <f>Transformed!BK37</f>
        <v>24.91</v>
      </c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</row>
    <row r="107" spans="1:36" ht="13.2">
      <c r="A107" s="65" t="s">
        <v>11</v>
      </c>
      <c r="B107" s="23" t="s">
        <v>362</v>
      </c>
      <c r="C107" s="23" t="s">
        <v>378</v>
      </c>
      <c r="D107" s="23" t="s">
        <v>261</v>
      </c>
      <c r="E107" s="23" t="s">
        <v>262</v>
      </c>
      <c r="F107" s="23" t="s">
        <v>379</v>
      </c>
      <c r="G107" s="23" t="s">
        <v>163</v>
      </c>
      <c r="H107" s="23" t="s">
        <v>162</v>
      </c>
      <c r="I107" s="23">
        <f>Transformed!BH39</f>
        <v>132.5</v>
      </c>
      <c r="J107" s="23">
        <f>Transformed!BI39</f>
        <v>154.1</v>
      </c>
      <c r="K107" s="23">
        <f>Transformed!BJ39</f>
        <v>23.599999999999998</v>
      </c>
      <c r="L107" s="23">
        <f>Transformed!BK39</f>
        <v>8.6</v>
      </c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</row>
    <row r="108" spans="1:36" ht="13.2">
      <c r="A108" s="65" t="s">
        <v>11</v>
      </c>
      <c r="B108" s="23" t="s">
        <v>362</v>
      </c>
      <c r="C108" s="23" t="s">
        <v>380</v>
      </c>
      <c r="D108" s="23" t="s">
        <v>381</v>
      </c>
      <c r="E108" s="23" t="s">
        <v>382</v>
      </c>
      <c r="F108" s="66" t="s">
        <v>195</v>
      </c>
      <c r="G108" s="23"/>
      <c r="H108" s="23"/>
      <c r="I108" s="23">
        <f>Transformed!BH47</f>
        <v>10.512</v>
      </c>
      <c r="J108" s="23">
        <f>Transformed!BI47</f>
        <v>0</v>
      </c>
      <c r="K108" s="23">
        <f>Transformed!BJ47</f>
        <v>3.8479999999999999</v>
      </c>
      <c r="L108" s="23">
        <f>Transformed!BK47</f>
        <v>1.536</v>
      </c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</row>
    <row r="109" spans="1:36" ht="13.2">
      <c r="A109" s="65"/>
      <c r="B109" s="23" t="s">
        <v>250</v>
      </c>
      <c r="C109" s="23" t="s">
        <v>383</v>
      </c>
      <c r="D109" s="23" t="s">
        <v>384</v>
      </c>
      <c r="E109" s="23" t="s">
        <v>385</v>
      </c>
      <c r="F109" s="66" t="s">
        <v>201</v>
      </c>
      <c r="G109" s="23"/>
      <c r="H109" s="23"/>
      <c r="I109" s="23">
        <f>Transformed!BH49</f>
        <v>0</v>
      </c>
      <c r="J109" s="23">
        <f>Transformed!BI49</f>
        <v>0</v>
      </c>
      <c r="K109" s="23">
        <f>Transformed!BJ49</f>
        <v>0.35</v>
      </c>
      <c r="L109" s="23">
        <f>Transformed!BK49</f>
        <v>1.456</v>
      </c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</row>
    <row r="110" spans="1:36" ht="13.2">
      <c r="A110" s="65" t="s">
        <v>11</v>
      </c>
      <c r="B110" s="23" t="s">
        <v>362</v>
      </c>
      <c r="C110" s="23" t="s">
        <v>386</v>
      </c>
      <c r="D110" s="23" t="s">
        <v>387</v>
      </c>
      <c r="E110" s="23" t="s">
        <v>388</v>
      </c>
      <c r="F110" s="66" t="s">
        <v>389</v>
      </c>
      <c r="G110" s="23"/>
      <c r="H110" s="23"/>
      <c r="I110" s="23">
        <f>Transformed!BH51</f>
        <v>50.48</v>
      </c>
      <c r="J110" s="23">
        <f>Transformed!BI50</f>
        <v>0</v>
      </c>
      <c r="K110" s="23">
        <f>Transformed!BJ51</f>
        <v>2.48</v>
      </c>
      <c r="L110" s="23">
        <f>Transformed!BK51</f>
        <v>1.3440000000000001</v>
      </c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</row>
    <row r="111" spans="1:36" ht="13.2">
      <c r="A111" s="55" t="s">
        <v>12</v>
      </c>
      <c r="B111" s="27"/>
      <c r="C111" s="27"/>
      <c r="D111" s="27" t="s">
        <v>282</v>
      </c>
      <c r="E111" s="27" t="s">
        <v>278</v>
      </c>
      <c r="F111" s="44" t="s">
        <v>390</v>
      </c>
      <c r="G111" s="27" t="s">
        <v>154</v>
      </c>
      <c r="H111" s="27" t="s">
        <v>283</v>
      </c>
      <c r="I111" s="27">
        <f>Transformed!BM35</f>
        <v>0</v>
      </c>
      <c r="J111" s="27">
        <f>Transformed!BN35</f>
        <v>0</v>
      </c>
      <c r="K111" s="27">
        <f>Transformed!BO35</f>
        <v>0.10100000000000001</v>
      </c>
      <c r="L111" s="27">
        <f>Transformed!BP35</f>
        <v>8.3000000000000004E-2</v>
      </c>
    </row>
    <row r="112" spans="1:36" ht="13.2">
      <c r="A112" s="55" t="s">
        <v>12</v>
      </c>
      <c r="B112" s="27"/>
      <c r="C112" s="27"/>
      <c r="D112" s="27" t="s">
        <v>282</v>
      </c>
      <c r="E112" s="27" t="s">
        <v>278</v>
      </c>
      <c r="F112" s="27" t="s">
        <v>390</v>
      </c>
      <c r="G112" s="27" t="s">
        <v>154</v>
      </c>
      <c r="H112" s="27" t="s">
        <v>283</v>
      </c>
      <c r="I112" s="27">
        <f>Transformed!BM37</f>
        <v>0</v>
      </c>
      <c r="J112" s="27">
        <f>Transformed!BN37</f>
        <v>0</v>
      </c>
      <c r="K112" s="27">
        <f>Transformed!BO37</f>
        <v>-8.9999999999999993E-3</v>
      </c>
      <c r="L112" s="27">
        <f>Transformed!BP37</f>
        <v>8.4000000000000005E-2</v>
      </c>
    </row>
    <row r="113" spans="1:36" ht="13.2">
      <c r="A113" s="67"/>
      <c r="B113" s="68" t="s">
        <v>250</v>
      </c>
      <c r="C113" s="68" t="s">
        <v>391</v>
      </c>
      <c r="D113" s="68" t="s">
        <v>252</v>
      </c>
      <c r="E113" s="68" t="s">
        <v>253</v>
      </c>
      <c r="F113" s="68" t="s">
        <v>60</v>
      </c>
      <c r="G113" s="68"/>
      <c r="H113" s="68"/>
      <c r="I113" s="68">
        <f>Transformed!E3</f>
        <v>14.26</v>
      </c>
      <c r="J113" s="69">
        <f>Transformed!F3</f>
        <v>2.6</v>
      </c>
      <c r="K113" s="68">
        <f>Transformed!G3</f>
        <v>0.42</v>
      </c>
      <c r="L113" s="69">
        <f>Transformed!H3</f>
        <v>0.17</v>
      </c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</row>
    <row r="114" spans="1:36" ht="13.2">
      <c r="A114" s="67" t="s">
        <v>203</v>
      </c>
      <c r="B114" s="68" t="s">
        <v>203</v>
      </c>
      <c r="C114" s="68" t="s">
        <v>392</v>
      </c>
      <c r="D114" s="68" t="s">
        <v>249</v>
      </c>
      <c r="E114" s="70" t="s">
        <v>177</v>
      </c>
      <c r="F114" s="68" t="s">
        <v>179</v>
      </c>
      <c r="G114" s="68"/>
      <c r="H114" s="68"/>
      <c r="I114" s="68">
        <f>Transformed!E43</f>
        <v>0.17599999999999999</v>
      </c>
      <c r="J114" s="69">
        <f>Transformed!F43</f>
        <v>0.38100000000000001</v>
      </c>
      <c r="K114" s="68">
        <f>Transformed!G43</f>
        <v>5.0999999999999997E-2</v>
      </c>
      <c r="L114" s="69">
        <f>Transformed!H43</f>
        <v>3.5999999999999997E-2</v>
      </c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</row>
    <row r="115" spans="1:36" ht="13.2">
      <c r="A115" s="67" t="s">
        <v>203</v>
      </c>
      <c r="B115" s="68" t="s">
        <v>203</v>
      </c>
      <c r="C115" s="68" t="s">
        <v>393</v>
      </c>
      <c r="D115" s="68" t="s">
        <v>394</v>
      </c>
      <c r="E115" s="71" t="s">
        <v>186</v>
      </c>
      <c r="F115" s="68" t="s">
        <v>188</v>
      </c>
      <c r="G115" s="68"/>
      <c r="H115" s="68"/>
      <c r="I115" s="68">
        <f>Transformed!E46</f>
        <v>0.32700000000000001</v>
      </c>
      <c r="J115" s="69">
        <f>Transformed!F46</f>
        <v>0</v>
      </c>
      <c r="K115" s="68">
        <f>Transformed!G46</f>
        <v>8.7599999999999997E-2</v>
      </c>
      <c r="L115" s="69">
        <f>Transformed!H46</f>
        <v>4.4999999999999998E-2</v>
      </c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</row>
    <row r="116" spans="1:36" ht="13.2">
      <c r="A116" s="67" t="s">
        <v>203</v>
      </c>
      <c r="B116" s="68" t="s">
        <v>203</v>
      </c>
      <c r="C116" s="68" t="s">
        <v>395</v>
      </c>
      <c r="D116" s="68" t="s">
        <v>252</v>
      </c>
      <c r="E116" s="68" t="s">
        <v>253</v>
      </c>
      <c r="F116" s="68" t="s">
        <v>79</v>
      </c>
      <c r="G116" s="68"/>
      <c r="H116" s="68"/>
      <c r="I116" s="68">
        <f>Transformed!E5</f>
        <v>0.02</v>
      </c>
      <c r="J116" s="68">
        <f>Transformed!F5</f>
        <v>1</v>
      </c>
      <c r="K116" s="68">
        <f>Transformed!G5</f>
        <v>0.12</v>
      </c>
      <c r="L116" s="68">
        <f>Transformed!H5</f>
        <v>0.06</v>
      </c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</row>
    <row r="117" spans="1:36" ht="13.2">
      <c r="A117" s="67" t="s">
        <v>203</v>
      </c>
      <c r="B117" s="68" t="s">
        <v>396</v>
      </c>
      <c r="C117" s="68" t="s">
        <v>397</v>
      </c>
      <c r="D117" s="68" t="s">
        <v>252</v>
      </c>
      <c r="E117" s="68" t="s">
        <v>253</v>
      </c>
      <c r="F117" s="68">
        <f>Transformed!N107</f>
        <v>0</v>
      </c>
      <c r="G117" s="68" t="s">
        <v>59</v>
      </c>
      <c r="H117" s="68" t="s">
        <v>287</v>
      </c>
      <c r="I117" s="68">
        <f>Transformed!O4</f>
        <v>12.31</v>
      </c>
      <c r="J117" s="68">
        <f>Transformed!P4</f>
        <v>3.88</v>
      </c>
      <c r="K117" s="68">
        <f>Transformed!Q4</f>
        <v>0.57999999999999996</v>
      </c>
      <c r="L117" s="68">
        <f>Transformed!R4</f>
        <v>0.27</v>
      </c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</row>
    <row r="118" spans="1:36" ht="13.2">
      <c r="A118" s="67" t="s">
        <v>203</v>
      </c>
      <c r="B118" s="68" t="s">
        <v>396</v>
      </c>
      <c r="C118" s="68" t="s">
        <v>398</v>
      </c>
      <c r="D118" s="68" t="s">
        <v>264</v>
      </c>
      <c r="E118" s="68" t="s">
        <v>170</v>
      </c>
      <c r="F118" s="68" t="s">
        <v>173</v>
      </c>
      <c r="G118" s="68" t="s">
        <v>172</v>
      </c>
      <c r="H118" s="68" t="s">
        <v>171</v>
      </c>
      <c r="I118" s="68">
        <f>Transformed!O41</f>
        <v>14.06</v>
      </c>
      <c r="J118" s="68">
        <f>Transformed!P41</f>
        <v>2.69</v>
      </c>
      <c r="K118" s="68">
        <f>Transformed!Q41</f>
        <v>0.46</v>
      </c>
      <c r="L118" s="68">
        <f>Transformed!R41</f>
        <v>0.2</v>
      </c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</row>
    <row r="119" spans="1:36" ht="13.2">
      <c r="A119" s="67" t="s">
        <v>203</v>
      </c>
      <c r="B119" s="68" t="s">
        <v>396</v>
      </c>
      <c r="C119" s="68" t="s">
        <v>399</v>
      </c>
      <c r="D119" s="68" t="s">
        <v>267</v>
      </c>
      <c r="E119" s="68" t="s">
        <v>268</v>
      </c>
      <c r="F119" s="68" t="s">
        <v>400</v>
      </c>
      <c r="G119" s="68"/>
      <c r="H119" s="68"/>
      <c r="I119" s="68">
        <f>Transformed!O24</f>
        <v>14.5</v>
      </c>
      <c r="J119" s="68">
        <f>Transformed!P24</f>
        <v>0</v>
      </c>
      <c r="K119" s="68">
        <f>Transformed!Q24</f>
        <v>0.04</v>
      </c>
      <c r="L119" s="68">
        <f>Transformed!R24</f>
        <v>0.16</v>
      </c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</row>
    <row r="120" spans="1:36" ht="13.2">
      <c r="A120" s="72" t="s">
        <v>203</v>
      </c>
      <c r="B120" s="68" t="s">
        <v>203</v>
      </c>
      <c r="C120" s="68" t="s">
        <v>401</v>
      </c>
      <c r="D120" s="68" t="s">
        <v>381</v>
      </c>
      <c r="E120" s="68" t="s">
        <v>382</v>
      </c>
      <c r="F120" s="68" t="s">
        <v>191</v>
      </c>
      <c r="G120" s="68"/>
      <c r="H120" s="68"/>
      <c r="I120" s="68">
        <f>Transformed!E47</f>
        <v>0.41499999999999998</v>
      </c>
      <c r="J120" s="68">
        <f>Transformed!F47</f>
        <v>0</v>
      </c>
      <c r="K120" s="68">
        <f>Transformed!G47</f>
        <v>0.109</v>
      </c>
      <c r="L120" s="68">
        <f>Transformed!H47</f>
        <v>4.1000000000000002E-2</v>
      </c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</row>
    <row r="121" spans="1:36" ht="13.2">
      <c r="A121" s="72" t="s">
        <v>203</v>
      </c>
      <c r="B121" s="68" t="s">
        <v>203</v>
      </c>
      <c r="C121" s="68" t="s">
        <v>402</v>
      </c>
      <c r="D121" s="68" t="s">
        <v>384</v>
      </c>
      <c r="E121" s="68" t="s">
        <v>385</v>
      </c>
      <c r="F121" s="68" t="s">
        <v>199</v>
      </c>
      <c r="G121" s="68"/>
      <c r="H121" s="68"/>
      <c r="I121" s="68">
        <f>Transformed!E49</f>
        <v>0</v>
      </c>
      <c r="J121" s="68">
        <f>Transformed!F49</f>
        <v>0</v>
      </c>
      <c r="K121" s="68">
        <f>Transformed!G49</f>
        <v>0.04</v>
      </c>
      <c r="L121" s="68">
        <f>Transformed!H49</f>
        <v>6.6000000000000003E-2</v>
      </c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</row>
    <row r="122" spans="1:36" ht="13.2">
      <c r="A122" s="72" t="s">
        <v>203</v>
      </c>
      <c r="B122" s="68" t="s">
        <v>203</v>
      </c>
      <c r="C122" s="68" t="s">
        <v>403</v>
      </c>
      <c r="D122" s="68" t="s">
        <v>387</v>
      </c>
      <c r="E122" s="68" t="s">
        <v>388</v>
      </c>
      <c r="F122" s="68" t="s">
        <v>205</v>
      </c>
      <c r="G122" s="68"/>
      <c r="H122" s="68"/>
      <c r="I122" s="68">
        <f>Transformed!E50</f>
        <v>0.80500000000000005</v>
      </c>
      <c r="J122" s="68">
        <f>Transformed!F50</f>
        <v>0</v>
      </c>
      <c r="K122" s="68">
        <f>Transformed!G50</f>
        <v>0.13900000000000001</v>
      </c>
      <c r="L122" s="68">
        <f>Transformed!H50</f>
        <v>8.4000000000000005E-2</v>
      </c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</row>
    <row r="123" spans="1:36" ht="13.2">
      <c r="A123" s="72" t="s">
        <v>203</v>
      </c>
      <c r="B123" s="68" t="s">
        <v>203</v>
      </c>
      <c r="C123" s="68" t="s">
        <v>404</v>
      </c>
      <c r="D123" s="68" t="s">
        <v>405</v>
      </c>
      <c r="E123" s="68" t="s">
        <v>406</v>
      </c>
      <c r="F123" s="68" t="s">
        <v>212</v>
      </c>
      <c r="G123" s="68"/>
      <c r="H123" s="68"/>
      <c r="I123" s="68"/>
      <c r="J123" s="68"/>
      <c r="K123" s="68">
        <f>Transformed!G53</f>
        <v>0.51300000000000001</v>
      </c>
      <c r="L123" s="68">
        <f>Transformed!H53</f>
        <v>0.20799999999999999</v>
      </c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</row>
    <row r="124" spans="1:36" ht="13.2">
      <c r="A124" s="72" t="s">
        <v>203</v>
      </c>
      <c r="B124" s="68" t="s">
        <v>203</v>
      </c>
      <c r="C124" s="68" t="s">
        <v>407</v>
      </c>
      <c r="D124" s="68" t="s">
        <v>267</v>
      </c>
      <c r="E124" s="68" t="s">
        <v>268</v>
      </c>
      <c r="F124" s="68" t="s">
        <v>79</v>
      </c>
      <c r="G124" s="68"/>
      <c r="H124" s="68"/>
      <c r="I124" s="68">
        <f>Transformed!E25</f>
        <v>0</v>
      </c>
      <c r="J124" s="68">
        <v>1</v>
      </c>
      <c r="K124" s="68">
        <f>Transformed!G25</f>
        <v>9.1999999999999998E-2</v>
      </c>
      <c r="L124" s="68">
        <f>Transformed!H25</f>
        <v>3.5000000000000003E-2</v>
      </c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</row>
    <row r="125" spans="1:36" ht="13.2">
      <c r="A125" s="72"/>
      <c r="B125" s="68" t="s">
        <v>250</v>
      </c>
      <c r="C125" s="68" t="s">
        <v>417</v>
      </c>
      <c r="D125" s="68" t="s">
        <v>267</v>
      </c>
      <c r="E125" s="68" t="s">
        <v>268</v>
      </c>
      <c r="F125" s="68" t="s">
        <v>408</v>
      </c>
      <c r="G125" s="68"/>
      <c r="H125" s="68"/>
      <c r="I125" s="68">
        <f>Transformed!E24</f>
        <v>15.5</v>
      </c>
      <c r="J125" s="68">
        <f>Transformed!F24</f>
        <v>0</v>
      </c>
      <c r="K125" s="68">
        <f>Transformed!G24</f>
        <v>0.24199999999999999</v>
      </c>
      <c r="L125" s="68">
        <f>Transformed!H24</f>
        <v>0.10100000000000001</v>
      </c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</row>
    <row r="126" spans="1:36" ht="13.2">
      <c r="A126" s="44"/>
    </row>
    <row r="127" spans="1:36" ht="13.2">
      <c r="A127" s="44"/>
    </row>
    <row r="128" spans="1:36" ht="13.2">
      <c r="A128" s="44"/>
    </row>
    <row r="129" spans="1:1" ht="13.2">
      <c r="A129" s="44"/>
    </row>
    <row r="130" spans="1:1" ht="13.2">
      <c r="A130" s="44"/>
    </row>
    <row r="131" spans="1:1" ht="13.2">
      <c r="A131" s="44"/>
    </row>
    <row r="132" spans="1:1" ht="13.2">
      <c r="A132" s="44"/>
    </row>
    <row r="133" spans="1:1" ht="13.2">
      <c r="A133" s="44"/>
    </row>
    <row r="134" spans="1:1" ht="13.2">
      <c r="A134" s="44"/>
    </row>
    <row r="135" spans="1:1" ht="13.2">
      <c r="A135" s="44"/>
    </row>
    <row r="136" spans="1:1" ht="13.2">
      <c r="A136" s="44"/>
    </row>
    <row r="137" spans="1:1" ht="13.2">
      <c r="A137" s="44"/>
    </row>
    <row r="138" spans="1:1" ht="13.2">
      <c r="A138" s="44"/>
    </row>
    <row r="139" spans="1:1" ht="13.2">
      <c r="A139" s="44"/>
    </row>
    <row r="140" spans="1:1" ht="13.2">
      <c r="A140" s="44"/>
    </row>
    <row r="141" spans="1:1" ht="13.2">
      <c r="A141" s="44"/>
    </row>
    <row r="142" spans="1:1" ht="13.2">
      <c r="A142" s="44"/>
    </row>
    <row r="143" spans="1:1" ht="13.2">
      <c r="A143" s="44"/>
    </row>
    <row r="144" spans="1:1" ht="13.2">
      <c r="A144" s="44"/>
    </row>
    <row r="145" spans="1:1" ht="13.2">
      <c r="A145" s="44"/>
    </row>
    <row r="146" spans="1:1" ht="13.2">
      <c r="A146" s="44"/>
    </row>
    <row r="147" spans="1:1" ht="13.2">
      <c r="A147" s="44"/>
    </row>
    <row r="148" spans="1:1" ht="13.2">
      <c r="A148" s="44"/>
    </row>
    <row r="149" spans="1:1" ht="13.2">
      <c r="A149" s="44"/>
    </row>
    <row r="150" spans="1:1" ht="13.2">
      <c r="A150" s="44"/>
    </row>
    <row r="151" spans="1:1" ht="13.2">
      <c r="A151" s="44"/>
    </row>
    <row r="152" spans="1:1" ht="13.2">
      <c r="A152" s="44"/>
    </row>
    <row r="153" spans="1:1" ht="13.2">
      <c r="A153" s="44"/>
    </row>
    <row r="154" spans="1:1" ht="13.2">
      <c r="A154" s="44"/>
    </row>
    <row r="155" spans="1:1" ht="13.2">
      <c r="A155" s="44"/>
    </row>
    <row r="156" spans="1:1" ht="13.2">
      <c r="A156" s="44"/>
    </row>
    <row r="157" spans="1:1" ht="13.2">
      <c r="A157" s="44"/>
    </row>
    <row r="158" spans="1:1" ht="13.2">
      <c r="A158" s="44"/>
    </row>
    <row r="159" spans="1:1" ht="13.2">
      <c r="A159" s="44"/>
    </row>
    <row r="160" spans="1:1" ht="13.2">
      <c r="A160" s="44"/>
    </row>
    <row r="161" spans="1:1" ht="13.2">
      <c r="A161" s="44"/>
    </row>
    <row r="162" spans="1:1" ht="13.2">
      <c r="A162" s="44"/>
    </row>
    <row r="163" spans="1:1" ht="13.2">
      <c r="A163" s="44"/>
    </row>
    <row r="164" spans="1:1" ht="13.2">
      <c r="A164" s="44"/>
    </row>
    <row r="165" spans="1:1" ht="13.2">
      <c r="A165" s="44"/>
    </row>
    <row r="166" spans="1:1" ht="13.2">
      <c r="A166" s="44"/>
    </row>
    <row r="167" spans="1:1" ht="13.2">
      <c r="A167" s="44"/>
    </row>
    <row r="168" spans="1:1" ht="13.2">
      <c r="A168" s="44"/>
    </row>
    <row r="169" spans="1:1" ht="13.2">
      <c r="A169" s="44"/>
    </row>
    <row r="170" spans="1:1" ht="13.2">
      <c r="A170" s="44"/>
    </row>
    <row r="171" spans="1:1" ht="13.2">
      <c r="A171" s="44"/>
    </row>
    <row r="172" spans="1:1" ht="13.2">
      <c r="A172" s="44"/>
    </row>
    <row r="173" spans="1:1" ht="13.2">
      <c r="A173" s="44"/>
    </row>
    <row r="174" spans="1:1" ht="13.2">
      <c r="A174" s="44"/>
    </row>
    <row r="175" spans="1:1" ht="13.2">
      <c r="A175" s="44"/>
    </row>
    <row r="176" spans="1:1" ht="13.2">
      <c r="A176" s="44"/>
    </row>
    <row r="177" spans="1:1" ht="13.2">
      <c r="A177" s="44"/>
    </row>
    <row r="178" spans="1:1" ht="13.2">
      <c r="A178" s="44"/>
    </row>
    <row r="179" spans="1:1" ht="13.2">
      <c r="A179" s="44"/>
    </row>
    <row r="180" spans="1:1" ht="13.2">
      <c r="A180" s="44"/>
    </row>
    <row r="181" spans="1:1" ht="13.2">
      <c r="A181" s="44"/>
    </row>
    <row r="182" spans="1:1" ht="13.2">
      <c r="A182" s="44"/>
    </row>
    <row r="183" spans="1:1" ht="13.2">
      <c r="A183" s="44"/>
    </row>
    <row r="184" spans="1:1" ht="13.2">
      <c r="A184" s="44"/>
    </row>
    <row r="185" spans="1:1" ht="13.2">
      <c r="A185" s="44"/>
    </row>
    <row r="186" spans="1:1" ht="13.2">
      <c r="A186" s="44"/>
    </row>
    <row r="187" spans="1:1" ht="13.2">
      <c r="A187" s="44"/>
    </row>
    <row r="188" spans="1:1" ht="13.2">
      <c r="A188" s="44"/>
    </row>
    <row r="189" spans="1:1" ht="13.2">
      <c r="A189" s="44"/>
    </row>
    <row r="190" spans="1:1" ht="13.2">
      <c r="A190" s="44"/>
    </row>
    <row r="191" spans="1:1" ht="13.2">
      <c r="A191" s="44"/>
    </row>
    <row r="192" spans="1:1" ht="13.2">
      <c r="A192" s="44"/>
    </row>
    <row r="193" spans="1:1" ht="13.2">
      <c r="A193" s="44"/>
    </row>
    <row r="194" spans="1:1" ht="13.2">
      <c r="A194" s="44"/>
    </row>
    <row r="195" spans="1:1" ht="13.2">
      <c r="A195" s="44"/>
    </row>
    <row r="196" spans="1:1" ht="13.2">
      <c r="A196" s="44"/>
    </row>
    <row r="197" spans="1:1" ht="13.2">
      <c r="A197" s="44"/>
    </row>
    <row r="198" spans="1:1" ht="13.2">
      <c r="A198" s="44"/>
    </row>
    <row r="199" spans="1:1" ht="13.2">
      <c r="A199" s="44"/>
    </row>
    <row r="200" spans="1:1" ht="13.2">
      <c r="A200" s="44"/>
    </row>
    <row r="201" spans="1:1" ht="13.2">
      <c r="A201" s="44"/>
    </row>
    <row r="202" spans="1:1" ht="13.2">
      <c r="A202" s="44"/>
    </row>
    <row r="203" spans="1:1" ht="13.2">
      <c r="A203" s="44"/>
    </row>
    <row r="204" spans="1:1" ht="13.2">
      <c r="A204" s="44"/>
    </row>
    <row r="205" spans="1:1" ht="13.2">
      <c r="A205" s="44"/>
    </row>
    <row r="206" spans="1:1" ht="13.2">
      <c r="A206" s="44"/>
    </row>
    <row r="207" spans="1:1" ht="13.2">
      <c r="A207" s="44"/>
    </row>
    <row r="208" spans="1:1" ht="13.2">
      <c r="A208" s="44"/>
    </row>
    <row r="209" spans="1:1" ht="13.2">
      <c r="A209" s="44"/>
    </row>
    <row r="210" spans="1:1" ht="13.2">
      <c r="A210" s="44"/>
    </row>
    <row r="211" spans="1:1" ht="13.2">
      <c r="A211" s="44"/>
    </row>
    <row r="212" spans="1:1" ht="13.2">
      <c r="A212" s="44"/>
    </row>
    <row r="213" spans="1:1" ht="13.2">
      <c r="A213" s="44"/>
    </row>
    <row r="214" spans="1:1" ht="13.2">
      <c r="A214" s="44"/>
    </row>
    <row r="215" spans="1:1" ht="13.2">
      <c r="A215" s="44"/>
    </row>
    <row r="216" spans="1:1" ht="13.2">
      <c r="A216" s="44"/>
    </row>
    <row r="217" spans="1:1" ht="13.2">
      <c r="A217" s="44"/>
    </row>
    <row r="218" spans="1:1" ht="13.2">
      <c r="A218" s="44"/>
    </row>
    <row r="219" spans="1:1" ht="13.2">
      <c r="A219" s="44"/>
    </row>
    <row r="220" spans="1:1" ht="13.2">
      <c r="A220" s="44"/>
    </row>
    <row r="221" spans="1:1" ht="13.2">
      <c r="A221" s="44"/>
    </row>
    <row r="222" spans="1:1" ht="13.2">
      <c r="A222" s="44"/>
    </row>
    <row r="223" spans="1:1" ht="13.2">
      <c r="A223" s="44"/>
    </row>
    <row r="224" spans="1:1" ht="13.2">
      <c r="A224" s="44"/>
    </row>
    <row r="225" spans="1:1" ht="13.2">
      <c r="A225" s="44"/>
    </row>
    <row r="226" spans="1:1" ht="13.2">
      <c r="A226" s="44"/>
    </row>
    <row r="227" spans="1:1" ht="13.2">
      <c r="A227" s="44"/>
    </row>
    <row r="228" spans="1:1" ht="13.2">
      <c r="A228" s="44"/>
    </row>
    <row r="229" spans="1:1" ht="13.2">
      <c r="A229" s="44"/>
    </row>
    <row r="230" spans="1:1" ht="13.2">
      <c r="A230" s="44"/>
    </row>
    <row r="231" spans="1:1" ht="13.2">
      <c r="A231" s="44"/>
    </row>
    <row r="232" spans="1:1" ht="13.2">
      <c r="A232" s="44"/>
    </row>
    <row r="233" spans="1:1" ht="13.2">
      <c r="A233" s="44"/>
    </row>
    <row r="234" spans="1:1" ht="13.2">
      <c r="A234" s="44"/>
    </row>
    <row r="235" spans="1:1" ht="13.2">
      <c r="A235" s="44"/>
    </row>
    <row r="236" spans="1:1" ht="13.2">
      <c r="A236" s="44"/>
    </row>
    <row r="237" spans="1:1" ht="13.2">
      <c r="A237" s="44"/>
    </row>
    <row r="238" spans="1:1" ht="13.2">
      <c r="A238" s="44"/>
    </row>
    <row r="239" spans="1:1" ht="13.2">
      <c r="A239" s="44"/>
    </row>
    <row r="240" spans="1:1" ht="13.2">
      <c r="A240" s="44"/>
    </row>
    <row r="241" spans="1:1" ht="13.2">
      <c r="A241" s="44"/>
    </row>
    <row r="242" spans="1:1" ht="13.2">
      <c r="A242" s="44"/>
    </row>
    <row r="243" spans="1:1" ht="13.2">
      <c r="A243" s="44"/>
    </row>
    <row r="244" spans="1:1" ht="13.2">
      <c r="A244" s="44"/>
    </row>
    <row r="245" spans="1:1" ht="13.2">
      <c r="A245" s="44"/>
    </row>
    <row r="246" spans="1:1" ht="13.2">
      <c r="A246" s="44"/>
    </row>
    <row r="247" spans="1:1" ht="13.2">
      <c r="A247" s="44"/>
    </row>
    <row r="248" spans="1:1" ht="13.2">
      <c r="A248" s="44"/>
    </row>
    <row r="249" spans="1:1" ht="13.2">
      <c r="A249" s="44"/>
    </row>
    <row r="250" spans="1:1" ht="13.2">
      <c r="A250" s="44"/>
    </row>
    <row r="251" spans="1:1" ht="13.2">
      <c r="A251" s="44"/>
    </row>
    <row r="252" spans="1:1" ht="13.2">
      <c r="A252" s="44"/>
    </row>
    <row r="253" spans="1:1" ht="13.2">
      <c r="A253" s="44"/>
    </row>
    <row r="254" spans="1:1" ht="13.2">
      <c r="A254" s="44"/>
    </row>
    <row r="255" spans="1:1" ht="13.2">
      <c r="A255" s="44"/>
    </row>
    <row r="256" spans="1:1" ht="13.2">
      <c r="A256" s="44"/>
    </row>
    <row r="257" spans="1:1" ht="13.2">
      <c r="A257" s="44"/>
    </row>
    <row r="258" spans="1:1" ht="13.2">
      <c r="A258" s="44"/>
    </row>
    <row r="259" spans="1:1" ht="13.2">
      <c r="A259" s="44"/>
    </row>
    <row r="260" spans="1:1" ht="13.2">
      <c r="A260" s="44"/>
    </row>
    <row r="261" spans="1:1" ht="13.2">
      <c r="A261" s="44"/>
    </row>
    <row r="262" spans="1:1" ht="13.2">
      <c r="A262" s="44"/>
    </row>
    <row r="263" spans="1:1" ht="13.2">
      <c r="A263" s="44"/>
    </row>
    <row r="264" spans="1:1" ht="13.2">
      <c r="A264" s="44"/>
    </row>
    <row r="265" spans="1:1" ht="13.2">
      <c r="A265" s="44"/>
    </row>
    <row r="266" spans="1:1" ht="13.2">
      <c r="A266" s="44"/>
    </row>
    <row r="267" spans="1:1" ht="13.2">
      <c r="A267" s="44"/>
    </row>
    <row r="268" spans="1:1" ht="13.2">
      <c r="A268" s="44"/>
    </row>
    <row r="269" spans="1:1" ht="13.2">
      <c r="A269" s="44"/>
    </row>
    <row r="270" spans="1:1" ht="13.2">
      <c r="A270" s="44"/>
    </row>
    <row r="271" spans="1:1" ht="13.2">
      <c r="A271" s="44"/>
    </row>
    <row r="272" spans="1:1" ht="13.2">
      <c r="A272" s="44"/>
    </row>
    <row r="273" spans="1:1" ht="13.2">
      <c r="A273" s="44"/>
    </row>
    <row r="274" spans="1:1" ht="13.2">
      <c r="A274" s="44"/>
    </row>
    <row r="275" spans="1:1" ht="13.2">
      <c r="A275" s="44"/>
    </row>
    <row r="276" spans="1:1" ht="13.2">
      <c r="A276" s="44"/>
    </row>
    <row r="277" spans="1:1" ht="13.2">
      <c r="A277" s="44"/>
    </row>
    <row r="278" spans="1:1" ht="13.2">
      <c r="A278" s="44"/>
    </row>
    <row r="279" spans="1:1" ht="13.2">
      <c r="A279" s="44"/>
    </row>
    <row r="280" spans="1:1" ht="13.2">
      <c r="A280" s="44"/>
    </row>
    <row r="281" spans="1:1" ht="13.2">
      <c r="A281" s="44"/>
    </row>
    <row r="282" spans="1:1" ht="13.2">
      <c r="A282" s="44"/>
    </row>
    <row r="283" spans="1:1" ht="13.2">
      <c r="A283" s="44"/>
    </row>
    <row r="284" spans="1:1" ht="13.2">
      <c r="A284" s="44"/>
    </row>
    <row r="285" spans="1:1" ht="13.2">
      <c r="A285" s="44"/>
    </row>
    <row r="286" spans="1:1" ht="13.2">
      <c r="A286" s="44"/>
    </row>
    <row r="287" spans="1:1" ht="13.2">
      <c r="A287" s="44"/>
    </row>
    <row r="288" spans="1:1" ht="13.2">
      <c r="A288" s="44"/>
    </row>
    <row r="289" spans="1:1" ht="13.2">
      <c r="A289" s="44"/>
    </row>
    <row r="290" spans="1:1" ht="13.2">
      <c r="A290" s="44"/>
    </row>
    <row r="291" spans="1:1" ht="13.2">
      <c r="A291" s="44"/>
    </row>
    <row r="292" spans="1:1" ht="13.2">
      <c r="A292" s="44"/>
    </row>
    <row r="293" spans="1:1" ht="13.2">
      <c r="A293" s="44"/>
    </row>
    <row r="294" spans="1:1" ht="13.2">
      <c r="A294" s="44"/>
    </row>
    <row r="295" spans="1:1" ht="13.2">
      <c r="A295" s="44"/>
    </row>
    <row r="296" spans="1:1" ht="13.2">
      <c r="A296" s="44"/>
    </row>
    <row r="297" spans="1:1" ht="13.2">
      <c r="A297" s="44"/>
    </row>
    <row r="298" spans="1:1" ht="13.2">
      <c r="A298" s="44"/>
    </row>
    <row r="299" spans="1:1" ht="13.2">
      <c r="A299" s="44"/>
    </row>
    <row r="300" spans="1:1" ht="13.2">
      <c r="A300" s="44"/>
    </row>
    <row r="301" spans="1:1" ht="13.2">
      <c r="A301" s="44"/>
    </row>
    <row r="302" spans="1:1" ht="13.2">
      <c r="A302" s="44"/>
    </row>
    <row r="303" spans="1:1" ht="13.2">
      <c r="A303" s="44"/>
    </row>
    <row r="304" spans="1:1" ht="13.2">
      <c r="A304" s="44"/>
    </row>
    <row r="305" spans="1:1" ht="13.2">
      <c r="A305" s="44"/>
    </row>
    <row r="306" spans="1:1" ht="13.2">
      <c r="A306" s="44"/>
    </row>
    <row r="307" spans="1:1" ht="13.2">
      <c r="A307" s="44"/>
    </row>
    <row r="308" spans="1:1" ht="13.2">
      <c r="A308" s="44"/>
    </row>
    <row r="309" spans="1:1" ht="13.2">
      <c r="A309" s="44"/>
    </row>
    <row r="310" spans="1:1" ht="13.2">
      <c r="A310" s="44"/>
    </row>
    <row r="311" spans="1:1" ht="13.2">
      <c r="A311" s="44"/>
    </row>
    <row r="312" spans="1:1" ht="13.2">
      <c r="A312" s="44"/>
    </row>
    <row r="313" spans="1:1" ht="13.2">
      <c r="A313" s="44"/>
    </row>
    <row r="314" spans="1:1" ht="13.2">
      <c r="A314" s="44"/>
    </row>
    <row r="315" spans="1:1" ht="13.2">
      <c r="A315" s="44"/>
    </row>
    <row r="316" spans="1:1" ht="13.2">
      <c r="A316" s="44"/>
    </row>
    <row r="317" spans="1:1" ht="13.2">
      <c r="A317" s="44"/>
    </row>
    <row r="318" spans="1:1" ht="13.2">
      <c r="A318" s="44"/>
    </row>
    <row r="319" spans="1:1" ht="13.2">
      <c r="A319" s="44"/>
    </row>
    <row r="320" spans="1:1" ht="13.2">
      <c r="A320" s="44"/>
    </row>
    <row r="321" spans="1:1" ht="13.2">
      <c r="A321" s="44"/>
    </row>
    <row r="322" spans="1:1" ht="13.2">
      <c r="A322" s="44"/>
    </row>
    <row r="323" spans="1:1" ht="13.2">
      <c r="A323" s="44"/>
    </row>
    <row r="324" spans="1:1" ht="13.2">
      <c r="A324" s="44"/>
    </row>
    <row r="325" spans="1:1" ht="13.2">
      <c r="A325" s="44"/>
    </row>
    <row r="326" spans="1:1" ht="13.2">
      <c r="A326" s="44"/>
    </row>
    <row r="327" spans="1:1" ht="13.2">
      <c r="A327" s="44"/>
    </row>
    <row r="328" spans="1:1" ht="13.2">
      <c r="A328" s="44"/>
    </row>
    <row r="329" spans="1:1" ht="13.2">
      <c r="A329" s="44"/>
    </row>
    <row r="330" spans="1:1" ht="13.2">
      <c r="A330" s="44"/>
    </row>
    <row r="331" spans="1:1" ht="13.2">
      <c r="A331" s="44"/>
    </row>
    <row r="332" spans="1:1" ht="13.2">
      <c r="A332" s="44"/>
    </row>
    <row r="333" spans="1:1" ht="13.2">
      <c r="A333" s="44"/>
    </row>
    <row r="334" spans="1:1" ht="13.2">
      <c r="A334" s="44"/>
    </row>
    <row r="335" spans="1:1" ht="13.2">
      <c r="A335" s="44"/>
    </row>
    <row r="336" spans="1:1" ht="13.2">
      <c r="A336" s="44"/>
    </row>
    <row r="337" spans="1:1" ht="13.2">
      <c r="A337" s="44"/>
    </row>
    <row r="338" spans="1:1" ht="13.2">
      <c r="A338" s="44"/>
    </row>
    <row r="339" spans="1:1" ht="13.2">
      <c r="A339" s="44"/>
    </row>
    <row r="340" spans="1:1" ht="13.2">
      <c r="A340" s="44"/>
    </row>
    <row r="341" spans="1:1" ht="13.2">
      <c r="A341" s="44"/>
    </row>
    <row r="342" spans="1:1" ht="13.2">
      <c r="A342" s="44"/>
    </row>
    <row r="343" spans="1:1" ht="13.2">
      <c r="A343" s="44"/>
    </row>
    <row r="344" spans="1:1" ht="13.2">
      <c r="A344" s="44"/>
    </row>
    <row r="345" spans="1:1" ht="13.2">
      <c r="A345" s="44"/>
    </row>
    <row r="346" spans="1:1" ht="13.2">
      <c r="A346" s="44"/>
    </row>
    <row r="347" spans="1:1" ht="13.2">
      <c r="A347" s="44"/>
    </row>
    <row r="348" spans="1:1" ht="13.2">
      <c r="A348" s="44"/>
    </row>
    <row r="349" spans="1:1" ht="13.2">
      <c r="A349" s="44"/>
    </row>
    <row r="350" spans="1:1" ht="13.2">
      <c r="A350" s="44"/>
    </row>
    <row r="351" spans="1:1" ht="13.2">
      <c r="A351" s="44"/>
    </row>
    <row r="352" spans="1:1" ht="13.2">
      <c r="A352" s="44"/>
    </row>
    <row r="353" spans="1:1" ht="13.2">
      <c r="A353" s="44"/>
    </row>
    <row r="354" spans="1:1" ht="13.2">
      <c r="A354" s="44"/>
    </row>
    <row r="355" spans="1:1" ht="13.2">
      <c r="A355" s="44"/>
    </row>
    <row r="356" spans="1:1" ht="13.2">
      <c r="A356" s="44"/>
    </row>
    <row r="357" spans="1:1" ht="13.2">
      <c r="A357" s="44"/>
    </row>
    <row r="358" spans="1:1" ht="13.2">
      <c r="A358" s="44"/>
    </row>
    <row r="359" spans="1:1" ht="13.2">
      <c r="A359" s="44"/>
    </row>
    <row r="360" spans="1:1" ht="13.2">
      <c r="A360" s="44"/>
    </row>
    <row r="361" spans="1:1" ht="13.2">
      <c r="A361" s="44"/>
    </row>
    <row r="362" spans="1:1" ht="13.2">
      <c r="A362" s="44"/>
    </row>
    <row r="363" spans="1:1" ht="13.2">
      <c r="A363" s="44"/>
    </row>
    <row r="364" spans="1:1" ht="13.2">
      <c r="A364" s="44"/>
    </row>
    <row r="365" spans="1:1" ht="13.2">
      <c r="A365" s="44"/>
    </row>
    <row r="366" spans="1:1" ht="13.2">
      <c r="A366" s="44"/>
    </row>
    <row r="367" spans="1:1" ht="13.2">
      <c r="A367" s="44"/>
    </row>
    <row r="368" spans="1:1" ht="13.2">
      <c r="A368" s="44"/>
    </row>
    <row r="369" spans="1:1" ht="13.2">
      <c r="A369" s="44"/>
    </row>
    <row r="370" spans="1:1" ht="13.2">
      <c r="A370" s="44"/>
    </row>
    <row r="371" spans="1:1" ht="13.2">
      <c r="A371" s="44"/>
    </row>
    <row r="372" spans="1:1" ht="13.2">
      <c r="A372" s="44"/>
    </row>
    <row r="373" spans="1:1" ht="13.2">
      <c r="A373" s="44"/>
    </row>
    <row r="374" spans="1:1" ht="13.2">
      <c r="A374" s="44"/>
    </row>
    <row r="375" spans="1:1" ht="13.2">
      <c r="A375" s="44"/>
    </row>
    <row r="376" spans="1:1" ht="13.2">
      <c r="A376" s="44"/>
    </row>
    <row r="377" spans="1:1" ht="13.2">
      <c r="A377" s="44"/>
    </row>
    <row r="378" spans="1:1" ht="13.2">
      <c r="A378" s="44"/>
    </row>
    <row r="379" spans="1:1" ht="13.2">
      <c r="A379" s="44"/>
    </row>
    <row r="380" spans="1:1" ht="13.2">
      <c r="A380" s="44"/>
    </row>
    <row r="381" spans="1:1" ht="13.2">
      <c r="A381" s="44"/>
    </row>
    <row r="382" spans="1:1" ht="13.2">
      <c r="A382" s="44"/>
    </row>
    <row r="383" spans="1:1" ht="13.2">
      <c r="A383" s="44"/>
    </row>
    <row r="384" spans="1:1" ht="13.2">
      <c r="A384" s="44"/>
    </row>
    <row r="385" spans="1:1" ht="13.2">
      <c r="A385" s="44"/>
    </row>
    <row r="386" spans="1:1" ht="13.2">
      <c r="A386" s="44"/>
    </row>
    <row r="387" spans="1:1" ht="13.2">
      <c r="A387" s="44"/>
    </row>
    <row r="388" spans="1:1" ht="13.2">
      <c r="A388" s="44"/>
    </row>
    <row r="389" spans="1:1" ht="13.2">
      <c r="A389" s="44"/>
    </row>
    <row r="390" spans="1:1" ht="13.2">
      <c r="A390" s="44"/>
    </row>
    <row r="391" spans="1:1" ht="13.2">
      <c r="A391" s="44"/>
    </row>
    <row r="392" spans="1:1" ht="13.2">
      <c r="A392" s="44"/>
    </row>
    <row r="393" spans="1:1" ht="13.2">
      <c r="A393" s="44"/>
    </row>
    <row r="394" spans="1:1" ht="13.2">
      <c r="A394" s="44"/>
    </row>
    <row r="395" spans="1:1" ht="13.2">
      <c r="A395" s="44"/>
    </row>
    <row r="396" spans="1:1" ht="13.2">
      <c r="A396" s="44"/>
    </row>
    <row r="397" spans="1:1" ht="13.2">
      <c r="A397" s="44"/>
    </row>
    <row r="398" spans="1:1" ht="13.2">
      <c r="A398" s="44"/>
    </row>
    <row r="399" spans="1:1" ht="13.2">
      <c r="A399" s="44"/>
    </row>
    <row r="400" spans="1:1" ht="13.2">
      <c r="A400" s="44"/>
    </row>
    <row r="401" spans="1:1" ht="13.2">
      <c r="A401" s="44"/>
    </row>
    <row r="402" spans="1:1" ht="13.2">
      <c r="A402" s="44"/>
    </row>
    <row r="403" spans="1:1" ht="13.2">
      <c r="A403" s="44"/>
    </row>
    <row r="404" spans="1:1" ht="13.2">
      <c r="A404" s="44"/>
    </row>
    <row r="405" spans="1:1" ht="13.2">
      <c r="A405" s="44"/>
    </row>
    <row r="406" spans="1:1" ht="13.2">
      <c r="A406" s="44"/>
    </row>
    <row r="407" spans="1:1" ht="13.2">
      <c r="A407" s="44"/>
    </row>
    <row r="408" spans="1:1" ht="13.2">
      <c r="A408" s="44"/>
    </row>
    <row r="409" spans="1:1" ht="13.2">
      <c r="A409" s="44"/>
    </row>
    <row r="410" spans="1:1" ht="13.2">
      <c r="A410" s="44"/>
    </row>
    <row r="411" spans="1:1" ht="13.2">
      <c r="A411" s="44"/>
    </row>
    <row r="412" spans="1:1" ht="13.2">
      <c r="A412" s="44"/>
    </row>
    <row r="413" spans="1:1" ht="13.2">
      <c r="A413" s="44"/>
    </row>
    <row r="414" spans="1:1" ht="13.2">
      <c r="A414" s="44"/>
    </row>
    <row r="415" spans="1:1" ht="13.2">
      <c r="A415" s="44"/>
    </row>
    <row r="416" spans="1:1" ht="13.2">
      <c r="A416" s="44"/>
    </row>
    <row r="417" spans="1:1" ht="13.2">
      <c r="A417" s="44"/>
    </row>
    <row r="418" spans="1:1" ht="13.2">
      <c r="A418" s="44"/>
    </row>
    <row r="419" spans="1:1" ht="13.2">
      <c r="A419" s="44"/>
    </row>
    <row r="420" spans="1:1" ht="13.2">
      <c r="A420" s="44"/>
    </row>
    <row r="421" spans="1:1" ht="13.2">
      <c r="A421" s="44"/>
    </row>
    <row r="422" spans="1:1" ht="13.2">
      <c r="A422" s="44"/>
    </row>
    <row r="423" spans="1:1" ht="13.2">
      <c r="A423" s="44"/>
    </row>
    <row r="424" spans="1:1" ht="13.2">
      <c r="A424" s="44"/>
    </row>
    <row r="425" spans="1:1" ht="13.2">
      <c r="A425" s="44"/>
    </row>
    <row r="426" spans="1:1" ht="13.2">
      <c r="A426" s="44"/>
    </row>
    <row r="427" spans="1:1" ht="13.2">
      <c r="A427" s="44"/>
    </row>
    <row r="428" spans="1:1" ht="13.2">
      <c r="A428" s="44"/>
    </row>
    <row r="429" spans="1:1" ht="13.2">
      <c r="A429" s="44"/>
    </row>
    <row r="430" spans="1:1" ht="13.2">
      <c r="A430" s="44"/>
    </row>
    <row r="431" spans="1:1" ht="13.2">
      <c r="A431" s="44"/>
    </row>
    <row r="432" spans="1:1" ht="13.2">
      <c r="A432" s="44"/>
    </row>
    <row r="433" spans="1:1" ht="13.2">
      <c r="A433" s="44"/>
    </row>
    <row r="434" spans="1:1" ht="13.2">
      <c r="A434" s="44"/>
    </row>
    <row r="435" spans="1:1" ht="13.2">
      <c r="A435" s="44"/>
    </row>
    <row r="436" spans="1:1" ht="13.2">
      <c r="A436" s="44"/>
    </row>
    <row r="437" spans="1:1" ht="13.2">
      <c r="A437" s="44"/>
    </row>
    <row r="438" spans="1:1" ht="13.2">
      <c r="A438" s="44"/>
    </row>
    <row r="439" spans="1:1" ht="13.2">
      <c r="A439" s="44"/>
    </row>
    <row r="440" spans="1:1" ht="13.2">
      <c r="A440" s="44"/>
    </row>
    <row r="441" spans="1:1" ht="13.2">
      <c r="A441" s="44"/>
    </row>
    <row r="442" spans="1:1" ht="13.2">
      <c r="A442" s="44"/>
    </row>
    <row r="443" spans="1:1" ht="13.2">
      <c r="A443" s="44"/>
    </row>
    <row r="444" spans="1:1" ht="13.2">
      <c r="A444" s="44"/>
    </row>
    <row r="445" spans="1:1" ht="13.2">
      <c r="A445" s="44"/>
    </row>
    <row r="446" spans="1:1" ht="13.2">
      <c r="A446" s="44"/>
    </row>
    <row r="447" spans="1:1" ht="13.2">
      <c r="A447" s="44"/>
    </row>
    <row r="448" spans="1:1" ht="13.2">
      <c r="A448" s="44"/>
    </row>
    <row r="449" spans="1:1" ht="13.2">
      <c r="A449" s="44"/>
    </row>
    <row r="450" spans="1:1" ht="13.2">
      <c r="A450" s="44"/>
    </row>
    <row r="451" spans="1:1" ht="13.2">
      <c r="A451" s="44"/>
    </row>
    <row r="452" spans="1:1" ht="13.2">
      <c r="A452" s="44"/>
    </row>
    <row r="453" spans="1:1" ht="13.2">
      <c r="A453" s="44"/>
    </row>
    <row r="454" spans="1:1" ht="13.2">
      <c r="A454" s="44"/>
    </row>
    <row r="455" spans="1:1" ht="13.2">
      <c r="A455" s="44"/>
    </row>
    <row r="456" spans="1:1" ht="13.2">
      <c r="A456" s="44"/>
    </row>
    <row r="457" spans="1:1" ht="13.2">
      <c r="A457" s="44"/>
    </row>
    <row r="458" spans="1:1" ht="13.2">
      <c r="A458" s="44"/>
    </row>
    <row r="459" spans="1:1" ht="13.2">
      <c r="A459" s="44"/>
    </row>
    <row r="460" spans="1:1" ht="13.2">
      <c r="A460" s="44"/>
    </row>
    <row r="461" spans="1:1" ht="13.2">
      <c r="A461" s="44"/>
    </row>
    <row r="462" spans="1:1" ht="13.2">
      <c r="A462" s="44"/>
    </row>
    <row r="463" spans="1:1" ht="13.2">
      <c r="A463" s="44"/>
    </row>
    <row r="464" spans="1:1" ht="13.2">
      <c r="A464" s="44"/>
    </row>
    <row r="465" spans="1:1" ht="13.2">
      <c r="A465" s="44"/>
    </row>
    <row r="466" spans="1:1" ht="13.2">
      <c r="A466" s="44"/>
    </row>
    <row r="467" spans="1:1" ht="13.2">
      <c r="A467" s="44"/>
    </row>
    <row r="468" spans="1:1" ht="13.2">
      <c r="A468" s="44"/>
    </row>
    <row r="469" spans="1:1" ht="13.2">
      <c r="A469" s="44"/>
    </row>
    <row r="470" spans="1:1" ht="13.2">
      <c r="A470" s="44"/>
    </row>
    <row r="471" spans="1:1" ht="13.2">
      <c r="A471" s="44"/>
    </row>
    <row r="472" spans="1:1" ht="13.2">
      <c r="A472" s="44"/>
    </row>
    <row r="473" spans="1:1" ht="13.2">
      <c r="A473" s="44"/>
    </row>
    <row r="474" spans="1:1" ht="13.2">
      <c r="A474" s="44"/>
    </row>
    <row r="475" spans="1:1" ht="13.2">
      <c r="A475" s="44"/>
    </row>
    <row r="476" spans="1:1" ht="13.2">
      <c r="A476" s="44"/>
    </row>
    <row r="477" spans="1:1" ht="13.2">
      <c r="A477" s="44"/>
    </row>
    <row r="478" spans="1:1" ht="13.2">
      <c r="A478" s="44"/>
    </row>
    <row r="479" spans="1:1" ht="13.2">
      <c r="A479" s="44"/>
    </row>
    <row r="480" spans="1:1" ht="13.2">
      <c r="A480" s="44"/>
    </row>
    <row r="481" spans="1:1" ht="13.2">
      <c r="A481" s="44"/>
    </row>
    <row r="482" spans="1:1" ht="13.2">
      <c r="A482" s="44"/>
    </row>
    <row r="483" spans="1:1" ht="13.2">
      <c r="A483" s="44"/>
    </row>
    <row r="484" spans="1:1" ht="13.2">
      <c r="A484" s="44"/>
    </row>
    <row r="485" spans="1:1" ht="13.2">
      <c r="A485" s="44"/>
    </row>
    <row r="486" spans="1:1" ht="13.2">
      <c r="A486" s="44"/>
    </row>
    <row r="487" spans="1:1" ht="13.2">
      <c r="A487" s="44"/>
    </row>
    <row r="488" spans="1:1" ht="13.2">
      <c r="A488" s="44"/>
    </row>
    <row r="489" spans="1:1" ht="13.2">
      <c r="A489" s="44"/>
    </row>
    <row r="490" spans="1:1" ht="13.2">
      <c r="A490" s="44"/>
    </row>
    <row r="491" spans="1:1" ht="13.2">
      <c r="A491" s="44"/>
    </row>
    <row r="492" spans="1:1" ht="13.2">
      <c r="A492" s="44"/>
    </row>
    <row r="493" spans="1:1" ht="13.2">
      <c r="A493" s="44"/>
    </row>
    <row r="494" spans="1:1" ht="13.2">
      <c r="A494" s="44"/>
    </row>
    <row r="495" spans="1:1" ht="13.2">
      <c r="A495" s="44"/>
    </row>
    <row r="496" spans="1:1" ht="13.2">
      <c r="A496" s="44"/>
    </row>
    <row r="497" spans="1:1" ht="13.2">
      <c r="A497" s="44"/>
    </row>
    <row r="498" spans="1:1" ht="13.2">
      <c r="A498" s="44"/>
    </row>
    <row r="499" spans="1:1" ht="13.2">
      <c r="A499" s="44"/>
    </row>
    <row r="500" spans="1:1" ht="13.2">
      <c r="A500" s="44"/>
    </row>
    <row r="501" spans="1:1" ht="13.2">
      <c r="A501" s="44"/>
    </row>
    <row r="502" spans="1:1" ht="13.2">
      <c r="A502" s="44"/>
    </row>
    <row r="503" spans="1:1" ht="13.2">
      <c r="A503" s="44"/>
    </row>
    <row r="504" spans="1:1" ht="13.2">
      <c r="A504" s="44"/>
    </row>
    <row r="505" spans="1:1" ht="13.2">
      <c r="A505" s="44"/>
    </row>
    <row r="506" spans="1:1" ht="13.2">
      <c r="A506" s="44"/>
    </row>
    <row r="507" spans="1:1" ht="13.2">
      <c r="A507" s="44"/>
    </row>
    <row r="508" spans="1:1" ht="13.2">
      <c r="A508" s="44"/>
    </row>
    <row r="509" spans="1:1" ht="13.2">
      <c r="A509" s="44"/>
    </row>
    <row r="510" spans="1:1" ht="13.2">
      <c r="A510" s="44"/>
    </row>
    <row r="511" spans="1:1" ht="13.2">
      <c r="A511" s="44"/>
    </row>
    <row r="512" spans="1:1" ht="13.2">
      <c r="A512" s="44"/>
    </row>
    <row r="513" spans="1:1" ht="13.2">
      <c r="A513" s="44"/>
    </row>
    <row r="514" spans="1:1" ht="13.2">
      <c r="A514" s="44"/>
    </row>
    <row r="515" spans="1:1" ht="13.2">
      <c r="A515" s="44"/>
    </row>
    <row r="516" spans="1:1" ht="13.2">
      <c r="A516" s="44"/>
    </row>
    <row r="517" spans="1:1" ht="13.2">
      <c r="A517" s="44"/>
    </row>
    <row r="518" spans="1:1" ht="13.2">
      <c r="A518" s="44"/>
    </row>
    <row r="519" spans="1:1" ht="13.2">
      <c r="A519" s="44"/>
    </row>
    <row r="520" spans="1:1" ht="13.2">
      <c r="A520" s="44"/>
    </row>
    <row r="521" spans="1:1" ht="13.2">
      <c r="A521" s="44"/>
    </row>
    <row r="522" spans="1:1" ht="13.2">
      <c r="A522" s="44"/>
    </row>
    <row r="523" spans="1:1" ht="13.2">
      <c r="A523" s="44"/>
    </row>
    <row r="524" spans="1:1" ht="13.2">
      <c r="A524" s="44"/>
    </row>
    <row r="525" spans="1:1" ht="13.2">
      <c r="A525" s="44"/>
    </row>
    <row r="526" spans="1:1" ht="13.2">
      <c r="A526" s="44"/>
    </row>
    <row r="527" spans="1:1" ht="13.2">
      <c r="A527" s="44"/>
    </row>
    <row r="528" spans="1:1" ht="13.2">
      <c r="A528" s="44"/>
    </row>
    <row r="529" spans="1:1" ht="13.2">
      <c r="A529" s="44"/>
    </row>
    <row r="530" spans="1:1" ht="13.2">
      <c r="A530" s="44"/>
    </row>
    <row r="531" spans="1:1" ht="13.2">
      <c r="A531" s="44"/>
    </row>
    <row r="532" spans="1:1" ht="13.2">
      <c r="A532" s="44"/>
    </row>
    <row r="533" spans="1:1" ht="13.2">
      <c r="A533" s="44"/>
    </row>
    <row r="534" spans="1:1" ht="13.2">
      <c r="A534" s="44"/>
    </row>
    <row r="535" spans="1:1" ht="13.2">
      <c r="A535" s="44"/>
    </row>
    <row r="536" spans="1:1" ht="13.2">
      <c r="A536" s="44"/>
    </row>
    <row r="537" spans="1:1" ht="13.2">
      <c r="A537" s="44"/>
    </row>
    <row r="538" spans="1:1" ht="13.2">
      <c r="A538" s="44"/>
    </row>
    <row r="539" spans="1:1" ht="13.2">
      <c r="A539" s="44"/>
    </row>
    <row r="540" spans="1:1" ht="13.2">
      <c r="A540" s="44"/>
    </row>
    <row r="541" spans="1:1" ht="13.2">
      <c r="A541" s="44"/>
    </row>
    <row r="542" spans="1:1" ht="13.2">
      <c r="A542" s="44"/>
    </row>
    <row r="543" spans="1:1" ht="13.2">
      <c r="A543" s="44"/>
    </row>
    <row r="544" spans="1:1" ht="13.2">
      <c r="A544" s="44"/>
    </row>
    <row r="545" spans="1:1" ht="13.2">
      <c r="A545" s="44"/>
    </row>
    <row r="546" spans="1:1" ht="13.2">
      <c r="A546" s="44"/>
    </row>
    <row r="547" spans="1:1" ht="13.2">
      <c r="A547" s="44"/>
    </row>
    <row r="548" spans="1:1" ht="13.2">
      <c r="A548" s="44"/>
    </row>
    <row r="549" spans="1:1" ht="13.2">
      <c r="A549" s="44"/>
    </row>
    <row r="550" spans="1:1" ht="13.2">
      <c r="A550" s="44"/>
    </row>
    <row r="551" spans="1:1" ht="13.2">
      <c r="A551" s="44"/>
    </row>
    <row r="552" spans="1:1" ht="13.2">
      <c r="A552" s="44"/>
    </row>
    <row r="553" spans="1:1" ht="13.2">
      <c r="A553" s="44"/>
    </row>
    <row r="554" spans="1:1" ht="13.2">
      <c r="A554" s="44"/>
    </row>
    <row r="555" spans="1:1" ht="13.2">
      <c r="A555" s="44"/>
    </row>
    <row r="556" spans="1:1" ht="13.2">
      <c r="A556" s="44"/>
    </row>
    <row r="557" spans="1:1" ht="13.2">
      <c r="A557" s="44"/>
    </row>
    <row r="558" spans="1:1" ht="13.2">
      <c r="A558" s="44"/>
    </row>
    <row r="559" spans="1:1" ht="13.2">
      <c r="A559" s="44"/>
    </row>
    <row r="560" spans="1:1" ht="13.2">
      <c r="A560" s="44"/>
    </row>
    <row r="561" spans="1:1" ht="13.2">
      <c r="A561" s="44"/>
    </row>
    <row r="562" spans="1:1" ht="13.2">
      <c r="A562" s="44"/>
    </row>
    <row r="563" spans="1:1" ht="13.2">
      <c r="A563" s="44"/>
    </row>
    <row r="564" spans="1:1" ht="13.2">
      <c r="A564" s="44"/>
    </row>
    <row r="565" spans="1:1" ht="13.2">
      <c r="A565" s="44"/>
    </row>
    <row r="566" spans="1:1" ht="13.2">
      <c r="A566" s="44"/>
    </row>
    <row r="567" spans="1:1" ht="13.2">
      <c r="A567" s="44"/>
    </row>
    <row r="568" spans="1:1" ht="13.2">
      <c r="A568" s="44"/>
    </row>
    <row r="569" spans="1:1" ht="13.2">
      <c r="A569" s="44"/>
    </row>
    <row r="570" spans="1:1" ht="13.2">
      <c r="A570" s="44"/>
    </row>
    <row r="571" spans="1:1" ht="13.2">
      <c r="A571" s="44"/>
    </row>
    <row r="572" spans="1:1" ht="13.2">
      <c r="A572" s="44"/>
    </row>
    <row r="573" spans="1:1" ht="13.2">
      <c r="A573" s="44"/>
    </row>
    <row r="574" spans="1:1" ht="13.2">
      <c r="A574" s="44"/>
    </row>
    <row r="575" spans="1:1" ht="13.2">
      <c r="A575" s="44"/>
    </row>
    <row r="576" spans="1:1" ht="13.2">
      <c r="A576" s="44"/>
    </row>
    <row r="577" spans="1:1" ht="13.2">
      <c r="A577" s="44"/>
    </row>
    <row r="578" spans="1:1" ht="13.2">
      <c r="A578" s="44"/>
    </row>
    <row r="579" spans="1:1" ht="13.2">
      <c r="A579" s="44"/>
    </row>
    <row r="580" spans="1:1" ht="13.2">
      <c r="A580" s="44"/>
    </row>
    <row r="581" spans="1:1" ht="13.2">
      <c r="A581" s="44"/>
    </row>
    <row r="582" spans="1:1" ht="13.2">
      <c r="A582" s="44"/>
    </row>
    <row r="583" spans="1:1" ht="13.2">
      <c r="A583" s="44"/>
    </row>
    <row r="584" spans="1:1" ht="13.2">
      <c r="A584" s="44"/>
    </row>
    <row r="585" spans="1:1" ht="13.2">
      <c r="A585" s="44"/>
    </row>
    <row r="586" spans="1:1" ht="13.2">
      <c r="A586" s="44"/>
    </row>
    <row r="587" spans="1:1" ht="13.2">
      <c r="A587" s="44"/>
    </row>
    <row r="588" spans="1:1" ht="13.2">
      <c r="A588" s="44"/>
    </row>
    <row r="589" spans="1:1" ht="13.2">
      <c r="A589" s="44"/>
    </row>
    <row r="590" spans="1:1" ht="13.2">
      <c r="A590" s="44"/>
    </row>
    <row r="591" spans="1:1" ht="13.2">
      <c r="A591" s="44"/>
    </row>
    <row r="592" spans="1:1" ht="13.2">
      <c r="A592" s="44"/>
    </row>
    <row r="593" spans="1:1" ht="13.2">
      <c r="A593" s="44"/>
    </row>
    <row r="594" spans="1:1" ht="13.2">
      <c r="A594" s="44"/>
    </row>
    <row r="595" spans="1:1" ht="13.2">
      <c r="A595" s="44"/>
    </row>
    <row r="596" spans="1:1" ht="13.2">
      <c r="A596" s="44"/>
    </row>
    <row r="597" spans="1:1" ht="13.2">
      <c r="A597" s="44"/>
    </row>
    <row r="598" spans="1:1" ht="13.2">
      <c r="A598" s="44"/>
    </row>
    <row r="599" spans="1:1" ht="13.2">
      <c r="A599" s="44"/>
    </row>
    <row r="600" spans="1:1" ht="13.2">
      <c r="A600" s="44"/>
    </row>
    <row r="601" spans="1:1" ht="13.2">
      <c r="A601" s="44"/>
    </row>
    <row r="602" spans="1:1" ht="13.2">
      <c r="A602" s="44"/>
    </row>
    <row r="603" spans="1:1" ht="13.2">
      <c r="A603" s="44"/>
    </row>
    <row r="604" spans="1:1" ht="13.2">
      <c r="A604" s="44"/>
    </row>
    <row r="605" spans="1:1" ht="13.2">
      <c r="A605" s="44"/>
    </row>
    <row r="606" spans="1:1" ht="13.2">
      <c r="A606" s="44"/>
    </row>
    <row r="607" spans="1:1" ht="13.2">
      <c r="A607" s="44"/>
    </row>
    <row r="608" spans="1:1" ht="13.2">
      <c r="A608" s="44"/>
    </row>
    <row r="609" spans="1:1" ht="13.2">
      <c r="A609" s="44"/>
    </row>
    <row r="610" spans="1:1" ht="13.2">
      <c r="A610" s="44"/>
    </row>
    <row r="611" spans="1:1" ht="13.2">
      <c r="A611" s="44"/>
    </row>
    <row r="612" spans="1:1" ht="13.2">
      <c r="A612" s="44"/>
    </row>
    <row r="613" spans="1:1" ht="13.2">
      <c r="A613" s="44"/>
    </row>
    <row r="614" spans="1:1" ht="13.2">
      <c r="A614" s="44"/>
    </row>
    <row r="615" spans="1:1" ht="13.2">
      <c r="A615" s="44"/>
    </row>
    <row r="616" spans="1:1" ht="13.2">
      <c r="A616" s="44"/>
    </row>
    <row r="617" spans="1:1" ht="13.2">
      <c r="A617" s="44"/>
    </row>
    <row r="618" spans="1:1" ht="13.2">
      <c r="A618" s="44"/>
    </row>
    <row r="619" spans="1:1" ht="13.2">
      <c r="A619" s="44"/>
    </row>
    <row r="620" spans="1:1" ht="13.2">
      <c r="A620" s="44"/>
    </row>
    <row r="621" spans="1:1" ht="13.2">
      <c r="A621" s="44"/>
    </row>
    <row r="622" spans="1:1" ht="13.2">
      <c r="A622" s="44"/>
    </row>
    <row r="623" spans="1:1" ht="13.2">
      <c r="A623" s="44"/>
    </row>
    <row r="624" spans="1:1" ht="13.2">
      <c r="A624" s="44"/>
    </row>
    <row r="625" spans="1:1" ht="13.2">
      <c r="A625" s="44"/>
    </row>
    <row r="626" spans="1:1" ht="13.2">
      <c r="A626" s="44"/>
    </row>
    <row r="627" spans="1:1" ht="13.2">
      <c r="A627" s="44"/>
    </row>
    <row r="628" spans="1:1" ht="13.2">
      <c r="A628" s="44"/>
    </row>
    <row r="629" spans="1:1" ht="13.2">
      <c r="A629" s="44"/>
    </row>
    <row r="630" spans="1:1" ht="13.2">
      <c r="A630" s="44"/>
    </row>
    <row r="631" spans="1:1" ht="13.2">
      <c r="A631" s="44"/>
    </row>
    <row r="632" spans="1:1" ht="13.2">
      <c r="A632" s="44"/>
    </row>
    <row r="633" spans="1:1" ht="13.2">
      <c r="A633" s="44"/>
    </row>
    <row r="634" spans="1:1" ht="13.2">
      <c r="A634" s="44"/>
    </row>
    <row r="635" spans="1:1" ht="13.2">
      <c r="A635" s="44"/>
    </row>
    <row r="636" spans="1:1" ht="13.2">
      <c r="A636" s="44"/>
    </row>
    <row r="637" spans="1:1" ht="13.2">
      <c r="A637" s="44"/>
    </row>
    <row r="638" spans="1:1" ht="13.2">
      <c r="A638" s="44"/>
    </row>
    <row r="639" spans="1:1" ht="13.2">
      <c r="A639" s="44"/>
    </row>
    <row r="640" spans="1:1" ht="13.2">
      <c r="A640" s="44"/>
    </row>
    <row r="641" spans="1:1" ht="13.2">
      <c r="A641" s="44"/>
    </row>
    <row r="642" spans="1:1" ht="13.2">
      <c r="A642" s="44"/>
    </row>
    <row r="643" spans="1:1" ht="13.2">
      <c r="A643" s="44"/>
    </row>
    <row r="644" spans="1:1" ht="13.2">
      <c r="A644" s="44"/>
    </row>
    <row r="645" spans="1:1" ht="13.2">
      <c r="A645" s="44"/>
    </row>
    <row r="646" spans="1:1" ht="13.2">
      <c r="A646" s="44"/>
    </row>
    <row r="647" spans="1:1" ht="13.2">
      <c r="A647" s="44"/>
    </row>
    <row r="648" spans="1:1" ht="13.2">
      <c r="A648" s="44"/>
    </row>
    <row r="649" spans="1:1" ht="13.2">
      <c r="A649" s="44"/>
    </row>
    <row r="650" spans="1:1" ht="13.2">
      <c r="A650" s="44"/>
    </row>
    <row r="651" spans="1:1" ht="13.2">
      <c r="A651" s="44"/>
    </row>
    <row r="652" spans="1:1" ht="13.2">
      <c r="A652" s="44"/>
    </row>
    <row r="653" spans="1:1" ht="13.2">
      <c r="A653" s="44"/>
    </row>
    <row r="654" spans="1:1" ht="13.2">
      <c r="A654" s="44"/>
    </row>
    <row r="655" spans="1:1" ht="13.2">
      <c r="A655" s="44"/>
    </row>
    <row r="656" spans="1:1" ht="13.2">
      <c r="A656" s="44"/>
    </row>
    <row r="657" spans="1:1" ht="13.2">
      <c r="A657" s="44"/>
    </row>
    <row r="658" spans="1:1" ht="13.2">
      <c r="A658" s="44"/>
    </row>
    <row r="659" spans="1:1" ht="13.2">
      <c r="A659" s="44"/>
    </row>
    <row r="660" spans="1:1" ht="13.2">
      <c r="A660" s="44"/>
    </row>
    <row r="661" spans="1:1" ht="13.2">
      <c r="A661" s="44"/>
    </row>
    <row r="662" spans="1:1" ht="13.2">
      <c r="A662" s="44"/>
    </row>
    <row r="663" spans="1:1" ht="13.2">
      <c r="A663" s="44"/>
    </row>
    <row r="664" spans="1:1" ht="13.2">
      <c r="A664" s="44"/>
    </row>
    <row r="665" spans="1:1" ht="13.2">
      <c r="A665" s="44"/>
    </row>
    <row r="666" spans="1:1" ht="13.2">
      <c r="A666" s="44"/>
    </row>
    <row r="667" spans="1:1" ht="13.2">
      <c r="A667" s="44"/>
    </row>
    <row r="668" spans="1:1" ht="13.2">
      <c r="A668" s="44"/>
    </row>
    <row r="669" spans="1:1" ht="13.2">
      <c r="A669" s="44"/>
    </row>
    <row r="670" spans="1:1" ht="13.2">
      <c r="A670" s="44"/>
    </row>
    <row r="671" spans="1:1" ht="13.2">
      <c r="A671" s="44"/>
    </row>
    <row r="672" spans="1:1" ht="13.2">
      <c r="A672" s="44"/>
    </row>
    <row r="673" spans="1:1" ht="13.2">
      <c r="A673" s="44"/>
    </row>
    <row r="674" spans="1:1" ht="13.2">
      <c r="A674" s="44"/>
    </row>
    <row r="675" spans="1:1" ht="13.2">
      <c r="A675" s="44"/>
    </row>
    <row r="676" spans="1:1" ht="13.2">
      <c r="A676" s="44"/>
    </row>
    <row r="677" spans="1:1" ht="13.2">
      <c r="A677" s="44"/>
    </row>
    <row r="678" spans="1:1" ht="13.2">
      <c r="A678" s="44"/>
    </row>
    <row r="679" spans="1:1" ht="13.2">
      <c r="A679" s="44"/>
    </row>
    <row r="680" spans="1:1" ht="13.2">
      <c r="A680" s="44"/>
    </row>
    <row r="681" spans="1:1" ht="13.2">
      <c r="A681" s="44"/>
    </row>
    <row r="682" spans="1:1" ht="13.2">
      <c r="A682" s="44"/>
    </row>
    <row r="683" spans="1:1" ht="13.2">
      <c r="A683" s="44"/>
    </row>
    <row r="684" spans="1:1" ht="13.2">
      <c r="A684" s="44"/>
    </row>
    <row r="685" spans="1:1" ht="13.2">
      <c r="A685" s="44"/>
    </row>
    <row r="686" spans="1:1" ht="13.2">
      <c r="A686" s="44"/>
    </row>
    <row r="687" spans="1:1" ht="13.2">
      <c r="A687" s="44"/>
    </row>
    <row r="688" spans="1:1" ht="13.2">
      <c r="A688" s="44"/>
    </row>
    <row r="689" spans="1:1" ht="13.2">
      <c r="A689" s="44"/>
    </row>
    <row r="690" spans="1:1" ht="13.2">
      <c r="A690" s="44"/>
    </row>
    <row r="691" spans="1:1" ht="13.2">
      <c r="A691" s="44"/>
    </row>
    <row r="692" spans="1:1" ht="13.2">
      <c r="A692" s="44"/>
    </row>
    <row r="693" spans="1:1" ht="13.2">
      <c r="A693" s="44"/>
    </row>
    <row r="694" spans="1:1" ht="13.2">
      <c r="A694" s="44"/>
    </row>
    <row r="695" spans="1:1" ht="13.2">
      <c r="A695" s="44"/>
    </row>
    <row r="696" spans="1:1" ht="13.2">
      <c r="A696" s="44"/>
    </row>
    <row r="697" spans="1:1" ht="13.2">
      <c r="A697" s="44"/>
    </row>
    <row r="698" spans="1:1" ht="13.2">
      <c r="A698" s="44"/>
    </row>
    <row r="699" spans="1:1" ht="13.2">
      <c r="A699" s="44"/>
    </row>
    <row r="700" spans="1:1" ht="13.2">
      <c r="A700" s="44"/>
    </row>
    <row r="701" spans="1:1" ht="13.2">
      <c r="A701" s="44"/>
    </row>
    <row r="702" spans="1:1" ht="13.2">
      <c r="A702" s="44"/>
    </row>
    <row r="703" spans="1:1" ht="13.2">
      <c r="A703" s="44"/>
    </row>
    <row r="704" spans="1:1" ht="13.2">
      <c r="A704" s="44"/>
    </row>
    <row r="705" spans="1:1" ht="13.2">
      <c r="A705" s="44"/>
    </row>
    <row r="706" spans="1:1" ht="13.2">
      <c r="A706" s="44"/>
    </row>
    <row r="707" spans="1:1" ht="13.2">
      <c r="A707" s="44"/>
    </row>
    <row r="708" spans="1:1" ht="13.2">
      <c r="A708" s="44"/>
    </row>
    <row r="709" spans="1:1" ht="13.2">
      <c r="A709" s="44"/>
    </row>
    <row r="710" spans="1:1" ht="13.2">
      <c r="A710" s="44"/>
    </row>
    <row r="711" spans="1:1" ht="13.2">
      <c r="A711" s="44"/>
    </row>
    <row r="712" spans="1:1" ht="13.2">
      <c r="A712" s="44"/>
    </row>
    <row r="713" spans="1:1" ht="13.2">
      <c r="A713" s="44"/>
    </row>
    <row r="714" spans="1:1" ht="13.2">
      <c r="A714" s="44"/>
    </row>
    <row r="715" spans="1:1" ht="13.2">
      <c r="A715" s="44"/>
    </row>
    <row r="716" spans="1:1" ht="13.2">
      <c r="A716" s="44"/>
    </row>
    <row r="717" spans="1:1" ht="13.2">
      <c r="A717" s="44"/>
    </row>
    <row r="718" spans="1:1" ht="13.2">
      <c r="A718" s="44"/>
    </row>
    <row r="719" spans="1:1" ht="13.2">
      <c r="A719" s="44"/>
    </row>
    <row r="720" spans="1:1" ht="13.2">
      <c r="A720" s="44"/>
    </row>
    <row r="721" spans="1:1" ht="13.2">
      <c r="A721" s="44"/>
    </row>
    <row r="722" spans="1:1" ht="13.2">
      <c r="A722" s="44"/>
    </row>
    <row r="723" spans="1:1" ht="13.2">
      <c r="A723" s="44"/>
    </row>
    <row r="724" spans="1:1" ht="13.2">
      <c r="A724" s="44"/>
    </row>
    <row r="725" spans="1:1" ht="13.2">
      <c r="A725" s="44"/>
    </row>
    <row r="726" spans="1:1" ht="13.2">
      <c r="A726" s="44"/>
    </row>
    <row r="727" spans="1:1" ht="13.2">
      <c r="A727" s="44"/>
    </row>
    <row r="728" spans="1:1" ht="13.2">
      <c r="A728" s="44"/>
    </row>
    <row r="729" spans="1:1" ht="13.2">
      <c r="A729" s="44"/>
    </row>
    <row r="730" spans="1:1" ht="13.2">
      <c r="A730" s="44"/>
    </row>
    <row r="731" spans="1:1" ht="13.2">
      <c r="A731" s="44"/>
    </row>
    <row r="732" spans="1:1" ht="13.2">
      <c r="A732" s="44"/>
    </row>
    <row r="733" spans="1:1" ht="13.2">
      <c r="A733" s="44"/>
    </row>
    <row r="734" spans="1:1" ht="13.2">
      <c r="A734" s="44"/>
    </row>
    <row r="735" spans="1:1" ht="13.2">
      <c r="A735" s="44"/>
    </row>
    <row r="736" spans="1:1" ht="13.2">
      <c r="A736" s="44"/>
    </row>
    <row r="737" spans="1:1" ht="13.2">
      <c r="A737" s="44"/>
    </row>
    <row r="738" spans="1:1" ht="13.2">
      <c r="A738" s="44"/>
    </row>
    <row r="739" spans="1:1" ht="13.2">
      <c r="A739" s="44"/>
    </row>
    <row r="740" spans="1:1" ht="13.2">
      <c r="A740" s="44"/>
    </row>
    <row r="741" spans="1:1" ht="13.2">
      <c r="A741" s="44"/>
    </row>
    <row r="742" spans="1:1" ht="13.2">
      <c r="A742" s="44"/>
    </row>
    <row r="743" spans="1:1" ht="13.2">
      <c r="A743" s="44"/>
    </row>
    <row r="744" spans="1:1" ht="13.2">
      <c r="A744" s="44"/>
    </row>
    <row r="745" spans="1:1" ht="13.2">
      <c r="A745" s="44"/>
    </row>
    <row r="746" spans="1:1" ht="13.2">
      <c r="A746" s="44"/>
    </row>
    <row r="747" spans="1:1" ht="13.2">
      <c r="A747" s="44"/>
    </row>
    <row r="748" spans="1:1" ht="13.2">
      <c r="A748" s="44"/>
    </row>
    <row r="749" spans="1:1" ht="13.2">
      <c r="A749" s="44"/>
    </row>
    <row r="750" spans="1:1" ht="13.2">
      <c r="A750" s="44"/>
    </row>
    <row r="751" spans="1:1" ht="13.2">
      <c r="A751" s="44"/>
    </row>
    <row r="752" spans="1:1" ht="13.2">
      <c r="A752" s="44"/>
    </row>
    <row r="753" spans="1:1" ht="13.2">
      <c r="A753" s="44"/>
    </row>
    <row r="754" spans="1:1" ht="13.2">
      <c r="A754" s="44"/>
    </row>
    <row r="755" spans="1:1" ht="13.2">
      <c r="A755" s="44"/>
    </row>
    <row r="756" spans="1:1" ht="13.2">
      <c r="A756" s="44"/>
    </row>
    <row r="757" spans="1:1" ht="13.2">
      <c r="A757" s="44"/>
    </row>
    <row r="758" spans="1:1" ht="13.2">
      <c r="A758" s="44"/>
    </row>
    <row r="759" spans="1:1" ht="13.2">
      <c r="A759" s="44"/>
    </row>
    <row r="760" spans="1:1" ht="13.2">
      <c r="A760" s="44"/>
    </row>
    <row r="761" spans="1:1" ht="13.2">
      <c r="A761" s="44"/>
    </row>
    <row r="762" spans="1:1" ht="13.2">
      <c r="A762" s="44"/>
    </row>
    <row r="763" spans="1:1" ht="13.2">
      <c r="A763" s="44"/>
    </row>
    <row r="764" spans="1:1" ht="13.2">
      <c r="A764" s="44"/>
    </row>
    <row r="765" spans="1:1" ht="13.2">
      <c r="A765" s="44"/>
    </row>
    <row r="766" spans="1:1" ht="13.2">
      <c r="A766" s="44"/>
    </row>
    <row r="767" spans="1:1" ht="13.2">
      <c r="A767" s="44"/>
    </row>
    <row r="768" spans="1:1" ht="13.2">
      <c r="A768" s="44"/>
    </row>
    <row r="769" spans="1:1" ht="13.2">
      <c r="A769" s="44"/>
    </row>
    <row r="770" spans="1:1" ht="13.2">
      <c r="A770" s="44"/>
    </row>
    <row r="771" spans="1:1" ht="13.2">
      <c r="A771" s="44"/>
    </row>
    <row r="772" spans="1:1" ht="13.2">
      <c r="A772" s="44"/>
    </row>
    <row r="773" spans="1:1" ht="13.2">
      <c r="A773" s="44"/>
    </row>
    <row r="774" spans="1:1" ht="13.2">
      <c r="A774" s="44"/>
    </row>
    <row r="775" spans="1:1" ht="13.2">
      <c r="A775" s="44"/>
    </row>
    <row r="776" spans="1:1" ht="13.2">
      <c r="A776" s="44"/>
    </row>
    <row r="777" spans="1:1" ht="13.2">
      <c r="A777" s="44"/>
    </row>
    <row r="778" spans="1:1" ht="13.2">
      <c r="A778" s="44"/>
    </row>
    <row r="779" spans="1:1" ht="13.2">
      <c r="A779" s="44"/>
    </row>
    <row r="780" spans="1:1" ht="13.2">
      <c r="A780" s="44"/>
    </row>
    <row r="781" spans="1:1" ht="13.2">
      <c r="A781" s="44"/>
    </row>
    <row r="782" spans="1:1" ht="13.2">
      <c r="A782" s="44"/>
    </row>
    <row r="783" spans="1:1" ht="13.2">
      <c r="A783" s="44"/>
    </row>
    <row r="784" spans="1:1" ht="13.2">
      <c r="A784" s="44"/>
    </row>
    <row r="785" spans="1:1" ht="13.2">
      <c r="A785" s="44"/>
    </row>
    <row r="786" spans="1:1" ht="13.2">
      <c r="A786" s="44"/>
    </row>
    <row r="787" spans="1:1" ht="13.2">
      <c r="A787" s="44"/>
    </row>
    <row r="788" spans="1:1" ht="13.2">
      <c r="A788" s="44"/>
    </row>
    <row r="789" spans="1:1" ht="13.2">
      <c r="A789" s="44"/>
    </row>
    <row r="790" spans="1:1" ht="13.2">
      <c r="A790" s="44"/>
    </row>
    <row r="791" spans="1:1" ht="13.2">
      <c r="A791" s="44"/>
    </row>
    <row r="792" spans="1:1" ht="13.2">
      <c r="A792" s="44"/>
    </row>
    <row r="793" spans="1:1" ht="13.2">
      <c r="A793" s="44"/>
    </row>
    <row r="794" spans="1:1" ht="13.2">
      <c r="A794" s="44"/>
    </row>
    <row r="795" spans="1:1" ht="13.2">
      <c r="A795" s="44"/>
    </row>
    <row r="796" spans="1:1" ht="13.2">
      <c r="A796" s="44"/>
    </row>
    <row r="797" spans="1:1" ht="13.2">
      <c r="A797" s="44"/>
    </row>
    <row r="798" spans="1:1" ht="13.2">
      <c r="A798" s="44"/>
    </row>
    <row r="799" spans="1:1" ht="13.2">
      <c r="A799" s="44"/>
    </row>
    <row r="800" spans="1:1" ht="13.2">
      <c r="A800" s="44"/>
    </row>
    <row r="801" spans="1:1" ht="13.2">
      <c r="A801" s="44"/>
    </row>
    <row r="802" spans="1:1" ht="13.2">
      <c r="A802" s="44"/>
    </row>
    <row r="803" spans="1:1" ht="13.2">
      <c r="A803" s="44"/>
    </row>
    <row r="804" spans="1:1" ht="13.2">
      <c r="A804" s="44"/>
    </row>
    <row r="805" spans="1:1" ht="13.2">
      <c r="A805" s="44"/>
    </row>
    <row r="806" spans="1:1" ht="13.2">
      <c r="A806" s="44"/>
    </row>
    <row r="807" spans="1:1" ht="13.2">
      <c r="A807" s="44"/>
    </row>
    <row r="808" spans="1:1" ht="13.2">
      <c r="A808" s="44"/>
    </row>
    <row r="809" spans="1:1" ht="13.2">
      <c r="A809" s="44"/>
    </row>
    <row r="810" spans="1:1" ht="13.2">
      <c r="A810" s="44"/>
    </row>
    <row r="811" spans="1:1" ht="13.2">
      <c r="A811" s="44"/>
    </row>
    <row r="812" spans="1:1" ht="13.2">
      <c r="A812" s="44"/>
    </row>
    <row r="813" spans="1:1" ht="13.2">
      <c r="A813" s="44"/>
    </row>
    <row r="814" spans="1:1" ht="13.2">
      <c r="A814" s="44"/>
    </row>
    <row r="815" spans="1:1" ht="13.2">
      <c r="A815" s="44"/>
    </row>
    <row r="816" spans="1:1" ht="13.2">
      <c r="A816" s="44"/>
    </row>
    <row r="817" spans="1:1" ht="13.2">
      <c r="A817" s="44"/>
    </row>
    <row r="818" spans="1:1" ht="13.2">
      <c r="A818" s="44"/>
    </row>
    <row r="819" spans="1:1" ht="13.2">
      <c r="A819" s="44"/>
    </row>
    <row r="820" spans="1:1" ht="13.2">
      <c r="A820" s="44"/>
    </row>
    <row r="821" spans="1:1" ht="13.2">
      <c r="A821" s="44"/>
    </row>
    <row r="822" spans="1:1" ht="13.2">
      <c r="A822" s="44"/>
    </row>
    <row r="823" spans="1:1" ht="13.2">
      <c r="A823" s="44"/>
    </row>
    <row r="824" spans="1:1" ht="13.2">
      <c r="A824" s="44"/>
    </row>
    <row r="825" spans="1:1" ht="13.2">
      <c r="A825" s="44"/>
    </row>
    <row r="826" spans="1:1" ht="13.2">
      <c r="A826" s="44"/>
    </row>
    <row r="827" spans="1:1" ht="13.2">
      <c r="A827" s="44"/>
    </row>
    <row r="828" spans="1:1" ht="13.2">
      <c r="A828" s="44"/>
    </row>
    <row r="829" spans="1:1" ht="13.2">
      <c r="A829" s="44"/>
    </row>
    <row r="830" spans="1:1" ht="13.2">
      <c r="A830" s="44"/>
    </row>
    <row r="831" spans="1:1" ht="13.2">
      <c r="A831" s="44"/>
    </row>
    <row r="832" spans="1:1" ht="13.2">
      <c r="A832" s="44"/>
    </row>
    <row r="833" spans="1:1" ht="13.2">
      <c r="A833" s="44"/>
    </row>
    <row r="834" spans="1:1" ht="13.2">
      <c r="A834" s="44"/>
    </row>
    <row r="835" spans="1:1" ht="13.2">
      <c r="A835" s="44"/>
    </row>
    <row r="836" spans="1:1" ht="13.2">
      <c r="A836" s="44"/>
    </row>
    <row r="837" spans="1:1" ht="13.2">
      <c r="A837" s="44"/>
    </row>
    <row r="838" spans="1:1" ht="13.2">
      <c r="A838" s="44"/>
    </row>
    <row r="839" spans="1:1" ht="13.2">
      <c r="A839" s="44"/>
    </row>
    <row r="840" spans="1:1" ht="13.2">
      <c r="A840" s="44"/>
    </row>
    <row r="841" spans="1:1" ht="13.2">
      <c r="A841" s="44"/>
    </row>
    <row r="842" spans="1:1" ht="13.2">
      <c r="A842" s="44"/>
    </row>
    <row r="843" spans="1:1" ht="13.2">
      <c r="A843" s="44"/>
    </row>
    <row r="844" spans="1:1" ht="13.2">
      <c r="A844" s="44"/>
    </row>
    <row r="845" spans="1:1" ht="13.2">
      <c r="A845" s="44"/>
    </row>
    <row r="846" spans="1:1" ht="13.2">
      <c r="A846" s="44"/>
    </row>
    <row r="847" spans="1:1" ht="13.2">
      <c r="A847" s="44"/>
    </row>
    <row r="848" spans="1:1" ht="13.2">
      <c r="A848" s="44"/>
    </row>
    <row r="849" spans="1:1" ht="13.2">
      <c r="A849" s="44"/>
    </row>
    <row r="850" spans="1:1" ht="13.2">
      <c r="A850" s="44"/>
    </row>
    <row r="851" spans="1:1" ht="13.2">
      <c r="A851" s="44"/>
    </row>
    <row r="852" spans="1:1" ht="13.2">
      <c r="A852" s="44"/>
    </row>
    <row r="853" spans="1:1" ht="13.2">
      <c r="A853" s="44"/>
    </row>
    <row r="854" spans="1:1" ht="13.2">
      <c r="A854" s="44"/>
    </row>
    <row r="855" spans="1:1" ht="13.2">
      <c r="A855" s="44"/>
    </row>
    <row r="856" spans="1:1" ht="13.2">
      <c r="A856" s="44"/>
    </row>
    <row r="857" spans="1:1" ht="13.2">
      <c r="A857" s="44"/>
    </row>
    <row r="858" spans="1:1" ht="13.2">
      <c r="A858" s="44"/>
    </row>
    <row r="859" spans="1:1" ht="13.2">
      <c r="A859" s="44"/>
    </row>
    <row r="860" spans="1:1" ht="13.2">
      <c r="A860" s="44"/>
    </row>
    <row r="861" spans="1:1" ht="13.2">
      <c r="A861" s="44"/>
    </row>
    <row r="862" spans="1:1" ht="13.2">
      <c r="A862" s="44"/>
    </row>
    <row r="863" spans="1:1" ht="13.2">
      <c r="A863" s="44"/>
    </row>
    <row r="864" spans="1:1" ht="13.2">
      <c r="A864" s="44"/>
    </row>
    <row r="865" spans="1:1" ht="13.2">
      <c r="A865" s="44"/>
    </row>
    <row r="866" spans="1:1" ht="13.2">
      <c r="A866" s="44"/>
    </row>
    <row r="867" spans="1:1" ht="13.2">
      <c r="A867" s="44"/>
    </row>
    <row r="868" spans="1:1" ht="13.2">
      <c r="A868" s="44"/>
    </row>
    <row r="869" spans="1:1" ht="13.2">
      <c r="A869" s="44"/>
    </row>
    <row r="870" spans="1:1" ht="13.2">
      <c r="A870" s="44"/>
    </row>
    <row r="871" spans="1:1" ht="13.2">
      <c r="A871" s="44"/>
    </row>
    <row r="872" spans="1:1" ht="13.2">
      <c r="A872" s="44"/>
    </row>
    <row r="873" spans="1:1" ht="13.2">
      <c r="A873" s="44"/>
    </row>
    <row r="874" spans="1:1" ht="13.2">
      <c r="A874" s="44"/>
    </row>
    <row r="875" spans="1:1" ht="13.2">
      <c r="A875" s="44"/>
    </row>
    <row r="876" spans="1:1" ht="13.2">
      <c r="A876" s="44"/>
    </row>
    <row r="877" spans="1:1" ht="13.2">
      <c r="A877" s="44"/>
    </row>
    <row r="878" spans="1:1" ht="13.2">
      <c r="A878" s="44"/>
    </row>
    <row r="879" spans="1:1" ht="13.2">
      <c r="A879" s="44"/>
    </row>
    <row r="880" spans="1:1" ht="13.2">
      <c r="A880" s="44"/>
    </row>
    <row r="881" spans="1:1" ht="13.2">
      <c r="A881" s="44"/>
    </row>
    <row r="882" spans="1:1" ht="13.2">
      <c r="A882" s="44"/>
    </row>
    <row r="883" spans="1:1" ht="13.2">
      <c r="A883" s="44"/>
    </row>
    <row r="884" spans="1:1" ht="13.2">
      <c r="A884" s="44"/>
    </row>
    <row r="885" spans="1:1" ht="13.2">
      <c r="A885" s="44"/>
    </row>
    <row r="886" spans="1:1" ht="13.2">
      <c r="A886" s="44"/>
    </row>
    <row r="887" spans="1:1" ht="13.2">
      <c r="A887" s="44"/>
    </row>
    <row r="888" spans="1:1" ht="13.2">
      <c r="A888" s="44"/>
    </row>
    <row r="889" spans="1:1" ht="13.2">
      <c r="A889" s="44"/>
    </row>
    <row r="890" spans="1:1" ht="13.2">
      <c r="A890" s="44"/>
    </row>
    <row r="891" spans="1:1" ht="13.2">
      <c r="A891" s="44"/>
    </row>
    <row r="892" spans="1:1" ht="13.2">
      <c r="A892" s="44"/>
    </row>
    <row r="893" spans="1:1" ht="13.2">
      <c r="A893" s="44"/>
    </row>
    <row r="894" spans="1:1" ht="13.2">
      <c r="A894" s="44"/>
    </row>
    <row r="895" spans="1:1" ht="13.2">
      <c r="A895" s="44"/>
    </row>
    <row r="896" spans="1:1" ht="13.2">
      <c r="A896" s="44"/>
    </row>
    <row r="897" spans="1:1" ht="13.2">
      <c r="A897" s="44"/>
    </row>
    <row r="898" spans="1:1" ht="13.2">
      <c r="A898" s="44"/>
    </row>
    <row r="899" spans="1:1" ht="13.2">
      <c r="A899" s="44"/>
    </row>
    <row r="900" spans="1:1" ht="13.2">
      <c r="A900" s="44"/>
    </row>
    <row r="901" spans="1:1" ht="13.2">
      <c r="A901" s="44"/>
    </row>
    <row r="902" spans="1:1" ht="13.2">
      <c r="A902" s="44"/>
    </row>
    <row r="903" spans="1:1" ht="13.2">
      <c r="A903" s="44"/>
    </row>
    <row r="904" spans="1:1" ht="13.2">
      <c r="A904" s="44"/>
    </row>
    <row r="905" spans="1:1" ht="13.2">
      <c r="A905" s="44"/>
    </row>
    <row r="906" spans="1:1" ht="13.2">
      <c r="A906" s="44"/>
    </row>
    <row r="907" spans="1:1" ht="13.2">
      <c r="A907" s="44"/>
    </row>
    <row r="908" spans="1:1" ht="13.2">
      <c r="A908" s="44"/>
    </row>
    <row r="909" spans="1:1" ht="13.2">
      <c r="A909" s="44"/>
    </row>
    <row r="910" spans="1:1" ht="13.2">
      <c r="A910" s="44"/>
    </row>
    <row r="911" spans="1:1" ht="13.2">
      <c r="A911" s="44"/>
    </row>
    <row r="912" spans="1:1" ht="13.2">
      <c r="A912" s="44"/>
    </row>
    <row r="913" spans="1:1" ht="13.2">
      <c r="A913" s="44"/>
    </row>
    <row r="914" spans="1:1" ht="13.2">
      <c r="A914" s="44"/>
    </row>
    <row r="915" spans="1:1" ht="13.2">
      <c r="A915" s="44"/>
    </row>
    <row r="916" spans="1:1" ht="13.2">
      <c r="A916" s="44"/>
    </row>
    <row r="917" spans="1:1" ht="13.2">
      <c r="A917" s="44"/>
    </row>
    <row r="918" spans="1:1" ht="13.2">
      <c r="A918" s="44"/>
    </row>
    <row r="919" spans="1:1" ht="13.2">
      <c r="A919" s="44"/>
    </row>
    <row r="920" spans="1:1" ht="13.2">
      <c r="A920" s="44"/>
    </row>
    <row r="921" spans="1:1" ht="13.2">
      <c r="A921" s="44"/>
    </row>
    <row r="922" spans="1:1" ht="13.2">
      <c r="A922" s="44"/>
    </row>
    <row r="923" spans="1:1" ht="13.2">
      <c r="A923" s="44"/>
    </row>
    <row r="924" spans="1:1" ht="13.2">
      <c r="A924" s="44"/>
    </row>
    <row r="925" spans="1:1" ht="13.2">
      <c r="A925" s="44"/>
    </row>
    <row r="926" spans="1:1" ht="13.2">
      <c r="A926" s="44"/>
    </row>
    <row r="927" spans="1:1" ht="13.2">
      <c r="A927" s="44"/>
    </row>
    <row r="928" spans="1:1" ht="13.2">
      <c r="A928" s="44"/>
    </row>
    <row r="929" spans="1:1" ht="13.2">
      <c r="A929" s="44"/>
    </row>
    <row r="930" spans="1:1" ht="13.2">
      <c r="A930" s="44"/>
    </row>
    <row r="931" spans="1:1" ht="13.2">
      <c r="A931" s="44"/>
    </row>
    <row r="932" spans="1:1" ht="13.2">
      <c r="A932" s="44"/>
    </row>
    <row r="933" spans="1:1" ht="13.2">
      <c r="A933" s="44"/>
    </row>
    <row r="934" spans="1:1" ht="13.2">
      <c r="A934" s="44"/>
    </row>
    <row r="935" spans="1:1" ht="13.2">
      <c r="A935" s="44"/>
    </row>
    <row r="936" spans="1:1" ht="13.2">
      <c r="A936" s="44"/>
    </row>
    <row r="937" spans="1:1" ht="13.2">
      <c r="A937" s="44"/>
    </row>
    <row r="938" spans="1:1" ht="13.2">
      <c r="A938" s="44"/>
    </row>
    <row r="939" spans="1:1" ht="13.2">
      <c r="A939" s="44"/>
    </row>
    <row r="940" spans="1:1" ht="13.2">
      <c r="A940" s="44"/>
    </row>
    <row r="941" spans="1:1" ht="13.2">
      <c r="A941" s="44"/>
    </row>
    <row r="942" spans="1:1" ht="13.2">
      <c r="A942" s="44"/>
    </row>
    <row r="943" spans="1:1" ht="13.2">
      <c r="A943" s="44"/>
    </row>
    <row r="944" spans="1:1" ht="13.2">
      <c r="A944" s="44"/>
    </row>
    <row r="945" spans="1:1" ht="13.2">
      <c r="A945" s="44"/>
    </row>
    <row r="946" spans="1:1" ht="13.2">
      <c r="A946" s="44"/>
    </row>
    <row r="947" spans="1:1" ht="13.2">
      <c r="A947" s="44"/>
    </row>
    <row r="948" spans="1:1" ht="13.2">
      <c r="A948" s="44"/>
    </row>
    <row r="949" spans="1:1" ht="13.2">
      <c r="A949" s="44"/>
    </row>
    <row r="950" spans="1:1" ht="13.2">
      <c r="A950" s="44"/>
    </row>
    <row r="951" spans="1:1" ht="13.2">
      <c r="A951" s="44"/>
    </row>
    <row r="952" spans="1:1" ht="13.2">
      <c r="A952" s="44"/>
    </row>
    <row r="953" spans="1:1" ht="13.2">
      <c r="A953" s="44"/>
    </row>
    <row r="954" spans="1:1" ht="13.2">
      <c r="A954" s="44"/>
    </row>
    <row r="955" spans="1:1" ht="13.2">
      <c r="A955" s="44"/>
    </row>
    <row r="956" spans="1:1" ht="13.2">
      <c r="A956" s="44"/>
    </row>
    <row r="957" spans="1:1" ht="13.2">
      <c r="A957" s="44"/>
    </row>
    <row r="958" spans="1:1" ht="13.2">
      <c r="A958" s="44"/>
    </row>
    <row r="959" spans="1:1" ht="13.2">
      <c r="A959" s="44"/>
    </row>
    <row r="960" spans="1:1" ht="13.2">
      <c r="A960" s="44"/>
    </row>
    <row r="961" spans="1:1" ht="13.2">
      <c r="A961" s="44"/>
    </row>
    <row r="962" spans="1:1" ht="13.2">
      <c r="A962" s="44"/>
    </row>
    <row r="963" spans="1:1" ht="13.2">
      <c r="A963" s="44"/>
    </row>
    <row r="964" spans="1:1" ht="13.2">
      <c r="A964" s="44"/>
    </row>
    <row r="965" spans="1:1" ht="13.2">
      <c r="A965" s="44"/>
    </row>
    <row r="966" spans="1:1" ht="13.2">
      <c r="A966" s="44"/>
    </row>
    <row r="967" spans="1:1" ht="13.2">
      <c r="A967" s="44"/>
    </row>
    <row r="968" spans="1:1" ht="13.2">
      <c r="A968" s="44"/>
    </row>
    <row r="969" spans="1:1" ht="13.2">
      <c r="A969" s="44"/>
    </row>
    <row r="970" spans="1:1" ht="13.2">
      <c r="A970" s="44"/>
    </row>
    <row r="971" spans="1:1" ht="13.2">
      <c r="A971" s="44"/>
    </row>
    <row r="972" spans="1:1" ht="13.2">
      <c r="A972" s="44"/>
    </row>
    <row r="973" spans="1:1" ht="13.2">
      <c r="A973" s="44"/>
    </row>
    <row r="974" spans="1:1" ht="13.2">
      <c r="A974" s="44"/>
    </row>
    <row r="975" spans="1:1" ht="13.2">
      <c r="A975" s="44"/>
    </row>
    <row r="976" spans="1:1" ht="13.2">
      <c r="A976" s="44"/>
    </row>
    <row r="977" spans="1:1" ht="13.2">
      <c r="A977" s="44"/>
    </row>
    <row r="978" spans="1:1" ht="13.2">
      <c r="A978" s="44"/>
    </row>
    <row r="979" spans="1:1" ht="13.2">
      <c r="A979" s="44"/>
    </row>
    <row r="980" spans="1:1" ht="13.2">
      <c r="A980" s="44"/>
    </row>
    <row r="981" spans="1:1" ht="13.2">
      <c r="A981" s="44"/>
    </row>
    <row r="982" spans="1:1" ht="13.2">
      <c r="A982" s="44"/>
    </row>
    <row r="983" spans="1:1" ht="13.2">
      <c r="A983" s="44"/>
    </row>
    <row r="984" spans="1:1" ht="13.2">
      <c r="A984" s="44"/>
    </row>
    <row r="985" spans="1:1" ht="13.2">
      <c r="A985" s="44"/>
    </row>
    <row r="986" spans="1:1" ht="13.2">
      <c r="A986" s="44"/>
    </row>
    <row r="987" spans="1:1" ht="13.2">
      <c r="A987" s="44"/>
    </row>
    <row r="988" spans="1:1" ht="13.2">
      <c r="A988" s="44"/>
    </row>
    <row r="989" spans="1:1" ht="13.2">
      <c r="A989" s="44"/>
    </row>
    <row r="990" spans="1:1" ht="13.2">
      <c r="A990" s="44"/>
    </row>
    <row r="991" spans="1:1" ht="13.2">
      <c r="A991" s="44"/>
    </row>
    <row r="992" spans="1:1" ht="13.2">
      <c r="A992" s="44"/>
    </row>
    <row r="993" spans="1:1" ht="13.2">
      <c r="A993" s="44"/>
    </row>
    <row r="994" spans="1:1" ht="13.2">
      <c r="A994" s="44"/>
    </row>
    <row r="995" spans="1:1" ht="13.2">
      <c r="A995" s="44"/>
    </row>
    <row r="996" spans="1:1" ht="13.2">
      <c r="A996" s="44"/>
    </row>
    <row r="997" spans="1:1" ht="13.2">
      <c r="A997" s="44"/>
    </row>
    <row r="998" spans="1:1" ht="13.2">
      <c r="A998" s="44"/>
    </row>
    <row r="999" spans="1:1" ht="13.2">
      <c r="A999" s="44"/>
    </row>
    <row r="1000" spans="1:1" ht="13.2">
      <c r="A1000" s="44"/>
    </row>
    <row r="1001" spans="1:1" ht="13.2">
      <c r="A1001" s="44"/>
    </row>
    <row r="1002" spans="1:1" ht="13.2">
      <c r="A1002" s="44"/>
    </row>
    <row r="1003" spans="1:1" ht="13.2">
      <c r="A1003" s="44"/>
    </row>
    <row r="1004" spans="1:1" ht="13.2">
      <c r="A1004" s="44"/>
    </row>
    <row r="1005" spans="1:1" ht="13.2">
      <c r="A1005" s="44"/>
    </row>
    <row r="1006" spans="1:1" ht="13.2">
      <c r="A1006" s="44"/>
    </row>
    <row r="1007" spans="1:1" ht="13.2">
      <c r="A1007" s="44"/>
    </row>
    <row r="1008" spans="1:1" ht="13.2">
      <c r="A1008" s="44"/>
    </row>
    <row r="1009" spans="1:1" ht="13.2">
      <c r="A1009" s="44"/>
    </row>
    <row r="1010" spans="1:1" ht="13.2">
      <c r="A1010" s="44"/>
    </row>
    <row r="1011" spans="1:1" ht="13.2">
      <c r="A1011" s="44"/>
    </row>
    <row r="1012" spans="1:1" ht="13.2">
      <c r="A1012" s="44"/>
    </row>
    <row r="1013" spans="1:1" ht="13.2">
      <c r="A1013" s="44"/>
    </row>
    <row r="1014" spans="1:1" ht="13.2">
      <c r="A1014" s="44"/>
    </row>
    <row r="1015" spans="1:1" ht="13.2">
      <c r="A1015" s="44"/>
    </row>
    <row r="1016" spans="1:1" ht="13.2">
      <c r="A1016" s="44"/>
    </row>
    <row r="1017" spans="1:1" ht="13.2">
      <c r="A1017" s="44"/>
    </row>
    <row r="1018" spans="1:1" ht="13.2">
      <c r="A1018" s="44"/>
    </row>
    <row r="1019" spans="1:1" ht="13.2">
      <c r="A1019" s="44"/>
    </row>
    <row r="1020" spans="1:1" ht="13.2">
      <c r="A1020" s="44"/>
    </row>
    <row r="1021" spans="1:1" ht="13.2">
      <c r="A1021" s="44"/>
    </row>
    <row r="1022" spans="1:1" ht="13.2">
      <c r="A1022" s="44"/>
    </row>
    <row r="1023" spans="1:1" ht="13.2">
      <c r="A1023" s="44"/>
    </row>
    <row r="1024" spans="1:1" ht="13.2">
      <c r="A1024" s="44"/>
    </row>
    <row r="1025" spans="1:1" ht="13.2">
      <c r="A1025" s="44"/>
    </row>
    <row r="1026" spans="1:1" ht="13.2">
      <c r="A1026" s="44"/>
    </row>
    <row r="1027" spans="1:1" ht="13.2">
      <c r="A1027" s="44"/>
    </row>
    <row r="1028" spans="1:1" ht="13.2">
      <c r="A1028" s="44"/>
    </row>
    <row r="1029" spans="1:1" ht="13.2">
      <c r="A1029" s="44"/>
    </row>
    <row r="1030" spans="1:1" ht="13.2">
      <c r="A1030" s="44"/>
    </row>
    <row r="1031" spans="1:1" ht="13.2">
      <c r="A1031" s="44"/>
    </row>
    <row r="1032" spans="1:1" ht="13.2">
      <c r="A1032" s="44"/>
    </row>
    <row r="1033" spans="1:1" ht="13.2">
      <c r="A1033" s="44"/>
    </row>
    <row r="1034" spans="1:1" ht="13.2">
      <c r="A1034" s="44"/>
    </row>
    <row r="1035" spans="1:1" ht="13.2">
      <c r="A1035" s="44"/>
    </row>
    <row r="1036" spans="1:1" ht="13.2">
      <c r="A1036" s="44"/>
    </row>
    <row r="1037" spans="1:1" ht="13.2">
      <c r="A1037" s="44"/>
    </row>
    <row r="1038" spans="1:1" ht="13.2">
      <c r="A1038" s="44"/>
    </row>
    <row r="1039" spans="1:1" ht="13.2">
      <c r="A1039" s="44"/>
    </row>
    <row r="1040" spans="1:1" ht="13.2">
      <c r="A1040" s="44"/>
    </row>
    <row r="1041" spans="1:1" ht="13.2">
      <c r="A1041" s="44"/>
    </row>
    <row r="1042" spans="1:1" ht="13.2">
      <c r="A1042" s="44"/>
    </row>
    <row r="1043" spans="1:1" ht="13.2">
      <c r="A1043" s="44"/>
    </row>
    <row r="1044" spans="1:1" ht="13.2">
      <c r="A1044" s="44"/>
    </row>
    <row r="1045" spans="1:1" ht="13.2">
      <c r="A1045" s="44"/>
    </row>
    <row r="1046" spans="1:1" ht="13.2">
      <c r="A1046" s="44"/>
    </row>
    <row r="1047" spans="1:1" ht="13.2">
      <c r="A1047" s="44"/>
    </row>
    <row r="1048" spans="1:1" ht="13.2">
      <c r="A1048" s="44"/>
    </row>
    <row r="1049" spans="1:1" ht="13.2">
      <c r="A1049" s="44"/>
    </row>
    <row r="1050" spans="1:1" ht="13.2">
      <c r="A1050" s="44"/>
    </row>
    <row r="1051" spans="1:1" ht="13.2">
      <c r="A1051" s="44"/>
    </row>
    <row r="1052" spans="1:1" ht="13.2">
      <c r="A1052" s="44"/>
    </row>
    <row r="1053" spans="1:1" ht="13.2">
      <c r="A1053" s="44"/>
    </row>
    <row r="1054" spans="1:1" ht="13.2">
      <c r="A1054" s="44"/>
    </row>
    <row r="1055" spans="1:1" ht="13.2">
      <c r="A1055" s="44"/>
    </row>
    <row r="1056" spans="1:1" ht="13.2">
      <c r="A1056" s="44"/>
    </row>
    <row r="1057" spans="1:1" ht="13.2">
      <c r="A1057" s="44"/>
    </row>
    <row r="1058" spans="1:1" ht="13.2">
      <c r="A1058" s="44"/>
    </row>
    <row r="1059" spans="1:1" ht="13.2">
      <c r="A1059" s="44"/>
    </row>
    <row r="1060" spans="1:1" ht="13.2">
      <c r="A1060" s="44"/>
    </row>
    <row r="1061" spans="1:1" ht="13.2">
      <c r="A1061" s="44"/>
    </row>
    <row r="1062" spans="1:1" ht="13.2">
      <c r="A1062" s="44"/>
    </row>
    <row r="1063" spans="1:1" ht="13.2">
      <c r="A1063" s="44"/>
    </row>
    <row r="1064" spans="1:1" ht="13.2">
      <c r="A1064" s="44"/>
    </row>
    <row r="1065" spans="1:1" ht="13.2">
      <c r="A1065" s="44"/>
    </row>
    <row r="1066" spans="1:1" ht="13.2">
      <c r="A1066" s="44"/>
    </row>
    <row r="1067" spans="1:1" ht="13.2">
      <c r="A1067" s="44"/>
    </row>
    <row r="1068" spans="1:1" ht="13.2">
      <c r="A1068" s="44"/>
    </row>
    <row r="1069" spans="1:1" ht="13.2">
      <c r="A1069" s="44"/>
    </row>
    <row r="1070" spans="1:1" ht="13.2">
      <c r="A1070" s="44"/>
    </row>
    <row r="1071" spans="1:1" ht="13.2">
      <c r="A1071" s="44"/>
    </row>
    <row r="1072" spans="1:1" ht="13.2">
      <c r="A1072" s="44"/>
    </row>
    <row r="1073" spans="1:1" ht="13.2">
      <c r="A1073" s="44"/>
    </row>
    <row r="1074" spans="1:1" ht="13.2">
      <c r="A1074" s="44"/>
    </row>
    <row r="1075" spans="1:1" ht="13.2">
      <c r="A1075" s="44"/>
    </row>
    <row r="1076" spans="1:1" ht="13.2">
      <c r="A1076" s="44"/>
    </row>
    <row r="1077" spans="1:1" ht="13.2">
      <c r="A1077" s="44"/>
    </row>
    <row r="1078" spans="1:1" ht="13.2">
      <c r="A1078" s="44"/>
    </row>
    <row r="1079" spans="1:1" ht="13.2">
      <c r="A1079" s="44"/>
    </row>
    <row r="1080" spans="1:1" ht="13.2">
      <c r="A1080" s="44"/>
    </row>
    <row r="1081" spans="1:1" ht="13.2">
      <c r="A1081" s="44"/>
    </row>
    <row r="1082" spans="1:1" ht="13.2">
      <c r="A1082" s="44"/>
    </row>
    <row r="1083" spans="1:1" ht="13.2">
      <c r="A1083" s="44"/>
    </row>
    <row r="1084" spans="1:1" ht="13.2">
      <c r="A1084" s="44"/>
    </row>
    <row r="1085" spans="1:1" ht="13.2">
      <c r="A1085" s="44"/>
    </row>
    <row r="1086" spans="1:1" ht="13.2">
      <c r="A1086" s="44"/>
    </row>
    <row r="1087" spans="1:1" ht="13.2">
      <c r="A1087" s="44"/>
    </row>
    <row r="1088" spans="1:1" ht="13.2">
      <c r="A1088" s="44"/>
    </row>
    <row r="1089" spans="1:1" ht="13.2">
      <c r="A1089" s="44"/>
    </row>
    <row r="1090" spans="1:1" ht="13.2">
      <c r="A1090" s="44"/>
    </row>
    <row r="1091" spans="1:1" ht="13.2">
      <c r="A1091" s="44"/>
    </row>
    <row r="1092" spans="1:1" ht="13.2">
      <c r="A1092" s="44"/>
    </row>
    <row r="1093" spans="1:1" ht="13.2">
      <c r="A1093" s="44"/>
    </row>
    <row r="1094" spans="1:1" ht="13.2">
      <c r="A1094" s="44"/>
    </row>
    <row r="1095" spans="1:1" ht="13.2">
      <c r="A1095" s="44"/>
    </row>
    <row r="1096" spans="1:1" ht="13.2">
      <c r="A1096" s="44"/>
    </row>
    <row r="1097" spans="1:1" ht="13.2">
      <c r="A1097" s="44"/>
    </row>
    <row r="1098" spans="1:1" ht="13.2">
      <c r="A1098" s="4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Input_beforeGS</vt:lpstr>
      <vt:lpstr>Input</vt:lpstr>
      <vt:lpstr>Transformed</vt:lpstr>
      <vt:lpstr>Input values for transformation</vt:lpstr>
      <vt:lpstr>format_stata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Giulio Schinaia</cp:lastModifiedBy>
  <dcterms:modified xsi:type="dcterms:W3CDTF">2025-04-25T10:25:25Z</dcterms:modified>
</cp:coreProperties>
</file>