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EV KAPOOR\Downloads\"/>
    </mc:Choice>
  </mc:AlternateContent>
  <xr:revisionPtr revIDLastSave="0" documentId="13_ncr:1_{4A0339C5-6298-414C-A319-201F5D70D9EE}" xr6:coauthVersionLast="47" xr6:coauthVersionMax="47" xr10:uidLastSave="{00000000-0000-0000-0000-000000000000}"/>
  <bookViews>
    <workbookView xWindow="-120" yWindow="-120" windowWidth="20730" windowHeight="11160" firstSheet="1" activeTab="1" xr2:uid="{6A143318-9E2C-4CD0-A63D-81D2FE909D99}"/>
  </bookViews>
  <sheets>
    <sheet name="All India CPI_DK" sheetId="1" r:id="rId1"/>
    <sheet name="1-Broader Category Contribution" sheetId="2" r:id="rId2"/>
    <sheet name="2-YOY Growth Rate" sheetId="3" r:id="rId3"/>
    <sheet name="3-M-O-M Growth Rate" sheetId="4" r:id="rId4"/>
    <sheet name="4-Impact of Covid" sheetId="5" r:id="rId5"/>
    <sheet name="5-Inflation w.r.t categories" sheetId="6" r:id="rId6"/>
  </sheets>
  <definedNames>
    <definedName name="_xlnm._FilterDatabase" localSheetId="1" hidden="1">'1-Broader Category Contribution'!$A$1:$H$28</definedName>
    <definedName name="_xlnm._FilterDatabase" localSheetId="0" hidden="1">'All India CPI_DK'!$A$1:$AD$373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3" l="1"/>
  <c r="I27" i="2"/>
  <c r="BM7" i="6"/>
  <c r="BM8" i="6"/>
  <c r="BM9" i="6"/>
  <c r="BM10" i="6"/>
  <c r="BM11" i="6"/>
  <c r="BM12" i="6"/>
  <c r="BM13" i="6"/>
  <c r="BM14" i="6"/>
  <c r="BM15" i="6"/>
  <c r="BM16" i="6"/>
  <c r="BM17" i="6"/>
  <c r="BM18" i="6"/>
  <c r="BM19" i="6"/>
  <c r="BM20" i="6"/>
  <c r="BM21" i="6"/>
  <c r="BM22" i="6"/>
  <c r="BM24" i="6"/>
  <c r="BM25" i="6"/>
  <c r="BM26" i="6"/>
  <c r="BM27" i="6"/>
  <c r="BM28" i="6"/>
  <c r="BM29" i="6"/>
  <c r="BM30" i="6"/>
  <c r="BM31" i="6"/>
  <c r="BM32" i="6"/>
  <c r="CT7" i="6"/>
  <c r="CT8" i="6"/>
  <c r="CT9" i="6"/>
  <c r="CT10" i="6"/>
  <c r="CT11" i="6"/>
  <c r="CT12" i="6"/>
  <c r="CT13" i="6"/>
  <c r="CT14" i="6"/>
  <c r="CT15" i="6"/>
  <c r="CT16" i="6"/>
  <c r="CT17" i="6"/>
  <c r="CT18" i="6"/>
  <c r="CT19" i="6"/>
  <c r="CT20" i="6"/>
  <c r="CT21" i="6"/>
  <c r="CT22" i="6"/>
  <c r="CT23" i="6"/>
  <c r="CT24" i="6"/>
  <c r="CT25" i="6"/>
  <c r="CT26" i="6"/>
  <c r="CT27" i="6"/>
  <c r="CT28" i="6"/>
  <c r="CT29" i="6"/>
  <c r="CT30" i="6"/>
  <c r="CT31" i="6"/>
  <c r="CT32" i="6"/>
  <c r="CT6" i="6"/>
  <c r="BM6" i="6"/>
  <c r="AF10" i="6"/>
  <c r="AF7" i="6"/>
  <c r="AF8" i="6"/>
  <c r="AF9" i="6"/>
  <c r="AF11" i="6"/>
  <c r="AF12" i="6"/>
  <c r="AF13" i="6"/>
  <c r="AF14" i="6"/>
  <c r="AF15" i="6"/>
  <c r="AF16" i="6"/>
  <c r="AF17" i="6"/>
  <c r="AF18" i="6"/>
  <c r="AF19" i="6"/>
  <c r="AF20" i="6"/>
  <c r="AF21" i="6"/>
  <c r="AF22" i="6"/>
  <c r="AF23" i="6"/>
  <c r="AF24" i="6"/>
  <c r="AF25" i="6"/>
  <c r="AF26" i="6"/>
  <c r="AF27" i="6"/>
  <c r="AF28" i="6"/>
  <c r="AF29" i="6"/>
  <c r="AF30" i="6"/>
  <c r="AF31" i="6"/>
  <c r="AF32" i="6"/>
  <c r="AF6" i="6"/>
  <c r="Z22" i="5"/>
  <c r="AA22" i="5"/>
  <c r="AB22" i="5"/>
  <c r="AC22" i="5"/>
  <c r="AD22" i="5"/>
  <c r="AE22" i="5"/>
  <c r="AF22" i="5"/>
  <c r="Y22" i="5"/>
  <c r="O22" i="5"/>
  <c r="P22" i="5"/>
  <c r="Q22" i="5"/>
  <c r="R22" i="5"/>
  <c r="S22" i="5"/>
  <c r="T22" i="5"/>
  <c r="U22" i="5"/>
  <c r="N22" i="5"/>
  <c r="D22" i="5"/>
  <c r="E22" i="5"/>
  <c r="F22" i="5"/>
  <c r="G22" i="5"/>
  <c r="H22" i="5"/>
  <c r="I22" i="5"/>
  <c r="J22" i="5"/>
  <c r="C22" i="5"/>
  <c r="F51" i="4"/>
  <c r="AJ43" i="4"/>
  <c r="AJ44" i="4"/>
  <c r="AJ45" i="4"/>
  <c r="AJ46" i="4"/>
  <c r="AJ47" i="4"/>
  <c r="AJ48" i="4"/>
  <c r="AJ49" i="4"/>
  <c r="AJ50" i="4"/>
  <c r="AJ51" i="4"/>
  <c r="AJ52" i="4"/>
  <c r="AJ53" i="4"/>
  <c r="AJ54" i="4"/>
  <c r="AJ55" i="4"/>
  <c r="AJ42" i="4"/>
  <c r="U43" i="4"/>
  <c r="U44" i="4"/>
  <c r="U45" i="4"/>
  <c r="U46" i="4"/>
  <c r="U47" i="4"/>
  <c r="U48" i="4"/>
  <c r="U49" i="4"/>
  <c r="U50" i="4"/>
  <c r="U51" i="4"/>
  <c r="U52" i="4"/>
  <c r="U53" i="4"/>
  <c r="U54" i="4"/>
  <c r="U55" i="4"/>
  <c r="U42" i="4"/>
  <c r="F43" i="4"/>
  <c r="F44" i="4"/>
  <c r="F45" i="4"/>
  <c r="F46" i="4"/>
  <c r="F47" i="4"/>
  <c r="F48" i="4"/>
  <c r="F49" i="4"/>
  <c r="F50" i="4"/>
  <c r="F52" i="4"/>
  <c r="F53" i="4"/>
  <c r="F54" i="4"/>
  <c r="F55" i="4"/>
  <c r="F42" i="4"/>
  <c r="AI19" i="4"/>
  <c r="AJ19" i="4"/>
  <c r="AK19" i="4"/>
  <c r="AL19" i="4"/>
  <c r="AM19" i="4"/>
  <c r="AN19" i="4"/>
  <c r="AO19" i="4"/>
  <c r="AP19" i="4"/>
  <c r="AQ19" i="4"/>
  <c r="AR19" i="4"/>
  <c r="AS19" i="4"/>
  <c r="AH19" i="4"/>
  <c r="T19" i="4"/>
  <c r="U19" i="4"/>
  <c r="V19" i="4"/>
  <c r="W19" i="4"/>
  <c r="X19" i="4"/>
  <c r="Y19" i="4"/>
  <c r="Z19" i="4"/>
  <c r="AA19" i="4"/>
  <c r="AB19" i="4"/>
  <c r="AC19" i="4"/>
  <c r="AD19" i="4"/>
  <c r="S19" i="4"/>
  <c r="E19" i="4"/>
  <c r="F19" i="4"/>
  <c r="G19" i="4"/>
  <c r="H19" i="4"/>
  <c r="I19" i="4"/>
  <c r="J19" i="4"/>
  <c r="K19" i="4"/>
  <c r="L19" i="4"/>
  <c r="M19" i="4"/>
  <c r="N19" i="4"/>
  <c r="O19" i="4"/>
  <c r="D19" i="4"/>
  <c r="D5" i="3"/>
  <c r="D6" i="3"/>
  <c r="D7" i="3"/>
  <c r="D8" i="3"/>
  <c r="D9" i="3"/>
  <c r="D4" i="3"/>
  <c r="H5" i="2"/>
  <c r="H6" i="2"/>
  <c r="H7" i="2"/>
  <c r="H10" i="2"/>
  <c r="H24" i="2"/>
  <c r="H27" i="2"/>
  <c r="H28" i="2"/>
  <c r="G5" i="2"/>
  <c r="G6" i="2"/>
  <c r="G7" i="2"/>
  <c r="G10" i="2"/>
  <c r="G24" i="2"/>
  <c r="G27" i="2"/>
  <c r="G28" i="2"/>
  <c r="H2" i="2"/>
  <c r="G2" i="2"/>
  <c r="F5" i="2"/>
  <c r="F6" i="2"/>
  <c r="F7" i="2"/>
  <c r="F10" i="2"/>
  <c r="F24" i="2"/>
  <c r="F27" i="2"/>
  <c r="F28" i="2"/>
  <c r="F2" i="2"/>
  <c r="Q23" i="5" l="1"/>
  <c r="H23" i="5"/>
  <c r="D23" i="5"/>
  <c r="S23" i="5"/>
  <c r="AD23" i="5"/>
  <c r="Z23" i="5"/>
  <c r="O23" i="5"/>
  <c r="J23" i="5"/>
  <c r="F23" i="5"/>
  <c r="U23" i="5"/>
  <c r="AF23" i="5"/>
  <c r="AB23" i="5"/>
  <c r="G29" i="2"/>
  <c r="J5" i="2" s="1"/>
  <c r="H29" i="2"/>
  <c r="K10" i="2" s="1"/>
  <c r="L20" i="4"/>
  <c r="H20" i="4"/>
  <c r="AA20" i="4"/>
  <c r="W20" i="4"/>
  <c r="AR20" i="4"/>
  <c r="AN20" i="4"/>
  <c r="AJ20" i="4"/>
  <c r="N20" i="4"/>
  <c r="F20" i="4"/>
  <c r="AC20" i="4"/>
  <c r="Y20" i="4"/>
  <c r="AB20" i="4"/>
  <c r="X20" i="4"/>
  <c r="AQ20" i="4"/>
  <c r="AM20" i="4"/>
  <c r="U20" i="4"/>
  <c r="T20" i="4"/>
  <c r="AI20" i="4"/>
  <c r="AP20" i="4"/>
  <c r="AL20" i="4"/>
  <c r="K20" i="4"/>
  <c r="G20" i="4"/>
  <c r="AD20" i="4"/>
  <c r="Z20" i="4"/>
  <c r="V20" i="4"/>
  <c r="AS20" i="4"/>
  <c r="AO20" i="4"/>
  <c r="AK20" i="4"/>
  <c r="O20" i="4"/>
  <c r="J20" i="4"/>
  <c r="M20" i="4"/>
  <c r="I20" i="4"/>
  <c r="E20" i="4"/>
  <c r="F29" i="2"/>
  <c r="K5" i="2" l="1"/>
  <c r="K6" i="2"/>
  <c r="K24" i="2"/>
  <c r="K27" i="2"/>
  <c r="K28" i="2"/>
  <c r="K7" i="2"/>
  <c r="J10" i="2"/>
  <c r="J6" i="2"/>
  <c r="J24" i="2"/>
  <c r="J7" i="2"/>
  <c r="K2" i="2"/>
  <c r="J27" i="2"/>
  <c r="J2" i="2"/>
  <c r="J28" i="2"/>
  <c r="I5" i="2"/>
  <c r="I24" i="2"/>
  <c r="I7" i="2"/>
  <c r="I28" i="2"/>
  <c r="I6" i="2"/>
  <c r="I2" i="2"/>
  <c r="I10" i="2"/>
  <c r="J29" i="2" l="1"/>
  <c r="I29" i="2"/>
  <c r="K29" i="2"/>
</calcChain>
</file>

<file path=xl/sharedStrings.xml><?xml version="1.0" encoding="utf-8"?>
<sst xmlns="http://schemas.openxmlformats.org/spreadsheetml/2006/main" count="1716" uniqueCount="89">
  <si>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</si>
  <si>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</si>
  <si>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</si>
  <si>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</si>
  <si>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</si>
  <si>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</si>
  <si>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</si>
  <si>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</si>
  <si>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</si>
  <si>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</si>
  <si>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</si>
  <si>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</si>
  <si>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</si>
  <si>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</si>
  <si>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</si>
  <si>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</si>
  <si>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</si>
  <si>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</si>
  <si>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</si>
  <si>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</si>
  <si>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</si>
  <si>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</si>
  <si>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</si>
  <si>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</si>
  <si>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</si>
  <si>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</si>
  <si>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</si>
  <si>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</si>
  <si>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</si>
  <si>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</si>
  <si>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</si>
  <si>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</si>
  <si>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</si>
  <si>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</si>
  <si>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</si>
  <si>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</si>
  <si>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</si>
  <si>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</si>
  <si>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</si>
  <si>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</si>
  <si>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</si>
  <si>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</si>
  <si>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</si>
  <si>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</si>
  <si>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</si>
  <si>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</si>
  <si>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</si>
  <si>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</si>
  <si>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</si>
  <si>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Items</t>
  </si>
  <si>
    <t>Food</t>
  </si>
  <si>
    <t>Apparel</t>
  </si>
  <si>
    <t>Essentials</t>
  </si>
  <si>
    <t>Energy</t>
  </si>
  <si>
    <t>Transportation</t>
  </si>
  <si>
    <t>Broader Categories</t>
  </si>
  <si>
    <t>Rural  Sum CPI</t>
  </si>
  <si>
    <t>Urban Sum CPI</t>
  </si>
  <si>
    <t>R+U  Sum CPI</t>
  </si>
  <si>
    <t>Rural Contribution</t>
  </si>
  <si>
    <t>Urban Contribution</t>
  </si>
  <si>
    <t>R+U Contribution</t>
  </si>
  <si>
    <t>Food Category has the highest contribution in CPI</t>
  </si>
  <si>
    <t>Inflation%</t>
  </si>
  <si>
    <t>Rural+Urban Y-O-Y Growth Rate</t>
  </si>
  <si>
    <t>* Year 2019 has the highest inflation rate because of a sudden increase of the index values in vegetable category.</t>
  </si>
  <si>
    <t>Food Category</t>
  </si>
  <si>
    <t>Total</t>
  </si>
  <si>
    <t>M-O-M Inflation%</t>
  </si>
  <si>
    <t>Highest</t>
  </si>
  <si>
    <t>Lowest</t>
  </si>
  <si>
    <t>Highest contributing category towards inflation within the food category is spices.</t>
  </si>
  <si>
    <t>Category</t>
  </si>
  <si>
    <t>2018-2019</t>
  </si>
  <si>
    <t>2019-2020</t>
  </si>
  <si>
    <t>2020-2021</t>
  </si>
  <si>
    <t>2021-2022</t>
  </si>
  <si>
    <t>Rural+Urban Sector</t>
  </si>
  <si>
    <t xml:space="preserve">From the data, it is visible that in all the three sectors i.e Rural, Urban and Rural+Urban, there is a huge increase in inflation percentage immediately after the pandaemic period. There is a sudden increase in the index values of particular categories such as (Meat and fish), (Prepared meals, snacks and sweets etc.), (Pan, tobacco and intoxicants) and (Household goods and services) which are the main reasons for this sudden increase. </t>
  </si>
  <si>
    <t>Categories</t>
  </si>
  <si>
    <t>Oil Prices</t>
  </si>
  <si>
    <t>Correl</t>
  </si>
  <si>
    <t xml:space="preserve">From the data, Oils and fats is the category whose inflation prices strongly changes with fluctuations in imported oil price. </t>
  </si>
  <si>
    <t xml:space="preserve">From the data, Oils and fats is the category whose inflation prices strongly change with fluctuations in imported oil price. </t>
  </si>
  <si>
    <t>Row Labels</t>
  </si>
  <si>
    <t>Inflation%(Rural)</t>
  </si>
  <si>
    <t>Inflation%(R+U)</t>
  </si>
  <si>
    <t>Inflation%(Urban)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</si>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</sst>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00000"/>
        <bgColor indexed="64"/>
      </patternFill>
    </fill>
    <fill>
      <patternFill patternType="solid">
        <fgColor theme="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0" fontId="0" fillId="0" borderId="10" xfId="0" applyBorder="1"/>
    <xf numFmtId="0" fontId="0" fillId="0" borderId="10" xfId="0" applyBorder="1" applyAlignment="1">
      <alignment horizontal="center"/>
    </xf>
    <xf numFmtId="0" fontId="16" fillId="0" borderId="10" xfId="0" applyFont="1" applyBorder="1" applyAlignment="1">
      <alignment horizontal="center"/>
    </xf>
    <xf numFmtId="0" fontId="16" fillId="33" borderId="10" xfId="0" applyFont="1" applyFill="1" applyBorder="1" applyAlignment="1">
      <alignment horizontal="center"/>
    </xf>
    <xf numFmtId="0" fontId="0" fillId="38" borderId="10" xfId="0" applyFill="1" applyBorder="1" applyAlignment="1">
      <alignment horizontal="center"/>
    </xf>
    <xf numFmtId="0" fontId="16" fillId="33" borderId="10" xfId="0" applyFont="1" applyFill="1" applyBorder="1" applyAlignment="1">
      <alignment horizontal="center" vertical="center"/>
    </xf>
    <xf numFmtId="0" fontId="0" fillId="0" borderId="10" xfId="0" applyBorder="1" applyAlignment="1">
      <alignment horizontal="center" vertical="center"/>
    </xf>
    <xf numFmtId="0" fontId="0" fillId="34" borderId="10" xfId="0" applyFill="1" applyBorder="1" applyAlignment="1">
      <alignment horizontal="center" vertical="center"/>
    </xf>
    <xf numFmtId="0" fontId="0" fillId="35" borderId="10" xfId="0" applyFill="1" applyBorder="1" applyAlignment="1">
      <alignment horizontal="center" vertical="center"/>
    </xf>
    <xf numFmtId="0" fontId="0" fillId="36" borderId="10" xfId="0" applyFill="1" applyBorder="1" applyAlignment="1">
      <alignment horizontal="center" vertical="center"/>
    </xf>
    <xf numFmtId="0" fontId="0" fillId="37" borderId="10" xfId="0" applyFill="1" applyBorder="1" applyAlignment="1">
      <alignment horizontal="center" vertical="center"/>
    </xf>
    <xf numFmtId="0" fontId="0" fillId="38" borderId="10" xfId="0" applyFill="1" applyBorder="1" applyAlignment="1">
      <alignment horizontal="center" vertical="center"/>
    </xf>
    <xf numFmtId="0" fontId="0" fillId="39" borderId="10" xfId="0" applyFill="1" applyBorder="1" applyAlignment="1">
      <alignment horizontal="center" vertical="center"/>
    </xf>
    <xf numFmtId="0" fontId="0" fillId="40" borderId="10" xfId="0" applyFill="1" applyBorder="1" applyAlignment="1">
      <alignment horizontal="center" vertical="center"/>
    </xf>
    <xf numFmtId="2" fontId="0" fillId="38" borderId="10" xfId="0" applyNumberFormat="1" applyFill="1" applyBorder="1" applyAlignment="1">
      <alignment horizontal="center" vertical="center"/>
    </xf>
    <xf numFmtId="0" fontId="0" fillId="41" borderId="10" xfId="0" applyFill="1" applyBorder="1" applyAlignment="1">
      <alignment horizontal="center"/>
    </xf>
    <xf numFmtId="2" fontId="0" fillId="0" borderId="10" xfId="0" applyNumberFormat="1" applyBorder="1" applyAlignment="1">
      <alignment horizontal="center"/>
    </xf>
    <xf numFmtId="2" fontId="0" fillId="41" borderId="10" xfId="0" applyNumberFormat="1" applyFill="1" applyBorder="1" applyAlignment="1">
      <alignment horizontal="center"/>
    </xf>
    <xf numFmtId="0" fontId="0" fillId="38" borderId="10" xfId="0" applyFill="1" applyBorder="1"/>
    <xf numFmtId="0" fontId="16" fillId="38" borderId="10" xfId="0" applyFont="1" applyFill="1" applyBorder="1"/>
    <xf numFmtId="0" fontId="16" fillId="38" borderId="10" xfId="0" applyFont="1" applyFill="1" applyBorder="1" applyAlignment="1">
      <alignment horizontal="center"/>
    </xf>
    <xf numFmtId="0" fontId="16" fillId="39" borderId="10" xfId="0" applyFont="1" applyFill="1" applyBorder="1" applyAlignment="1">
      <alignment horizontal="center"/>
    </xf>
    <xf numFmtId="0" fontId="16" fillId="41" borderId="10" xfId="0" applyFont="1" applyFill="1" applyBorder="1" applyAlignment="1">
      <alignment horizontal="center"/>
    </xf>
    <xf numFmtId="0" fontId="16" fillId="0" borderId="10" xfId="0" applyFont="1" applyBorder="1" applyAlignment="1">
      <alignment horizontal="left" vertical="center"/>
    </xf>
    <xf numFmtId="0" fontId="0" fillId="41" borderId="10" xfId="0" applyFill="1" applyBorder="1"/>
    <xf numFmtId="0" fontId="16" fillId="0" borderId="10" xfId="0" applyFont="1" applyBorder="1" applyAlignment="1">
      <alignment horizontal="left"/>
    </xf>
    <xf numFmtId="0" fontId="0" fillId="41" borderId="10" xfId="0" applyFill="1" applyBorder="1" applyAlignment="1">
      <alignment horizontal="center" vertical="center"/>
    </xf>
    <xf numFmtId="0" fontId="16" fillId="37" borderId="10" xfId="0" applyFont="1" applyFill="1" applyBorder="1"/>
    <xf numFmtId="4" fontId="18" fillId="41" borderId="10" xfId="0" applyNumberFormat="1" applyFont="1" applyFill="1" applyBorder="1" applyAlignment="1">
      <alignment horizontal="center" vertical="center"/>
    </xf>
    <xf numFmtId="0" fontId="16" fillId="37" borderId="10" xfId="0" applyFont="1" applyFill="1" applyBorder="1" applyAlignment="1">
      <alignment horizontal="center"/>
    </xf>
    <xf numFmtId="2" fontId="0" fillId="0" borderId="10" xfId="0" applyNumberFormat="1" applyBorder="1" applyAlignment="1">
      <alignment horizontal="center" vertical="center"/>
    </xf>
    <xf numFmtId="0" fontId="16" fillId="41" borderId="10" xfId="0" applyFont="1" applyFill="1" applyBorder="1"/>
    <xf numFmtId="2" fontId="0" fillId="0" borderId="10" xfId="0" applyNumberFormat="1" applyBorder="1"/>
    <xf numFmtId="0" fontId="16" fillId="0" borderId="0" xfId="0" applyFont="1" applyAlignment="1">
      <alignment horizontal="center"/>
    </xf>
    <xf numFmtId="2" fontId="16" fillId="39" borderId="10" xfId="0" applyNumberFormat="1" applyFont="1" applyFill="1" applyBorder="1" applyAlignment="1">
      <alignment horizontal="center"/>
    </xf>
    <xf numFmtId="2" fontId="16" fillId="41" borderId="10" xfId="0" applyNumberFormat="1" applyFont="1" applyFill="1" applyBorder="1" applyAlignment="1">
      <alignment horizontal="center"/>
    </xf>
    <xf numFmtId="2" fontId="16" fillId="41" borderId="10" xfId="0" applyNumberFormat="1" applyFont="1" applyFill="1" applyBorder="1"/>
    <xf numFmtId="0" fontId="16" fillId="0" borderId="0" xfId="0" applyFont="1" applyAlignment="1">
      <alignment horizontal="center" vertical="center" wrapText="1"/>
    </xf>
    <xf numFmtId="2" fontId="0" fillId="41" borderId="10" xfId="0" applyNumberFormat="1" applyFill="1" applyBorder="1" applyAlignment="1">
      <alignment horizontal="center" vertical="center"/>
    </xf>
    <xf numFmtId="2" fontId="0" fillId="0" borderId="0" xfId="0" applyNumberFormat="1"/>
    <xf numFmtId="0" fontId="0" fillId="0" borderId="0" xfId="0" applyAlignment="1">
      <alignment horizontal="center"/>
    </xf>
    <xf numFmtId="0" fontId="16" fillId="37" borderId="14" xfId="0" applyFont="1" applyFill="1" applyBorder="1"/>
    <xf numFmtId="0" fontId="0" fillId="0" borderId="12"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16" fillId="41" borderId="10" xfId="0" applyFont="1" applyFill="1" applyBorder="1" applyAlignment="1">
      <alignment horizontal="center" vertical="center"/>
    </xf>
    <xf numFmtId="2" fontId="0" fillId="0" borderId="10" xfId="0" applyNumberFormat="1" applyBorder="1" applyAlignment="1">
      <alignment horizontal="center" vertical="center"/>
    </xf>
    <xf numFmtId="2" fontId="0" fillId="38" borderId="10" xfId="0" applyNumberFormat="1" applyFill="1" applyBorder="1" applyAlignment="1">
      <alignment horizontal="center" vertical="center"/>
    </xf>
    <xf numFmtId="0" fontId="16" fillId="33" borderId="10" xfId="0" applyFont="1" applyFill="1" applyBorder="1" applyAlignment="1">
      <alignment horizontal="center" vertical="center"/>
    </xf>
    <xf numFmtId="0" fontId="16" fillId="41" borderId="10" xfId="0" applyFont="1" applyFill="1" applyBorder="1" applyAlignment="1">
      <alignment horizontal="center" vertical="center" wrapText="1"/>
    </xf>
    <xf numFmtId="0" fontId="16" fillId="38" borderId="10" xfId="0" applyFont="1" applyFill="1" applyBorder="1" applyAlignment="1">
      <alignment horizontal="center" vertical="center"/>
    </xf>
    <xf numFmtId="0" fontId="16" fillId="42" borderId="10" xfId="0" applyFont="1" applyFill="1" applyBorder="1" applyAlignment="1">
      <alignment horizontal="center" vertical="center" textRotation="90"/>
    </xf>
    <xf numFmtId="0" fontId="16" fillId="38" borderId="10" xfId="0" applyFont="1" applyFill="1" applyBorder="1" applyAlignment="1">
      <alignment horizontal="center"/>
    </xf>
    <xf numFmtId="0" fontId="16" fillId="40" borderId="10" xfId="0" applyFont="1" applyFill="1" applyBorder="1" applyAlignment="1">
      <alignment horizontal="center" vertical="center"/>
    </xf>
    <xf numFmtId="0" fontId="16" fillId="39" borderId="10" xfId="0" applyFont="1" applyFill="1" applyBorder="1" applyAlignment="1">
      <alignment horizontal="center"/>
    </xf>
    <xf numFmtId="0" fontId="16" fillId="38" borderId="12" xfId="0" applyFont="1" applyFill="1" applyBorder="1" applyAlignment="1">
      <alignment horizontal="center" vertical="center"/>
    </xf>
    <xf numFmtId="0" fontId="16" fillId="38" borderId="13" xfId="0" applyFont="1" applyFill="1" applyBorder="1" applyAlignment="1">
      <alignment horizontal="center" vertical="center"/>
    </xf>
    <xf numFmtId="0" fontId="16" fillId="37" borderId="10" xfId="0" applyFont="1" applyFill="1" applyBorder="1" applyAlignment="1">
      <alignment horizontal="center" vertical="center"/>
    </xf>
    <xf numFmtId="0" fontId="16" fillId="40" borderId="0" xfId="0" applyFont="1" applyFill="1" applyAlignment="1">
      <alignment horizontal="center" vertical="center"/>
    </xf>
    <xf numFmtId="0" fontId="16" fillId="40" borderId="11" xfId="0" applyFont="1" applyFill="1" applyBorder="1" applyAlignment="1">
      <alignment horizontal="center" vertical="center"/>
    </xf>
    <xf numFmtId="0" fontId="0" fillId="43" borderId="0" xfId="0" applyFill="1"/>
    <xf numFmtId="0" fontId="0" fillId="0" borderId="14"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Broader</a:t>
            </a:r>
            <a:r>
              <a:rPr lang="en-IN" baseline="0"/>
              <a:t> Category Contribution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bar"/>
        <c:grouping val="stacked"/>
        <c:varyColors val="0"/>
        <c:ser>
          <c:idx val="0"/>
          <c:order val="0"/>
          <c:tx>
            <c:strRef>
              <c:f>'1-Broader Category Contribution'!$AG$1</c:f>
              <c:strCache>
                <c:ptCount val="1"/>
                <c:pt idx="0">
                  <c:v>Rural Contribution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'1-Broader Category Contribution'!$AF$2:$AF$8</c:f>
              <c:strCache>
                <c:ptCount val="7"/>
                <c:pt idx="0">
                  <c:v>Apparel</c:v>
                </c:pt>
                <c:pt idx="1">
                  <c:v>Education</c:v>
                </c:pt>
                <c:pt idx="2">
                  <c:v>Energy</c:v>
                </c:pt>
                <c:pt idx="3">
                  <c:v>Essentials</c:v>
                </c:pt>
                <c:pt idx="4">
                  <c:v>Food</c:v>
                </c:pt>
                <c:pt idx="5">
                  <c:v>Miscellaneous</c:v>
                </c:pt>
                <c:pt idx="6">
                  <c:v>Transportation</c:v>
                </c:pt>
              </c:strCache>
            </c:strRef>
          </c:cat>
          <c:val>
            <c:numRef>
              <c:f>'1-Broader Category Contribution'!$AG$2:$AG$8</c:f>
              <c:numCache>
                <c:formatCode>0.00</c:formatCode>
                <c:ptCount val="7"/>
                <c:pt idx="0">
                  <c:v>12.667822530452563</c:v>
                </c:pt>
                <c:pt idx="1">
                  <c:v>4.0077353961056268</c:v>
                </c:pt>
                <c:pt idx="2">
                  <c:v>4.0566373255090236</c:v>
                </c:pt>
                <c:pt idx="3">
                  <c:v>8.1710678403129702</c:v>
                </c:pt>
                <c:pt idx="4">
                  <c:v>55.361429714590557</c:v>
                </c:pt>
                <c:pt idx="5">
                  <c:v>11.963190184049077</c:v>
                </c:pt>
                <c:pt idx="6">
                  <c:v>3.7721170089801714</c:v>
                </c:pt>
              </c:numCache>
            </c:numRef>
          </c:val>
          <c:extLst>
            <c:ext xmlns:c16="http://schemas.microsoft.com/office/drawing/2014/chart" uri="{C3380CC4-5D6E-409C-BE32-E72D297353CC}">
              <c16:uniqueId val="{00000000-C48A-4374-87D3-CA1FD62DAE2A}"/>
            </c:ext>
          </c:extLst>
        </c:ser>
        <c:ser>
          <c:idx val="1"/>
          <c:order val="1"/>
          <c:tx>
            <c:strRef>
              <c:f>'1-Broader Category Contribution'!$AH$1</c:f>
              <c:strCache>
                <c:ptCount val="1"/>
                <c:pt idx="0">
                  <c:v>Urban Contribution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'1-Broader Category Contribution'!$AF$2:$AF$8</c:f>
              <c:strCache>
                <c:ptCount val="7"/>
                <c:pt idx="0">
                  <c:v>Apparel</c:v>
                </c:pt>
                <c:pt idx="1">
                  <c:v>Education</c:v>
                </c:pt>
                <c:pt idx="2">
                  <c:v>Energy</c:v>
                </c:pt>
                <c:pt idx="3">
                  <c:v>Essentials</c:v>
                </c:pt>
                <c:pt idx="4">
                  <c:v>Food</c:v>
                </c:pt>
                <c:pt idx="5">
                  <c:v>Miscellaneous</c:v>
                </c:pt>
                <c:pt idx="6">
                  <c:v>Transportation</c:v>
                </c:pt>
              </c:strCache>
            </c:strRef>
          </c:cat>
          <c:val>
            <c:numRef>
              <c:f>'1-Broader Category Contribution'!$AH$2:$AH$8</c:f>
              <c:numCache>
                <c:formatCode>0.00</c:formatCode>
                <c:ptCount val="7"/>
                <c:pt idx="0">
                  <c:v>11.392186860307273</c:v>
                </c:pt>
                <c:pt idx="1">
                  <c:v>3.7665108060936467</c:v>
                </c:pt>
                <c:pt idx="2">
                  <c:v>3.951819690146309</c:v>
                </c:pt>
                <c:pt idx="3">
                  <c:v>11.374948824581441</c:v>
                </c:pt>
                <c:pt idx="4">
                  <c:v>54.715680148247117</c:v>
                </c:pt>
                <c:pt idx="5">
                  <c:v>11.342627507595513</c:v>
                </c:pt>
                <c:pt idx="6">
                  <c:v>3.4562261630287243</c:v>
                </c:pt>
              </c:numCache>
            </c:numRef>
          </c:val>
          <c:extLst>
            <c:ext xmlns:c16="http://schemas.microsoft.com/office/drawing/2014/chart" uri="{C3380CC4-5D6E-409C-BE32-E72D297353CC}">
              <c16:uniqueId val="{00000001-C48A-4374-87D3-CA1FD62DAE2A}"/>
            </c:ext>
          </c:extLst>
        </c:ser>
        <c:ser>
          <c:idx val="2"/>
          <c:order val="2"/>
          <c:tx>
            <c:strRef>
              <c:f>'1-Broader Category Contribution'!$AI$1</c:f>
              <c:strCache>
                <c:ptCount val="1"/>
                <c:pt idx="0">
                  <c:v>R+U Contribution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'1-Broader Category Contribution'!$AF$2:$AF$8</c:f>
              <c:strCache>
                <c:ptCount val="7"/>
                <c:pt idx="0">
                  <c:v>Apparel</c:v>
                </c:pt>
                <c:pt idx="1">
                  <c:v>Education</c:v>
                </c:pt>
                <c:pt idx="2">
                  <c:v>Energy</c:v>
                </c:pt>
                <c:pt idx="3">
                  <c:v>Essentials</c:v>
                </c:pt>
                <c:pt idx="4">
                  <c:v>Food</c:v>
                </c:pt>
                <c:pt idx="5">
                  <c:v>Miscellaneous</c:v>
                </c:pt>
                <c:pt idx="6">
                  <c:v>Transportation</c:v>
                </c:pt>
              </c:strCache>
            </c:strRef>
          </c:cat>
          <c:val>
            <c:numRef>
              <c:f>'1-Broader Category Contribution'!$AI$2:$AI$8</c:f>
              <c:numCache>
                <c:formatCode>0.00</c:formatCode>
                <c:ptCount val="7"/>
                <c:pt idx="0">
                  <c:v>11.885527672739773</c:v>
                </c:pt>
                <c:pt idx="1">
                  <c:v>3.805001718803712</c:v>
                </c:pt>
                <c:pt idx="2">
                  <c:v>3.9274664833276041</c:v>
                </c:pt>
                <c:pt idx="3">
                  <c:v>11.526727397731177</c:v>
                </c:pt>
                <c:pt idx="4">
                  <c:v>53.882347885871425</c:v>
                </c:pt>
                <c:pt idx="5">
                  <c:v>11.432193193537294</c:v>
                </c:pt>
                <c:pt idx="6">
                  <c:v>3.5407356479889995</c:v>
                </c:pt>
              </c:numCache>
            </c:numRef>
          </c:val>
          <c:extLst>
            <c:ext xmlns:c16="http://schemas.microsoft.com/office/drawing/2014/chart" uri="{C3380CC4-5D6E-409C-BE32-E72D297353CC}">
              <c16:uniqueId val="{00000002-C48A-4374-87D3-CA1FD62DAE2A}"/>
            </c:ext>
          </c:extLst>
        </c:ser>
        <c:dLbls>
          <c:dLblPos val="ctr"/>
          <c:showLegendKey val="0"/>
          <c:showVal val="1"/>
          <c:showCatName val="0"/>
          <c:showSerName val="0"/>
          <c:showPercent val="0"/>
          <c:showBubbleSize val="0"/>
        </c:dLbls>
        <c:gapWidth val="150"/>
        <c:overlap val="100"/>
        <c:axId val="463747120"/>
        <c:axId val="463737760"/>
      </c:barChart>
      <c:catAx>
        <c:axId val="463747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737760"/>
        <c:crosses val="autoZero"/>
        <c:auto val="1"/>
        <c:lblAlgn val="ctr"/>
        <c:lblOffset val="100"/>
        <c:noMultiLvlLbl val="0"/>
      </c:catAx>
      <c:valAx>
        <c:axId val="463737760"/>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747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'2-YOY Growth Rate'!$D$3</c:f>
              <c:strCache>
                <c:ptCount val="1"/>
                <c:pt idx="0">
                  <c:v>Inflation%</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xVal>
            <c:numRef>
              <c:f>'2-YOY Growth Rate'!$A$4:$A$9</c:f>
              <c:numCache>
                <c:formatCode>General</c:formatCode>
                <c:ptCount val="6"/>
                <c:pt idx="0">
                  <c:v>2017</c:v>
                </c:pt>
                <c:pt idx="1">
                  <c:v>2018</c:v>
                </c:pt>
                <c:pt idx="2">
                  <c:v>2019</c:v>
                </c:pt>
                <c:pt idx="3">
                  <c:v>2020</c:v>
                </c:pt>
                <c:pt idx="4">
                  <c:v>2021</c:v>
                </c:pt>
                <c:pt idx="5">
                  <c:v>2022</c:v>
                </c:pt>
              </c:numCache>
            </c:numRef>
          </c:xVal>
          <c:yVal>
            <c:numRef>
              <c:f>'2-YOY Growth Rate'!$D$4:$D$9</c:f>
              <c:numCache>
                <c:formatCode>0.00</c:formatCode>
                <c:ptCount val="6"/>
                <c:pt idx="0">
                  <c:v>5.2954719877206271</c:v>
                </c:pt>
                <c:pt idx="1">
                  <c:v>2.3374726077428698</c:v>
                </c:pt>
                <c:pt idx="2">
                  <c:v>7.7363896848137621</c:v>
                </c:pt>
                <c:pt idx="3">
                  <c:v>5.7922769640479483</c:v>
                </c:pt>
                <c:pt idx="4">
                  <c:v>5.6579783852510976</c:v>
                </c:pt>
                <c:pt idx="5">
                  <c:v>6.0350030175015092</c:v>
                </c:pt>
              </c:numCache>
            </c:numRef>
          </c:yVal>
          <c:smooth val="0"/>
          <c:extLst>
            <c:ext xmlns:c16="http://schemas.microsoft.com/office/drawing/2014/chart" uri="{C3380CC4-5D6E-409C-BE32-E72D297353CC}">
              <c16:uniqueId val="{00000000-8F81-47F5-82B2-EA47179C7B1B}"/>
            </c:ext>
          </c:extLst>
        </c:ser>
        <c:dLbls>
          <c:dLblPos val="t"/>
          <c:showLegendKey val="0"/>
          <c:showVal val="1"/>
          <c:showCatName val="0"/>
          <c:showSerName val="0"/>
          <c:showPercent val="0"/>
          <c:showBubbleSize val="0"/>
        </c:dLbls>
        <c:axId val="126178784"/>
        <c:axId val="126179504"/>
      </c:scatterChart>
      <c:valAx>
        <c:axId val="126178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9504"/>
        <c:crosses val="autoZero"/>
        <c:crossBetween val="midCat"/>
      </c:valAx>
      <c:valAx>
        <c:axId val="12617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Percentage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8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M-O-M Inflation%(Rural)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'3-M-O-M Growth Rate'!$B$70</c:f>
              <c:strCache>
                <c:ptCount val="1"/>
                <c:pt idx="0">
                  <c:v>M-O-M Inflation%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'3-M-O-M Growth Rate'!$C$68:$N$69</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2022</c:v>
                  </c:pt>
                  <c:pt idx="1">
                    <c:v>2022</c:v>
                  </c:pt>
                  <c:pt idx="2">
                    <c:v>2022</c:v>
                  </c:pt>
                  <c:pt idx="3">
                    <c:v>2022</c:v>
                  </c:pt>
                  <c:pt idx="4">
                    <c:v>2022</c:v>
                  </c:pt>
                  <c:pt idx="5">
                    <c:v>2022</c:v>
                  </c:pt>
                  <c:pt idx="6">
                    <c:v>2022</c:v>
                  </c:pt>
                  <c:pt idx="7">
                    <c:v>2023</c:v>
                  </c:pt>
                  <c:pt idx="8">
                    <c:v>2023</c:v>
                  </c:pt>
                  <c:pt idx="9">
                    <c:v>2023</c:v>
                  </c:pt>
                  <c:pt idx="10">
                    <c:v>2023</c:v>
                  </c:pt>
                  <c:pt idx="11">
                    <c:v>2023</c:v>
                  </c:pt>
                </c:lvl>
              </c:multiLvlStrCache>
            </c:multiLvlStrRef>
          </c:cat>
          <c:val>
            <c:numRef>
              <c:f>'3-M-O-M Growth Rate'!$C$70:$N$70</c:f>
              <c:numCache>
                <c:formatCode>0.00</c:formatCode>
                <c:ptCount val="12"/>
                <c:pt idx="1">
                  <c:v>0.18433557266916045</c:v>
                </c:pt>
                <c:pt idx="2">
                  <c:v>0.15537473933841958</c:v>
                </c:pt>
                <c:pt idx="3">
                  <c:v>0.5225556235966784</c:v>
                </c:pt>
                <c:pt idx="4">
                  <c:v>0.69447264752466831</c:v>
                </c:pt>
                <c:pt idx="5">
                  <c:v>0.15326288618212983</c:v>
                </c:pt>
                <c:pt idx="6">
                  <c:v>-0.41076030927834323</c:v>
                </c:pt>
                <c:pt idx="7">
                  <c:v>0.28710068742419587</c:v>
                </c:pt>
                <c:pt idx="8">
                  <c:v>-0.64916737228339028</c:v>
                </c:pt>
                <c:pt idx="9">
                  <c:v>8.1168831168941906E-3</c:v>
                </c:pt>
                <c:pt idx="10">
                  <c:v>0.38552065579090755</c:v>
                </c:pt>
                <c:pt idx="11">
                  <c:v>0.6831871285928367</c:v>
                </c:pt>
              </c:numCache>
            </c:numRef>
          </c:val>
          <c:smooth val="0"/>
          <c:extLst>
            <c:ext xmlns:c16="http://schemas.microsoft.com/office/drawing/2014/chart" uri="{C3380CC4-5D6E-409C-BE32-E72D297353CC}">
              <c16:uniqueId val="{00000000-AB06-42CA-ACB2-0F369B51D060}"/>
            </c:ext>
          </c:extLst>
        </c:ser>
        <c:dLbls>
          <c:dLblPos val="t"/>
          <c:showLegendKey val="0"/>
          <c:showVal val="1"/>
          <c:showCatName val="0"/>
          <c:showSerName val="0"/>
          <c:showPercent val="0"/>
          <c:showBubbleSize val="0"/>
        </c:dLbls>
        <c:smooth val="0"/>
        <c:axId val="652717456"/>
        <c:axId val="652718176"/>
      </c:lineChart>
      <c:catAx>
        <c:axId val="652717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18176"/>
        <c:crosses val="autoZero"/>
        <c:auto val="1"/>
        <c:lblAlgn val="ctr"/>
        <c:lblOffset val="100"/>
        <c:noMultiLvlLbl val="0"/>
      </c:catAx>
      <c:valAx>
        <c:axId val="65271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174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M-O-M Inflation%(Urban)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'3-M-O-M Growth Rate'!$Q$70</c:f>
              <c:strCache>
                <c:ptCount val="1"/>
                <c:pt idx="0">
                  <c:v>M-O-M Inflation%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'3-M-O-M Growth Rate'!$R$68:$AC$69</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2022</c:v>
                  </c:pt>
                  <c:pt idx="1">
                    <c:v>2022</c:v>
                  </c:pt>
                  <c:pt idx="2">
                    <c:v>2022</c:v>
                  </c:pt>
                  <c:pt idx="3">
                    <c:v>2022</c:v>
                  </c:pt>
                  <c:pt idx="4">
                    <c:v>2022</c:v>
                  </c:pt>
                  <c:pt idx="5">
                    <c:v>2022</c:v>
                  </c:pt>
                  <c:pt idx="6">
                    <c:v>2022</c:v>
                  </c:pt>
                  <c:pt idx="7">
                    <c:v>2023</c:v>
                  </c:pt>
                  <c:pt idx="8">
                    <c:v>2023</c:v>
                  </c:pt>
                  <c:pt idx="9">
                    <c:v>2023</c:v>
                  </c:pt>
                  <c:pt idx="10">
                    <c:v>2023</c:v>
                  </c:pt>
                  <c:pt idx="11">
                    <c:v>2023</c:v>
                  </c:pt>
                </c:lvl>
              </c:multiLvlStrCache>
            </c:multiLvlStrRef>
          </c:cat>
          <c:val>
            <c:numRef>
              <c:f>'3-M-O-M Growth Rate'!$R$70:$AC$70</c:f>
              <c:numCache>
                <c:formatCode>0.00</c:formatCode>
                <c:ptCount val="12"/>
                <c:pt idx="1">
                  <c:v>0.18433557266916045</c:v>
                </c:pt>
                <c:pt idx="2">
                  <c:v>0.15537473933841958</c:v>
                </c:pt>
                <c:pt idx="3">
                  <c:v>0.5225556235966784</c:v>
                </c:pt>
                <c:pt idx="4">
                  <c:v>0.69447264752466831</c:v>
                </c:pt>
                <c:pt idx="5">
                  <c:v>0.15326288618212983</c:v>
                </c:pt>
                <c:pt idx="6">
                  <c:v>-0.41076030927834323</c:v>
                </c:pt>
                <c:pt idx="7">
                  <c:v>0.28710068742419587</c:v>
                </c:pt>
                <c:pt idx="8">
                  <c:v>-0.64916737228339028</c:v>
                </c:pt>
                <c:pt idx="9">
                  <c:v>8.1168831168941906E-3</c:v>
                </c:pt>
                <c:pt idx="10">
                  <c:v>0.38552065579090755</c:v>
                </c:pt>
                <c:pt idx="11">
                  <c:v>0.6831871285928367</c:v>
                </c:pt>
              </c:numCache>
            </c:numRef>
          </c:val>
          <c:smooth val="0"/>
          <c:extLst>
            <c:ext xmlns:c16="http://schemas.microsoft.com/office/drawing/2014/chart" uri="{C3380CC4-5D6E-409C-BE32-E72D297353CC}">
              <c16:uniqueId val="{00000000-60F4-441F-94C4-FE8E16C91B77}"/>
            </c:ext>
          </c:extLst>
        </c:ser>
        <c:dLbls>
          <c:dLblPos val="t"/>
          <c:showLegendKey val="0"/>
          <c:showVal val="1"/>
          <c:showCatName val="0"/>
          <c:showSerName val="0"/>
          <c:showPercent val="0"/>
          <c:showBubbleSize val="0"/>
        </c:dLbls>
        <c:smooth val="0"/>
        <c:axId val="464137896"/>
        <c:axId val="365141176"/>
      </c:lineChart>
      <c:catAx>
        <c:axId val="464137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41176"/>
        <c:crosses val="autoZero"/>
        <c:auto val="1"/>
        <c:lblAlgn val="ctr"/>
        <c:lblOffset val="100"/>
        <c:noMultiLvlLbl val="0"/>
      </c:catAx>
      <c:valAx>
        <c:axId val="36514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378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M-O-M Inflation%(R+U)</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'3-M-O-M Growth Rate'!$AF$70</c:f>
              <c:strCache>
                <c:ptCount val="1"/>
                <c:pt idx="0">
                  <c:v>M-O-M Inflation%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'3-M-O-M Growth Rate'!$AG$68:$AR$69</c:f>
              <c:multiLvlStrCache>
                <c:ptCount val="12"/>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lvl>
                <c:lvl>
                  <c:pt idx="0">
                    <c:v>2022</c:v>
                  </c:pt>
                  <c:pt idx="1">
                    <c:v>2022</c:v>
                  </c:pt>
                  <c:pt idx="2">
                    <c:v>2022</c:v>
                  </c:pt>
                  <c:pt idx="3">
                    <c:v>2022</c:v>
                  </c:pt>
                  <c:pt idx="4">
                    <c:v>2022</c:v>
                  </c:pt>
                  <c:pt idx="5">
                    <c:v>2022</c:v>
                  </c:pt>
                  <c:pt idx="6">
                    <c:v>2022</c:v>
                  </c:pt>
                  <c:pt idx="7">
                    <c:v>2023</c:v>
                  </c:pt>
                  <c:pt idx="8">
                    <c:v>2023</c:v>
                  </c:pt>
                  <c:pt idx="9">
                    <c:v>2023</c:v>
                  </c:pt>
                  <c:pt idx="10">
                    <c:v>2023</c:v>
                  </c:pt>
                  <c:pt idx="11">
                    <c:v>2023</c:v>
                  </c:pt>
                </c:lvl>
              </c:multiLvlStrCache>
            </c:multiLvlStrRef>
          </c:cat>
          <c:val>
            <c:numRef>
              <c:f>'3-M-O-M Growth Rate'!$AG$70:$AR$70</c:f>
              <c:numCache>
                <c:formatCode>0.00</c:formatCode>
                <c:ptCount val="12"/>
                <c:pt idx="1">
                  <c:v>0.19135249572509638</c:v>
                </c:pt>
                <c:pt idx="2">
                  <c:v>0.13409728148239189</c:v>
                </c:pt>
                <c:pt idx="3">
                  <c:v>0.51132213294375084</c:v>
                </c:pt>
                <c:pt idx="4">
                  <c:v>0.67829457364341816</c:v>
                </c:pt>
                <c:pt idx="5">
                  <c:v>4.0102662816774558E-3</c:v>
                </c:pt>
                <c:pt idx="6">
                  <c:v>-0.52131371055058739</c:v>
                </c:pt>
                <c:pt idx="7">
                  <c:v>0.41117426532830909</c:v>
                </c:pt>
                <c:pt idx="8">
                  <c:v>-0.49379742261831983</c:v>
                </c:pt>
                <c:pt idx="9">
                  <c:v>4.0345356249458994E-3</c:v>
                </c:pt>
                <c:pt idx="10">
                  <c:v>0.46395287852505168</c:v>
                </c:pt>
                <c:pt idx="11">
                  <c:v>0.71078628222631979</c:v>
                </c:pt>
              </c:numCache>
            </c:numRef>
          </c:val>
          <c:smooth val="0"/>
          <c:extLst>
            <c:ext xmlns:c16="http://schemas.microsoft.com/office/drawing/2014/chart" uri="{C3380CC4-5D6E-409C-BE32-E72D297353CC}">
              <c16:uniqueId val="{00000000-070B-4B9A-8A56-89B847C13FFE}"/>
            </c:ext>
          </c:extLst>
        </c:ser>
        <c:dLbls>
          <c:showLegendKey val="0"/>
          <c:showVal val="0"/>
          <c:showCatName val="0"/>
          <c:showSerName val="0"/>
          <c:showPercent val="0"/>
          <c:showBubbleSize val="0"/>
        </c:dLbls>
        <c:smooth val="0"/>
        <c:axId val="367794016"/>
        <c:axId val="360798672"/>
      </c:lineChart>
      <c:catAx>
        <c:axId val="367794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98672"/>
        <c:crosses val="autoZero"/>
        <c:auto val="1"/>
        <c:lblAlgn val="ctr"/>
        <c:lblOffset val="100"/>
        <c:noMultiLvlLbl val="0"/>
      </c:catAx>
      <c:valAx>
        <c:axId val="36079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7940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Inflation%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'4-Impact of Covid'!$A$63:$B$63</c:f>
              <c:strCache>
                <c:ptCount val="2"/>
                <c:pt idx="0">
                  <c:v>Inflation%(R+U)</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'4-Impact of Covid'!$C$61:$I$62</c:f>
              <c:multiLvlStrCache>
                <c:ptCount val="7"/>
                <c:lvl>
                  <c:pt idx="0">
                    <c:v>February</c:v>
                  </c:pt>
                  <c:pt idx="1">
                    <c:v>March</c:v>
                  </c:pt>
                  <c:pt idx="2">
                    <c:v>February</c:v>
                  </c:pt>
                  <c:pt idx="3">
                    <c:v>April</c:v>
                  </c:pt>
                  <c:pt idx="4">
                    <c:v>March</c:v>
                  </c:pt>
                  <c:pt idx="5">
                    <c:v>April</c:v>
                  </c:pt>
                  <c:pt idx="6">
                    <c:v>March</c:v>
                  </c:pt>
                </c:lvl>
                <c:lvl>
                  <c:pt idx="1">
                    <c:v>2019-2020</c:v>
                  </c:pt>
                  <c:pt idx="3">
                    <c:v>2020-2021</c:v>
                  </c:pt>
                  <c:pt idx="5">
                    <c:v>2021-2022</c:v>
                  </c:pt>
                </c:lvl>
              </c:multiLvlStrCache>
            </c:multiLvlStrRef>
          </c:cat>
          <c:val>
            <c:numRef>
              <c:f>'4-Impact of Covid'!$C$63:$I$63</c:f>
              <c:numCache>
                <c:formatCode>0.00</c:formatCode>
                <c:ptCount val="7"/>
                <c:pt idx="0">
                  <c:v>1.4671714998708996</c:v>
                </c:pt>
                <c:pt idx="2">
                  <c:v>7.1531242073222217</c:v>
                </c:pt>
                <c:pt idx="4">
                  <c:v>39.984447900466549</c:v>
                </c:pt>
                <c:pt idx="6">
                  <c:v>5.5197185163465718</c:v>
                </c:pt>
              </c:numCache>
            </c:numRef>
          </c:val>
          <c:smooth val="0"/>
          <c:extLst>
            <c:ext xmlns:c16="http://schemas.microsoft.com/office/drawing/2014/chart" uri="{C3380CC4-5D6E-409C-BE32-E72D297353CC}">
              <c16:uniqueId val="{00000000-39EA-4034-9D29-4E1147EAD89B}"/>
            </c:ext>
          </c:extLst>
        </c:ser>
        <c:ser>
          <c:idx val="1"/>
          <c:order val="1"/>
          <c:tx>
            <c:strRef>
              <c:f>'4-Impact of Covid'!$A$64:$B$64</c:f>
              <c:strCache>
                <c:ptCount val="2"/>
                <c:pt idx="0">
                  <c:v>Inflation%(Rural)</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'4-Impact of Covid'!$C$61:$I$62</c:f>
              <c:multiLvlStrCache>
                <c:ptCount val="7"/>
                <c:lvl>
                  <c:pt idx="0">
                    <c:v>February</c:v>
                  </c:pt>
                  <c:pt idx="1">
                    <c:v>March</c:v>
                  </c:pt>
                  <c:pt idx="2">
                    <c:v>February</c:v>
                  </c:pt>
                  <c:pt idx="3">
                    <c:v>April</c:v>
                  </c:pt>
                  <c:pt idx="4">
                    <c:v>March</c:v>
                  </c:pt>
                  <c:pt idx="5">
                    <c:v>April</c:v>
                  </c:pt>
                  <c:pt idx="6">
                    <c:v>March</c:v>
                  </c:pt>
                </c:lvl>
                <c:lvl>
                  <c:pt idx="1">
                    <c:v>2019-2020</c:v>
                  </c:pt>
                  <c:pt idx="3">
                    <c:v>2020-2021</c:v>
                  </c:pt>
                  <c:pt idx="5">
                    <c:v>2021-2022</c:v>
                  </c:pt>
                </c:lvl>
              </c:multiLvlStrCache>
            </c:multiLvlStrRef>
          </c:cat>
          <c:val>
            <c:numRef>
              <c:f>'4-Impact of Covid'!$C$64:$I$64</c:f>
              <c:numCache>
                <c:formatCode>0.00</c:formatCode>
                <c:ptCount val="7"/>
                <c:pt idx="0">
                  <c:v>0.40204183041970476</c:v>
                </c:pt>
                <c:pt idx="2">
                  <c:v>7.3140031467745255</c:v>
                </c:pt>
                <c:pt idx="4">
                  <c:v>43.078401447063484</c:v>
                </c:pt>
                <c:pt idx="6">
                  <c:v>6.1319463454694834</c:v>
                </c:pt>
              </c:numCache>
            </c:numRef>
          </c:val>
          <c:smooth val="0"/>
          <c:extLst>
            <c:ext xmlns:c16="http://schemas.microsoft.com/office/drawing/2014/chart" uri="{C3380CC4-5D6E-409C-BE32-E72D297353CC}">
              <c16:uniqueId val="{00000001-39EA-4034-9D29-4E1147EAD89B}"/>
            </c:ext>
          </c:extLst>
        </c:ser>
        <c:ser>
          <c:idx val="2"/>
          <c:order val="2"/>
          <c:tx>
            <c:strRef>
              <c:f>'4-Impact of Covid'!$A$65:$B$65</c:f>
              <c:strCache>
                <c:ptCount val="2"/>
                <c:pt idx="0">
                  <c:v>Inflation%(Urban)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'4-Impact of Covid'!$C$61:$I$62</c:f>
              <c:multiLvlStrCache>
                <c:ptCount val="7"/>
                <c:lvl>
                  <c:pt idx="0">
                    <c:v>February</c:v>
                  </c:pt>
                  <c:pt idx="1">
                    <c:v>March</c:v>
                  </c:pt>
                  <c:pt idx="2">
                    <c:v>February</c:v>
                  </c:pt>
                  <c:pt idx="3">
                    <c:v>April</c:v>
                  </c:pt>
                  <c:pt idx="4">
                    <c:v>March</c:v>
                  </c:pt>
                  <c:pt idx="5">
                    <c:v>April</c:v>
                  </c:pt>
                  <c:pt idx="6">
                    <c:v>March</c:v>
                  </c:pt>
                </c:lvl>
                <c:lvl>
                  <c:pt idx="1">
                    <c:v>2019-2020</c:v>
                  </c:pt>
                  <c:pt idx="3">
                    <c:v>2020-2021</c:v>
                  </c:pt>
                  <c:pt idx="5">
                    <c:v>2021-2022</c:v>
                  </c:pt>
                </c:lvl>
              </c:multiLvlStrCache>
            </c:multiLvlStrRef>
          </c:cat>
          <c:val>
            <c:numRef>
              <c:f>'4-Impact of Covid'!$C$65:$I$65</c:f>
              <c:numCache>
                <c:formatCode>0.00</c:formatCode>
                <c:ptCount val="7"/>
                <c:pt idx="0">
                  <c:v>2.8264208909370243</c:v>
                </c:pt>
                <c:pt idx="2">
                  <c:v>7.1861618688260691</c:v>
                </c:pt>
                <c:pt idx="4">
                  <c:v>40.519333023591955</c:v>
                </c:pt>
                <c:pt idx="6">
                  <c:v>4.9227413197600471</c:v>
                </c:pt>
              </c:numCache>
            </c:numRef>
          </c:val>
          <c:smooth val="0"/>
          <c:extLst>
            <c:ext xmlns:c16="http://schemas.microsoft.com/office/drawing/2014/chart" uri="{C3380CC4-5D6E-409C-BE32-E72D297353CC}">
              <c16:uniqueId val="{00000002-39EA-4034-9D29-4E1147EAD89B}"/>
            </c:ext>
          </c:extLst>
        </c:ser>
        <c:dLbls>
          <c:dLblPos val="ctr"/>
          <c:showLegendKey val="0"/>
          <c:showVal val="1"/>
          <c:showCatName val="0"/>
          <c:showSerName val="0"/>
          <c:showPercent val="0"/>
          <c:showBubbleSize val="0"/>
        </c:dLbls>
        <c:smooth val="0"/>
        <c:axId val="649205168"/>
        <c:axId val="649203008"/>
      </c:lineChart>
      <c:catAx>
        <c:axId val="649205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3008"/>
        <c:crosses val="autoZero"/>
        <c:auto val="1"/>
        <c:lblAlgn val="ctr"/>
        <c:lblOffset val="100"/>
        <c:noMultiLvlLbl val="0"/>
      </c:catAx>
      <c:valAx>
        <c:axId val="649203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05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9524</xdr:colOff>
      <xdr:row>2</xdr:row>
      <xdr:rowOff>4761</xdr:rowOff>
    </xdr:from>
    <xdr:to>
      <xdr:col>20</xdr:col>
      <xdr:colOff>600075</xdr:colOff>
      <xdr:row>27</xdr:row>
      <xdr:rowOff>180975</xdr:rowOff>
    </xdr:to>
    <xdr:graphicFrame macro="">
      <xdr:nvGraphicFramePr>
        <xdr:cNvPr id="5" name="Chart 4">
          <a:extLst>
            <a:ext uri="{FF2B5EF4-FFF2-40B4-BE49-F238E27FC236}">
              <a16:creationId xmlns:a16="http://schemas.microsoft.com/office/drawing/2014/main" id="{442EB9E5-CAD7-34A3-ED4F-376562690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209550</xdr:colOff>
      <xdr:row>1</xdr:row>
      <xdr:rowOff>4762</xdr:rowOff>
    </xdr:from>
    <xdr:to>
      <xdr:col>15</xdr:col>
      <xdr:colOff>0</xdr:colOff>
      <xdr:row>20</xdr:row>
      <xdr:rowOff>0</xdr:rowOff>
    </xdr:to>
    <xdr:graphicFrame macro="">
      <xdr:nvGraphicFramePr>
        <xdr:cNvPr id="2" name="Chart 1">
          <a:extLst>
            <a:ext uri="{FF2B5EF4-FFF2-40B4-BE49-F238E27FC236}">
              <a16:creationId xmlns:a16="http://schemas.microsoft.com/office/drawing/2014/main" id="{E1266FDC-D934-791B-CF55-C16CF1E24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2200275</xdr:colOff>
      <xdr:row>22</xdr:row>
      <xdr:rowOff>14287</xdr:rowOff>
    </xdr:from>
    <xdr:to>
      <xdr:col>14</xdr:col>
      <xdr:colOff>1</xdr:colOff>
      <xdr:row>36</xdr:row>
      <xdr:rowOff>90487</xdr:rowOff>
    </xdr:to>
    <xdr:graphicFrame macro="">
      <xdr:nvGraphicFramePr>
        <xdr:cNvPr id="3" name="Chart 2">
          <a:extLst>
            <a:ext uri="{FF2B5EF4-FFF2-40B4-BE49-F238E27FC236}">
              <a16:creationId xmlns:a16="http://schemas.microsoft.com/office/drawing/2014/main" id="{440FF437-8124-1C4D-35B6-14072556D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2200275</xdr:colOff>
      <xdr:row>22</xdr:row>
      <xdr:rowOff>4762</xdr:rowOff>
    </xdr:from>
    <xdr:to>
      <xdr:col>28</xdr:col>
      <xdr:colOff>800099</xdr:colOff>
      <xdr:row>36</xdr:row>
      <xdr:rowOff>80962</xdr:rowOff>
    </xdr:to>
    <xdr:graphicFrame macro="">
      <xdr:nvGraphicFramePr>
        <xdr:cNvPr id="4" name="Chart 3">
          <a:extLst>
            <a:ext uri="{FF2B5EF4-FFF2-40B4-BE49-F238E27FC236}">
              <a16:creationId xmlns:a16="http://schemas.microsoft.com/office/drawing/2014/main" id="{7779600E-6CFC-7DA0-ACB2-402712239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2200275</xdr:colOff>
      <xdr:row>22</xdr:row>
      <xdr:rowOff>14287</xdr:rowOff>
    </xdr:from>
    <xdr:to>
      <xdr:col>44</xdr:col>
      <xdr:colOff>0</xdr:colOff>
      <xdr:row>36</xdr:row>
      <xdr:rowOff>90487</xdr:rowOff>
    </xdr:to>
    <xdr:graphicFrame macro="">
      <xdr:nvGraphicFramePr>
        <xdr:cNvPr id="5" name="Chart 4">
          <a:extLst>
            <a:ext uri="{FF2B5EF4-FFF2-40B4-BE49-F238E27FC236}">
              <a16:creationId xmlns:a16="http://schemas.microsoft.com/office/drawing/2014/main" id="{C7CD422F-7D56-2858-093B-2978850D4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10028</xdr:colOff>
      <xdr:row>27</xdr:row>
      <xdr:rowOff>22058</xdr:rowOff>
    </xdr:from>
    <xdr:to>
      <xdr:col>17</xdr:col>
      <xdr:colOff>10026</xdr:colOff>
      <xdr:row>52</xdr:row>
      <xdr:rowOff>10026</xdr:rowOff>
    </xdr:to>
    <xdr:graphicFrame macro="">
      <xdr:nvGraphicFramePr>
        <xdr:cNvPr id="3" name="Chart 2">
          <a:extLst>
            <a:ext uri="{FF2B5EF4-FFF2-40B4-BE49-F238E27FC236}">
              <a16:creationId xmlns:a16="http://schemas.microsoft.com/office/drawing/2014/main" id="{D5CC0FF6-072D-F977-5446-6F51467AC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FFAF5-D10E-4E86-B53C-648C3670EA7B}">
  <sheetPr filterMode="1"/>
  <dimension ref="A1:AL374"/>
  <sheetViews>
    <sheetView zoomScale="96" workbookViewId="0">
      <selection activeCell="J285" sqref="J285"/>
    </sheetView>
  </sheetViews>
  <sheetFormatPr defaultRowHeight="15" x14ac:dyDescent="0.25"/>
  <cols>
    <col min="17" max="17" width="10.140625" customWidth="1"/>
    <col min="18" max="18" width="10.7109375" customWidth="1"/>
    <col min="19" max="19" width="11.7109375" customWidth="1"/>
    <col min="20" max="20" width="11" customWidth="1"/>
    <col min="21" max="21" width="10.42578125" bestFit="1" customWidth="1"/>
    <col min="22" max="22" width="15.42578125" customWidth="1"/>
    <col min="23" max="23" width="12.7109375" customWidth="1"/>
    <col min="24" max="24" width="9.140625" bestFit="1" customWidth="1"/>
    <col min="25" max="25" width="13.140625" customWidth="1"/>
    <col min="26" max="26" width="16.28515625" customWidth="1"/>
    <col min="27" max="27" width="12" customWidth="1"/>
    <col min="28" max="28" width="15.28515625" customWidth="1"/>
    <col min="29" max="29" width="10.5703125" customWidth="1"/>
    <col min="30" max="30" width="15.85546875" bestFit="1" customWidth="1"/>
    <col min="31" max="31" width="10"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8" hidden="1" x14ac:dyDescent="0.2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c r="AH2">
        <v>186.5</v>
      </c>
      <c r="AL2">
        <v>186.5</v>
      </c>
    </row>
    <row r="3" spans="1:38" x14ac:dyDescent="0.2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c r="AH3">
        <v>192.2</v>
      </c>
      <c r="AL3">
        <v>192.2</v>
      </c>
    </row>
    <row r="4" spans="1:38" hidden="1" x14ac:dyDescent="0.2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c r="AH4">
        <v>198</v>
      </c>
      <c r="AL4">
        <v>198</v>
      </c>
    </row>
    <row r="5" spans="1:38" hidden="1" x14ac:dyDescent="0.2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c r="AH5">
        <v>200.5</v>
      </c>
      <c r="AL5">
        <v>200.5</v>
      </c>
    </row>
    <row r="6" spans="1:38" x14ac:dyDescent="0.2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c r="AH6">
        <v>202</v>
      </c>
      <c r="AL6">
        <v>202</v>
      </c>
    </row>
    <row r="7" spans="1:38" hidden="1" x14ac:dyDescent="0.2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c r="AH7">
        <v>206.8</v>
      </c>
      <c r="AL7">
        <v>206.8</v>
      </c>
    </row>
    <row r="8" spans="1:38" hidden="1" x14ac:dyDescent="0.2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c r="AH8">
        <v>204</v>
      </c>
      <c r="AL8">
        <v>204</v>
      </c>
    </row>
    <row r="9" spans="1:38" x14ac:dyDescent="0.2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c r="AH9">
        <v>204</v>
      </c>
      <c r="AL9">
        <v>204</v>
      </c>
    </row>
    <row r="10" spans="1:38" hidden="1" x14ac:dyDescent="0.2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c r="AH10">
        <v>204.6</v>
      </c>
      <c r="AL10">
        <v>204.6</v>
      </c>
    </row>
    <row r="11" spans="1:38" hidden="1" x14ac:dyDescent="0.2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c r="AH11">
        <v>201.6</v>
      </c>
      <c r="AL11">
        <v>201.6</v>
      </c>
    </row>
    <row r="12" spans="1:38" x14ac:dyDescent="0.2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c r="AH12">
        <v>198.8</v>
      </c>
      <c r="AL12">
        <v>198.8</v>
      </c>
    </row>
    <row r="13" spans="1:38" hidden="1" x14ac:dyDescent="0.2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c r="AH13">
        <v>198.7</v>
      </c>
      <c r="AL13">
        <v>198.7</v>
      </c>
    </row>
    <row r="14" spans="1:38" hidden="1" x14ac:dyDescent="0.2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c r="AH14">
        <v>200.6</v>
      </c>
      <c r="AL14">
        <v>200.6</v>
      </c>
    </row>
    <row r="15" spans="1:38" x14ac:dyDescent="0.2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c r="AH15">
        <v>210.7</v>
      </c>
      <c r="AL15">
        <v>210.7</v>
      </c>
    </row>
    <row r="16" spans="1:38" hidden="1" x14ac:dyDescent="0.2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c r="AH16">
        <v>211.8</v>
      </c>
      <c r="AL16">
        <v>211.8</v>
      </c>
    </row>
    <row r="17" spans="1:38" hidden="1" x14ac:dyDescent="0.2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c r="AH17">
        <v>217</v>
      </c>
      <c r="AL17">
        <v>217</v>
      </c>
    </row>
    <row r="18" spans="1:38" x14ac:dyDescent="0.2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c r="AH18">
        <v>219.4</v>
      </c>
      <c r="AL18">
        <v>219.4</v>
      </c>
    </row>
    <row r="19" spans="1:38" hidden="1" x14ac:dyDescent="0.2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c r="AH19">
        <v>213</v>
      </c>
      <c r="AL19">
        <v>213</v>
      </c>
    </row>
    <row r="20" spans="1:38" hidden="1" x14ac:dyDescent="0.2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c r="AH20">
        <v>206.5</v>
      </c>
      <c r="AL20">
        <v>206.5</v>
      </c>
    </row>
    <row r="21" spans="1:38" x14ac:dyDescent="0.2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c r="AH21">
        <v>209.2</v>
      </c>
      <c r="AL21">
        <v>209.2</v>
      </c>
    </row>
    <row r="22" spans="1:38" hidden="1" x14ac:dyDescent="0.2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c r="AH22">
        <v>210.9</v>
      </c>
      <c r="AL22">
        <v>210.9</v>
      </c>
    </row>
    <row r="23" spans="1:38" hidden="1" x14ac:dyDescent="0.2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c r="AH23">
        <v>209.4</v>
      </c>
      <c r="AL23">
        <v>209.4</v>
      </c>
    </row>
    <row r="24" spans="1:38" x14ac:dyDescent="0.2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c r="AH24">
        <v>209</v>
      </c>
      <c r="AL24">
        <v>209</v>
      </c>
    </row>
    <row r="25" spans="1:38" hidden="1" x14ac:dyDescent="0.2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c r="AH25">
        <v>210.7</v>
      </c>
      <c r="AL25">
        <v>210.7</v>
      </c>
    </row>
    <row r="26" spans="1:38" hidden="1" x14ac:dyDescent="0.2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c r="AH26">
        <v>207.7</v>
      </c>
      <c r="AL26">
        <v>207.7</v>
      </c>
    </row>
    <row r="27" spans="1:38" x14ac:dyDescent="0.2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c r="AH27">
        <v>207.7</v>
      </c>
      <c r="AL27">
        <v>207.7</v>
      </c>
    </row>
    <row r="28" spans="1:38" hidden="1" x14ac:dyDescent="0.2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c r="AH28">
        <v>209.3</v>
      </c>
      <c r="AL28">
        <v>209.3</v>
      </c>
    </row>
    <row r="29" spans="1:38" hidden="1" x14ac:dyDescent="0.2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c r="AH29">
        <v>214.3</v>
      </c>
      <c r="AL29">
        <v>214.3</v>
      </c>
    </row>
    <row r="30" spans="1:38" x14ac:dyDescent="0.2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c r="AH30">
        <v>203.14537037037056</v>
      </c>
    </row>
    <row r="31" spans="1:38" hidden="1" x14ac:dyDescent="0.2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8" hidden="1" x14ac:dyDescent="0.2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2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hidden="1" x14ac:dyDescent="0.2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hidden="1" x14ac:dyDescent="0.2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2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hidden="1" x14ac:dyDescent="0.2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hidden="1" x14ac:dyDescent="0.2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2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hidden="1" x14ac:dyDescent="0.2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hidden="1" x14ac:dyDescent="0.2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2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hidden="1" x14ac:dyDescent="0.2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hidden="1" x14ac:dyDescent="0.2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2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hidden="1" x14ac:dyDescent="0.2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hidden="1" x14ac:dyDescent="0.2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2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hidden="1" x14ac:dyDescent="0.2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hidden="1" x14ac:dyDescent="0.2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2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hidden="1" x14ac:dyDescent="0.2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hidden="1" x14ac:dyDescent="0.2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2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hidden="1" x14ac:dyDescent="0.2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hidden="1" x14ac:dyDescent="0.2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2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hidden="1" x14ac:dyDescent="0.2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hidden="1" x14ac:dyDescent="0.2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2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hidden="1" x14ac:dyDescent="0.2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hidden="1" x14ac:dyDescent="0.2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2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hidden="1" x14ac:dyDescent="0.2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hidden="1" x14ac:dyDescent="0.2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2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hidden="1" x14ac:dyDescent="0.2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hidden="1" x14ac:dyDescent="0.2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2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hidden="1" x14ac:dyDescent="0.2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hidden="1" x14ac:dyDescent="0.2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2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hidden="1" x14ac:dyDescent="0.2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hidden="1" x14ac:dyDescent="0.2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2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hidden="1" x14ac:dyDescent="0.2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hidden="1" x14ac:dyDescent="0.2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2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hidden="1" x14ac:dyDescent="0.2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hidden="1" x14ac:dyDescent="0.2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2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hidden="1" x14ac:dyDescent="0.2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hidden="1" x14ac:dyDescent="0.2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2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hidden="1" x14ac:dyDescent="0.2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hidden="1" x14ac:dyDescent="0.2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2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hidden="1" x14ac:dyDescent="0.2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hidden="1" x14ac:dyDescent="0.2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2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hidden="1" x14ac:dyDescent="0.2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hidden="1" x14ac:dyDescent="0.2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2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hidden="1" x14ac:dyDescent="0.2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hidden="1" x14ac:dyDescent="0.2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2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hidden="1" x14ac:dyDescent="0.2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hidden="1" x14ac:dyDescent="0.2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2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hidden="1" x14ac:dyDescent="0.2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hidden="1" x14ac:dyDescent="0.2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2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hidden="1" x14ac:dyDescent="0.2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hidden="1" x14ac:dyDescent="0.2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2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hidden="1" x14ac:dyDescent="0.2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hidden="1" x14ac:dyDescent="0.2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2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hidden="1" x14ac:dyDescent="0.2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hidden="1" x14ac:dyDescent="0.2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2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hidden="1" x14ac:dyDescent="0.2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hidden="1" x14ac:dyDescent="0.2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2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hidden="1" x14ac:dyDescent="0.2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hidden="1" x14ac:dyDescent="0.2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2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hidden="1" x14ac:dyDescent="0.2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hidden="1" x14ac:dyDescent="0.2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2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hidden="1" x14ac:dyDescent="0.2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hidden="1" x14ac:dyDescent="0.2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2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hidden="1" x14ac:dyDescent="0.2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hidden="1" x14ac:dyDescent="0.2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2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hidden="1" x14ac:dyDescent="0.2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hidden="1" x14ac:dyDescent="0.2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2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hidden="1" x14ac:dyDescent="0.2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hidden="1" x14ac:dyDescent="0.2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2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hidden="1" x14ac:dyDescent="0.2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hidden="1" x14ac:dyDescent="0.2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2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hidden="1" x14ac:dyDescent="0.2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hidden="1" x14ac:dyDescent="0.2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2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hidden="1" x14ac:dyDescent="0.2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hidden="1" x14ac:dyDescent="0.2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2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hidden="1" x14ac:dyDescent="0.2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hidden="1" x14ac:dyDescent="0.2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2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hidden="1" x14ac:dyDescent="0.2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hidden="1" x14ac:dyDescent="0.2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2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hidden="1" x14ac:dyDescent="0.2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hidden="1" x14ac:dyDescent="0.2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2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hidden="1" x14ac:dyDescent="0.2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hidden="1" x14ac:dyDescent="0.2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2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hidden="1" x14ac:dyDescent="0.2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hidden="1" x14ac:dyDescent="0.2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2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hidden="1" x14ac:dyDescent="0.2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hidden="1" x14ac:dyDescent="0.2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2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hidden="1" x14ac:dyDescent="0.2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hidden="1" x14ac:dyDescent="0.2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2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hidden="1" x14ac:dyDescent="0.2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hidden="1" x14ac:dyDescent="0.2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2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hidden="1" x14ac:dyDescent="0.2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hidden="1" x14ac:dyDescent="0.2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2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hidden="1" x14ac:dyDescent="0.2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hidden="1" x14ac:dyDescent="0.2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2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hidden="1" x14ac:dyDescent="0.2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hidden="1" x14ac:dyDescent="0.2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2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hidden="1" x14ac:dyDescent="0.2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hidden="1" x14ac:dyDescent="0.2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2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hidden="1" x14ac:dyDescent="0.2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hidden="1" x14ac:dyDescent="0.2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2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hidden="1" x14ac:dyDescent="0.2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hidden="1" x14ac:dyDescent="0.2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2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hidden="1" x14ac:dyDescent="0.2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hidden="1" x14ac:dyDescent="0.2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2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hidden="1" x14ac:dyDescent="0.2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hidden="1" x14ac:dyDescent="0.2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2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hidden="1" x14ac:dyDescent="0.2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hidden="1" x14ac:dyDescent="0.2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2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hidden="1" x14ac:dyDescent="0.2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hidden="1" x14ac:dyDescent="0.2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2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hidden="1" x14ac:dyDescent="0.2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hidden="1" x14ac:dyDescent="0.2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2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hidden="1" x14ac:dyDescent="0.2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hidden="1" x14ac:dyDescent="0.2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2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hidden="1" x14ac:dyDescent="0.2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hidden="1" x14ac:dyDescent="0.2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2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hidden="1" x14ac:dyDescent="0.2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hidden="1" x14ac:dyDescent="0.2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2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hidden="1" x14ac:dyDescent="0.2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hidden="1" x14ac:dyDescent="0.2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2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hidden="1" x14ac:dyDescent="0.2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hidden="1" x14ac:dyDescent="0.2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2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hidden="1" x14ac:dyDescent="0.2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hidden="1" x14ac:dyDescent="0.2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2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hidden="1" x14ac:dyDescent="0.2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hidden="1" x14ac:dyDescent="0.2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2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hidden="1" x14ac:dyDescent="0.2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hidden="1" x14ac:dyDescent="0.2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2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hidden="1" x14ac:dyDescent="0.2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hidden="1" x14ac:dyDescent="0.2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2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hidden="1" x14ac:dyDescent="0.2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hidden="1" x14ac:dyDescent="0.2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2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hidden="1" x14ac:dyDescent="0.2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hidden="1" x14ac:dyDescent="0.2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2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hidden="1" x14ac:dyDescent="0.2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hidden="1" x14ac:dyDescent="0.2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2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hidden="1" x14ac:dyDescent="0.2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hidden="1" x14ac:dyDescent="0.2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2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hidden="1" x14ac:dyDescent="0.2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hidden="1" x14ac:dyDescent="0.2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2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hidden="1" x14ac:dyDescent="0.2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hidden="1" x14ac:dyDescent="0.2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2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hidden="1" x14ac:dyDescent="0.2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hidden="1" x14ac:dyDescent="0.2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2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hidden="1" x14ac:dyDescent="0.2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hidden="1" x14ac:dyDescent="0.2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2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hidden="1" x14ac:dyDescent="0.2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hidden="1" x14ac:dyDescent="0.2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2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hidden="1" x14ac:dyDescent="0.2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hidden="1" x14ac:dyDescent="0.2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2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hidden="1" x14ac:dyDescent="0.2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hidden="1" x14ac:dyDescent="0.2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2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hidden="1" x14ac:dyDescent="0.2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hidden="1" x14ac:dyDescent="0.25">
      <c r="A260" t="s">
        <v>30</v>
      </c>
      <c r="B260">
        <v>2020</v>
      </c>
      <c r="C260" t="s">
        <v>37</v>
      </c>
      <c r="D260">
        <v>147.19999999999999</v>
      </c>
      <c r="E260" s="62">
        <v>114.3</v>
      </c>
      <c r="F260" s="62">
        <v>146.9</v>
      </c>
      <c r="G260" s="62">
        <v>155.6</v>
      </c>
      <c r="H260" s="62">
        <v>137.1</v>
      </c>
      <c r="I260" s="62">
        <v>147.30000000000001</v>
      </c>
      <c r="J260" s="62">
        <v>162.69999999999999</v>
      </c>
      <c r="K260" s="62">
        <v>150.19999999999999</v>
      </c>
      <c r="L260" s="62">
        <v>119.8</v>
      </c>
      <c r="M260" s="62">
        <v>158.69999999999999</v>
      </c>
      <c r="N260" s="62">
        <v>139.19999999999999</v>
      </c>
      <c r="O260" s="62">
        <v>106.4</v>
      </c>
      <c r="P260" s="62">
        <v>150.1</v>
      </c>
      <c r="Q260" s="62">
        <v>113.3</v>
      </c>
      <c r="R260" s="62">
        <v>102.1</v>
      </c>
      <c r="S260" s="62">
        <v>98.3</v>
      </c>
      <c r="T260" s="62">
        <v>101.6</v>
      </c>
      <c r="U260" s="62" t="s">
        <v>32</v>
      </c>
      <c r="V260" s="62">
        <v>148.4</v>
      </c>
      <c r="W260" s="62">
        <v>101.1</v>
      </c>
      <c r="X260" s="62">
        <v>154.30000000000001</v>
      </c>
      <c r="Y260" s="62">
        <v>90.6</v>
      </c>
      <c r="Z260" s="62">
        <v>100.5</v>
      </c>
      <c r="AA260" s="62">
        <v>107.7</v>
      </c>
      <c r="AB260" s="62">
        <v>96.1</v>
      </c>
      <c r="AC260" s="62">
        <v>99</v>
      </c>
      <c r="AD260" s="62">
        <v>100</v>
      </c>
    </row>
    <row r="261" spans="1:30" x14ac:dyDescent="0.25">
      <c r="A261" s="62" t="s">
        <v>33</v>
      </c>
      <c r="B261" s="62">
        <v>2020</v>
      </c>
      <c r="C261" s="62" t="s">
        <v>37</v>
      </c>
      <c r="D261" s="62">
        <v>151.80000000000001</v>
      </c>
      <c r="E261" s="62">
        <v>111.7</v>
      </c>
      <c r="F261" s="62">
        <v>151.9</v>
      </c>
      <c r="G261" s="62">
        <v>155.5</v>
      </c>
      <c r="H261" s="62">
        <v>131.6</v>
      </c>
      <c r="I261" s="62">
        <v>152.9</v>
      </c>
      <c r="J261" s="62">
        <v>180</v>
      </c>
      <c r="K261" s="62">
        <v>150.80000000000001</v>
      </c>
      <c r="L261" s="62">
        <v>121.2</v>
      </c>
      <c r="M261" s="62">
        <v>154</v>
      </c>
      <c r="N261" s="62">
        <v>133.5</v>
      </c>
      <c r="O261" s="62">
        <v>106</v>
      </c>
      <c r="P261" s="62">
        <v>153.5</v>
      </c>
      <c r="Q261" s="62">
        <v>115.1</v>
      </c>
      <c r="R261" s="62">
        <v>98.3</v>
      </c>
      <c r="S261" s="62">
        <v>89.1</v>
      </c>
      <c r="T261" s="62">
        <v>96.9</v>
      </c>
      <c r="U261" s="62">
        <v>155.6</v>
      </c>
      <c r="V261" s="62">
        <v>137.1</v>
      </c>
      <c r="W261" s="62">
        <v>93.7</v>
      </c>
      <c r="X261">
        <v>144.80000000000001</v>
      </c>
      <c r="Y261">
        <v>83.2</v>
      </c>
      <c r="Z261">
        <v>91.8</v>
      </c>
      <c r="AA261">
        <v>101.5</v>
      </c>
      <c r="AB261">
        <v>96.2</v>
      </c>
      <c r="AC261">
        <v>92.3</v>
      </c>
      <c r="AD261">
        <v>98.3</v>
      </c>
    </row>
    <row r="262" spans="1:30" hidden="1" x14ac:dyDescent="0.25">
      <c r="A262" t="s">
        <v>34</v>
      </c>
      <c r="B262">
        <v>2020</v>
      </c>
      <c r="C262" t="s">
        <v>37</v>
      </c>
      <c r="D262">
        <v>148.69999999999999</v>
      </c>
      <c r="E262" s="62">
        <v>111.5</v>
      </c>
      <c r="F262">
        <v>148.80000000000001</v>
      </c>
      <c r="G262">
        <v>155.6</v>
      </c>
      <c r="H262" s="62">
        <v>135.1</v>
      </c>
      <c r="I262" s="62">
        <v>149.9</v>
      </c>
      <c r="J262" s="62">
        <v>168.6</v>
      </c>
      <c r="K262" s="62">
        <v>150.4</v>
      </c>
      <c r="L262" s="62">
        <v>120.3</v>
      </c>
      <c r="M262" s="62">
        <v>157.1</v>
      </c>
      <c r="N262" s="62">
        <v>136.80000000000001</v>
      </c>
      <c r="O262" s="62">
        <v>106.2</v>
      </c>
      <c r="P262" s="62">
        <v>151.4</v>
      </c>
      <c r="Q262" s="62">
        <v>113.7</v>
      </c>
      <c r="R262" s="62">
        <v>100.6</v>
      </c>
      <c r="S262" s="62">
        <v>94.5</v>
      </c>
      <c r="T262" s="62">
        <v>99.7</v>
      </c>
      <c r="U262" s="62">
        <v>155.6</v>
      </c>
      <c r="V262" s="62">
        <v>144.1</v>
      </c>
      <c r="W262" s="62">
        <v>97.6</v>
      </c>
      <c r="X262" s="62">
        <v>150.69999999999999</v>
      </c>
      <c r="Y262" s="62">
        <v>86.7</v>
      </c>
      <c r="Z262" s="62">
        <v>95.6</v>
      </c>
      <c r="AA262" s="62">
        <v>104.1</v>
      </c>
      <c r="AB262" s="62">
        <v>96.2</v>
      </c>
      <c r="AC262" s="62">
        <v>95.8</v>
      </c>
      <c r="AD262" s="62">
        <v>99.2</v>
      </c>
    </row>
    <row r="263" spans="1:30" hidden="1" x14ac:dyDescent="0.25">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25">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hidden="1" x14ac:dyDescent="0.25">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hidden="1" x14ac:dyDescent="0.2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2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hidden="1" x14ac:dyDescent="0.2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hidden="1" x14ac:dyDescent="0.2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2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hidden="1" x14ac:dyDescent="0.2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hidden="1" x14ac:dyDescent="0.2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2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hidden="1" x14ac:dyDescent="0.2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hidden="1" x14ac:dyDescent="0.2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2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hidden="1" x14ac:dyDescent="0.2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hidden="1" x14ac:dyDescent="0.2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2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hidden="1" x14ac:dyDescent="0.2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hidden="1" x14ac:dyDescent="0.2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2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hidden="1" x14ac:dyDescent="0.2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hidden="1" x14ac:dyDescent="0.2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2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hidden="1" x14ac:dyDescent="0.2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hidden="1" x14ac:dyDescent="0.2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2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hidden="1" x14ac:dyDescent="0.2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hidden="1" x14ac:dyDescent="0.2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2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hidden="1" x14ac:dyDescent="0.2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hidden="1" x14ac:dyDescent="0.2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2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hidden="1" x14ac:dyDescent="0.2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hidden="1" x14ac:dyDescent="0.2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2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hidden="1" x14ac:dyDescent="0.2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hidden="1" x14ac:dyDescent="0.2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2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hidden="1" x14ac:dyDescent="0.2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hidden="1" x14ac:dyDescent="0.2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2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hidden="1" x14ac:dyDescent="0.2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hidden="1" x14ac:dyDescent="0.2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2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hidden="1" x14ac:dyDescent="0.2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hidden="1" x14ac:dyDescent="0.2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2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hidden="1" x14ac:dyDescent="0.2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hidden="1" x14ac:dyDescent="0.2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2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hidden="1" x14ac:dyDescent="0.2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hidden="1" x14ac:dyDescent="0.2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2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hidden="1" x14ac:dyDescent="0.2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hidden="1" x14ac:dyDescent="0.2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2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hidden="1" x14ac:dyDescent="0.2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hidden="1" x14ac:dyDescent="0.2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2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hidden="1" x14ac:dyDescent="0.2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hidden="1" x14ac:dyDescent="0.2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2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hidden="1" x14ac:dyDescent="0.2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hidden="1" x14ac:dyDescent="0.2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2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hidden="1" x14ac:dyDescent="0.2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hidden="1" x14ac:dyDescent="0.2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2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hidden="1" x14ac:dyDescent="0.2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hidden="1" x14ac:dyDescent="0.2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2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hidden="1" x14ac:dyDescent="0.2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hidden="1" x14ac:dyDescent="0.2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2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hidden="1" x14ac:dyDescent="0.2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hidden="1" x14ac:dyDescent="0.2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2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hidden="1" x14ac:dyDescent="0.2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hidden="1" x14ac:dyDescent="0.2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2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hidden="1" x14ac:dyDescent="0.2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hidden="1" x14ac:dyDescent="0.2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2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hidden="1" x14ac:dyDescent="0.2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hidden="1" x14ac:dyDescent="0.2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2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hidden="1" x14ac:dyDescent="0.2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hidden="1" x14ac:dyDescent="0.2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2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hidden="1" x14ac:dyDescent="0.2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hidden="1" x14ac:dyDescent="0.2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2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hidden="1" x14ac:dyDescent="0.2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hidden="1" x14ac:dyDescent="0.2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2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hidden="1" x14ac:dyDescent="0.2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hidden="1" x14ac:dyDescent="0.2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2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hidden="1" x14ac:dyDescent="0.2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hidden="1" x14ac:dyDescent="0.2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2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hidden="1" x14ac:dyDescent="0.2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hidden="1" x14ac:dyDescent="0.2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2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hidden="1" x14ac:dyDescent="0.2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hidden="1" x14ac:dyDescent="0.2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2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hidden="1" x14ac:dyDescent="0.2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hidden="1" x14ac:dyDescent="0.2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2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hidden="1" x14ac:dyDescent="0.2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row r="374" spans="1:30" x14ac:dyDescent="0.25">
      <c r="E374" s="41"/>
    </row>
  </sheetData>
  <autoFilter ref="A1:AD373" xr:uid="{FD6FFAF5-D10E-4E86-B53C-648C3670EA7B}">
    <filterColumn colId="0">
      <filters>
        <filter val="Urba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C7DB-DB5E-4649-9187-3B6A1C49C8DC}">
  <dimension ref="A1:AJ32"/>
  <sheetViews>
    <sheetView tabSelected="1" zoomScale="78" workbookViewId="0">
      <selection activeCell="H2" sqref="H2:H4"/>
    </sheetView>
  </sheetViews>
  <sheetFormatPr defaultRowHeight="15" x14ac:dyDescent="0.25"/>
  <cols>
    <col min="1" max="1" width="33.28515625" bestFit="1" customWidth="1"/>
    <col min="2" max="2" width="18.140625" bestFit="1" customWidth="1"/>
    <col min="3" max="3" width="6" bestFit="1" customWidth="1"/>
    <col min="4" max="4" width="6.28515625" bestFit="1" customWidth="1"/>
    <col min="5" max="5" width="11.85546875" bestFit="1" customWidth="1"/>
    <col min="6" max="6" width="13.7109375" bestFit="1" customWidth="1"/>
    <col min="7" max="7" width="14" bestFit="1" customWidth="1"/>
    <col min="8" max="8" width="12.42578125" bestFit="1" customWidth="1"/>
    <col min="9" max="9" width="17.5703125" bestFit="1" customWidth="1"/>
    <col min="10" max="10" width="18.28515625" bestFit="1" customWidth="1"/>
    <col min="11" max="11" width="16.28515625" bestFit="1" customWidth="1"/>
    <col min="14" max="14" width="14.140625" bestFit="1" customWidth="1"/>
    <col min="15" max="15" width="24.28515625" bestFit="1" customWidth="1"/>
    <col min="16" max="16" width="25" bestFit="1" customWidth="1"/>
    <col min="17" max="17" width="23.140625" bestFit="1" customWidth="1"/>
    <col min="32" max="32" width="14.140625" bestFit="1" customWidth="1"/>
    <col min="33" max="33" width="17.5703125" bestFit="1" customWidth="1"/>
    <col min="34" max="34" width="18.42578125" bestFit="1" customWidth="1"/>
    <col min="35" max="35" width="16.42578125" bestFit="1" customWidth="1"/>
  </cols>
  <sheetData>
    <row r="1" spans="1:36" x14ac:dyDescent="0.25">
      <c r="A1" s="6" t="s">
        <v>49</v>
      </c>
      <c r="B1" s="6" t="s">
        <v>55</v>
      </c>
      <c r="C1" s="6" t="s">
        <v>30</v>
      </c>
      <c r="D1" s="6" t="s">
        <v>33</v>
      </c>
      <c r="E1" s="6" t="s">
        <v>34</v>
      </c>
      <c r="F1" s="6" t="s">
        <v>56</v>
      </c>
      <c r="G1" s="6" t="s">
        <v>57</v>
      </c>
      <c r="H1" s="6" t="s">
        <v>58</v>
      </c>
      <c r="I1" s="6" t="s">
        <v>59</v>
      </c>
      <c r="J1" s="6" t="s">
        <v>60</v>
      </c>
      <c r="K1" s="6" t="s">
        <v>61</v>
      </c>
      <c r="AF1" s="32" t="s">
        <v>84</v>
      </c>
      <c r="AG1" s="23" t="s">
        <v>59</v>
      </c>
      <c r="AH1" s="23" t="s">
        <v>60</v>
      </c>
      <c r="AI1" s="23" t="s">
        <v>61</v>
      </c>
      <c r="AJ1" s="34"/>
    </row>
    <row r="2" spans="1:36" x14ac:dyDescent="0.25">
      <c r="A2" s="7" t="s">
        <v>17</v>
      </c>
      <c r="B2" s="8" t="s">
        <v>51</v>
      </c>
      <c r="C2" s="7">
        <v>191.2</v>
      </c>
      <c r="D2" s="7">
        <v>181.3</v>
      </c>
      <c r="E2" s="7">
        <v>187.3</v>
      </c>
      <c r="F2" s="46">
        <f>SUMIF($B$1:$B$27,B2,$C$1:$C$28)</f>
        <v>569.90000000000009</v>
      </c>
      <c r="G2" s="46">
        <f>SUMIF($B$1:$B$27,B2,$D$1:$D$28)</f>
        <v>528.70000000000005</v>
      </c>
      <c r="H2" s="46">
        <f>SUMIF($B$1:$B$27,B2,$E$1:$E$28)</f>
        <v>553.20000000000005</v>
      </c>
      <c r="I2" s="48">
        <f>F2/$F$29*100</f>
        <v>12.667822530452563</v>
      </c>
      <c r="J2" s="48">
        <f>G2/$G$29*100</f>
        <v>11.392186860307273</v>
      </c>
      <c r="K2" s="48">
        <f>H2/$H$29*100</f>
        <v>11.885527672739773</v>
      </c>
      <c r="AF2" s="20" t="s">
        <v>51</v>
      </c>
      <c r="AG2" s="33">
        <v>12.667822530452563</v>
      </c>
      <c r="AH2" s="33">
        <v>11.392186860307273</v>
      </c>
      <c r="AI2" s="33">
        <v>11.885527672739773</v>
      </c>
      <c r="AJ2" s="40"/>
    </row>
    <row r="3" spans="1:36" x14ac:dyDescent="0.25">
      <c r="A3" s="7" t="s">
        <v>18</v>
      </c>
      <c r="B3" s="8" t="s">
        <v>51</v>
      </c>
      <c r="C3" s="7">
        <v>187.9</v>
      </c>
      <c r="D3" s="7">
        <v>168.1</v>
      </c>
      <c r="E3" s="7">
        <v>179.7</v>
      </c>
      <c r="F3" s="46"/>
      <c r="G3" s="46"/>
      <c r="H3" s="46"/>
      <c r="I3" s="48"/>
      <c r="J3" s="48"/>
      <c r="K3" s="48"/>
      <c r="AF3" s="20" t="s">
        <v>26</v>
      </c>
      <c r="AG3" s="33">
        <v>4.0077353961056268</v>
      </c>
      <c r="AH3" s="33">
        <v>3.7665108060936467</v>
      </c>
      <c r="AI3" s="33">
        <v>3.805001718803712</v>
      </c>
      <c r="AJ3" s="40"/>
    </row>
    <row r="4" spans="1:36" x14ac:dyDescent="0.25">
      <c r="A4" s="7" t="s">
        <v>19</v>
      </c>
      <c r="B4" s="8" t="s">
        <v>51</v>
      </c>
      <c r="C4" s="7">
        <v>190.8</v>
      </c>
      <c r="D4" s="7">
        <v>179.3</v>
      </c>
      <c r="E4" s="7">
        <v>186.2</v>
      </c>
      <c r="F4" s="46"/>
      <c r="G4" s="46"/>
      <c r="H4" s="46"/>
      <c r="I4" s="48"/>
      <c r="J4" s="48"/>
      <c r="K4" s="48"/>
      <c r="AF4" s="20" t="s">
        <v>53</v>
      </c>
      <c r="AG4" s="33">
        <v>4.0566373255090236</v>
      </c>
      <c r="AH4" s="33">
        <v>3.951819690146309</v>
      </c>
      <c r="AI4" s="33">
        <v>3.9274664833276041</v>
      </c>
      <c r="AJ4" s="40"/>
    </row>
    <row r="5" spans="1:36" x14ac:dyDescent="0.25">
      <c r="A5" s="7" t="s">
        <v>26</v>
      </c>
      <c r="B5" s="9" t="s">
        <v>26</v>
      </c>
      <c r="C5" s="7">
        <v>180.3</v>
      </c>
      <c r="D5" s="7">
        <v>174.8</v>
      </c>
      <c r="E5" s="7">
        <v>177.1</v>
      </c>
      <c r="F5" s="7">
        <f t="shared" ref="F5:F28" si="0">SUMIF($B$1:$B$27,B5,$C$1:$C$28)</f>
        <v>180.3</v>
      </c>
      <c r="G5" s="7">
        <f t="shared" ref="G5:G28" si="1">SUMIF($B$1:$B$27,B5,$D$1:$D$28)</f>
        <v>174.8</v>
      </c>
      <c r="H5" s="7">
        <f t="shared" ref="H5:H28" si="2">SUMIF($B$1:$B$27,B5,$E$1:$E$28)</f>
        <v>177.1</v>
      </c>
      <c r="I5" s="31">
        <f t="shared" ref="I5:I28" si="3">F5/$F$29*100</f>
        <v>4.0077353961056268</v>
      </c>
      <c r="J5" s="31">
        <f t="shared" ref="J5:J28" si="4">G5/$G$29*100</f>
        <v>3.7665108060936467</v>
      </c>
      <c r="K5" s="31">
        <f t="shared" ref="K5:K28" si="5">H5/$H$29*100</f>
        <v>3.805001718803712</v>
      </c>
      <c r="AF5" s="20" t="s">
        <v>52</v>
      </c>
      <c r="AG5" s="33">
        <v>8.1710678403129702</v>
      </c>
      <c r="AH5" s="33">
        <v>11.374948824581441</v>
      </c>
      <c r="AI5" s="33">
        <v>11.526727397731177</v>
      </c>
      <c r="AJ5" s="40"/>
    </row>
    <row r="6" spans="1:36" x14ac:dyDescent="0.25">
      <c r="A6" s="7" t="s">
        <v>21</v>
      </c>
      <c r="B6" s="10" t="s">
        <v>53</v>
      </c>
      <c r="C6" s="7">
        <v>182.5</v>
      </c>
      <c r="D6" s="7">
        <v>183.4</v>
      </c>
      <c r="E6" s="7">
        <v>182.8</v>
      </c>
      <c r="F6" s="7">
        <f t="shared" si="0"/>
        <v>182.5</v>
      </c>
      <c r="G6" s="7">
        <f t="shared" si="1"/>
        <v>183.4</v>
      </c>
      <c r="H6" s="7">
        <f t="shared" si="2"/>
        <v>182.8</v>
      </c>
      <c r="I6" s="31">
        <f t="shared" si="3"/>
        <v>4.0566373255090236</v>
      </c>
      <c r="J6" s="31">
        <f t="shared" si="4"/>
        <v>3.951819690146309</v>
      </c>
      <c r="K6" s="31">
        <f t="shared" si="5"/>
        <v>3.9274664833276041</v>
      </c>
      <c r="AA6" t="s">
        <v>88</v>
      </c>
      <c r="AF6" s="20" t="s">
        <v>50</v>
      </c>
      <c r="AG6" s="33">
        <v>55.361429714590557</v>
      </c>
      <c r="AH6" s="33">
        <v>54.715680148247117</v>
      </c>
      <c r="AI6" s="33">
        <v>53.882347885871425</v>
      </c>
      <c r="AJ6" s="40"/>
    </row>
    <row r="7" spans="1:36" x14ac:dyDescent="0.25">
      <c r="A7" s="7" t="s">
        <v>20</v>
      </c>
      <c r="B7" s="11" t="s">
        <v>52</v>
      </c>
      <c r="C7" s="7" t="s">
        <v>32</v>
      </c>
      <c r="D7" s="7">
        <v>175.6</v>
      </c>
      <c r="E7" s="7">
        <v>175.6</v>
      </c>
      <c r="F7" s="46">
        <f t="shared" si="0"/>
        <v>367.6</v>
      </c>
      <c r="G7" s="46">
        <f t="shared" si="1"/>
        <v>527.9</v>
      </c>
      <c r="H7" s="46">
        <f t="shared" si="2"/>
        <v>536.5</v>
      </c>
      <c r="I7" s="48">
        <f t="shared" si="3"/>
        <v>8.1710678403129702</v>
      </c>
      <c r="J7" s="48">
        <f t="shared" si="4"/>
        <v>11.374948824581441</v>
      </c>
      <c r="K7" s="48">
        <f t="shared" si="5"/>
        <v>11.526727397731177</v>
      </c>
      <c r="AF7" s="20" t="s">
        <v>28</v>
      </c>
      <c r="AG7" s="33">
        <v>11.963190184049077</v>
      </c>
      <c r="AH7" s="33">
        <v>11.342627507595513</v>
      </c>
      <c r="AI7" s="33">
        <v>11.432193193537294</v>
      </c>
      <c r="AJ7" s="40"/>
    </row>
    <row r="8" spans="1:36" x14ac:dyDescent="0.25">
      <c r="A8" s="7" t="s">
        <v>22</v>
      </c>
      <c r="B8" s="11" t="s">
        <v>52</v>
      </c>
      <c r="C8" s="7">
        <v>179.8</v>
      </c>
      <c r="D8" s="7">
        <v>170.1</v>
      </c>
      <c r="E8" s="7">
        <v>175.2</v>
      </c>
      <c r="F8" s="46"/>
      <c r="G8" s="46"/>
      <c r="H8" s="46"/>
      <c r="I8" s="48"/>
      <c r="J8" s="48"/>
      <c r="K8" s="48"/>
      <c r="AF8" s="20" t="s">
        <v>54</v>
      </c>
      <c r="AG8" s="33">
        <v>3.7721170089801714</v>
      </c>
      <c r="AH8" s="33">
        <v>3.4562261630287243</v>
      </c>
      <c r="AI8" s="33">
        <v>3.5407356479889995</v>
      </c>
      <c r="AJ8" s="40"/>
    </row>
    <row r="9" spans="1:36" x14ac:dyDescent="0.25">
      <c r="A9" s="7" t="s">
        <v>23</v>
      </c>
      <c r="B9" s="11" t="s">
        <v>52</v>
      </c>
      <c r="C9" s="7">
        <v>187.8</v>
      </c>
      <c r="D9" s="7">
        <v>182.2</v>
      </c>
      <c r="E9" s="7">
        <v>185.7</v>
      </c>
      <c r="F9" s="46"/>
      <c r="G9" s="46"/>
      <c r="H9" s="46"/>
      <c r="I9" s="48"/>
      <c r="J9" s="48"/>
      <c r="K9" s="48"/>
    </row>
    <row r="10" spans="1:36" x14ac:dyDescent="0.25">
      <c r="A10" s="7" t="s">
        <v>3</v>
      </c>
      <c r="B10" s="12" t="s">
        <v>50</v>
      </c>
      <c r="C10" s="7">
        <v>173.2</v>
      </c>
      <c r="D10" s="7">
        <v>174.7</v>
      </c>
      <c r="E10" s="7">
        <v>173.7</v>
      </c>
      <c r="F10" s="46">
        <f t="shared" si="0"/>
        <v>2490.6000000000008</v>
      </c>
      <c r="G10" s="46">
        <f t="shared" si="1"/>
        <v>2539.2999999999997</v>
      </c>
      <c r="H10" s="46">
        <f t="shared" si="2"/>
        <v>2507.9</v>
      </c>
      <c r="I10" s="49">
        <f t="shared" si="3"/>
        <v>55.361429714590557</v>
      </c>
      <c r="J10" s="49">
        <f t="shared" si="4"/>
        <v>54.715680148247117</v>
      </c>
      <c r="K10" s="49">
        <f t="shared" si="5"/>
        <v>53.882347885871425</v>
      </c>
    </row>
    <row r="11" spans="1:36" x14ac:dyDescent="0.25">
      <c r="A11" s="7" t="s">
        <v>4</v>
      </c>
      <c r="B11" s="12" t="s">
        <v>50</v>
      </c>
      <c r="C11" s="7">
        <v>211.5</v>
      </c>
      <c r="D11" s="7">
        <v>219.4</v>
      </c>
      <c r="E11" s="7">
        <v>214.3</v>
      </c>
      <c r="F11" s="46"/>
      <c r="G11" s="46"/>
      <c r="H11" s="46"/>
      <c r="I11" s="49"/>
      <c r="J11" s="49"/>
      <c r="K11" s="49"/>
    </row>
    <row r="12" spans="1:36" x14ac:dyDescent="0.25">
      <c r="A12" s="7" t="s">
        <v>5</v>
      </c>
      <c r="B12" s="12" t="s">
        <v>50</v>
      </c>
      <c r="C12" s="7">
        <v>171</v>
      </c>
      <c r="D12" s="7">
        <v>176.7</v>
      </c>
      <c r="E12" s="7">
        <v>173.2</v>
      </c>
      <c r="F12" s="46"/>
      <c r="G12" s="46"/>
      <c r="H12" s="46"/>
      <c r="I12" s="49"/>
      <c r="J12" s="49"/>
      <c r="K12" s="49"/>
    </row>
    <row r="13" spans="1:36" x14ac:dyDescent="0.25">
      <c r="A13" s="7" t="s">
        <v>6</v>
      </c>
      <c r="B13" s="12" t="s">
        <v>50</v>
      </c>
      <c r="C13" s="7">
        <v>179.6</v>
      </c>
      <c r="D13" s="7">
        <v>179.4</v>
      </c>
      <c r="E13" s="7">
        <v>179.5</v>
      </c>
      <c r="F13" s="46"/>
      <c r="G13" s="46"/>
      <c r="H13" s="46"/>
      <c r="I13" s="49"/>
      <c r="J13" s="49"/>
      <c r="K13" s="49"/>
    </row>
    <row r="14" spans="1:36" x14ac:dyDescent="0.25">
      <c r="A14" s="7" t="s">
        <v>7</v>
      </c>
      <c r="B14" s="12" t="s">
        <v>50</v>
      </c>
      <c r="C14" s="7">
        <v>173.3</v>
      </c>
      <c r="D14" s="7">
        <v>164.4</v>
      </c>
      <c r="E14" s="7">
        <v>170</v>
      </c>
      <c r="F14" s="46"/>
      <c r="G14" s="46"/>
      <c r="H14" s="46"/>
      <c r="I14" s="49"/>
      <c r="J14" s="49"/>
      <c r="K14" s="49"/>
    </row>
    <row r="15" spans="1:36" x14ac:dyDescent="0.25">
      <c r="A15" s="7" t="s">
        <v>8</v>
      </c>
      <c r="B15" s="12" t="s">
        <v>50</v>
      </c>
      <c r="C15" s="7">
        <v>169</v>
      </c>
      <c r="D15" s="7">
        <v>175.8</v>
      </c>
      <c r="E15" s="7">
        <v>172.2</v>
      </c>
      <c r="F15" s="46"/>
      <c r="G15" s="46"/>
      <c r="H15" s="46"/>
      <c r="I15" s="49"/>
      <c r="J15" s="49"/>
      <c r="K15" s="49"/>
    </row>
    <row r="16" spans="1:36" x14ac:dyDescent="0.25">
      <c r="A16" s="7" t="s">
        <v>9</v>
      </c>
      <c r="B16" s="12" t="s">
        <v>50</v>
      </c>
      <c r="C16" s="7">
        <v>148.69999999999999</v>
      </c>
      <c r="D16" s="7">
        <v>185</v>
      </c>
      <c r="E16" s="7">
        <v>161</v>
      </c>
      <c r="F16" s="46"/>
      <c r="G16" s="46"/>
      <c r="H16" s="46"/>
      <c r="I16" s="49"/>
      <c r="J16" s="49"/>
      <c r="K16" s="49"/>
    </row>
    <row r="17" spans="1:11" x14ac:dyDescent="0.25">
      <c r="A17" s="7" t="s">
        <v>10</v>
      </c>
      <c r="B17" s="12" t="s">
        <v>50</v>
      </c>
      <c r="C17" s="7">
        <v>174.9</v>
      </c>
      <c r="D17" s="7">
        <v>176.9</v>
      </c>
      <c r="E17" s="7">
        <v>175.6</v>
      </c>
      <c r="F17" s="46"/>
      <c r="G17" s="46"/>
      <c r="H17" s="46"/>
      <c r="I17" s="49"/>
      <c r="J17" s="49"/>
      <c r="K17" s="49"/>
    </row>
    <row r="18" spans="1:11" x14ac:dyDescent="0.25">
      <c r="A18" s="7" t="s">
        <v>11</v>
      </c>
      <c r="B18" s="12" t="s">
        <v>50</v>
      </c>
      <c r="C18" s="7">
        <v>121.9</v>
      </c>
      <c r="D18" s="7">
        <v>124.2</v>
      </c>
      <c r="E18" s="7">
        <v>122.7</v>
      </c>
      <c r="F18" s="46"/>
      <c r="G18" s="46"/>
      <c r="H18" s="46"/>
      <c r="I18" s="49"/>
      <c r="J18" s="49"/>
      <c r="K18" s="49"/>
    </row>
    <row r="19" spans="1:11" x14ac:dyDescent="0.25">
      <c r="A19" s="7" t="s">
        <v>12</v>
      </c>
      <c r="B19" s="12" t="s">
        <v>50</v>
      </c>
      <c r="C19" s="7">
        <v>221</v>
      </c>
      <c r="D19" s="7">
        <v>211.9</v>
      </c>
      <c r="E19" s="7">
        <v>218</v>
      </c>
      <c r="F19" s="46"/>
      <c r="G19" s="46"/>
      <c r="H19" s="46"/>
      <c r="I19" s="49"/>
      <c r="J19" s="49"/>
      <c r="K19" s="49"/>
    </row>
    <row r="20" spans="1:11" x14ac:dyDescent="0.25">
      <c r="A20" s="7" t="s">
        <v>13</v>
      </c>
      <c r="B20" s="12" t="s">
        <v>50</v>
      </c>
      <c r="C20" s="7">
        <v>178.7</v>
      </c>
      <c r="D20" s="7">
        <v>165.9</v>
      </c>
      <c r="E20" s="7">
        <v>173.4</v>
      </c>
      <c r="F20" s="46"/>
      <c r="G20" s="46"/>
      <c r="H20" s="46"/>
      <c r="I20" s="49"/>
      <c r="J20" s="49"/>
      <c r="K20" s="49"/>
    </row>
    <row r="21" spans="1:11" x14ac:dyDescent="0.25">
      <c r="A21" s="7" t="s">
        <v>14</v>
      </c>
      <c r="B21" s="12" t="s">
        <v>50</v>
      </c>
      <c r="C21" s="7">
        <v>191.1</v>
      </c>
      <c r="D21" s="7">
        <v>197.7</v>
      </c>
      <c r="E21" s="7">
        <v>194.2</v>
      </c>
      <c r="F21" s="46"/>
      <c r="G21" s="46"/>
      <c r="H21" s="46"/>
      <c r="I21" s="49"/>
      <c r="J21" s="49"/>
      <c r="K21" s="49"/>
    </row>
    <row r="22" spans="1:11" x14ac:dyDescent="0.25">
      <c r="A22" s="7" t="s">
        <v>15</v>
      </c>
      <c r="B22" s="12" t="s">
        <v>50</v>
      </c>
      <c r="C22" s="7">
        <v>176.8</v>
      </c>
      <c r="D22" s="7">
        <v>183.1</v>
      </c>
      <c r="E22" s="7">
        <v>179.1</v>
      </c>
      <c r="F22" s="46"/>
      <c r="G22" s="46"/>
      <c r="H22" s="46"/>
      <c r="I22" s="49"/>
      <c r="J22" s="49"/>
      <c r="K22" s="49"/>
    </row>
    <row r="23" spans="1:11" x14ac:dyDescent="0.25">
      <c r="A23" s="7" t="s">
        <v>16</v>
      </c>
      <c r="B23" s="12" t="s">
        <v>50</v>
      </c>
      <c r="C23" s="7">
        <v>199.9</v>
      </c>
      <c r="D23" s="7">
        <v>204.2</v>
      </c>
      <c r="E23" s="7">
        <v>201</v>
      </c>
      <c r="F23" s="46"/>
      <c r="G23" s="46"/>
      <c r="H23" s="46"/>
      <c r="I23" s="49"/>
      <c r="J23" s="49"/>
      <c r="K23" s="49"/>
    </row>
    <row r="24" spans="1:11" x14ac:dyDescent="0.25">
      <c r="A24" s="7" t="s">
        <v>25</v>
      </c>
      <c r="B24" s="13" t="s">
        <v>28</v>
      </c>
      <c r="C24" s="7">
        <v>173.8</v>
      </c>
      <c r="D24" s="7">
        <v>169.2</v>
      </c>
      <c r="E24" s="7">
        <v>171.2</v>
      </c>
      <c r="F24" s="46">
        <f t="shared" si="0"/>
        <v>538.20000000000005</v>
      </c>
      <c r="G24" s="46">
        <f t="shared" si="1"/>
        <v>526.4</v>
      </c>
      <c r="H24" s="46">
        <f t="shared" si="2"/>
        <v>532.09999999999991</v>
      </c>
      <c r="I24" s="46">
        <f t="shared" si="3"/>
        <v>11.963190184049077</v>
      </c>
      <c r="J24" s="46">
        <f t="shared" si="4"/>
        <v>11.342627507595513</v>
      </c>
      <c r="K24" s="43">
        <f t="shared" si="5"/>
        <v>11.432193193537294</v>
      </c>
    </row>
    <row r="25" spans="1:11" x14ac:dyDescent="0.25">
      <c r="A25" s="7" t="s">
        <v>27</v>
      </c>
      <c r="B25" s="13" t="s">
        <v>28</v>
      </c>
      <c r="C25" s="7">
        <v>184.9</v>
      </c>
      <c r="D25" s="7">
        <v>185.6</v>
      </c>
      <c r="E25" s="7">
        <v>185.2</v>
      </c>
      <c r="F25" s="46"/>
      <c r="G25" s="46"/>
      <c r="H25" s="46"/>
      <c r="I25" s="46"/>
      <c r="J25" s="46"/>
      <c r="K25" s="44"/>
    </row>
    <row r="26" spans="1:11" x14ac:dyDescent="0.25">
      <c r="A26" s="7" t="s">
        <v>28</v>
      </c>
      <c r="B26" s="13" t="s">
        <v>28</v>
      </c>
      <c r="C26" s="7">
        <v>179.5</v>
      </c>
      <c r="D26" s="7">
        <v>171.6</v>
      </c>
      <c r="E26" s="7">
        <v>175.7</v>
      </c>
      <c r="F26" s="46"/>
      <c r="G26" s="46"/>
      <c r="H26" s="46"/>
      <c r="I26" s="46"/>
      <c r="J26" s="46"/>
      <c r="K26" s="45"/>
    </row>
    <row r="27" spans="1:11" x14ac:dyDescent="0.25">
      <c r="A27" s="7" t="s">
        <v>24</v>
      </c>
      <c r="B27" s="14" t="s">
        <v>54</v>
      </c>
      <c r="C27" s="7">
        <v>169.7</v>
      </c>
      <c r="D27" s="7">
        <v>160.4</v>
      </c>
      <c r="E27" s="7">
        <v>164.8</v>
      </c>
      <c r="F27" s="7">
        <f t="shared" si="0"/>
        <v>169.7</v>
      </c>
      <c r="G27" s="7">
        <f t="shared" si="1"/>
        <v>160.4</v>
      </c>
      <c r="H27" s="7">
        <f t="shared" si="2"/>
        <v>164.8</v>
      </c>
      <c r="I27" s="7">
        <f>F27/$F$29*100</f>
        <v>3.7721170089801714</v>
      </c>
      <c r="J27" s="7">
        <f t="shared" si="4"/>
        <v>3.4562261630287243</v>
      </c>
      <c r="K27" s="7">
        <f t="shared" si="5"/>
        <v>3.5407356479889995</v>
      </c>
    </row>
    <row r="28" spans="1:11" x14ac:dyDescent="0.25">
      <c r="A28" s="7" t="s">
        <v>29</v>
      </c>
      <c r="B28" s="7"/>
      <c r="C28" s="7">
        <v>179.8</v>
      </c>
      <c r="D28" s="7">
        <v>178.2</v>
      </c>
      <c r="E28" s="7">
        <v>179.1</v>
      </c>
      <c r="F28" s="7">
        <f t="shared" si="0"/>
        <v>0</v>
      </c>
      <c r="G28" s="7">
        <f t="shared" si="1"/>
        <v>0</v>
      </c>
      <c r="H28" s="7">
        <f t="shared" si="2"/>
        <v>0</v>
      </c>
      <c r="I28" s="7">
        <f t="shared" si="3"/>
        <v>0</v>
      </c>
      <c r="J28" s="7">
        <f t="shared" si="4"/>
        <v>0</v>
      </c>
      <c r="K28" s="7">
        <f t="shared" si="5"/>
        <v>0</v>
      </c>
    </row>
    <row r="29" spans="1:11" x14ac:dyDescent="0.25">
      <c r="A29" s="7"/>
      <c r="B29" s="7"/>
      <c r="C29" s="7"/>
      <c r="D29" s="7"/>
      <c r="E29" s="7"/>
      <c r="F29" s="7">
        <f>SUM(F2:F28)</f>
        <v>4498.8000000000011</v>
      </c>
      <c r="G29" s="7">
        <f>SUM(G2:G28)</f>
        <v>4640.8999999999987</v>
      </c>
      <c r="H29" s="7">
        <f>SUM(H2:H28)</f>
        <v>4654.4000000000005</v>
      </c>
      <c r="I29" s="15">
        <f>MAX(I2:I28)</f>
        <v>55.361429714590557</v>
      </c>
      <c r="J29" s="15">
        <f>MAX(J2:J28)</f>
        <v>54.715680148247117</v>
      </c>
      <c r="K29" s="15">
        <f>MAX(K2:K28)</f>
        <v>53.882347885871425</v>
      </c>
    </row>
    <row r="31" spans="1:11" x14ac:dyDescent="0.25">
      <c r="A31" s="47" t="s">
        <v>62</v>
      </c>
      <c r="B31" s="47"/>
      <c r="C31" s="47"/>
      <c r="D31" s="47"/>
      <c r="E31" s="47"/>
      <c r="F31" s="47"/>
      <c r="G31" s="47"/>
      <c r="H31" s="47"/>
      <c r="I31" s="47"/>
      <c r="J31" s="47"/>
      <c r="K31" s="47"/>
    </row>
    <row r="32" spans="1:11" x14ac:dyDescent="0.25">
      <c r="A32" s="47"/>
      <c r="B32" s="47"/>
      <c r="C32" s="47"/>
      <c r="D32" s="47"/>
      <c r="E32" s="47"/>
      <c r="F32" s="47"/>
      <c r="G32" s="47"/>
      <c r="H32" s="47"/>
      <c r="I32" s="47"/>
      <c r="J32" s="47"/>
      <c r="K32" s="47"/>
    </row>
  </sheetData>
  <mergeCells count="25">
    <mergeCell ref="A31:K32"/>
    <mergeCell ref="J2:J4"/>
    <mergeCell ref="J7:J9"/>
    <mergeCell ref="J10:J23"/>
    <mergeCell ref="J24:J26"/>
    <mergeCell ref="K2:K4"/>
    <mergeCell ref="K7:K9"/>
    <mergeCell ref="K10:K23"/>
    <mergeCell ref="H2:H4"/>
    <mergeCell ref="H7:H9"/>
    <mergeCell ref="H10:H23"/>
    <mergeCell ref="H24:H26"/>
    <mergeCell ref="I2:I4"/>
    <mergeCell ref="I7:I9"/>
    <mergeCell ref="I10:I23"/>
    <mergeCell ref="I24:I26"/>
    <mergeCell ref="K24:K26"/>
    <mergeCell ref="F2:F4"/>
    <mergeCell ref="F7:F9"/>
    <mergeCell ref="F10:F23"/>
    <mergeCell ref="F24:F26"/>
    <mergeCell ref="G2:G4"/>
    <mergeCell ref="G7:G9"/>
    <mergeCell ref="G10:G23"/>
    <mergeCell ref="G24:G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C00F3-A1E1-4943-940A-3F2FA171068E}">
  <dimension ref="A1:D15"/>
  <sheetViews>
    <sheetView workbookViewId="0">
      <selection activeCell="D6" sqref="D6"/>
    </sheetView>
  </sheetViews>
  <sheetFormatPr defaultRowHeight="15" x14ac:dyDescent="0.25"/>
  <cols>
    <col min="1" max="1" width="8.5703125" customWidth="1"/>
    <col min="2" max="2" width="12" customWidth="1"/>
    <col min="3" max="3" width="13.7109375" customWidth="1"/>
    <col min="4" max="4" width="13.5703125" customWidth="1"/>
  </cols>
  <sheetData>
    <row r="1" spans="1:4" x14ac:dyDescent="0.25">
      <c r="A1" s="50" t="s">
        <v>64</v>
      </c>
      <c r="B1" s="50"/>
      <c r="C1" s="50"/>
      <c r="D1" s="50"/>
    </row>
    <row r="2" spans="1:4" x14ac:dyDescent="0.25">
      <c r="A2" s="50"/>
      <c r="B2" s="50"/>
      <c r="C2" s="50"/>
      <c r="D2" s="50"/>
    </row>
    <row r="3" spans="1:4" x14ac:dyDescent="0.25">
      <c r="A3" s="5" t="s">
        <v>1</v>
      </c>
      <c r="B3" s="5" t="s">
        <v>31</v>
      </c>
      <c r="C3" s="5" t="s">
        <v>46</v>
      </c>
      <c r="D3" s="5" t="s">
        <v>63</v>
      </c>
    </row>
    <row r="4" spans="1:4" x14ac:dyDescent="0.25">
      <c r="A4" s="2">
        <v>2017</v>
      </c>
      <c r="B4" s="2">
        <v>130.30000000000001</v>
      </c>
      <c r="C4" s="2">
        <v>137.19999999999999</v>
      </c>
      <c r="D4" s="17">
        <f>(C4-B4)/B4*100</f>
        <v>5.2954719877206271</v>
      </c>
    </row>
    <row r="5" spans="1:4" x14ac:dyDescent="0.25">
      <c r="A5" s="2">
        <v>2018</v>
      </c>
      <c r="B5" s="2">
        <v>136.9</v>
      </c>
      <c r="C5" s="2">
        <v>140.1</v>
      </c>
      <c r="D5" s="17">
        <f t="shared" ref="D5:D9" si="0">(C5-B5)/B5*100</f>
        <v>2.3374726077428698</v>
      </c>
    </row>
    <row r="6" spans="1:4" x14ac:dyDescent="0.25">
      <c r="A6" s="2">
        <v>2019</v>
      </c>
      <c r="B6" s="2">
        <v>139.6</v>
      </c>
      <c r="C6" s="2">
        <v>150.4</v>
      </c>
      <c r="D6" s="18">
        <f t="shared" si="0"/>
        <v>7.7363896848137621</v>
      </c>
    </row>
    <row r="7" spans="1:4" x14ac:dyDescent="0.25">
      <c r="A7" s="2">
        <v>2020</v>
      </c>
      <c r="B7" s="2">
        <v>150.19999999999999</v>
      </c>
      <c r="C7" s="2">
        <v>158.9</v>
      </c>
      <c r="D7" s="17">
        <f t="shared" si="0"/>
        <v>5.7922769640479483</v>
      </c>
    </row>
    <row r="8" spans="1:4" x14ac:dyDescent="0.25">
      <c r="A8" s="2">
        <v>2021</v>
      </c>
      <c r="B8" s="2">
        <v>157.30000000000001</v>
      </c>
      <c r="C8" s="2">
        <v>166.2</v>
      </c>
      <c r="D8" s="17">
        <f t="shared" si="0"/>
        <v>5.6579783852510976</v>
      </c>
    </row>
    <row r="9" spans="1:4" x14ac:dyDescent="0.25">
      <c r="A9" s="2">
        <v>2022</v>
      </c>
      <c r="B9" s="2">
        <v>165.7</v>
      </c>
      <c r="C9" s="2">
        <v>175.7</v>
      </c>
      <c r="D9" s="17">
        <f t="shared" si="0"/>
        <v>6.0350030175015092</v>
      </c>
    </row>
    <row r="10" spans="1:4" x14ac:dyDescent="0.25">
      <c r="D10" s="40">
        <f>AVERAGE(D4:D9)</f>
        <v>5.4757654411796359</v>
      </c>
    </row>
    <row r="12" spans="1:4" x14ac:dyDescent="0.25">
      <c r="A12" s="51" t="s">
        <v>65</v>
      </c>
      <c r="B12" s="51"/>
      <c r="C12" s="51"/>
      <c r="D12" s="51"/>
    </row>
    <row r="13" spans="1:4" x14ac:dyDescent="0.25">
      <c r="A13" s="51"/>
      <c r="B13" s="51"/>
      <c r="C13" s="51"/>
      <c r="D13" s="51"/>
    </row>
    <row r="14" spans="1:4" x14ac:dyDescent="0.25">
      <c r="A14" s="51"/>
      <c r="B14" s="51"/>
      <c r="C14" s="51"/>
      <c r="D14" s="51"/>
    </row>
    <row r="15" spans="1:4" x14ac:dyDescent="0.25">
      <c r="A15" s="51"/>
      <c r="B15" s="51"/>
      <c r="C15" s="51"/>
      <c r="D15" s="51"/>
    </row>
  </sheetData>
  <mergeCells count="2">
    <mergeCell ref="A1:D2"/>
    <mergeCell ref="A12:D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5C26B-17D3-4978-A339-0C08EE090D4D}">
  <dimension ref="A1:AS70"/>
  <sheetViews>
    <sheetView zoomScale="82" zoomScaleNormal="100" workbookViewId="0">
      <selection activeCell="F51" sqref="F51"/>
    </sheetView>
  </sheetViews>
  <sheetFormatPr defaultRowHeight="15" x14ac:dyDescent="0.25"/>
  <cols>
    <col min="2" max="2" width="33.28515625" bestFit="1" customWidth="1"/>
    <col min="3" max="3" width="7" bestFit="1" customWidth="1"/>
    <col min="4" max="4" width="10.5703125" bestFit="1" customWidth="1"/>
    <col min="5" max="9" width="12.5703125" bestFit="1" customWidth="1"/>
    <col min="10" max="10" width="13.28515625" bestFit="1" customWidth="1"/>
    <col min="11" max="11" width="12.5703125" bestFit="1" customWidth="1"/>
    <col min="12" max="12" width="13.28515625" bestFit="1" customWidth="1"/>
    <col min="13" max="14" width="12.5703125" bestFit="1" customWidth="1"/>
    <col min="15" max="15" width="12" bestFit="1" customWidth="1"/>
    <col min="17" max="17" width="33.28515625" bestFit="1" customWidth="1"/>
    <col min="18" max="19" width="7" bestFit="1" customWidth="1"/>
    <col min="20" max="21" width="12" bestFit="1" customWidth="1"/>
    <col min="22" max="22" width="10.85546875" bestFit="1" customWidth="1"/>
    <col min="23" max="23" width="12" bestFit="1" customWidth="1"/>
    <col min="24" max="25" width="12.7109375" bestFit="1" customWidth="1"/>
    <col min="26" max="26" width="12" bestFit="1" customWidth="1"/>
    <col min="27" max="27" width="12.7109375" bestFit="1" customWidth="1"/>
    <col min="28" max="30" width="12" bestFit="1" customWidth="1"/>
    <col min="32" max="32" width="33.28515625" bestFit="1" customWidth="1"/>
    <col min="33" max="34" width="7" bestFit="1" customWidth="1"/>
    <col min="35" max="39" width="12" bestFit="1" customWidth="1"/>
    <col min="40" max="40" width="12.7109375" bestFit="1" customWidth="1"/>
    <col min="41" max="41" width="12" bestFit="1" customWidth="1"/>
    <col min="42" max="42" width="12.7109375" bestFit="1" customWidth="1"/>
    <col min="43" max="45" width="12" bestFit="1" customWidth="1"/>
  </cols>
  <sheetData>
    <row r="1" spans="1:45" x14ac:dyDescent="0.25">
      <c r="A1" s="24">
        <v>1</v>
      </c>
      <c r="B1" s="50" t="s">
        <v>30</v>
      </c>
      <c r="C1" s="50"/>
      <c r="D1" s="50"/>
      <c r="E1" s="50"/>
      <c r="F1" s="50"/>
      <c r="G1" s="50"/>
      <c r="H1" s="50"/>
      <c r="I1" s="50"/>
      <c r="J1" s="50"/>
      <c r="K1" s="50"/>
      <c r="L1" s="50"/>
      <c r="M1" s="50"/>
      <c r="N1" s="50"/>
      <c r="O1" s="50"/>
      <c r="Q1" s="50" t="s">
        <v>33</v>
      </c>
      <c r="R1" s="50"/>
      <c r="S1" s="50"/>
      <c r="T1" s="50"/>
      <c r="U1" s="50"/>
      <c r="V1" s="50"/>
      <c r="W1" s="50"/>
      <c r="X1" s="50"/>
      <c r="Y1" s="50"/>
      <c r="Z1" s="50"/>
      <c r="AA1" s="50"/>
      <c r="AB1" s="50"/>
      <c r="AC1" s="50"/>
      <c r="AD1" s="50"/>
      <c r="AF1" s="50" t="s">
        <v>34</v>
      </c>
      <c r="AG1" s="50"/>
      <c r="AH1" s="50"/>
      <c r="AI1" s="50"/>
      <c r="AJ1" s="50"/>
      <c r="AK1" s="50"/>
      <c r="AL1" s="50"/>
      <c r="AM1" s="50"/>
      <c r="AN1" s="50"/>
      <c r="AO1" s="50"/>
      <c r="AP1" s="50"/>
      <c r="AQ1" s="50"/>
      <c r="AR1" s="50"/>
      <c r="AS1" s="50"/>
    </row>
    <row r="2" spans="1:45" x14ac:dyDescent="0.25">
      <c r="B2" s="50"/>
      <c r="C2" s="50"/>
      <c r="D2" s="50"/>
      <c r="E2" s="50"/>
      <c r="F2" s="50"/>
      <c r="G2" s="50"/>
      <c r="H2" s="50"/>
      <c r="I2" s="50"/>
      <c r="J2" s="50"/>
      <c r="K2" s="50"/>
      <c r="L2" s="50"/>
      <c r="M2" s="50"/>
      <c r="N2" s="50"/>
      <c r="O2" s="50"/>
      <c r="Q2" s="50"/>
      <c r="R2" s="50"/>
      <c r="S2" s="50"/>
      <c r="T2" s="50"/>
      <c r="U2" s="50"/>
      <c r="V2" s="50"/>
      <c r="W2" s="50"/>
      <c r="X2" s="50"/>
      <c r="Y2" s="50"/>
      <c r="Z2" s="50"/>
      <c r="AA2" s="50"/>
      <c r="AB2" s="50"/>
      <c r="AC2" s="50"/>
      <c r="AD2" s="50"/>
      <c r="AF2" s="50"/>
      <c r="AG2" s="50"/>
      <c r="AH2" s="50"/>
      <c r="AI2" s="50"/>
      <c r="AJ2" s="50"/>
      <c r="AK2" s="50"/>
      <c r="AL2" s="50"/>
      <c r="AM2" s="50"/>
      <c r="AN2" s="50"/>
      <c r="AO2" s="50"/>
      <c r="AP2" s="50"/>
      <c r="AQ2" s="50"/>
      <c r="AR2" s="50"/>
      <c r="AS2" s="50"/>
    </row>
    <row r="3" spans="1:45" x14ac:dyDescent="0.25">
      <c r="B3" s="52" t="s">
        <v>49</v>
      </c>
      <c r="C3" s="21" t="s">
        <v>1</v>
      </c>
      <c r="D3" s="21">
        <v>2022</v>
      </c>
      <c r="E3" s="21">
        <v>2022</v>
      </c>
      <c r="F3" s="21">
        <v>2022</v>
      </c>
      <c r="G3" s="21">
        <v>2022</v>
      </c>
      <c r="H3" s="21">
        <v>2022</v>
      </c>
      <c r="I3" s="21">
        <v>2022</v>
      </c>
      <c r="J3" s="21">
        <v>2022</v>
      </c>
      <c r="K3" s="21">
        <v>2023</v>
      </c>
      <c r="L3" s="21">
        <v>2023</v>
      </c>
      <c r="M3" s="21">
        <v>2023</v>
      </c>
      <c r="N3" s="21">
        <v>2023</v>
      </c>
      <c r="O3" s="21">
        <v>2023</v>
      </c>
      <c r="Q3" s="52" t="s">
        <v>49</v>
      </c>
      <c r="R3" s="21" t="s">
        <v>1</v>
      </c>
      <c r="S3" s="21">
        <v>2022</v>
      </c>
      <c r="T3" s="21">
        <v>2022</v>
      </c>
      <c r="U3" s="21">
        <v>2022</v>
      </c>
      <c r="V3" s="21">
        <v>2022</v>
      </c>
      <c r="W3" s="21">
        <v>2022</v>
      </c>
      <c r="X3" s="21">
        <v>2022</v>
      </c>
      <c r="Y3" s="21">
        <v>2022</v>
      </c>
      <c r="Z3" s="21">
        <v>2023</v>
      </c>
      <c r="AA3" s="21">
        <v>2023</v>
      </c>
      <c r="AB3" s="21">
        <v>2023</v>
      </c>
      <c r="AC3" s="21">
        <v>2023</v>
      </c>
      <c r="AD3" s="21">
        <v>2023</v>
      </c>
      <c r="AF3" s="52" t="s">
        <v>49</v>
      </c>
      <c r="AG3" s="21" t="s">
        <v>1</v>
      </c>
      <c r="AH3" s="21">
        <v>2022</v>
      </c>
      <c r="AI3" s="21">
        <v>2022</v>
      </c>
      <c r="AJ3" s="21">
        <v>2022</v>
      </c>
      <c r="AK3" s="21">
        <v>2022</v>
      </c>
      <c r="AL3" s="21">
        <v>2022</v>
      </c>
      <c r="AM3" s="21">
        <v>2022</v>
      </c>
      <c r="AN3" s="21">
        <v>2022</v>
      </c>
      <c r="AO3" s="21">
        <v>2023</v>
      </c>
      <c r="AP3" s="21">
        <v>2023</v>
      </c>
      <c r="AQ3" s="21">
        <v>2023</v>
      </c>
      <c r="AR3" s="21">
        <v>2023</v>
      </c>
      <c r="AS3" s="21">
        <v>2023</v>
      </c>
    </row>
    <row r="4" spans="1:45" x14ac:dyDescent="0.25">
      <c r="B4" s="52"/>
      <c r="C4" s="21" t="s">
        <v>2</v>
      </c>
      <c r="D4" s="21" t="s">
        <v>39</v>
      </c>
      <c r="E4" s="21" t="s">
        <v>40</v>
      </c>
      <c r="F4" s="21" t="s">
        <v>41</v>
      </c>
      <c r="G4" s="21" t="s">
        <v>42</v>
      </c>
      <c r="H4" s="21" t="s">
        <v>43</v>
      </c>
      <c r="I4" s="21" t="s">
        <v>45</v>
      </c>
      <c r="J4" s="21" t="s">
        <v>46</v>
      </c>
      <c r="K4" s="21" t="s">
        <v>31</v>
      </c>
      <c r="L4" s="21" t="s">
        <v>35</v>
      </c>
      <c r="M4" s="21" t="s">
        <v>36</v>
      </c>
      <c r="N4" s="21" t="s">
        <v>37</v>
      </c>
      <c r="O4" s="21" t="s">
        <v>38</v>
      </c>
      <c r="Q4" s="52"/>
      <c r="R4" s="21" t="s">
        <v>2</v>
      </c>
      <c r="S4" s="21" t="s">
        <v>39</v>
      </c>
      <c r="T4" s="21" t="s">
        <v>40</v>
      </c>
      <c r="U4" s="21" t="s">
        <v>41</v>
      </c>
      <c r="V4" s="21" t="s">
        <v>42</v>
      </c>
      <c r="W4" s="21" t="s">
        <v>43</v>
      </c>
      <c r="X4" s="21" t="s">
        <v>45</v>
      </c>
      <c r="Y4" s="21" t="s">
        <v>46</v>
      </c>
      <c r="Z4" s="21" t="s">
        <v>31</v>
      </c>
      <c r="AA4" s="21" t="s">
        <v>35</v>
      </c>
      <c r="AB4" s="21" t="s">
        <v>36</v>
      </c>
      <c r="AC4" s="21" t="s">
        <v>37</v>
      </c>
      <c r="AD4" s="21" t="s">
        <v>38</v>
      </c>
      <c r="AF4" s="52"/>
      <c r="AG4" s="21" t="s">
        <v>2</v>
      </c>
      <c r="AH4" s="21" t="s">
        <v>39</v>
      </c>
      <c r="AI4" s="21" t="s">
        <v>40</v>
      </c>
      <c r="AJ4" s="21" t="s">
        <v>41</v>
      </c>
      <c r="AK4" s="21" t="s">
        <v>42</v>
      </c>
      <c r="AL4" s="21" t="s">
        <v>43</v>
      </c>
      <c r="AM4" s="21" t="s">
        <v>45</v>
      </c>
      <c r="AN4" s="21" t="s">
        <v>46</v>
      </c>
      <c r="AO4" s="21" t="s">
        <v>31</v>
      </c>
      <c r="AP4" s="21" t="s">
        <v>35</v>
      </c>
      <c r="AQ4" s="21" t="s">
        <v>36</v>
      </c>
      <c r="AR4" s="21" t="s">
        <v>37</v>
      </c>
      <c r="AS4" s="21" t="s">
        <v>38</v>
      </c>
    </row>
    <row r="5" spans="1:45" x14ac:dyDescent="0.25">
      <c r="B5" s="3" t="s">
        <v>3</v>
      </c>
      <c r="C5" s="53" t="s">
        <v>66</v>
      </c>
      <c r="D5" s="2">
        <v>153.80000000000001</v>
      </c>
      <c r="E5" s="2">
        <v>155.19999999999999</v>
      </c>
      <c r="F5" s="2">
        <v>159.5</v>
      </c>
      <c r="G5" s="2">
        <v>162.9</v>
      </c>
      <c r="H5" s="2">
        <v>164.7</v>
      </c>
      <c r="I5" s="2">
        <v>166.9</v>
      </c>
      <c r="J5" s="2">
        <v>168.8</v>
      </c>
      <c r="K5" s="2">
        <v>174</v>
      </c>
      <c r="L5" s="2">
        <v>174.2</v>
      </c>
      <c r="M5" s="2">
        <v>174.3</v>
      </c>
      <c r="N5" s="2">
        <v>173.3</v>
      </c>
      <c r="O5" s="2">
        <v>173.2</v>
      </c>
      <c r="Q5" s="3" t="s">
        <v>3</v>
      </c>
      <c r="R5" s="53" t="s">
        <v>66</v>
      </c>
      <c r="S5" s="2">
        <v>157.5</v>
      </c>
      <c r="T5" s="2">
        <v>159.30000000000001</v>
      </c>
      <c r="U5" s="2">
        <v>162.1</v>
      </c>
      <c r="V5" s="2">
        <v>164.9</v>
      </c>
      <c r="W5" s="2">
        <v>166.4</v>
      </c>
      <c r="X5" s="2">
        <v>168.4</v>
      </c>
      <c r="Y5" s="2">
        <v>170.2</v>
      </c>
      <c r="Z5" s="2">
        <v>173.3</v>
      </c>
      <c r="AA5" s="2">
        <v>174.7</v>
      </c>
      <c r="AB5" s="2">
        <v>174.7</v>
      </c>
      <c r="AC5" s="2">
        <v>174.8</v>
      </c>
      <c r="AD5" s="2">
        <v>174.7</v>
      </c>
      <c r="AF5" s="3" t="s">
        <v>3</v>
      </c>
      <c r="AG5" s="53" t="s">
        <v>66</v>
      </c>
      <c r="AH5" s="2">
        <v>155</v>
      </c>
      <c r="AI5" s="2">
        <v>156.5</v>
      </c>
      <c r="AJ5" s="2">
        <v>160.30000000000001</v>
      </c>
      <c r="AK5" s="2">
        <v>163.5</v>
      </c>
      <c r="AL5" s="2">
        <v>165.2</v>
      </c>
      <c r="AM5" s="2">
        <v>167.4</v>
      </c>
      <c r="AN5" s="2">
        <v>169.2</v>
      </c>
      <c r="AO5" s="2">
        <v>173.8</v>
      </c>
      <c r="AP5" s="2">
        <v>174.4</v>
      </c>
      <c r="AQ5" s="2">
        <v>174.4</v>
      </c>
      <c r="AR5" s="2">
        <v>173.8</v>
      </c>
      <c r="AS5" s="2">
        <v>173.7</v>
      </c>
    </row>
    <row r="6" spans="1:45" x14ac:dyDescent="0.25">
      <c r="B6" s="3" t="s">
        <v>4</v>
      </c>
      <c r="C6" s="53"/>
      <c r="D6" s="2">
        <v>217.2</v>
      </c>
      <c r="E6" s="2">
        <v>210.8</v>
      </c>
      <c r="F6" s="2">
        <v>204.1</v>
      </c>
      <c r="G6" s="2">
        <v>206.7</v>
      </c>
      <c r="H6" s="2">
        <v>208.8</v>
      </c>
      <c r="I6" s="2">
        <v>207.2</v>
      </c>
      <c r="J6" s="2">
        <v>206.9</v>
      </c>
      <c r="K6" s="2">
        <v>208.3</v>
      </c>
      <c r="L6" s="2">
        <v>205.2</v>
      </c>
      <c r="M6" s="2">
        <v>205.2</v>
      </c>
      <c r="N6" s="2">
        <v>206.9</v>
      </c>
      <c r="O6" s="2">
        <v>211.5</v>
      </c>
      <c r="Q6" s="3" t="s">
        <v>4</v>
      </c>
      <c r="R6" s="53"/>
      <c r="S6" s="2">
        <v>223.4</v>
      </c>
      <c r="T6" s="2">
        <v>217.1</v>
      </c>
      <c r="U6" s="2">
        <v>210.9</v>
      </c>
      <c r="V6" s="2">
        <v>213.7</v>
      </c>
      <c r="W6" s="2">
        <v>214.9</v>
      </c>
      <c r="X6" s="2">
        <v>213.4</v>
      </c>
      <c r="Y6" s="2">
        <v>212.9</v>
      </c>
      <c r="Z6" s="2">
        <v>215.2</v>
      </c>
      <c r="AA6" s="2">
        <v>212.2</v>
      </c>
      <c r="AB6" s="2">
        <v>212.2</v>
      </c>
      <c r="AC6" s="2">
        <v>213.7</v>
      </c>
      <c r="AD6" s="2">
        <v>219.4</v>
      </c>
      <c r="AF6" s="3" t="s">
        <v>4</v>
      </c>
      <c r="AG6" s="53"/>
      <c r="AH6" s="2">
        <v>219.4</v>
      </c>
      <c r="AI6" s="2">
        <v>213</v>
      </c>
      <c r="AJ6" s="2">
        <v>206.5</v>
      </c>
      <c r="AK6" s="2">
        <v>209.2</v>
      </c>
      <c r="AL6" s="2">
        <v>210.9</v>
      </c>
      <c r="AM6" s="2">
        <v>209.4</v>
      </c>
      <c r="AN6" s="2">
        <v>209</v>
      </c>
      <c r="AO6" s="2">
        <v>210.7</v>
      </c>
      <c r="AP6" s="2">
        <v>207.7</v>
      </c>
      <c r="AQ6" s="2">
        <v>207.7</v>
      </c>
      <c r="AR6" s="2">
        <v>209.3</v>
      </c>
      <c r="AS6" s="2">
        <v>214.3</v>
      </c>
    </row>
    <row r="7" spans="1:45" x14ac:dyDescent="0.25">
      <c r="B7" s="3" t="s">
        <v>5</v>
      </c>
      <c r="C7" s="53"/>
      <c r="D7" s="2">
        <v>169.6</v>
      </c>
      <c r="E7" s="2">
        <v>174.3</v>
      </c>
      <c r="F7" s="2">
        <v>168.3</v>
      </c>
      <c r="G7" s="2">
        <v>169</v>
      </c>
      <c r="H7" s="2">
        <v>170.3</v>
      </c>
      <c r="I7" s="2">
        <v>180.2</v>
      </c>
      <c r="J7" s="2">
        <v>189.1</v>
      </c>
      <c r="K7" s="2">
        <v>192.9</v>
      </c>
      <c r="L7" s="2">
        <v>173.9</v>
      </c>
      <c r="M7" s="2">
        <v>173.9</v>
      </c>
      <c r="N7" s="2">
        <v>167.9</v>
      </c>
      <c r="O7" s="2">
        <v>171</v>
      </c>
      <c r="Q7" s="3" t="s">
        <v>5</v>
      </c>
      <c r="R7" s="53"/>
      <c r="S7" s="2">
        <v>172.8</v>
      </c>
      <c r="T7" s="2">
        <v>176.6</v>
      </c>
      <c r="U7" s="2">
        <v>170.6</v>
      </c>
      <c r="V7" s="2">
        <v>170.9</v>
      </c>
      <c r="W7" s="2">
        <v>171.9</v>
      </c>
      <c r="X7" s="2">
        <v>183.2</v>
      </c>
      <c r="Y7" s="2">
        <v>191.9</v>
      </c>
      <c r="Z7" s="2">
        <v>197</v>
      </c>
      <c r="AA7" s="2">
        <v>177.2</v>
      </c>
      <c r="AB7" s="2">
        <v>177.2</v>
      </c>
      <c r="AC7" s="2">
        <v>172.4</v>
      </c>
      <c r="AD7" s="2">
        <v>176.7</v>
      </c>
      <c r="AF7" s="3" t="s">
        <v>5</v>
      </c>
      <c r="AG7" s="53"/>
      <c r="AH7" s="2">
        <v>170.8</v>
      </c>
      <c r="AI7" s="2">
        <v>175.2</v>
      </c>
      <c r="AJ7" s="2">
        <v>169.2</v>
      </c>
      <c r="AK7" s="2">
        <v>169.7</v>
      </c>
      <c r="AL7" s="2">
        <v>170.9</v>
      </c>
      <c r="AM7" s="2">
        <v>181.4</v>
      </c>
      <c r="AN7" s="2">
        <v>190.2</v>
      </c>
      <c r="AO7" s="2">
        <v>194.5</v>
      </c>
      <c r="AP7" s="2">
        <v>175.2</v>
      </c>
      <c r="AQ7" s="2">
        <v>175.2</v>
      </c>
      <c r="AR7" s="2">
        <v>169.6</v>
      </c>
      <c r="AS7" s="2">
        <v>173.2</v>
      </c>
    </row>
    <row r="8" spans="1:45" x14ac:dyDescent="0.25">
      <c r="B8" s="3" t="s">
        <v>6</v>
      </c>
      <c r="C8" s="53"/>
      <c r="D8" s="2">
        <v>165.4</v>
      </c>
      <c r="E8" s="2">
        <v>166.3</v>
      </c>
      <c r="F8" s="2">
        <v>167.9</v>
      </c>
      <c r="G8" s="2">
        <v>169.5</v>
      </c>
      <c r="H8" s="2">
        <v>170.9</v>
      </c>
      <c r="I8" s="2">
        <v>172.3</v>
      </c>
      <c r="J8" s="2">
        <v>173.4</v>
      </c>
      <c r="K8" s="2">
        <v>174.3</v>
      </c>
      <c r="L8" s="2">
        <v>177</v>
      </c>
      <c r="M8" s="2">
        <v>177</v>
      </c>
      <c r="N8" s="2">
        <v>178.2</v>
      </c>
      <c r="O8" s="2">
        <v>179.6</v>
      </c>
      <c r="Q8" s="3" t="s">
        <v>6</v>
      </c>
      <c r="R8" s="53"/>
      <c r="S8" s="2">
        <v>166.4</v>
      </c>
      <c r="T8" s="2">
        <v>167.1</v>
      </c>
      <c r="U8" s="2">
        <v>168.4</v>
      </c>
      <c r="V8" s="2">
        <v>170.1</v>
      </c>
      <c r="W8" s="2">
        <v>171</v>
      </c>
      <c r="X8" s="2">
        <v>172.3</v>
      </c>
      <c r="Y8" s="2">
        <v>173.9</v>
      </c>
      <c r="Z8" s="2">
        <v>175.2</v>
      </c>
      <c r="AA8" s="2">
        <v>177.9</v>
      </c>
      <c r="AB8" s="2">
        <v>177.9</v>
      </c>
      <c r="AC8" s="2">
        <v>178.8</v>
      </c>
      <c r="AD8" s="2">
        <v>179.4</v>
      </c>
      <c r="AF8" s="3" t="s">
        <v>6</v>
      </c>
      <c r="AG8" s="53"/>
      <c r="AH8" s="2">
        <v>165.8</v>
      </c>
      <c r="AI8" s="2">
        <v>166.6</v>
      </c>
      <c r="AJ8" s="2">
        <v>168.1</v>
      </c>
      <c r="AK8" s="2">
        <v>169.7</v>
      </c>
      <c r="AL8" s="2">
        <v>170.9</v>
      </c>
      <c r="AM8" s="2">
        <v>172.3</v>
      </c>
      <c r="AN8" s="2">
        <v>173.6</v>
      </c>
      <c r="AO8" s="2">
        <v>174.6</v>
      </c>
      <c r="AP8" s="2">
        <v>177.3</v>
      </c>
      <c r="AQ8" s="2">
        <v>177.3</v>
      </c>
      <c r="AR8" s="2">
        <v>178.4</v>
      </c>
      <c r="AS8" s="2">
        <v>179.5</v>
      </c>
    </row>
    <row r="9" spans="1:45" x14ac:dyDescent="0.25">
      <c r="B9" s="3" t="s">
        <v>7</v>
      </c>
      <c r="C9" s="53"/>
      <c r="D9" s="2">
        <v>208.1</v>
      </c>
      <c r="E9" s="2">
        <v>202.2</v>
      </c>
      <c r="F9" s="2">
        <v>198.1</v>
      </c>
      <c r="G9" s="2">
        <v>194.1</v>
      </c>
      <c r="H9" s="2">
        <v>191.6</v>
      </c>
      <c r="I9" s="2">
        <v>194</v>
      </c>
      <c r="J9" s="2">
        <v>193.9</v>
      </c>
      <c r="K9" s="2">
        <v>192.6</v>
      </c>
      <c r="L9" s="2">
        <v>183.4</v>
      </c>
      <c r="M9" s="2">
        <v>183.3</v>
      </c>
      <c r="N9" s="2">
        <v>178.5</v>
      </c>
      <c r="O9" s="2">
        <v>173.3</v>
      </c>
      <c r="Q9" s="3" t="s">
        <v>7</v>
      </c>
      <c r="R9" s="53"/>
      <c r="S9" s="2">
        <v>188.6</v>
      </c>
      <c r="T9" s="2">
        <v>184.8</v>
      </c>
      <c r="U9" s="2">
        <v>182.5</v>
      </c>
      <c r="V9" s="2">
        <v>179.3</v>
      </c>
      <c r="W9" s="2">
        <v>177.7</v>
      </c>
      <c r="X9" s="2">
        <v>180</v>
      </c>
      <c r="Y9" s="2">
        <v>179.1</v>
      </c>
      <c r="Z9" s="2">
        <v>178</v>
      </c>
      <c r="AA9" s="2">
        <v>172.2</v>
      </c>
      <c r="AB9" s="2">
        <v>172.2</v>
      </c>
      <c r="AC9" s="2">
        <v>168.7</v>
      </c>
      <c r="AD9" s="2">
        <v>164.4</v>
      </c>
      <c r="AF9" s="3" t="s">
        <v>7</v>
      </c>
      <c r="AG9" s="53"/>
      <c r="AH9" s="2">
        <v>200.9</v>
      </c>
      <c r="AI9" s="2">
        <v>195.8</v>
      </c>
      <c r="AJ9" s="2">
        <v>192.4</v>
      </c>
      <c r="AK9" s="2">
        <v>188.7</v>
      </c>
      <c r="AL9" s="2">
        <v>186.5</v>
      </c>
      <c r="AM9" s="2">
        <v>188.9</v>
      </c>
      <c r="AN9" s="2">
        <v>188.5</v>
      </c>
      <c r="AO9" s="2">
        <v>187.2</v>
      </c>
      <c r="AP9" s="2">
        <v>179.3</v>
      </c>
      <c r="AQ9" s="2">
        <v>179.2</v>
      </c>
      <c r="AR9" s="2">
        <v>174.9</v>
      </c>
      <c r="AS9" s="2">
        <v>170</v>
      </c>
    </row>
    <row r="10" spans="1:45" x14ac:dyDescent="0.25">
      <c r="B10" s="3" t="s">
        <v>8</v>
      </c>
      <c r="C10" s="53"/>
      <c r="D10" s="2">
        <v>165.8</v>
      </c>
      <c r="E10" s="2">
        <v>169.6</v>
      </c>
      <c r="F10" s="2">
        <v>169.2</v>
      </c>
      <c r="G10" s="2">
        <v>164.1</v>
      </c>
      <c r="H10" s="2">
        <v>162.19999999999999</v>
      </c>
      <c r="I10" s="2">
        <v>159.1</v>
      </c>
      <c r="J10" s="2">
        <v>156.69999999999999</v>
      </c>
      <c r="K10" s="2">
        <v>156.30000000000001</v>
      </c>
      <c r="L10" s="2">
        <v>167.2</v>
      </c>
      <c r="M10" s="2">
        <v>167.2</v>
      </c>
      <c r="N10" s="2">
        <v>173.7</v>
      </c>
      <c r="O10" s="2">
        <v>169</v>
      </c>
      <c r="Q10" s="3" t="s">
        <v>8</v>
      </c>
      <c r="R10" s="53"/>
      <c r="S10" s="2">
        <v>174.1</v>
      </c>
      <c r="T10" s="2">
        <v>179.5</v>
      </c>
      <c r="U10" s="2">
        <v>177.1</v>
      </c>
      <c r="V10" s="2">
        <v>167.5</v>
      </c>
      <c r="W10" s="2">
        <v>165.7</v>
      </c>
      <c r="X10" s="2">
        <v>162.6</v>
      </c>
      <c r="Y10" s="2">
        <v>159.5</v>
      </c>
      <c r="Z10" s="2">
        <v>160.5</v>
      </c>
      <c r="AA10" s="2">
        <v>172.1</v>
      </c>
      <c r="AB10" s="2">
        <v>172.1</v>
      </c>
      <c r="AC10" s="2">
        <v>179.2</v>
      </c>
      <c r="AD10" s="2">
        <v>175.8</v>
      </c>
      <c r="AF10" s="3" t="s">
        <v>8</v>
      </c>
      <c r="AG10" s="53"/>
      <c r="AH10" s="2">
        <v>169.7</v>
      </c>
      <c r="AI10" s="2">
        <v>174.2</v>
      </c>
      <c r="AJ10" s="2">
        <v>172.9</v>
      </c>
      <c r="AK10" s="2">
        <v>165.7</v>
      </c>
      <c r="AL10" s="2">
        <v>163.80000000000001</v>
      </c>
      <c r="AM10" s="2">
        <v>160.69999999999999</v>
      </c>
      <c r="AN10" s="2">
        <v>158</v>
      </c>
      <c r="AO10" s="2">
        <v>158.30000000000001</v>
      </c>
      <c r="AP10" s="2">
        <v>169.5</v>
      </c>
      <c r="AQ10" s="2">
        <v>169.5</v>
      </c>
      <c r="AR10" s="2">
        <v>176.3</v>
      </c>
      <c r="AS10" s="2">
        <v>172.2</v>
      </c>
    </row>
    <row r="11" spans="1:45" x14ac:dyDescent="0.25">
      <c r="B11" s="3" t="s">
        <v>9</v>
      </c>
      <c r="C11" s="53"/>
      <c r="D11" s="2">
        <v>167.3</v>
      </c>
      <c r="E11" s="2">
        <v>168.6</v>
      </c>
      <c r="F11" s="2">
        <v>173.1</v>
      </c>
      <c r="G11" s="2">
        <v>176.9</v>
      </c>
      <c r="H11" s="2">
        <v>184.8</v>
      </c>
      <c r="I11" s="2">
        <v>171.6</v>
      </c>
      <c r="J11" s="2">
        <v>150.19999999999999</v>
      </c>
      <c r="K11" s="2">
        <v>142.9</v>
      </c>
      <c r="L11" s="2">
        <v>140.9</v>
      </c>
      <c r="M11" s="2">
        <v>140.9</v>
      </c>
      <c r="N11" s="2">
        <v>142.80000000000001</v>
      </c>
      <c r="O11" s="2">
        <v>148.69999999999999</v>
      </c>
      <c r="Q11" s="3" t="s">
        <v>9</v>
      </c>
      <c r="R11" s="53"/>
      <c r="S11" s="2">
        <v>211.5</v>
      </c>
      <c r="T11" s="2">
        <v>208.5</v>
      </c>
      <c r="U11" s="2">
        <v>213.1</v>
      </c>
      <c r="V11" s="2">
        <v>220.8</v>
      </c>
      <c r="W11" s="2">
        <v>228.6</v>
      </c>
      <c r="X11" s="2">
        <v>205.5</v>
      </c>
      <c r="Y11" s="2">
        <v>178.7</v>
      </c>
      <c r="Z11" s="2">
        <v>175.3</v>
      </c>
      <c r="AA11" s="2">
        <v>175.8</v>
      </c>
      <c r="AB11" s="2">
        <v>175.9</v>
      </c>
      <c r="AC11" s="2">
        <v>179.9</v>
      </c>
      <c r="AD11" s="2">
        <v>185</v>
      </c>
      <c r="AF11" s="3" t="s">
        <v>9</v>
      </c>
      <c r="AG11" s="53"/>
      <c r="AH11" s="2">
        <v>182.3</v>
      </c>
      <c r="AI11" s="2">
        <v>182.1</v>
      </c>
      <c r="AJ11" s="2">
        <v>186.7</v>
      </c>
      <c r="AK11" s="2">
        <v>191.8</v>
      </c>
      <c r="AL11" s="2">
        <v>199.7</v>
      </c>
      <c r="AM11" s="2">
        <v>183.1</v>
      </c>
      <c r="AN11" s="2">
        <v>159.9</v>
      </c>
      <c r="AO11" s="2">
        <v>153.9</v>
      </c>
      <c r="AP11" s="2">
        <v>152.69999999999999</v>
      </c>
      <c r="AQ11" s="2">
        <v>152.80000000000001</v>
      </c>
      <c r="AR11" s="2">
        <v>155.4</v>
      </c>
      <c r="AS11" s="2">
        <v>161</v>
      </c>
    </row>
    <row r="12" spans="1:45" x14ac:dyDescent="0.25">
      <c r="B12" s="3" t="s">
        <v>10</v>
      </c>
      <c r="C12" s="53"/>
      <c r="D12" s="2">
        <v>164.6</v>
      </c>
      <c r="E12" s="2">
        <v>164.4</v>
      </c>
      <c r="F12" s="2">
        <v>167.1</v>
      </c>
      <c r="G12" s="2">
        <v>169</v>
      </c>
      <c r="H12" s="2">
        <v>169.7</v>
      </c>
      <c r="I12" s="2">
        <v>170.2</v>
      </c>
      <c r="J12" s="2">
        <v>170.5</v>
      </c>
      <c r="K12" s="2">
        <v>170.7</v>
      </c>
      <c r="L12" s="2">
        <v>170.4</v>
      </c>
      <c r="M12" s="2">
        <v>170.5</v>
      </c>
      <c r="N12" s="2">
        <v>172.8</v>
      </c>
      <c r="O12" s="2">
        <v>174.9</v>
      </c>
      <c r="Q12" s="3" t="s">
        <v>10</v>
      </c>
      <c r="R12" s="53"/>
      <c r="S12" s="2">
        <v>163.6</v>
      </c>
      <c r="T12" s="2">
        <v>164</v>
      </c>
      <c r="U12" s="2">
        <v>167.3</v>
      </c>
      <c r="V12" s="2">
        <v>169.2</v>
      </c>
      <c r="W12" s="2">
        <v>169.9</v>
      </c>
      <c r="X12" s="2">
        <v>171</v>
      </c>
      <c r="Y12" s="2">
        <v>171.3</v>
      </c>
      <c r="Z12" s="2">
        <v>171.2</v>
      </c>
      <c r="AA12" s="2">
        <v>172.2</v>
      </c>
      <c r="AB12" s="2">
        <v>172.2</v>
      </c>
      <c r="AC12" s="2">
        <v>174.7</v>
      </c>
      <c r="AD12" s="2">
        <v>176.9</v>
      </c>
      <c r="AF12" s="3" t="s">
        <v>10</v>
      </c>
      <c r="AG12" s="53"/>
      <c r="AH12" s="2">
        <v>164.3</v>
      </c>
      <c r="AI12" s="2">
        <v>164.3</v>
      </c>
      <c r="AJ12" s="2">
        <v>167.2</v>
      </c>
      <c r="AK12" s="2">
        <v>169.1</v>
      </c>
      <c r="AL12" s="2">
        <v>169.8</v>
      </c>
      <c r="AM12" s="2">
        <v>170.5</v>
      </c>
      <c r="AN12" s="2">
        <v>170.8</v>
      </c>
      <c r="AO12" s="2">
        <v>170.9</v>
      </c>
      <c r="AP12" s="2">
        <v>171</v>
      </c>
      <c r="AQ12" s="2">
        <v>171.1</v>
      </c>
      <c r="AR12" s="2">
        <v>173.4</v>
      </c>
      <c r="AS12" s="2">
        <v>175.6</v>
      </c>
    </row>
    <row r="13" spans="1:45" x14ac:dyDescent="0.25">
      <c r="B13" s="3" t="s">
        <v>11</v>
      </c>
      <c r="C13" s="53"/>
      <c r="D13" s="2">
        <v>119.1</v>
      </c>
      <c r="E13" s="2">
        <v>119.2</v>
      </c>
      <c r="F13" s="2">
        <v>120.2</v>
      </c>
      <c r="G13" s="2">
        <v>120.8</v>
      </c>
      <c r="H13" s="2">
        <v>121.1</v>
      </c>
      <c r="I13" s="2">
        <v>121.5</v>
      </c>
      <c r="J13" s="2">
        <v>121.2</v>
      </c>
      <c r="K13" s="2">
        <v>120.3</v>
      </c>
      <c r="L13" s="2">
        <v>119.1</v>
      </c>
      <c r="M13" s="2">
        <v>119.1</v>
      </c>
      <c r="N13" s="2">
        <v>120.4</v>
      </c>
      <c r="O13" s="2">
        <v>121.9</v>
      </c>
      <c r="Q13" s="3" t="s">
        <v>11</v>
      </c>
      <c r="R13" s="53"/>
      <c r="S13" s="2">
        <v>121.4</v>
      </c>
      <c r="T13" s="2">
        <v>121.5</v>
      </c>
      <c r="U13" s="2">
        <v>122.2</v>
      </c>
      <c r="V13" s="2">
        <v>123.1</v>
      </c>
      <c r="W13" s="2">
        <v>123.4</v>
      </c>
      <c r="X13" s="2">
        <v>123.4</v>
      </c>
      <c r="Y13" s="2">
        <v>123.1</v>
      </c>
      <c r="Z13" s="2">
        <v>122.7</v>
      </c>
      <c r="AA13" s="2">
        <v>121.9</v>
      </c>
      <c r="AB13" s="2">
        <v>121.9</v>
      </c>
      <c r="AC13" s="2">
        <v>123.1</v>
      </c>
      <c r="AD13" s="2">
        <v>124.2</v>
      </c>
      <c r="AF13" s="3" t="s">
        <v>11</v>
      </c>
      <c r="AG13" s="53"/>
      <c r="AH13" s="2">
        <v>119.9</v>
      </c>
      <c r="AI13" s="2">
        <v>120</v>
      </c>
      <c r="AJ13" s="2">
        <v>120.9</v>
      </c>
      <c r="AK13" s="2">
        <v>121.6</v>
      </c>
      <c r="AL13" s="2">
        <v>121.9</v>
      </c>
      <c r="AM13" s="2">
        <v>122.1</v>
      </c>
      <c r="AN13" s="2">
        <v>121.8</v>
      </c>
      <c r="AO13" s="2">
        <v>121.1</v>
      </c>
      <c r="AP13" s="2">
        <v>120</v>
      </c>
      <c r="AQ13" s="2">
        <v>120</v>
      </c>
      <c r="AR13" s="2">
        <v>121.3</v>
      </c>
      <c r="AS13" s="2">
        <v>122.7</v>
      </c>
    </row>
    <row r="14" spans="1:45" x14ac:dyDescent="0.25">
      <c r="B14" s="3" t="s">
        <v>12</v>
      </c>
      <c r="C14" s="53"/>
      <c r="D14" s="2">
        <v>188.9</v>
      </c>
      <c r="E14" s="2">
        <v>191.8</v>
      </c>
      <c r="F14" s="2">
        <v>195.6</v>
      </c>
      <c r="G14" s="2">
        <v>199.1</v>
      </c>
      <c r="H14" s="2">
        <v>201.6</v>
      </c>
      <c r="I14" s="2">
        <v>204.8</v>
      </c>
      <c r="J14" s="2">
        <v>207.5</v>
      </c>
      <c r="K14" s="2">
        <v>210.5</v>
      </c>
      <c r="L14" s="2">
        <v>212.1</v>
      </c>
      <c r="M14" s="2">
        <v>212.1</v>
      </c>
      <c r="N14" s="2">
        <v>215.5</v>
      </c>
      <c r="O14" s="2">
        <v>221</v>
      </c>
      <c r="Q14" s="3" t="s">
        <v>12</v>
      </c>
      <c r="R14" s="53"/>
      <c r="S14" s="2">
        <v>183.5</v>
      </c>
      <c r="T14" s="2">
        <v>186.3</v>
      </c>
      <c r="U14" s="2">
        <v>189.7</v>
      </c>
      <c r="V14" s="2">
        <v>193.6</v>
      </c>
      <c r="W14" s="2">
        <v>196.4</v>
      </c>
      <c r="X14" s="2">
        <v>198.8</v>
      </c>
      <c r="Y14" s="2">
        <v>200.5</v>
      </c>
      <c r="Z14" s="2">
        <v>204.3</v>
      </c>
      <c r="AA14" s="2">
        <v>204.8</v>
      </c>
      <c r="AB14" s="2">
        <v>204.8</v>
      </c>
      <c r="AC14" s="2">
        <v>207.8</v>
      </c>
      <c r="AD14" s="2">
        <v>211.9</v>
      </c>
      <c r="AF14" s="3" t="s">
        <v>12</v>
      </c>
      <c r="AG14" s="53"/>
      <c r="AH14" s="2">
        <v>187.1</v>
      </c>
      <c r="AI14" s="2">
        <v>190</v>
      </c>
      <c r="AJ14" s="2">
        <v>193.6</v>
      </c>
      <c r="AK14" s="2">
        <v>197.3</v>
      </c>
      <c r="AL14" s="2">
        <v>199.9</v>
      </c>
      <c r="AM14" s="2">
        <v>202.8</v>
      </c>
      <c r="AN14" s="2">
        <v>205.2</v>
      </c>
      <c r="AO14" s="2">
        <v>208.4</v>
      </c>
      <c r="AP14" s="2">
        <v>209.7</v>
      </c>
      <c r="AQ14" s="2">
        <v>209.7</v>
      </c>
      <c r="AR14" s="2">
        <v>212.9</v>
      </c>
      <c r="AS14" s="2">
        <v>218</v>
      </c>
    </row>
    <row r="15" spans="1:45" x14ac:dyDescent="0.25">
      <c r="B15" s="3" t="s">
        <v>13</v>
      </c>
      <c r="C15" s="53"/>
      <c r="D15" s="2">
        <v>174.2</v>
      </c>
      <c r="E15" s="2">
        <v>174.5</v>
      </c>
      <c r="F15" s="2">
        <v>174.8</v>
      </c>
      <c r="G15" s="2">
        <v>175.4</v>
      </c>
      <c r="H15" s="2">
        <v>175.8</v>
      </c>
      <c r="I15" s="2">
        <v>176.4</v>
      </c>
      <c r="J15" s="2">
        <v>176.8</v>
      </c>
      <c r="K15" s="2">
        <v>176.9</v>
      </c>
      <c r="L15" s="2">
        <v>177.6</v>
      </c>
      <c r="M15" s="2">
        <v>177.6</v>
      </c>
      <c r="N15" s="2">
        <v>178.2</v>
      </c>
      <c r="O15" s="2">
        <v>178.7</v>
      </c>
      <c r="Q15" s="3" t="s">
        <v>13</v>
      </c>
      <c r="R15" s="53"/>
      <c r="S15" s="2">
        <v>159.1</v>
      </c>
      <c r="T15" s="2">
        <v>159.80000000000001</v>
      </c>
      <c r="U15" s="2">
        <v>160.5</v>
      </c>
      <c r="V15" s="2">
        <v>161.1</v>
      </c>
      <c r="W15" s="2">
        <v>161.6</v>
      </c>
      <c r="X15" s="2">
        <v>162.1</v>
      </c>
      <c r="Y15" s="2">
        <v>162.80000000000001</v>
      </c>
      <c r="Z15" s="2">
        <v>163.69999999999999</v>
      </c>
      <c r="AA15" s="2">
        <v>164.9</v>
      </c>
      <c r="AB15" s="2">
        <v>164.9</v>
      </c>
      <c r="AC15" s="2">
        <v>165.5</v>
      </c>
      <c r="AD15" s="2">
        <v>165.9</v>
      </c>
      <c r="AF15" s="3" t="s">
        <v>13</v>
      </c>
      <c r="AG15" s="53"/>
      <c r="AH15" s="2">
        <v>167.9</v>
      </c>
      <c r="AI15" s="2">
        <v>168.4</v>
      </c>
      <c r="AJ15" s="2">
        <v>168.8</v>
      </c>
      <c r="AK15" s="2">
        <v>169.4</v>
      </c>
      <c r="AL15" s="2">
        <v>169.9</v>
      </c>
      <c r="AM15" s="2">
        <v>170.4</v>
      </c>
      <c r="AN15" s="2">
        <v>171</v>
      </c>
      <c r="AO15" s="2">
        <v>171.4</v>
      </c>
      <c r="AP15" s="2">
        <v>172.3</v>
      </c>
      <c r="AQ15" s="2">
        <v>172.3</v>
      </c>
      <c r="AR15" s="2">
        <v>172.9</v>
      </c>
      <c r="AS15" s="2">
        <v>173.4</v>
      </c>
    </row>
    <row r="16" spans="1:45" x14ac:dyDescent="0.25">
      <c r="B16" s="3" t="s">
        <v>14</v>
      </c>
      <c r="C16" s="53"/>
      <c r="D16" s="2">
        <v>181.9</v>
      </c>
      <c r="E16" s="2">
        <v>183.1</v>
      </c>
      <c r="F16" s="2">
        <v>184</v>
      </c>
      <c r="G16" s="2">
        <v>184.8</v>
      </c>
      <c r="H16" s="2">
        <v>185.6</v>
      </c>
      <c r="I16" s="2">
        <v>186.9</v>
      </c>
      <c r="J16" s="2">
        <v>187.7</v>
      </c>
      <c r="K16" s="2">
        <v>188.5</v>
      </c>
      <c r="L16" s="2">
        <v>189.9</v>
      </c>
      <c r="M16" s="2">
        <v>189.9</v>
      </c>
      <c r="N16" s="2">
        <v>190.5</v>
      </c>
      <c r="O16" s="2">
        <v>191.1</v>
      </c>
      <c r="Q16" s="3" t="s">
        <v>14</v>
      </c>
      <c r="R16" s="53"/>
      <c r="S16" s="2">
        <v>186.3</v>
      </c>
      <c r="T16" s="2">
        <v>187.7</v>
      </c>
      <c r="U16" s="2">
        <v>188.9</v>
      </c>
      <c r="V16" s="2">
        <v>190.4</v>
      </c>
      <c r="W16" s="2">
        <v>191.5</v>
      </c>
      <c r="X16" s="2">
        <v>192.4</v>
      </c>
      <c r="Y16" s="2">
        <v>193.3</v>
      </c>
      <c r="Z16" s="2">
        <v>194.3</v>
      </c>
      <c r="AA16" s="2">
        <v>196.6</v>
      </c>
      <c r="AB16" s="2">
        <v>196.6</v>
      </c>
      <c r="AC16" s="2">
        <v>197</v>
      </c>
      <c r="AD16" s="2">
        <v>197.7</v>
      </c>
      <c r="AF16" s="3" t="s">
        <v>14</v>
      </c>
      <c r="AG16" s="53"/>
      <c r="AH16" s="2">
        <v>183.9</v>
      </c>
      <c r="AI16" s="2">
        <v>185.2</v>
      </c>
      <c r="AJ16" s="2">
        <v>186.3</v>
      </c>
      <c r="AK16" s="2">
        <v>187.4</v>
      </c>
      <c r="AL16" s="2">
        <v>188.3</v>
      </c>
      <c r="AM16" s="2">
        <v>189.5</v>
      </c>
      <c r="AN16" s="2">
        <v>190.3</v>
      </c>
      <c r="AO16" s="2">
        <v>191.2</v>
      </c>
      <c r="AP16" s="2">
        <v>193</v>
      </c>
      <c r="AQ16" s="2">
        <v>193</v>
      </c>
      <c r="AR16" s="2">
        <v>193.5</v>
      </c>
      <c r="AS16" s="2">
        <v>194.2</v>
      </c>
    </row>
    <row r="17" spans="2:45" x14ac:dyDescent="0.25">
      <c r="B17" s="3" t="s">
        <v>15</v>
      </c>
      <c r="C17" s="53"/>
      <c r="D17" s="2">
        <v>172.4</v>
      </c>
      <c r="E17" s="2">
        <v>172.5</v>
      </c>
      <c r="F17" s="2">
        <v>173.9</v>
      </c>
      <c r="G17" s="2">
        <v>175.5</v>
      </c>
      <c r="H17" s="2">
        <v>177.4</v>
      </c>
      <c r="I17" s="2">
        <v>176.6</v>
      </c>
      <c r="J17" s="2">
        <v>174.4</v>
      </c>
      <c r="K17" s="2">
        <v>175</v>
      </c>
      <c r="L17" s="2">
        <v>174.8</v>
      </c>
      <c r="M17" s="2">
        <v>174.8</v>
      </c>
      <c r="N17" s="2">
        <v>175.5</v>
      </c>
      <c r="O17" s="2">
        <v>176.8</v>
      </c>
      <c r="Q17" s="3" t="s">
        <v>15</v>
      </c>
      <c r="R17" s="53"/>
      <c r="S17" s="2">
        <v>179.3</v>
      </c>
      <c r="T17" s="2">
        <v>179.4</v>
      </c>
      <c r="U17" s="2">
        <v>180.4</v>
      </c>
      <c r="V17" s="2">
        <v>181.8</v>
      </c>
      <c r="W17" s="2">
        <v>183.3</v>
      </c>
      <c r="X17" s="2">
        <v>181.3</v>
      </c>
      <c r="Y17" s="2">
        <v>178.6</v>
      </c>
      <c r="Z17" s="2">
        <v>179.5</v>
      </c>
      <c r="AA17" s="2">
        <v>180.7</v>
      </c>
      <c r="AB17" s="2">
        <v>180.8</v>
      </c>
      <c r="AC17" s="2">
        <v>182.1</v>
      </c>
      <c r="AD17" s="2">
        <v>183.1</v>
      </c>
      <c r="AF17" s="3" t="s">
        <v>15</v>
      </c>
      <c r="AG17" s="53"/>
      <c r="AH17" s="2">
        <v>174.9</v>
      </c>
      <c r="AI17" s="2">
        <v>175</v>
      </c>
      <c r="AJ17" s="2">
        <v>176.3</v>
      </c>
      <c r="AK17" s="2">
        <v>177.8</v>
      </c>
      <c r="AL17" s="2">
        <v>179.6</v>
      </c>
      <c r="AM17" s="2">
        <v>178.3</v>
      </c>
      <c r="AN17" s="2">
        <v>175.9</v>
      </c>
      <c r="AO17" s="2">
        <v>176.7</v>
      </c>
      <c r="AP17" s="2">
        <v>177</v>
      </c>
      <c r="AQ17" s="2">
        <v>177</v>
      </c>
      <c r="AR17" s="2">
        <v>177.9</v>
      </c>
      <c r="AS17" s="2">
        <v>179.1</v>
      </c>
    </row>
    <row r="18" spans="2:45" x14ac:dyDescent="0.25">
      <c r="B18" s="3" t="s">
        <v>16</v>
      </c>
      <c r="C18" s="53"/>
      <c r="D18" s="2">
        <v>192.9</v>
      </c>
      <c r="E18" s="2">
        <v>193.2</v>
      </c>
      <c r="F18" s="2">
        <v>193.7</v>
      </c>
      <c r="G18" s="2">
        <v>194.5</v>
      </c>
      <c r="H18" s="2">
        <v>194.9</v>
      </c>
      <c r="I18" s="2">
        <v>195.5</v>
      </c>
      <c r="J18" s="2">
        <v>195.9</v>
      </c>
      <c r="K18" s="2">
        <v>196.9</v>
      </c>
      <c r="L18" s="2">
        <v>198.3</v>
      </c>
      <c r="M18" s="2">
        <v>198.4</v>
      </c>
      <c r="N18" s="2">
        <v>199.5</v>
      </c>
      <c r="O18" s="2">
        <v>199.9</v>
      </c>
      <c r="Q18" s="3" t="s">
        <v>16</v>
      </c>
      <c r="R18" s="53"/>
      <c r="S18" s="2">
        <v>198.3</v>
      </c>
      <c r="T18" s="2">
        <v>198.6</v>
      </c>
      <c r="U18" s="2">
        <v>198.7</v>
      </c>
      <c r="V18" s="2">
        <v>199.7</v>
      </c>
      <c r="W18" s="2">
        <v>200.1</v>
      </c>
      <c r="X18" s="2">
        <v>200.6</v>
      </c>
      <c r="Y18" s="2">
        <v>201.1</v>
      </c>
      <c r="Z18" s="2">
        <v>201.6</v>
      </c>
      <c r="AA18" s="2">
        <v>202.7</v>
      </c>
      <c r="AB18" s="2">
        <v>202.7</v>
      </c>
      <c r="AC18" s="2">
        <v>203.5</v>
      </c>
      <c r="AD18" s="2">
        <v>204.2</v>
      </c>
      <c r="AF18" s="3" t="s">
        <v>16</v>
      </c>
      <c r="AG18" s="53"/>
      <c r="AH18" s="2">
        <v>194.3</v>
      </c>
      <c r="AI18" s="2">
        <v>194.6</v>
      </c>
      <c r="AJ18" s="2">
        <v>195</v>
      </c>
      <c r="AK18" s="2">
        <v>195.9</v>
      </c>
      <c r="AL18" s="2">
        <v>196.3</v>
      </c>
      <c r="AM18" s="2">
        <v>196.9</v>
      </c>
      <c r="AN18" s="2">
        <v>197.3</v>
      </c>
      <c r="AO18" s="2">
        <v>198.2</v>
      </c>
      <c r="AP18" s="2">
        <v>199.5</v>
      </c>
      <c r="AQ18" s="2">
        <v>199.5</v>
      </c>
      <c r="AR18" s="2">
        <v>200.6</v>
      </c>
      <c r="AS18" s="2">
        <v>201</v>
      </c>
    </row>
    <row r="19" spans="2:45" x14ac:dyDescent="0.25">
      <c r="B19" s="21" t="s">
        <v>67</v>
      </c>
      <c r="C19" s="2"/>
      <c r="D19" s="2">
        <f>SUM(D5:D18)</f>
        <v>2441.2000000000003</v>
      </c>
      <c r="E19" s="2">
        <f t="shared" ref="E19:O19" si="0">SUM(E5:E18)</f>
        <v>2445.6999999999998</v>
      </c>
      <c r="F19" s="2">
        <f t="shared" si="0"/>
        <v>2449.4999999999995</v>
      </c>
      <c r="G19" s="2">
        <f t="shared" si="0"/>
        <v>2462.3000000000002</v>
      </c>
      <c r="H19" s="2">
        <f t="shared" si="0"/>
        <v>2479.4</v>
      </c>
      <c r="I19" s="2">
        <f t="shared" si="0"/>
        <v>2483.1999999999998</v>
      </c>
      <c r="J19" s="2">
        <f t="shared" si="0"/>
        <v>2473</v>
      </c>
      <c r="K19" s="2">
        <f t="shared" si="0"/>
        <v>2480.1000000000004</v>
      </c>
      <c r="L19" s="2">
        <f t="shared" si="0"/>
        <v>2464</v>
      </c>
      <c r="M19" s="2">
        <f t="shared" si="0"/>
        <v>2464.2000000000003</v>
      </c>
      <c r="N19" s="2">
        <f t="shared" si="0"/>
        <v>2473.6999999999998</v>
      </c>
      <c r="O19" s="2">
        <f t="shared" si="0"/>
        <v>2490.6000000000008</v>
      </c>
      <c r="Q19" s="21" t="s">
        <v>67</v>
      </c>
      <c r="R19" s="2"/>
      <c r="S19" s="2">
        <f>SUM(S5:S18)</f>
        <v>2485.8000000000002</v>
      </c>
      <c r="T19" s="2">
        <f t="shared" ref="T19:AD19" si="1">SUM(T5:T18)</f>
        <v>2490.1999999999998</v>
      </c>
      <c r="U19" s="2">
        <f t="shared" si="1"/>
        <v>2492.3999999999996</v>
      </c>
      <c r="V19" s="2">
        <f t="shared" si="1"/>
        <v>2506.1</v>
      </c>
      <c r="W19" s="2">
        <f t="shared" si="1"/>
        <v>2522.4</v>
      </c>
      <c r="X19" s="2">
        <f t="shared" si="1"/>
        <v>2515</v>
      </c>
      <c r="Y19" s="2">
        <f t="shared" si="1"/>
        <v>2496.8999999999996</v>
      </c>
      <c r="Z19" s="2">
        <f t="shared" si="1"/>
        <v>2511.8000000000002</v>
      </c>
      <c r="AA19" s="2">
        <f t="shared" si="1"/>
        <v>2505.8999999999996</v>
      </c>
      <c r="AB19" s="2">
        <f t="shared" si="1"/>
        <v>2506.1</v>
      </c>
      <c r="AC19" s="2">
        <f t="shared" si="1"/>
        <v>2521.2000000000003</v>
      </c>
      <c r="AD19" s="2">
        <f t="shared" si="1"/>
        <v>2539.2999999999997</v>
      </c>
      <c r="AF19" s="21" t="s">
        <v>67</v>
      </c>
      <c r="AG19" s="2"/>
      <c r="AH19" s="2">
        <f>SUM(AH5:AH18)</f>
        <v>2456.2000000000003</v>
      </c>
      <c r="AI19" s="2">
        <f t="shared" ref="AI19:AS19" si="2">SUM(AI5:AI18)</f>
        <v>2460.9</v>
      </c>
      <c r="AJ19" s="2">
        <f t="shared" si="2"/>
        <v>2464.2000000000003</v>
      </c>
      <c r="AK19" s="2">
        <f t="shared" si="2"/>
        <v>2476.8000000000002</v>
      </c>
      <c r="AL19" s="2">
        <f t="shared" si="2"/>
        <v>2493.6000000000004</v>
      </c>
      <c r="AM19" s="2">
        <f t="shared" si="2"/>
        <v>2493.7000000000003</v>
      </c>
      <c r="AN19" s="2">
        <f t="shared" si="2"/>
        <v>2480.7000000000003</v>
      </c>
      <c r="AO19" s="2">
        <f t="shared" si="2"/>
        <v>2490.8999999999996</v>
      </c>
      <c r="AP19" s="2">
        <f t="shared" si="2"/>
        <v>2478.6</v>
      </c>
      <c r="AQ19" s="2">
        <f t="shared" si="2"/>
        <v>2478.6999999999998</v>
      </c>
      <c r="AR19" s="2">
        <f t="shared" si="2"/>
        <v>2490.2000000000003</v>
      </c>
      <c r="AS19" s="2">
        <f t="shared" si="2"/>
        <v>2507.9</v>
      </c>
    </row>
    <row r="20" spans="2:45" x14ac:dyDescent="0.25">
      <c r="B20" s="21" t="s">
        <v>68</v>
      </c>
      <c r="C20" s="2"/>
      <c r="D20" s="2"/>
      <c r="E20" s="22">
        <f>(E19-D19)/D19*100</f>
        <v>0.18433557266916045</v>
      </c>
      <c r="F20" s="22">
        <f t="shared" ref="F20:O20" si="3">(F19-E19)/E19*100</f>
        <v>0.15537473933841958</v>
      </c>
      <c r="G20" s="22">
        <f t="shared" si="3"/>
        <v>0.5225556235966784</v>
      </c>
      <c r="H20" s="23">
        <f t="shared" si="3"/>
        <v>0.69447264752466831</v>
      </c>
      <c r="I20" s="22">
        <f t="shared" si="3"/>
        <v>0.15326288618212983</v>
      </c>
      <c r="J20" s="22">
        <f t="shared" si="3"/>
        <v>-0.41076030927834323</v>
      </c>
      <c r="K20" s="22">
        <f t="shared" si="3"/>
        <v>0.28710068742419587</v>
      </c>
      <c r="L20" s="23">
        <f t="shared" si="3"/>
        <v>-0.64916737228339028</v>
      </c>
      <c r="M20" s="22">
        <f t="shared" si="3"/>
        <v>8.1168831168941906E-3</v>
      </c>
      <c r="N20" s="22">
        <f t="shared" si="3"/>
        <v>0.38552065579090755</v>
      </c>
      <c r="O20" s="22">
        <f t="shared" si="3"/>
        <v>0.6831871285928367</v>
      </c>
      <c r="Q20" s="21" t="s">
        <v>68</v>
      </c>
      <c r="R20" s="2"/>
      <c r="S20" s="2"/>
      <c r="T20" s="22">
        <f>(T19-S19)/S19*100</f>
        <v>0.17700539061869966</v>
      </c>
      <c r="U20" s="22">
        <f t="shared" ref="U20:AD20" si="4">(U19-T19)/T19*100</f>
        <v>8.8346317564846927E-2</v>
      </c>
      <c r="V20" s="22">
        <f t="shared" si="4"/>
        <v>0.54967099983952317</v>
      </c>
      <c r="W20" s="22">
        <f t="shared" si="4"/>
        <v>0.65041299229879823</v>
      </c>
      <c r="X20" s="22">
        <f t="shared" si="4"/>
        <v>-0.29337139232477366</v>
      </c>
      <c r="Y20" s="23">
        <f t="shared" si="4"/>
        <v>-0.71968190854872227</v>
      </c>
      <c r="Z20" s="22">
        <f t="shared" si="4"/>
        <v>0.59673995754738063</v>
      </c>
      <c r="AA20" s="22">
        <f t="shared" si="4"/>
        <v>-0.23489131300264932</v>
      </c>
      <c r="AB20" s="22">
        <f t="shared" si="4"/>
        <v>7.9811644519044208E-3</v>
      </c>
      <c r="AC20" s="22">
        <f t="shared" si="4"/>
        <v>0.60252982722159387</v>
      </c>
      <c r="AD20" s="23">
        <f t="shared" si="4"/>
        <v>0.71791210534663863</v>
      </c>
      <c r="AF20" s="21" t="s">
        <v>68</v>
      </c>
      <c r="AG20" s="2"/>
      <c r="AH20" s="2"/>
      <c r="AI20" s="22">
        <f>(AI19-AH19)/AH19*100</f>
        <v>0.19135249572509638</v>
      </c>
      <c r="AJ20" s="22">
        <f t="shared" ref="AJ20:AS20" si="5">(AJ19-AI19)/AI19*100</f>
        <v>0.13409728148239189</v>
      </c>
      <c r="AK20" s="22">
        <f t="shared" si="5"/>
        <v>0.51132213294375084</v>
      </c>
      <c r="AL20" s="22">
        <f t="shared" si="5"/>
        <v>0.67829457364341816</v>
      </c>
      <c r="AM20" s="22">
        <f t="shared" si="5"/>
        <v>4.0102662816774558E-3</v>
      </c>
      <c r="AN20" s="23">
        <f t="shared" si="5"/>
        <v>-0.52131371055058739</v>
      </c>
      <c r="AO20" s="22">
        <f t="shared" si="5"/>
        <v>0.41117426532830909</v>
      </c>
      <c r="AP20" s="22">
        <f t="shared" si="5"/>
        <v>-0.49379742261831983</v>
      </c>
      <c r="AQ20" s="22">
        <f t="shared" si="5"/>
        <v>4.0345356249458994E-3</v>
      </c>
      <c r="AR20" s="22">
        <f t="shared" si="5"/>
        <v>0.46395287852505168</v>
      </c>
      <c r="AS20" s="23">
        <f t="shared" si="5"/>
        <v>0.71078628222631979</v>
      </c>
    </row>
    <row r="21" spans="2:45" x14ac:dyDescent="0.25">
      <c r="H21" s="23" t="s">
        <v>69</v>
      </c>
      <c r="L21" s="23" t="s">
        <v>70</v>
      </c>
      <c r="Y21" s="23" t="s">
        <v>70</v>
      </c>
      <c r="AD21" s="23" t="s">
        <v>69</v>
      </c>
      <c r="AN21" s="23" t="s">
        <v>70</v>
      </c>
      <c r="AS21" s="23" t="s">
        <v>69</v>
      </c>
    </row>
    <row r="22" spans="2:45" x14ac:dyDescent="0.25">
      <c r="H22" s="34"/>
      <c r="L22" s="34"/>
      <c r="Y22" s="34"/>
      <c r="AD22" s="34"/>
      <c r="AN22" s="34"/>
      <c r="AS22" s="34"/>
    </row>
    <row r="23" spans="2:45" x14ac:dyDescent="0.25">
      <c r="H23" s="34"/>
      <c r="L23" s="34"/>
      <c r="Y23" s="34"/>
      <c r="AD23" s="34"/>
      <c r="AN23" s="34"/>
      <c r="AS23" s="34"/>
    </row>
    <row r="24" spans="2:45" x14ac:dyDescent="0.25">
      <c r="H24" s="34"/>
      <c r="L24" s="34"/>
      <c r="Y24" s="34"/>
      <c r="AD24" s="34"/>
      <c r="AN24" s="34"/>
      <c r="AS24" s="34"/>
    </row>
    <row r="25" spans="2:45" x14ac:dyDescent="0.25">
      <c r="H25" s="34"/>
      <c r="L25" s="34"/>
      <c r="Y25" s="34"/>
      <c r="AD25" s="34"/>
      <c r="AN25" s="34"/>
      <c r="AS25" s="34"/>
    </row>
    <row r="26" spans="2:45" x14ac:dyDescent="0.25">
      <c r="H26" s="34"/>
      <c r="L26" s="34"/>
      <c r="Y26" s="34"/>
      <c r="AD26" s="34"/>
      <c r="AN26" s="34"/>
      <c r="AS26" s="34"/>
    </row>
    <row r="27" spans="2:45" x14ac:dyDescent="0.25">
      <c r="H27" s="34"/>
      <c r="L27" s="34"/>
      <c r="Y27" s="34"/>
      <c r="AD27" s="34"/>
      <c r="AN27" s="34"/>
      <c r="AS27" s="34"/>
    </row>
    <row r="28" spans="2:45" x14ac:dyDescent="0.25">
      <c r="H28" s="34"/>
      <c r="L28" s="34"/>
      <c r="Y28" s="34"/>
      <c r="AD28" s="34"/>
      <c r="AN28" s="34"/>
      <c r="AS28" s="34"/>
    </row>
    <row r="29" spans="2:45" x14ac:dyDescent="0.25">
      <c r="H29" s="34"/>
      <c r="L29" s="34"/>
      <c r="Y29" s="34"/>
      <c r="AD29" s="34"/>
      <c r="AN29" s="34"/>
      <c r="AS29" s="34"/>
    </row>
    <row r="30" spans="2:45" x14ac:dyDescent="0.25">
      <c r="H30" s="34"/>
      <c r="L30" s="34"/>
      <c r="Y30" s="34"/>
      <c r="AD30" s="34"/>
      <c r="AN30" s="34"/>
      <c r="AS30" s="34"/>
    </row>
    <row r="31" spans="2:45" x14ac:dyDescent="0.25">
      <c r="H31" s="34"/>
      <c r="L31" s="34"/>
      <c r="Y31" s="34"/>
      <c r="AD31" s="34"/>
      <c r="AN31" s="34"/>
      <c r="AS31" s="34"/>
    </row>
    <row r="32" spans="2:45" x14ac:dyDescent="0.25">
      <c r="H32" s="34"/>
      <c r="L32" s="34"/>
      <c r="Y32" s="34"/>
      <c r="AD32" s="34"/>
      <c r="AN32" s="34"/>
      <c r="AS32" s="34"/>
    </row>
    <row r="38" spans="1:36" x14ac:dyDescent="0.25">
      <c r="A38" s="26">
        <v>2</v>
      </c>
      <c r="B38" s="50" t="s">
        <v>30</v>
      </c>
      <c r="C38" s="50"/>
      <c r="D38" s="50"/>
      <c r="E38" s="50"/>
      <c r="F38" s="50"/>
      <c r="Q38" s="50" t="s">
        <v>33</v>
      </c>
      <c r="R38" s="50"/>
      <c r="S38" s="50"/>
      <c r="T38" s="50"/>
      <c r="U38" s="50"/>
      <c r="AF38" s="50" t="s">
        <v>34</v>
      </c>
      <c r="AG38" s="50"/>
      <c r="AH38" s="50"/>
      <c r="AI38" s="50"/>
      <c r="AJ38" s="50"/>
    </row>
    <row r="39" spans="1:36" x14ac:dyDescent="0.25">
      <c r="B39" s="50"/>
      <c r="C39" s="50"/>
      <c r="D39" s="50"/>
      <c r="E39" s="50"/>
      <c r="F39" s="50"/>
      <c r="Q39" s="50"/>
      <c r="R39" s="50"/>
      <c r="S39" s="50"/>
      <c r="T39" s="50"/>
      <c r="U39" s="50"/>
      <c r="AF39" s="50"/>
      <c r="AG39" s="50"/>
      <c r="AH39" s="50"/>
      <c r="AI39" s="50"/>
      <c r="AJ39" s="50"/>
    </row>
    <row r="40" spans="1:36" x14ac:dyDescent="0.25">
      <c r="B40" s="52" t="s">
        <v>49</v>
      </c>
      <c r="C40" s="21" t="s">
        <v>1</v>
      </c>
      <c r="D40" s="21">
        <v>2022</v>
      </c>
      <c r="E40" s="21">
        <v>2023</v>
      </c>
      <c r="F40" s="52" t="s">
        <v>63</v>
      </c>
      <c r="Q40" s="52" t="s">
        <v>49</v>
      </c>
      <c r="R40" s="21" t="s">
        <v>1</v>
      </c>
      <c r="S40" s="21">
        <v>2022</v>
      </c>
      <c r="T40" s="21">
        <v>2023</v>
      </c>
      <c r="U40" s="52" t="s">
        <v>63</v>
      </c>
      <c r="AF40" s="52" t="s">
        <v>49</v>
      </c>
      <c r="AG40" s="21" t="s">
        <v>1</v>
      </c>
      <c r="AH40" s="21">
        <v>2022</v>
      </c>
      <c r="AI40" s="21">
        <v>2023</v>
      </c>
      <c r="AJ40" s="52" t="s">
        <v>63</v>
      </c>
    </row>
    <row r="41" spans="1:36" x14ac:dyDescent="0.25">
      <c r="B41" s="52"/>
      <c r="C41" s="21" t="s">
        <v>2</v>
      </c>
      <c r="D41" s="21" t="s">
        <v>39</v>
      </c>
      <c r="E41" s="21" t="s">
        <v>38</v>
      </c>
      <c r="F41" s="52"/>
      <c r="Q41" s="52"/>
      <c r="R41" s="21" t="s">
        <v>2</v>
      </c>
      <c r="S41" s="21" t="s">
        <v>39</v>
      </c>
      <c r="T41" s="21" t="s">
        <v>38</v>
      </c>
      <c r="U41" s="52"/>
      <c r="AF41" s="52"/>
      <c r="AG41" s="21" t="s">
        <v>2</v>
      </c>
      <c r="AH41" s="21" t="s">
        <v>39</v>
      </c>
      <c r="AI41" s="21" t="s">
        <v>38</v>
      </c>
      <c r="AJ41" s="52"/>
    </row>
    <row r="42" spans="1:36" x14ac:dyDescent="0.25">
      <c r="B42" s="3" t="s">
        <v>3</v>
      </c>
      <c r="C42" s="53" t="s">
        <v>66</v>
      </c>
      <c r="D42" s="2">
        <v>153.80000000000001</v>
      </c>
      <c r="E42" s="2">
        <v>173.2</v>
      </c>
      <c r="F42" s="1">
        <f>(E42-D42)/D42*100</f>
        <v>12.613784135240557</v>
      </c>
      <c r="Q42" s="3" t="s">
        <v>3</v>
      </c>
      <c r="R42" s="53" t="s">
        <v>66</v>
      </c>
      <c r="S42" s="2">
        <v>157.5</v>
      </c>
      <c r="T42" s="2">
        <v>174.7</v>
      </c>
      <c r="U42" s="1">
        <f>(T42-S42)/S42*100</f>
        <v>10.920634920634914</v>
      </c>
      <c r="AF42" s="3" t="s">
        <v>3</v>
      </c>
      <c r="AG42" s="53" t="s">
        <v>66</v>
      </c>
      <c r="AH42" s="2">
        <v>155</v>
      </c>
      <c r="AI42" s="2">
        <v>173.7</v>
      </c>
      <c r="AJ42" s="1">
        <f>(AI42-AH42)/AH42*100</f>
        <v>12.064516129032251</v>
      </c>
    </row>
    <row r="43" spans="1:36" x14ac:dyDescent="0.25">
      <c r="B43" s="3" t="s">
        <v>4</v>
      </c>
      <c r="C43" s="53"/>
      <c r="D43" s="2">
        <v>217.2</v>
      </c>
      <c r="E43" s="2">
        <v>211.5</v>
      </c>
      <c r="F43" s="1">
        <f t="shared" ref="F43:F55" si="6">(E43-D43)/D43*100</f>
        <v>-2.6243093922651886</v>
      </c>
      <c r="Q43" s="3" t="s">
        <v>4</v>
      </c>
      <c r="R43" s="53"/>
      <c r="S43" s="2">
        <v>223.4</v>
      </c>
      <c r="T43" s="2">
        <v>219.4</v>
      </c>
      <c r="U43" s="1">
        <f t="shared" ref="U43:U55" si="7">(T43-S43)/S43*100</f>
        <v>-1.7905102954341987</v>
      </c>
      <c r="AF43" s="3" t="s">
        <v>4</v>
      </c>
      <c r="AG43" s="53"/>
      <c r="AH43" s="2">
        <v>219.4</v>
      </c>
      <c r="AI43" s="2">
        <v>214.3</v>
      </c>
      <c r="AJ43" s="1">
        <f t="shared" ref="AJ43:AJ55" si="8">(AI43-AH43)/AH43*100</f>
        <v>-2.3245214220601613</v>
      </c>
    </row>
    <row r="44" spans="1:36" x14ac:dyDescent="0.25">
      <c r="B44" s="3" t="s">
        <v>5</v>
      </c>
      <c r="C44" s="53"/>
      <c r="D44" s="2">
        <v>169.6</v>
      </c>
      <c r="E44" s="2">
        <v>171</v>
      </c>
      <c r="F44" s="1">
        <f t="shared" si="6"/>
        <v>0.82547169811321097</v>
      </c>
      <c r="Q44" s="3" t="s">
        <v>5</v>
      </c>
      <c r="R44" s="53"/>
      <c r="S44" s="2">
        <v>172.8</v>
      </c>
      <c r="T44" s="2">
        <v>176.7</v>
      </c>
      <c r="U44" s="1">
        <f t="shared" si="7"/>
        <v>2.2569444444444313</v>
      </c>
      <c r="AF44" s="3" t="s">
        <v>5</v>
      </c>
      <c r="AG44" s="53"/>
      <c r="AH44" s="2">
        <v>170.8</v>
      </c>
      <c r="AI44" s="2">
        <v>173.2</v>
      </c>
      <c r="AJ44" s="1">
        <f t="shared" si="8"/>
        <v>1.4051522248243427</v>
      </c>
    </row>
    <row r="45" spans="1:36" x14ac:dyDescent="0.25">
      <c r="B45" s="3" t="s">
        <v>6</v>
      </c>
      <c r="C45" s="53"/>
      <c r="D45" s="2">
        <v>165.4</v>
      </c>
      <c r="E45" s="2">
        <v>179.6</v>
      </c>
      <c r="F45" s="1">
        <f t="shared" si="6"/>
        <v>8.5852478839177682</v>
      </c>
      <c r="Q45" s="3" t="s">
        <v>6</v>
      </c>
      <c r="R45" s="53"/>
      <c r="S45" s="2">
        <v>166.4</v>
      </c>
      <c r="T45" s="2">
        <v>179.4</v>
      </c>
      <c r="U45" s="1">
        <f t="shared" si="7"/>
        <v>7.8125</v>
      </c>
      <c r="AF45" s="3" t="s">
        <v>6</v>
      </c>
      <c r="AG45" s="53"/>
      <c r="AH45" s="2">
        <v>165.8</v>
      </c>
      <c r="AI45" s="2">
        <v>179.5</v>
      </c>
      <c r="AJ45" s="1">
        <f t="shared" si="8"/>
        <v>8.2629674306393177</v>
      </c>
    </row>
    <row r="46" spans="1:36" x14ac:dyDescent="0.25">
      <c r="B46" s="3" t="s">
        <v>7</v>
      </c>
      <c r="C46" s="53"/>
      <c r="D46" s="2">
        <v>208.1</v>
      </c>
      <c r="E46" s="2">
        <v>173.3</v>
      </c>
      <c r="F46" s="1">
        <f t="shared" si="6"/>
        <v>-16.722729456991821</v>
      </c>
      <c r="Q46" s="3" t="s">
        <v>7</v>
      </c>
      <c r="R46" s="53"/>
      <c r="S46" s="2">
        <v>188.6</v>
      </c>
      <c r="T46" s="2">
        <v>164.4</v>
      </c>
      <c r="U46" s="1">
        <f t="shared" si="7"/>
        <v>-12.831389183457045</v>
      </c>
      <c r="AF46" s="3" t="s">
        <v>7</v>
      </c>
      <c r="AG46" s="53"/>
      <c r="AH46" s="2">
        <v>200.9</v>
      </c>
      <c r="AI46" s="2">
        <v>170</v>
      </c>
      <c r="AJ46" s="1">
        <f t="shared" si="8"/>
        <v>-15.380786460925835</v>
      </c>
    </row>
    <row r="47" spans="1:36" x14ac:dyDescent="0.25">
      <c r="B47" s="3" t="s">
        <v>8</v>
      </c>
      <c r="C47" s="53"/>
      <c r="D47" s="2">
        <v>165.8</v>
      </c>
      <c r="E47" s="2">
        <v>169</v>
      </c>
      <c r="F47" s="1">
        <f t="shared" si="6"/>
        <v>1.9300361881785213</v>
      </c>
      <c r="Q47" s="3" t="s">
        <v>8</v>
      </c>
      <c r="R47" s="53"/>
      <c r="S47" s="2">
        <v>174.1</v>
      </c>
      <c r="T47" s="2">
        <v>175.8</v>
      </c>
      <c r="U47" s="1">
        <f t="shared" si="7"/>
        <v>0.97645031591040621</v>
      </c>
      <c r="AF47" s="3" t="s">
        <v>8</v>
      </c>
      <c r="AG47" s="53"/>
      <c r="AH47" s="2">
        <v>169.7</v>
      </c>
      <c r="AI47" s="2">
        <v>172.2</v>
      </c>
      <c r="AJ47" s="1">
        <f t="shared" si="8"/>
        <v>1.4731879787860933</v>
      </c>
    </row>
    <row r="48" spans="1:36" x14ac:dyDescent="0.25">
      <c r="B48" s="3" t="s">
        <v>9</v>
      </c>
      <c r="C48" s="53"/>
      <c r="D48" s="2">
        <v>167.3</v>
      </c>
      <c r="E48" s="2">
        <v>148.69999999999999</v>
      </c>
      <c r="F48" s="1">
        <f t="shared" si="6"/>
        <v>-11.117752540346695</v>
      </c>
      <c r="Q48" s="3" t="s">
        <v>9</v>
      </c>
      <c r="R48" s="53"/>
      <c r="S48" s="2">
        <v>211.5</v>
      </c>
      <c r="T48" s="2">
        <v>185</v>
      </c>
      <c r="U48" s="1">
        <f t="shared" si="7"/>
        <v>-12.529550827423167</v>
      </c>
      <c r="AF48" s="3" t="s">
        <v>9</v>
      </c>
      <c r="AG48" s="53"/>
      <c r="AH48" s="2">
        <v>182.3</v>
      </c>
      <c r="AI48" s="2">
        <v>161</v>
      </c>
      <c r="AJ48" s="1">
        <f t="shared" si="8"/>
        <v>-11.684037301151953</v>
      </c>
    </row>
    <row r="49" spans="2:36" x14ac:dyDescent="0.25">
      <c r="B49" s="3" t="s">
        <v>10</v>
      </c>
      <c r="C49" s="53"/>
      <c r="D49" s="2">
        <v>164.6</v>
      </c>
      <c r="E49" s="2">
        <v>174.9</v>
      </c>
      <c r="F49" s="1">
        <f t="shared" si="6"/>
        <v>6.2575941676792297</v>
      </c>
      <c r="Q49" s="3" t="s">
        <v>10</v>
      </c>
      <c r="R49" s="53"/>
      <c r="S49" s="2">
        <v>163.6</v>
      </c>
      <c r="T49" s="2">
        <v>176.9</v>
      </c>
      <c r="U49" s="1">
        <f t="shared" si="7"/>
        <v>8.1295843520782469</v>
      </c>
      <c r="AF49" s="3" t="s">
        <v>10</v>
      </c>
      <c r="AG49" s="53"/>
      <c r="AH49" s="2">
        <v>164.3</v>
      </c>
      <c r="AI49" s="2">
        <v>175.6</v>
      </c>
      <c r="AJ49" s="1">
        <f t="shared" si="8"/>
        <v>6.8776628119293877</v>
      </c>
    </row>
    <row r="50" spans="2:36" x14ac:dyDescent="0.25">
      <c r="B50" s="3" t="s">
        <v>11</v>
      </c>
      <c r="C50" s="53"/>
      <c r="D50" s="2">
        <v>119.1</v>
      </c>
      <c r="E50" s="2">
        <v>121.9</v>
      </c>
      <c r="F50" s="1">
        <f t="shared" si="6"/>
        <v>2.3509655751469452</v>
      </c>
      <c r="Q50" s="3" t="s">
        <v>11</v>
      </c>
      <c r="R50" s="53"/>
      <c r="S50" s="2">
        <v>121.4</v>
      </c>
      <c r="T50" s="2">
        <v>124.2</v>
      </c>
      <c r="U50" s="1">
        <f t="shared" si="7"/>
        <v>2.3064250411861593</v>
      </c>
      <c r="AF50" s="3" t="s">
        <v>11</v>
      </c>
      <c r="AG50" s="53"/>
      <c r="AH50" s="2">
        <v>119.9</v>
      </c>
      <c r="AI50" s="2">
        <v>122.7</v>
      </c>
      <c r="AJ50" s="1">
        <f t="shared" si="8"/>
        <v>2.3352793994995804</v>
      </c>
    </row>
    <row r="51" spans="2:36" x14ac:dyDescent="0.25">
      <c r="B51" s="3" t="s">
        <v>12</v>
      </c>
      <c r="C51" s="53"/>
      <c r="D51" s="2">
        <v>188.9</v>
      </c>
      <c r="E51" s="2">
        <v>221</v>
      </c>
      <c r="F51" s="25">
        <f>(E51-D51)/D51*100</f>
        <v>16.993118051879296</v>
      </c>
      <c r="Q51" s="3" t="s">
        <v>12</v>
      </c>
      <c r="R51" s="53"/>
      <c r="S51" s="2">
        <v>183.5</v>
      </c>
      <c r="T51" s="2">
        <v>211.9</v>
      </c>
      <c r="U51" s="25">
        <f t="shared" si="7"/>
        <v>15.476839237057224</v>
      </c>
      <c r="AF51" s="3" t="s">
        <v>12</v>
      </c>
      <c r="AG51" s="53"/>
      <c r="AH51" s="2">
        <v>187.1</v>
      </c>
      <c r="AI51" s="2">
        <v>218</v>
      </c>
      <c r="AJ51" s="25">
        <f t="shared" si="8"/>
        <v>16.515232495991452</v>
      </c>
    </row>
    <row r="52" spans="2:36" x14ac:dyDescent="0.25">
      <c r="B52" s="3" t="s">
        <v>13</v>
      </c>
      <c r="C52" s="53"/>
      <c r="D52" s="2">
        <v>174.2</v>
      </c>
      <c r="E52" s="2">
        <v>178.7</v>
      </c>
      <c r="F52" s="1">
        <f t="shared" si="6"/>
        <v>2.5832376578645238</v>
      </c>
      <c r="Q52" s="3" t="s">
        <v>13</v>
      </c>
      <c r="R52" s="53"/>
      <c r="S52" s="2">
        <v>159.1</v>
      </c>
      <c r="T52" s="2">
        <v>165.9</v>
      </c>
      <c r="U52" s="1">
        <f t="shared" si="7"/>
        <v>4.2740414833438161</v>
      </c>
      <c r="AF52" s="3" t="s">
        <v>13</v>
      </c>
      <c r="AG52" s="53"/>
      <c r="AH52" s="2">
        <v>167.9</v>
      </c>
      <c r="AI52" s="2">
        <v>173.4</v>
      </c>
      <c r="AJ52" s="1">
        <f t="shared" si="8"/>
        <v>3.2757593805836809</v>
      </c>
    </row>
    <row r="53" spans="2:36" x14ac:dyDescent="0.25">
      <c r="B53" s="3" t="s">
        <v>14</v>
      </c>
      <c r="C53" s="53"/>
      <c r="D53" s="2">
        <v>181.9</v>
      </c>
      <c r="E53" s="2">
        <v>191.1</v>
      </c>
      <c r="F53" s="1">
        <f t="shared" si="6"/>
        <v>5.0577240241891088</v>
      </c>
      <c r="Q53" s="3" t="s">
        <v>14</v>
      </c>
      <c r="R53" s="53"/>
      <c r="S53" s="2">
        <v>186.3</v>
      </c>
      <c r="T53" s="2">
        <v>197.7</v>
      </c>
      <c r="U53" s="1">
        <f t="shared" si="7"/>
        <v>6.1191626409017585</v>
      </c>
      <c r="AF53" s="3" t="s">
        <v>14</v>
      </c>
      <c r="AG53" s="53"/>
      <c r="AH53" s="2">
        <v>183.9</v>
      </c>
      <c r="AI53" s="2">
        <v>194.2</v>
      </c>
      <c r="AJ53" s="1">
        <f t="shared" si="8"/>
        <v>5.6008700380641558</v>
      </c>
    </row>
    <row r="54" spans="2:36" x14ac:dyDescent="0.25">
      <c r="B54" s="3" t="s">
        <v>15</v>
      </c>
      <c r="C54" s="53"/>
      <c r="D54" s="2">
        <v>172.4</v>
      </c>
      <c r="E54" s="2">
        <v>176.8</v>
      </c>
      <c r="F54" s="1">
        <f t="shared" si="6"/>
        <v>2.5522041763341101</v>
      </c>
      <c r="Q54" s="3" t="s">
        <v>15</v>
      </c>
      <c r="R54" s="53"/>
      <c r="S54" s="2">
        <v>179.3</v>
      </c>
      <c r="T54" s="2">
        <v>183.1</v>
      </c>
      <c r="U54" s="1">
        <f t="shared" si="7"/>
        <v>2.1193530395984284</v>
      </c>
      <c r="AF54" s="3" t="s">
        <v>15</v>
      </c>
      <c r="AG54" s="53"/>
      <c r="AH54" s="2">
        <v>174.9</v>
      </c>
      <c r="AI54" s="2">
        <v>179.1</v>
      </c>
      <c r="AJ54" s="1">
        <f t="shared" si="8"/>
        <v>2.4013722126929609</v>
      </c>
    </row>
    <row r="55" spans="2:36" x14ac:dyDescent="0.25">
      <c r="B55" s="3" t="s">
        <v>16</v>
      </c>
      <c r="C55" s="53"/>
      <c r="D55" s="2">
        <v>192.9</v>
      </c>
      <c r="E55" s="2">
        <v>199.9</v>
      </c>
      <c r="F55" s="1">
        <f t="shared" si="6"/>
        <v>3.6288232244686367</v>
      </c>
      <c r="Q55" s="3" t="s">
        <v>16</v>
      </c>
      <c r="R55" s="53"/>
      <c r="S55" s="2">
        <v>198.3</v>
      </c>
      <c r="T55" s="2">
        <v>204.2</v>
      </c>
      <c r="U55" s="1">
        <f t="shared" si="7"/>
        <v>2.9752899646999382</v>
      </c>
      <c r="AF55" s="3" t="s">
        <v>16</v>
      </c>
      <c r="AG55" s="53"/>
      <c r="AH55" s="2">
        <v>194.3</v>
      </c>
      <c r="AI55" s="2">
        <v>201</v>
      </c>
      <c r="AJ55" s="1">
        <f t="shared" si="8"/>
        <v>3.4482758620689591</v>
      </c>
    </row>
    <row r="57" spans="2:36" x14ac:dyDescent="0.25">
      <c r="B57" s="51" t="s">
        <v>71</v>
      </c>
      <c r="C57" s="51"/>
      <c r="D57" s="51"/>
      <c r="E57" s="51"/>
      <c r="F57" s="51"/>
      <c r="Q57" s="51" t="s">
        <v>71</v>
      </c>
      <c r="R57" s="51"/>
      <c r="S57" s="51"/>
      <c r="T57" s="51"/>
      <c r="U57" s="51"/>
      <c r="AF57" s="51" t="s">
        <v>71</v>
      </c>
      <c r="AG57" s="51"/>
      <c r="AH57" s="51"/>
      <c r="AI57" s="51"/>
      <c r="AJ57" s="51"/>
    </row>
    <row r="58" spans="2:36" x14ac:dyDescent="0.25">
      <c r="B58" s="51"/>
      <c r="C58" s="51"/>
      <c r="D58" s="51"/>
      <c r="E58" s="51"/>
      <c r="F58" s="51"/>
      <c r="Q58" s="51"/>
      <c r="R58" s="51"/>
      <c r="S58" s="51"/>
      <c r="T58" s="51"/>
      <c r="U58" s="51"/>
      <c r="AF58" s="51"/>
      <c r="AG58" s="51"/>
      <c r="AH58" s="51"/>
      <c r="AI58" s="51"/>
      <c r="AJ58" s="51"/>
    </row>
    <row r="59" spans="2:36" x14ac:dyDescent="0.25">
      <c r="B59" s="38"/>
      <c r="C59" s="38"/>
      <c r="D59" s="38"/>
      <c r="E59" s="38"/>
      <c r="F59" s="38"/>
      <c r="Q59" s="38"/>
      <c r="R59" s="38"/>
      <c r="S59" s="38"/>
      <c r="T59" s="38"/>
      <c r="U59" s="38"/>
      <c r="AF59" s="38"/>
      <c r="AG59" s="38"/>
      <c r="AH59" s="38"/>
      <c r="AI59" s="38"/>
      <c r="AJ59" s="38"/>
    </row>
    <row r="60" spans="2:36" x14ac:dyDescent="0.25">
      <c r="B60" s="38"/>
      <c r="C60" s="38"/>
      <c r="D60" s="38"/>
      <c r="E60" s="38"/>
      <c r="F60" s="38"/>
      <c r="Q60" s="38"/>
      <c r="R60" s="38"/>
      <c r="S60" s="38"/>
      <c r="T60" s="38"/>
      <c r="U60" s="38"/>
      <c r="AF60" s="38"/>
      <c r="AG60" s="38"/>
      <c r="AH60" s="38"/>
      <c r="AI60" s="38"/>
      <c r="AJ60" s="38"/>
    </row>
    <row r="61" spans="2:36" x14ac:dyDescent="0.25">
      <c r="B61" s="38"/>
      <c r="C61" s="38"/>
      <c r="D61" s="38"/>
      <c r="E61" s="38"/>
      <c r="F61" s="38"/>
      <c r="Q61" s="38"/>
      <c r="R61" s="38"/>
      <c r="S61" s="38"/>
      <c r="T61" s="38"/>
      <c r="U61" s="38"/>
      <c r="AF61" s="38"/>
      <c r="AG61" s="38"/>
      <c r="AH61" s="38"/>
      <c r="AI61" s="38"/>
      <c r="AJ61" s="38"/>
    </row>
    <row r="62" spans="2:36" x14ac:dyDescent="0.25">
      <c r="B62" s="38"/>
      <c r="C62" s="38"/>
      <c r="D62" s="38"/>
      <c r="E62" s="38"/>
      <c r="F62" s="38"/>
      <c r="Q62" s="38"/>
      <c r="R62" s="38"/>
      <c r="S62" s="38"/>
      <c r="T62" s="38"/>
      <c r="U62" s="38"/>
      <c r="AF62" s="38"/>
      <c r="AG62" s="38"/>
      <c r="AH62" s="38"/>
      <c r="AI62" s="38"/>
      <c r="AJ62" s="38"/>
    </row>
    <row r="63" spans="2:36" x14ac:dyDescent="0.25">
      <c r="B63" s="38"/>
      <c r="C63" s="38"/>
      <c r="D63" s="38"/>
      <c r="E63" s="38"/>
      <c r="F63" s="38"/>
      <c r="Q63" s="38"/>
      <c r="R63" s="38"/>
      <c r="S63" s="38"/>
      <c r="T63" s="38"/>
      <c r="U63" s="38"/>
      <c r="AF63" s="38"/>
      <c r="AG63" s="38"/>
      <c r="AH63" s="38"/>
      <c r="AI63" s="38"/>
      <c r="AJ63" s="38"/>
    </row>
    <row r="64" spans="2:36" x14ac:dyDescent="0.25">
      <c r="B64" s="38"/>
      <c r="C64" s="38"/>
      <c r="D64" s="38"/>
      <c r="E64" s="38"/>
      <c r="F64" s="38"/>
      <c r="Q64" s="38"/>
      <c r="R64" s="38"/>
      <c r="S64" s="38"/>
      <c r="T64" s="38"/>
      <c r="U64" s="38"/>
      <c r="AF64" s="38"/>
      <c r="AG64" s="38"/>
      <c r="AH64" s="38"/>
      <c r="AI64" s="38"/>
      <c r="AJ64" s="38"/>
    </row>
    <row r="65" spans="2:44" x14ac:dyDescent="0.25">
      <c r="B65" s="38"/>
      <c r="C65" s="38"/>
      <c r="D65" s="38"/>
      <c r="E65" s="38"/>
      <c r="F65" s="38"/>
      <c r="Q65" s="38"/>
      <c r="R65" s="38"/>
      <c r="S65" s="38"/>
      <c r="T65" s="38"/>
      <c r="U65" s="38"/>
      <c r="AF65" s="38"/>
      <c r="AG65" s="38"/>
      <c r="AH65" s="38"/>
      <c r="AI65" s="38"/>
      <c r="AJ65" s="38"/>
    </row>
    <row r="68" spans="2:44" x14ac:dyDescent="0.25">
      <c r="B68" s="21" t="s">
        <v>1</v>
      </c>
      <c r="C68" s="21">
        <v>2022</v>
      </c>
      <c r="D68" s="21">
        <v>2022</v>
      </c>
      <c r="E68" s="21">
        <v>2022</v>
      </c>
      <c r="F68" s="21">
        <v>2022</v>
      </c>
      <c r="G68" s="21">
        <v>2022</v>
      </c>
      <c r="H68" s="21">
        <v>2022</v>
      </c>
      <c r="I68" s="21">
        <v>2022</v>
      </c>
      <c r="J68" s="21">
        <v>2023</v>
      </c>
      <c r="K68" s="21">
        <v>2023</v>
      </c>
      <c r="L68" s="21">
        <v>2023</v>
      </c>
      <c r="M68" s="21">
        <v>2023</v>
      </c>
      <c r="N68" s="21">
        <v>2023</v>
      </c>
      <c r="Q68" s="21" t="s">
        <v>1</v>
      </c>
      <c r="R68" s="21">
        <v>2022</v>
      </c>
      <c r="S68" s="21">
        <v>2022</v>
      </c>
      <c r="T68" s="21">
        <v>2022</v>
      </c>
      <c r="U68" s="21">
        <v>2022</v>
      </c>
      <c r="V68" s="21">
        <v>2022</v>
      </c>
      <c r="W68" s="21">
        <v>2022</v>
      </c>
      <c r="X68" s="21">
        <v>2022</v>
      </c>
      <c r="Y68" s="21">
        <v>2023</v>
      </c>
      <c r="Z68" s="21">
        <v>2023</v>
      </c>
      <c r="AA68" s="21">
        <v>2023</v>
      </c>
      <c r="AB68" s="21">
        <v>2023</v>
      </c>
      <c r="AC68" s="21">
        <v>2023</v>
      </c>
      <c r="AF68" s="21" t="s">
        <v>1</v>
      </c>
      <c r="AG68" s="21">
        <v>2022</v>
      </c>
      <c r="AH68" s="21">
        <v>2022</v>
      </c>
      <c r="AI68" s="21">
        <v>2022</v>
      </c>
      <c r="AJ68" s="21">
        <v>2022</v>
      </c>
      <c r="AK68" s="21">
        <v>2022</v>
      </c>
      <c r="AL68" s="21">
        <v>2022</v>
      </c>
      <c r="AM68" s="21">
        <v>2022</v>
      </c>
      <c r="AN68" s="21">
        <v>2023</v>
      </c>
      <c r="AO68" s="21">
        <v>2023</v>
      </c>
      <c r="AP68" s="21">
        <v>2023</v>
      </c>
      <c r="AQ68" s="21">
        <v>2023</v>
      </c>
      <c r="AR68" s="21">
        <v>2023</v>
      </c>
    </row>
    <row r="69" spans="2:44" x14ac:dyDescent="0.25">
      <c r="B69" s="21" t="s">
        <v>2</v>
      </c>
      <c r="C69" s="21" t="s">
        <v>39</v>
      </c>
      <c r="D69" s="21" t="s">
        <v>40</v>
      </c>
      <c r="E69" s="21" t="s">
        <v>41</v>
      </c>
      <c r="F69" s="21" t="s">
        <v>42</v>
      </c>
      <c r="G69" s="21" t="s">
        <v>43</v>
      </c>
      <c r="H69" s="21" t="s">
        <v>45</v>
      </c>
      <c r="I69" s="21" t="s">
        <v>46</v>
      </c>
      <c r="J69" s="21" t="s">
        <v>31</v>
      </c>
      <c r="K69" s="21" t="s">
        <v>35</v>
      </c>
      <c r="L69" s="21" t="s">
        <v>36</v>
      </c>
      <c r="M69" s="21" t="s">
        <v>37</v>
      </c>
      <c r="N69" s="21" t="s">
        <v>38</v>
      </c>
      <c r="Q69" s="21" t="s">
        <v>2</v>
      </c>
      <c r="R69" s="21" t="s">
        <v>39</v>
      </c>
      <c r="S69" s="21" t="s">
        <v>40</v>
      </c>
      <c r="T69" s="21" t="s">
        <v>41</v>
      </c>
      <c r="U69" s="21" t="s">
        <v>42</v>
      </c>
      <c r="V69" s="21" t="s">
        <v>43</v>
      </c>
      <c r="W69" s="21" t="s">
        <v>45</v>
      </c>
      <c r="X69" s="21" t="s">
        <v>46</v>
      </c>
      <c r="Y69" s="21" t="s">
        <v>31</v>
      </c>
      <c r="Z69" s="21" t="s">
        <v>35</v>
      </c>
      <c r="AA69" s="21" t="s">
        <v>36</v>
      </c>
      <c r="AB69" s="21" t="s">
        <v>37</v>
      </c>
      <c r="AC69" s="21" t="s">
        <v>38</v>
      </c>
      <c r="AF69" s="21" t="s">
        <v>2</v>
      </c>
      <c r="AG69" s="21" t="s">
        <v>39</v>
      </c>
      <c r="AH69" s="21" t="s">
        <v>40</v>
      </c>
      <c r="AI69" s="21" t="s">
        <v>41</v>
      </c>
      <c r="AJ69" s="21" t="s">
        <v>42</v>
      </c>
      <c r="AK69" s="21" t="s">
        <v>43</v>
      </c>
      <c r="AL69" s="21" t="s">
        <v>45</v>
      </c>
      <c r="AM69" s="21" t="s">
        <v>46</v>
      </c>
      <c r="AN69" s="21" t="s">
        <v>31</v>
      </c>
      <c r="AO69" s="21" t="s">
        <v>35</v>
      </c>
      <c r="AP69" s="21" t="s">
        <v>36</v>
      </c>
      <c r="AQ69" s="21" t="s">
        <v>37</v>
      </c>
      <c r="AR69" s="21" t="s">
        <v>38</v>
      </c>
    </row>
    <row r="70" spans="2:44" x14ac:dyDescent="0.25">
      <c r="B70" s="21" t="s">
        <v>68</v>
      </c>
      <c r="C70" s="2"/>
      <c r="D70" s="35">
        <v>0.18433557266916045</v>
      </c>
      <c r="E70" s="35">
        <v>0.15537473933841958</v>
      </c>
      <c r="F70" s="35">
        <v>0.5225556235966784</v>
      </c>
      <c r="G70" s="36">
        <v>0.69447264752466831</v>
      </c>
      <c r="H70" s="35">
        <v>0.15326288618212983</v>
      </c>
      <c r="I70" s="35">
        <v>-0.41076030927834323</v>
      </c>
      <c r="J70" s="35">
        <v>0.28710068742419587</v>
      </c>
      <c r="K70" s="36">
        <v>-0.64916737228339028</v>
      </c>
      <c r="L70" s="35">
        <v>8.1168831168941906E-3</v>
      </c>
      <c r="M70" s="35">
        <v>0.38552065579090755</v>
      </c>
      <c r="N70" s="35">
        <v>0.6831871285928367</v>
      </c>
      <c r="Q70" s="21" t="s">
        <v>68</v>
      </c>
      <c r="R70" s="2"/>
      <c r="S70" s="35">
        <v>0.18433557266916045</v>
      </c>
      <c r="T70" s="35">
        <v>0.15537473933841958</v>
      </c>
      <c r="U70" s="35">
        <v>0.5225556235966784</v>
      </c>
      <c r="V70" s="36">
        <v>0.69447264752466831</v>
      </c>
      <c r="W70" s="35">
        <v>0.15326288618212983</v>
      </c>
      <c r="X70" s="35">
        <v>-0.41076030927834323</v>
      </c>
      <c r="Y70" s="35">
        <v>0.28710068742419587</v>
      </c>
      <c r="Z70" s="36">
        <v>-0.64916737228339028</v>
      </c>
      <c r="AA70" s="35">
        <v>8.1168831168941906E-3</v>
      </c>
      <c r="AB70" s="35">
        <v>0.38552065579090755</v>
      </c>
      <c r="AC70" s="35">
        <v>0.6831871285928367</v>
      </c>
      <c r="AF70" s="21" t="s">
        <v>68</v>
      </c>
      <c r="AG70" s="3"/>
      <c r="AH70" s="35">
        <v>0.19135249572509638</v>
      </c>
      <c r="AI70" s="35">
        <v>0.13409728148239189</v>
      </c>
      <c r="AJ70" s="35">
        <v>0.51132213294375084</v>
      </c>
      <c r="AK70" s="35">
        <v>0.67829457364341816</v>
      </c>
      <c r="AL70" s="35">
        <v>4.0102662816774558E-3</v>
      </c>
      <c r="AM70" s="36">
        <v>-0.52131371055058739</v>
      </c>
      <c r="AN70" s="35">
        <v>0.41117426532830909</v>
      </c>
      <c r="AO70" s="35">
        <v>-0.49379742261831983</v>
      </c>
      <c r="AP70" s="35">
        <v>4.0345356249458994E-3</v>
      </c>
      <c r="AQ70" s="35">
        <v>0.46395287852505168</v>
      </c>
      <c r="AR70" s="37">
        <v>0.71078628222631979</v>
      </c>
    </row>
  </sheetData>
  <mergeCells count="24">
    <mergeCell ref="AF57:AJ58"/>
    <mergeCell ref="U40:U41"/>
    <mergeCell ref="Q38:U39"/>
    <mergeCell ref="F40:F41"/>
    <mergeCell ref="B38:F39"/>
    <mergeCell ref="B57:F58"/>
    <mergeCell ref="Q57:U58"/>
    <mergeCell ref="Q40:Q41"/>
    <mergeCell ref="R42:R55"/>
    <mergeCell ref="AF40:AF41"/>
    <mergeCell ref="AG42:AG55"/>
    <mergeCell ref="AJ40:AJ41"/>
    <mergeCell ref="AF38:AJ39"/>
    <mergeCell ref="B40:B41"/>
    <mergeCell ref="C42:C55"/>
    <mergeCell ref="B1:O2"/>
    <mergeCell ref="AF3:AF4"/>
    <mergeCell ref="AG5:AG18"/>
    <mergeCell ref="Q1:AD2"/>
    <mergeCell ref="AF1:AS2"/>
    <mergeCell ref="C5:C18"/>
    <mergeCell ref="B3:B4"/>
    <mergeCell ref="Q3:Q4"/>
    <mergeCell ref="R5:R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A467A-7F6F-4ECF-9DA9-F21CF65F413D}">
  <dimension ref="A1:AF65"/>
  <sheetViews>
    <sheetView topLeftCell="Q1" zoomScale="87" workbookViewId="0">
      <selection activeCell="AC22" sqref="AC22"/>
    </sheetView>
  </sheetViews>
  <sheetFormatPr defaultRowHeight="15" x14ac:dyDescent="0.25"/>
  <cols>
    <col min="1" max="1" width="33.28515625" bestFit="1" customWidth="1"/>
    <col min="2" max="2" width="9.7109375" bestFit="1" customWidth="1"/>
    <col min="3" max="3" width="10" bestFit="1" customWidth="1"/>
    <col min="5" max="5" width="10" bestFit="1" customWidth="1"/>
    <col min="7" max="7" width="11.140625" bestFit="1" customWidth="1"/>
    <col min="9" max="9" width="10" bestFit="1" customWidth="1"/>
    <col min="12" max="12" width="33.5703125" bestFit="1" customWidth="1"/>
    <col min="14" max="14" width="12.7109375" customWidth="1"/>
    <col min="23" max="23" width="33.5703125" bestFit="1" customWidth="1"/>
  </cols>
  <sheetData>
    <row r="1" spans="1:32" x14ac:dyDescent="0.25">
      <c r="A1" s="50" t="s">
        <v>77</v>
      </c>
      <c r="B1" s="50"/>
      <c r="C1" s="50"/>
      <c r="D1" s="50"/>
      <c r="E1" s="50"/>
      <c r="F1" s="50"/>
      <c r="G1" s="50"/>
      <c r="H1" s="50"/>
      <c r="I1" s="50"/>
      <c r="J1" s="50"/>
      <c r="L1" s="50" t="s">
        <v>30</v>
      </c>
      <c r="M1" s="50"/>
      <c r="N1" s="50"/>
      <c r="O1" s="50"/>
      <c r="P1" s="50"/>
      <c r="Q1" s="50"/>
      <c r="R1" s="50"/>
      <c r="S1" s="50"/>
      <c r="T1" s="50"/>
      <c r="U1" s="50"/>
      <c r="W1" s="50" t="s">
        <v>33</v>
      </c>
      <c r="X1" s="50"/>
      <c r="Y1" s="50"/>
      <c r="Z1" s="50"/>
      <c r="AA1" s="50"/>
      <c r="AB1" s="50"/>
      <c r="AC1" s="50"/>
      <c r="AD1" s="50"/>
      <c r="AE1" s="50"/>
      <c r="AF1" s="50"/>
    </row>
    <row r="2" spans="1:32" x14ac:dyDescent="0.25">
      <c r="A2" s="50"/>
      <c r="B2" s="50"/>
      <c r="C2" s="50"/>
      <c r="D2" s="50"/>
      <c r="E2" s="50"/>
      <c r="F2" s="50"/>
      <c r="G2" s="50"/>
      <c r="H2" s="50"/>
      <c r="I2" s="50"/>
      <c r="J2" s="50"/>
      <c r="L2" s="50"/>
      <c r="M2" s="50"/>
      <c r="N2" s="50"/>
      <c r="O2" s="50"/>
      <c r="P2" s="50"/>
      <c r="Q2" s="50"/>
      <c r="R2" s="50"/>
      <c r="S2" s="50"/>
      <c r="T2" s="50"/>
      <c r="U2" s="50"/>
      <c r="W2" s="50"/>
      <c r="X2" s="50"/>
      <c r="Y2" s="50"/>
      <c r="Z2" s="50"/>
      <c r="AA2" s="50"/>
      <c r="AB2" s="50"/>
      <c r="AC2" s="50"/>
      <c r="AD2" s="50"/>
      <c r="AE2" s="50"/>
      <c r="AF2" s="50"/>
    </row>
    <row r="3" spans="1:32" x14ac:dyDescent="0.25">
      <c r="A3" s="57" t="s">
        <v>72</v>
      </c>
      <c r="B3" s="21" t="s">
        <v>1</v>
      </c>
      <c r="C3" s="54" t="s">
        <v>73</v>
      </c>
      <c r="D3" s="54"/>
      <c r="E3" s="54" t="s">
        <v>74</v>
      </c>
      <c r="F3" s="54"/>
      <c r="G3" s="54" t="s">
        <v>75</v>
      </c>
      <c r="H3" s="54"/>
      <c r="I3" s="54" t="s">
        <v>76</v>
      </c>
      <c r="J3" s="54"/>
      <c r="L3" s="57" t="s">
        <v>72</v>
      </c>
      <c r="M3" s="21" t="s">
        <v>1</v>
      </c>
      <c r="N3" s="54" t="s">
        <v>73</v>
      </c>
      <c r="O3" s="54"/>
      <c r="P3" s="54" t="s">
        <v>74</v>
      </c>
      <c r="Q3" s="54"/>
      <c r="R3" s="54" t="s">
        <v>75</v>
      </c>
      <c r="S3" s="54"/>
      <c r="T3" s="54" t="s">
        <v>76</v>
      </c>
      <c r="U3" s="54"/>
      <c r="W3" s="57" t="s">
        <v>72</v>
      </c>
      <c r="X3" s="21" t="s">
        <v>1</v>
      </c>
      <c r="Y3" s="54" t="s">
        <v>73</v>
      </c>
      <c r="Z3" s="54"/>
      <c r="AA3" s="54" t="s">
        <v>74</v>
      </c>
      <c r="AB3" s="54"/>
      <c r="AC3" s="54" t="s">
        <v>75</v>
      </c>
      <c r="AD3" s="54"/>
      <c r="AE3" s="54" t="s">
        <v>76</v>
      </c>
      <c r="AF3" s="54"/>
    </row>
    <row r="4" spans="1:32" x14ac:dyDescent="0.25">
      <c r="A4" s="58"/>
      <c r="B4" s="21" t="s">
        <v>2</v>
      </c>
      <c r="C4" s="21" t="s">
        <v>36</v>
      </c>
      <c r="D4" s="21" t="s">
        <v>35</v>
      </c>
      <c r="E4" s="21" t="s">
        <v>36</v>
      </c>
      <c r="F4" s="21" t="s">
        <v>35</v>
      </c>
      <c r="G4" s="21" t="s">
        <v>37</v>
      </c>
      <c r="H4" s="21" t="s">
        <v>36</v>
      </c>
      <c r="I4" s="21" t="s">
        <v>37</v>
      </c>
      <c r="J4" s="21" t="s">
        <v>36</v>
      </c>
      <c r="L4" s="58"/>
      <c r="M4" s="21" t="s">
        <v>2</v>
      </c>
      <c r="N4" s="21" t="s">
        <v>36</v>
      </c>
      <c r="O4" s="21" t="s">
        <v>35</v>
      </c>
      <c r="P4" s="21" t="s">
        <v>36</v>
      </c>
      <c r="Q4" s="21" t="s">
        <v>35</v>
      </c>
      <c r="R4" s="21" t="s">
        <v>37</v>
      </c>
      <c r="S4" s="21" t="s">
        <v>36</v>
      </c>
      <c r="T4" s="21" t="s">
        <v>37</v>
      </c>
      <c r="U4" s="21" t="s">
        <v>36</v>
      </c>
      <c r="W4" s="58"/>
      <c r="X4" s="21" t="s">
        <v>2</v>
      </c>
      <c r="Y4" s="21" t="s">
        <v>36</v>
      </c>
      <c r="Z4" s="21" t="s">
        <v>35</v>
      </c>
      <c r="AA4" s="21" t="s">
        <v>36</v>
      </c>
      <c r="AB4" s="21" t="s">
        <v>35</v>
      </c>
      <c r="AC4" s="21" t="s">
        <v>37</v>
      </c>
      <c r="AD4" s="21" t="s">
        <v>36</v>
      </c>
      <c r="AE4" s="21" t="s">
        <v>37</v>
      </c>
      <c r="AF4" s="21" t="s">
        <v>36</v>
      </c>
    </row>
    <row r="5" spans="1:32" x14ac:dyDescent="0.25">
      <c r="A5" s="3" t="s">
        <v>3</v>
      </c>
      <c r="B5" s="55" t="s">
        <v>50</v>
      </c>
      <c r="C5" s="2">
        <v>136.19999999999999</v>
      </c>
      <c r="D5" s="2">
        <v>137.6</v>
      </c>
      <c r="E5" s="2">
        <v>137.80000000000001</v>
      </c>
      <c r="F5" s="2">
        <v>144.80000000000001</v>
      </c>
      <c r="G5" s="2">
        <v>148.69999999999999</v>
      </c>
      <c r="H5" s="2">
        <v>144.1</v>
      </c>
      <c r="I5" s="2">
        <v>144.30000000000001</v>
      </c>
      <c r="J5" s="2">
        <v>151.30000000000001</v>
      </c>
      <c r="L5" s="3" t="s">
        <v>3</v>
      </c>
      <c r="M5" s="55" t="s">
        <v>50</v>
      </c>
      <c r="N5" s="2">
        <v>136.80000000000001</v>
      </c>
      <c r="O5" s="2">
        <v>136.80000000000001</v>
      </c>
      <c r="P5" s="2">
        <v>136.9</v>
      </c>
      <c r="Q5" s="2">
        <v>144.19999999999999</v>
      </c>
      <c r="R5" s="2">
        <v>147.19999999999999</v>
      </c>
      <c r="S5" s="2">
        <v>142.5</v>
      </c>
      <c r="T5" s="2">
        <v>142.69999999999999</v>
      </c>
      <c r="U5" s="2">
        <v>150.19999999999999</v>
      </c>
      <c r="W5" s="3" t="s">
        <v>3</v>
      </c>
      <c r="X5" s="55" t="s">
        <v>50</v>
      </c>
      <c r="Y5" s="2">
        <v>135</v>
      </c>
      <c r="Z5" s="2">
        <v>139.4</v>
      </c>
      <c r="AA5" s="2">
        <v>139.69999999999999</v>
      </c>
      <c r="AB5" s="2">
        <v>146.19999999999999</v>
      </c>
      <c r="AC5" s="2">
        <v>151.80000000000001</v>
      </c>
      <c r="AD5" s="2">
        <v>147.5</v>
      </c>
      <c r="AE5" s="2">
        <v>147.6</v>
      </c>
      <c r="AF5" s="2">
        <v>153.69999999999999</v>
      </c>
    </row>
    <row r="6" spans="1:32" x14ac:dyDescent="0.25">
      <c r="A6" s="3" t="s">
        <v>4</v>
      </c>
      <c r="B6" s="55"/>
      <c r="C6" s="2">
        <v>143.6</v>
      </c>
      <c r="D6" s="2">
        <v>152</v>
      </c>
      <c r="E6" s="2">
        <v>153</v>
      </c>
      <c r="F6" s="2">
        <v>167.5</v>
      </c>
      <c r="G6" s="63">
        <v>111.5</v>
      </c>
      <c r="H6" s="2">
        <v>192.2</v>
      </c>
      <c r="I6" s="2">
        <v>198</v>
      </c>
      <c r="J6" s="2">
        <v>210.7</v>
      </c>
      <c r="L6" s="3" t="s">
        <v>4</v>
      </c>
      <c r="M6" s="55"/>
      <c r="N6" s="2">
        <v>143.80000000000001</v>
      </c>
      <c r="O6" s="2">
        <v>153</v>
      </c>
      <c r="P6" s="2">
        <v>154.1</v>
      </c>
      <c r="Q6" s="2">
        <v>167.5</v>
      </c>
      <c r="R6" s="2">
        <v>114.3</v>
      </c>
      <c r="S6" s="2">
        <v>189.4</v>
      </c>
      <c r="T6" s="2">
        <v>195.5</v>
      </c>
      <c r="U6" s="2">
        <v>208</v>
      </c>
      <c r="W6" s="3" t="s">
        <v>4</v>
      </c>
      <c r="X6" s="55"/>
      <c r="Y6" s="2">
        <v>143.1</v>
      </c>
      <c r="Z6" s="2">
        <v>150.1</v>
      </c>
      <c r="AA6" s="2">
        <v>151.1</v>
      </c>
      <c r="AB6" s="2">
        <v>167.6</v>
      </c>
      <c r="AC6" s="2">
        <v>111.7</v>
      </c>
      <c r="AD6" s="2">
        <v>197.5</v>
      </c>
      <c r="AE6" s="2">
        <v>202.5</v>
      </c>
      <c r="AF6" s="2">
        <v>215.8</v>
      </c>
    </row>
    <row r="7" spans="1:32" x14ac:dyDescent="0.25">
      <c r="A7" s="3" t="s">
        <v>5</v>
      </c>
      <c r="B7" s="55"/>
      <c r="C7" s="2">
        <v>138.30000000000001</v>
      </c>
      <c r="D7" s="2">
        <v>141.5</v>
      </c>
      <c r="E7" s="2">
        <v>140.30000000000001</v>
      </c>
      <c r="F7" s="2">
        <v>151.80000000000001</v>
      </c>
      <c r="G7" s="2">
        <v>148.80000000000001</v>
      </c>
      <c r="H7" s="2">
        <v>163.80000000000001</v>
      </c>
      <c r="I7" s="2">
        <v>164.6</v>
      </c>
      <c r="J7" s="2">
        <v>167.8</v>
      </c>
      <c r="L7" s="3" t="s">
        <v>5</v>
      </c>
      <c r="M7" s="55"/>
      <c r="N7" s="2">
        <v>140</v>
      </c>
      <c r="O7" s="2">
        <v>139.1</v>
      </c>
      <c r="P7" s="2">
        <v>138.69999999999999</v>
      </c>
      <c r="Q7" s="2">
        <v>150.9</v>
      </c>
      <c r="R7" s="2">
        <v>146.9</v>
      </c>
      <c r="S7" s="2">
        <v>163.19999999999999</v>
      </c>
      <c r="T7" s="2">
        <v>163.4</v>
      </c>
      <c r="U7" s="2">
        <v>167.9</v>
      </c>
      <c r="W7" s="3" t="s">
        <v>5</v>
      </c>
      <c r="X7" s="55"/>
      <c r="Y7" s="2">
        <v>135.5</v>
      </c>
      <c r="Z7" s="2">
        <v>145.30000000000001</v>
      </c>
      <c r="AA7" s="2">
        <v>142.9</v>
      </c>
      <c r="AB7" s="2">
        <v>153.1</v>
      </c>
      <c r="AC7" s="2">
        <v>151.9</v>
      </c>
      <c r="AD7" s="2">
        <v>164.7</v>
      </c>
      <c r="AE7" s="2">
        <v>166.4</v>
      </c>
      <c r="AF7" s="2">
        <v>167.7</v>
      </c>
    </row>
    <row r="8" spans="1:32" x14ac:dyDescent="0.25">
      <c r="A8" s="3" t="s">
        <v>6</v>
      </c>
      <c r="B8" s="55"/>
      <c r="C8" s="2">
        <v>141.19999999999999</v>
      </c>
      <c r="D8" s="2">
        <v>142.19999999999999</v>
      </c>
      <c r="E8" s="2">
        <v>142.30000000000001</v>
      </c>
      <c r="F8" s="2">
        <v>150.80000000000001</v>
      </c>
      <c r="G8" s="2">
        <v>155.6</v>
      </c>
      <c r="H8" s="2">
        <v>154.9</v>
      </c>
      <c r="I8" s="2">
        <v>155.4</v>
      </c>
      <c r="J8" s="2">
        <v>162.19999999999999</v>
      </c>
      <c r="L8" s="3" t="s">
        <v>6</v>
      </c>
      <c r="M8" s="55"/>
      <c r="N8" s="2">
        <v>142</v>
      </c>
      <c r="O8" s="2">
        <v>142.5</v>
      </c>
      <c r="P8" s="2">
        <v>142.5</v>
      </c>
      <c r="Q8" s="2">
        <v>150.9</v>
      </c>
      <c r="R8" s="2">
        <v>155.6</v>
      </c>
      <c r="S8" s="2">
        <v>154.5</v>
      </c>
      <c r="T8" s="2">
        <v>155</v>
      </c>
      <c r="U8" s="2">
        <v>162</v>
      </c>
      <c r="W8" s="3" t="s">
        <v>6</v>
      </c>
      <c r="X8" s="55"/>
      <c r="Y8" s="2">
        <v>139.9</v>
      </c>
      <c r="Z8" s="2">
        <v>141.69999999999999</v>
      </c>
      <c r="AA8" s="2">
        <v>141.9</v>
      </c>
      <c r="AB8" s="2">
        <v>150.69999999999999</v>
      </c>
      <c r="AC8" s="2">
        <v>155.5</v>
      </c>
      <c r="AD8" s="2">
        <v>155.6</v>
      </c>
      <c r="AE8" s="2">
        <v>156</v>
      </c>
      <c r="AF8" s="2">
        <v>162.6</v>
      </c>
    </row>
    <row r="9" spans="1:32" x14ac:dyDescent="0.25">
      <c r="A9" s="3" t="s">
        <v>7</v>
      </c>
      <c r="B9" s="55"/>
      <c r="C9" s="2">
        <v>120.7</v>
      </c>
      <c r="D9" s="2">
        <v>122</v>
      </c>
      <c r="E9" s="2">
        <v>122</v>
      </c>
      <c r="F9" s="2">
        <v>131.4</v>
      </c>
      <c r="G9" s="2">
        <v>135.1</v>
      </c>
      <c r="H9" s="2">
        <v>163.9</v>
      </c>
      <c r="I9" s="2">
        <v>170.1</v>
      </c>
      <c r="J9" s="2">
        <v>194.6</v>
      </c>
      <c r="L9" s="3" t="s">
        <v>7</v>
      </c>
      <c r="M9" s="55"/>
      <c r="N9" s="2">
        <v>123.2</v>
      </c>
      <c r="O9" s="2">
        <v>124.1</v>
      </c>
      <c r="P9" s="2">
        <v>124.1</v>
      </c>
      <c r="Q9" s="2">
        <v>133.69999999999999</v>
      </c>
      <c r="R9" s="2">
        <v>137.1</v>
      </c>
      <c r="S9" s="2">
        <v>168.2</v>
      </c>
      <c r="T9" s="2">
        <v>175.2</v>
      </c>
      <c r="U9" s="2">
        <v>203.1</v>
      </c>
      <c r="W9" s="3" t="s">
        <v>7</v>
      </c>
      <c r="X9" s="55"/>
      <c r="Y9" s="2">
        <v>116.5</v>
      </c>
      <c r="Z9" s="2">
        <v>118.4</v>
      </c>
      <c r="AA9" s="2">
        <v>118.4</v>
      </c>
      <c r="AB9" s="2">
        <v>127.4</v>
      </c>
      <c r="AC9" s="2">
        <v>131.6</v>
      </c>
      <c r="AD9" s="2">
        <v>156.4</v>
      </c>
      <c r="AE9" s="2">
        <v>161.4</v>
      </c>
      <c r="AF9" s="2">
        <v>180</v>
      </c>
    </row>
    <row r="10" spans="1:32" x14ac:dyDescent="0.25">
      <c r="A10" s="3" t="s">
        <v>8</v>
      </c>
      <c r="B10" s="55"/>
      <c r="C10" s="2">
        <v>146.19999999999999</v>
      </c>
      <c r="D10" s="2">
        <v>136.4</v>
      </c>
      <c r="E10" s="2">
        <v>137.6</v>
      </c>
      <c r="F10" s="2">
        <v>141.80000000000001</v>
      </c>
      <c r="G10" s="2">
        <v>149.9</v>
      </c>
      <c r="H10" s="2">
        <v>153.69999999999999</v>
      </c>
      <c r="I10" s="2">
        <v>164.4</v>
      </c>
      <c r="J10" s="2">
        <v>157.6</v>
      </c>
      <c r="L10" s="3" t="s">
        <v>8</v>
      </c>
      <c r="M10" s="55"/>
      <c r="N10" s="2">
        <v>152.9</v>
      </c>
      <c r="O10" s="2">
        <v>135.80000000000001</v>
      </c>
      <c r="P10" s="2">
        <v>136.1</v>
      </c>
      <c r="Q10" s="2">
        <v>140.69999999999999</v>
      </c>
      <c r="R10" s="2">
        <v>147.30000000000001</v>
      </c>
      <c r="S10" s="2">
        <v>150.5</v>
      </c>
      <c r="T10" s="2">
        <v>160.6</v>
      </c>
      <c r="U10" s="2">
        <v>155.9</v>
      </c>
      <c r="W10" s="3" t="s">
        <v>8</v>
      </c>
      <c r="X10" s="55"/>
      <c r="Y10" s="2">
        <v>138.5</v>
      </c>
      <c r="Z10" s="2">
        <v>137</v>
      </c>
      <c r="AA10" s="2">
        <v>139.4</v>
      </c>
      <c r="AB10" s="2">
        <v>143.1</v>
      </c>
      <c r="AC10" s="2">
        <v>152.9</v>
      </c>
      <c r="AD10" s="2">
        <v>157.30000000000001</v>
      </c>
      <c r="AE10" s="2">
        <v>168.8</v>
      </c>
      <c r="AF10" s="2">
        <v>159.6</v>
      </c>
    </row>
    <row r="11" spans="1:32" x14ac:dyDescent="0.25">
      <c r="A11" s="3" t="s">
        <v>9</v>
      </c>
      <c r="B11" s="55"/>
      <c r="C11" s="2">
        <v>134.6</v>
      </c>
      <c r="D11" s="2">
        <v>129.69999999999999</v>
      </c>
      <c r="E11" s="2">
        <v>132.6</v>
      </c>
      <c r="F11" s="2">
        <v>170.7</v>
      </c>
      <c r="G11" s="2">
        <v>168.6</v>
      </c>
      <c r="H11" s="2">
        <v>149.5</v>
      </c>
      <c r="I11" s="2">
        <v>144.1</v>
      </c>
      <c r="J11" s="2">
        <v>166.9</v>
      </c>
      <c r="L11" s="3" t="s">
        <v>9</v>
      </c>
      <c r="M11" s="55"/>
      <c r="N11" s="2">
        <v>138</v>
      </c>
      <c r="O11" s="2">
        <v>128.69999999999999</v>
      </c>
      <c r="P11" s="2">
        <v>128.19999999999999</v>
      </c>
      <c r="Q11" s="2">
        <v>165.1</v>
      </c>
      <c r="R11" s="2">
        <v>162.69999999999999</v>
      </c>
      <c r="S11" s="2">
        <v>141</v>
      </c>
      <c r="T11" s="2">
        <v>135.1</v>
      </c>
      <c r="U11" s="2">
        <v>155.80000000000001</v>
      </c>
      <c r="W11" s="3" t="s">
        <v>9</v>
      </c>
      <c r="X11" s="55"/>
      <c r="Y11" s="2">
        <v>128</v>
      </c>
      <c r="Z11" s="2">
        <v>131.6</v>
      </c>
      <c r="AA11" s="2">
        <v>141.19999999999999</v>
      </c>
      <c r="AB11" s="2">
        <v>181.7</v>
      </c>
      <c r="AC11" s="2">
        <v>180</v>
      </c>
      <c r="AD11" s="2">
        <v>166.1</v>
      </c>
      <c r="AE11" s="2">
        <v>161.6</v>
      </c>
      <c r="AF11" s="2">
        <v>188.4</v>
      </c>
    </row>
    <row r="12" spans="1:32" x14ac:dyDescent="0.25">
      <c r="A12" s="3" t="s">
        <v>10</v>
      </c>
      <c r="B12" s="55"/>
      <c r="C12" s="2">
        <v>124.6</v>
      </c>
      <c r="D12" s="2">
        <v>121</v>
      </c>
      <c r="E12" s="2">
        <v>121.8</v>
      </c>
      <c r="F12" s="2">
        <v>141.1</v>
      </c>
      <c r="G12" s="2">
        <v>150.4</v>
      </c>
      <c r="H12" s="2">
        <v>159.80000000000001</v>
      </c>
      <c r="I12" s="2">
        <v>161.69999999999999</v>
      </c>
      <c r="J12" s="2">
        <v>163.9</v>
      </c>
      <c r="L12" s="3" t="s">
        <v>10</v>
      </c>
      <c r="M12" s="55"/>
      <c r="N12" s="2">
        <v>129.30000000000001</v>
      </c>
      <c r="O12" s="2">
        <v>121.5</v>
      </c>
      <c r="P12" s="2">
        <v>122.3</v>
      </c>
      <c r="Q12" s="2">
        <v>141.80000000000001</v>
      </c>
      <c r="R12" s="2">
        <v>150.19999999999999</v>
      </c>
      <c r="S12" s="2">
        <v>159.19999999999999</v>
      </c>
      <c r="T12" s="2">
        <v>161.1</v>
      </c>
      <c r="U12" s="2">
        <v>164.2</v>
      </c>
      <c r="W12" s="3" t="s">
        <v>10</v>
      </c>
      <c r="X12" s="55"/>
      <c r="Y12" s="2">
        <v>115.5</v>
      </c>
      <c r="Z12" s="2">
        <v>119.9</v>
      </c>
      <c r="AA12" s="2">
        <v>120.7</v>
      </c>
      <c r="AB12" s="2">
        <v>139.6</v>
      </c>
      <c r="AC12" s="2">
        <v>150.80000000000001</v>
      </c>
      <c r="AD12" s="2">
        <v>161.1</v>
      </c>
      <c r="AE12" s="2">
        <v>162.80000000000001</v>
      </c>
      <c r="AF12" s="2">
        <v>163.4</v>
      </c>
    </row>
    <row r="13" spans="1:32" x14ac:dyDescent="0.25">
      <c r="A13" s="3" t="s">
        <v>11</v>
      </c>
      <c r="B13" s="55"/>
      <c r="C13" s="2">
        <v>116.1</v>
      </c>
      <c r="D13" s="2">
        <v>109</v>
      </c>
      <c r="E13" s="2">
        <v>109</v>
      </c>
      <c r="F13" s="2">
        <v>113.6</v>
      </c>
      <c r="G13" s="2">
        <v>120.3</v>
      </c>
      <c r="H13" s="2">
        <v>112.6</v>
      </c>
      <c r="I13" s="2">
        <v>113.1</v>
      </c>
      <c r="J13" s="2">
        <v>118.8</v>
      </c>
      <c r="L13" s="3" t="s">
        <v>11</v>
      </c>
      <c r="M13" s="55"/>
      <c r="N13" s="2">
        <v>117.1</v>
      </c>
      <c r="O13" s="2">
        <v>108.3</v>
      </c>
      <c r="P13" s="2">
        <v>108.3</v>
      </c>
      <c r="Q13" s="2">
        <v>113.1</v>
      </c>
      <c r="R13" s="2">
        <v>119.8</v>
      </c>
      <c r="S13" s="2">
        <v>111.7</v>
      </c>
      <c r="T13" s="2">
        <v>112.2</v>
      </c>
      <c r="U13" s="2">
        <v>118.1</v>
      </c>
      <c r="W13" s="3" t="s">
        <v>11</v>
      </c>
      <c r="X13" s="55"/>
      <c r="Y13" s="2">
        <v>114.2</v>
      </c>
      <c r="Z13" s="2">
        <v>110.4</v>
      </c>
      <c r="AA13" s="2">
        <v>110.4</v>
      </c>
      <c r="AB13" s="2">
        <v>114.6</v>
      </c>
      <c r="AC13" s="2">
        <v>121.2</v>
      </c>
      <c r="AD13" s="2">
        <v>114.3</v>
      </c>
      <c r="AE13" s="2">
        <v>114.8</v>
      </c>
      <c r="AF13" s="2">
        <v>120.3</v>
      </c>
    </row>
    <row r="14" spans="1:32" x14ac:dyDescent="0.25">
      <c r="A14" s="3" t="s">
        <v>12</v>
      </c>
      <c r="B14" s="55"/>
      <c r="C14" s="2">
        <v>137.80000000000001</v>
      </c>
      <c r="D14" s="2">
        <v>139.69999999999999</v>
      </c>
      <c r="E14" s="2">
        <v>139.5</v>
      </c>
      <c r="F14" s="2">
        <v>152</v>
      </c>
      <c r="G14" s="2">
        <v>157.1</v>
      </c>
      <c r="H14" s="2">
        <v>163.5</v>
      </c>
      <c r="I14" s="2">
        <v>163.9</v>
      </c>
      <c r="J14" s="2">
        <v>177.4</v>
      </c>
      <c r="L14" s="3" t="s">
        <v>12</v>
      </c>
      <c r="M14" s="55"/>
      <c r="N14" s="2">
        <v>136.30000000000001</v>
      </c>
      <c r="O14" s="2">
        <v>139.19999999999999</v>
      </c>
      <c r="P14" s="2">
        <v>138.9</v>
      </c>
      <c r="Q14" s="2">
        <v>152.80000000000001</v>
      </c>
      <c r="R14" s="2">
        <v>158.69999999999999</v>
      </c>
      <c r="S14" s="2">
        <v>164</v>
      </c>
      <c r="T14" s="2">
        <v>164.4</v>
      </c>
      <c r="U14" s="2">
        <v>178.7</v>
      </c>
      <c r="W14" s="3" t="s">
        <v>12</v>
      </c>
      <c r="X14" s="55"/>
      <c r="Y14" s="2">
        <v>140.69999999999999</v>
      </c>
      <c r="Z14" s="2">
        <v>140.80000000000001</v>
      </c>
      <c r="AA14" s="2">
        <v>140.69999999999999</v>
      </c>
      <c r="AB14" s="2">
        <v>150.4</v>
      </c>
      <c r="AC14" s="2">
        <v>154</v>
      </c>
      <c r="AD14" s="2">
        <v>162.6</v>
      </c>
      <c r="AE14" s="2">
        <v>162.80000000000001</v>
      </c>
      <c r="AF14" s="2">
        <v>174.7</v>
      </c>
    </row>
    <row r="15" spans="1:32" x14ac:dyDescent="0.25">
      <c r="A15" s="3" t="s">
        <v>13</v>
      </c>
      <c r="B15" s="55"/>
      <c r="C15" s="2">
        <v>129.1</v>
      </c>
      <c r="D15" s="2">
        <v>133.6</v>
      </c>
      <c r="E15" s="2">
        <v>133.69999999999999</v>
      </c>
      <c r="F15" s="2">
        <v>136.5</v>
      </c>
      <c r="G15" s="2">
        <v>136.80000000000001</v>
      </c>
      <c r="H15" s="2">
        <v>156.5</v>
      </c>
      <c r="I15" s="2">
        <v>157.6</v>
      </c>
      <c r="J15" s="2">
        <v>165.3</v>
      </c>
      <c r="L15" s="3" t="s">
        <v>13</v>
      </c>
      <c r="M15" s="55"/>
      <c r="N15" s="2">
        <v>131.19999999999999</v>
      </c>
      <c r="O15" s="2">
        <v>137.4</v>
      </c>
      <c r="P15" s="2">
        <v>137.4</v>
      </c>
      <c r="Q15" s="2">
        <v>140.1</v>
      </c>
      <c r="R15" s="2">
        <v>139.19999999999999</v>
      </c>
      <c r="S15" s="2">
        <v>160.6</v>
      </c>
      <c r="T15" s="2">
        <v>161.9</v>
      </c>
      <c r="U15" s="2">
        <v>171.2</v>
      </c>
      <c r="W15" s="3" t="s">
        <v>13</v>
      </c>
      <c r="X15" s="55"/>
      <c r="Y15" s="2">
        <v>126.2</v>
      </c>
      <c r="Z15" s="2">
        <v>128.30000000000001</v>
      </c>
      <c r="AA15" s="2">
        <v>128.5</v>
      </c>
      <c r="AB15" s="2">
        <v>131.5</v>
      </c>
      <c r="AC15" s="2">
        <v>133.5</v>
      </c>
      <c r="AD15" s="2">
        <v>150.69999999999999</v>
      </c>
      <c r="AE15" s="2">
        <v>151.5</v>
      </c>
      <c r="AF15" s="2">
        <v>157.1</v>
      </c>
    </row>
    <row r="16" spans="1:32" x14ac:dyDescent="0.25">
      <c r="A16" s="3" t="s">
        <v>14</v>
      </c>
      <c r="B16" s="55"/>
      <c r="C16" s="2">
        <v>150.4</v>
      </c>
      <c r="D16" s="2">
        <v>154.9</v>
      </c>
      <c r="E16" s="2">
        <v>155.19999999999999</v>
      </c>
      <c r="F16" s="2">
        <v>159.1</v>
      </c>
      <c r="G16" s="63">
        <v>106.2</v>
      </c>
      <c r="H16" s="2">
        <v>168.2</v>
      </c>
      <c r="I16" s="2">
        <v>168.9</v>
      </c>
      <c r="J16" s="2">
        <v>179.3</v>
      </c>
      <c r="L16" s="3" t="s">
        <v>14</v>
      </c>
      <c r="M16" s="55"/>
      <c r="N16" s="2">
        <v>152.80000000000001</v>
      </c>
      <c r="O16" s="2">
        <v>156.19999999999999</v>
      </c>
      <c r="P16" s="2">
        <v>156.4</v>
      </c>
      <c r="Q16" s="2">
        <v>159.19999999999999</v>
      </c>
      <c r="R16" s="2">
        <v>106.4</v>
      </c>
      <c r="S16" s="2">
        <v>166.4</v>
      </c>
      <c r="T16" s="2">
        <v>166.8</v>
      </c>
      <c r="U16" s="2">
        <v>177.4</v>
      </c>
      <c r="W16" s="3" t="s">
        <v>14</v>
      </c>
      <c r="X16" s="55"/>
      <c r="Y16" s="2">
        <v>147.6</v>
      </c>
      <c r="Z16" s="2">
        <v>153.5</v>
      </c>
      <c r="AA16" s="2">
        <v>153.9</v>
      </c>
      <c r="AB16" s="2">
        <v>159</v>
      </c>
      <c r="AC16" s="2">
        <v>106</v>
      </c>
      <c r="AD16" s="2">
        <v>170.3</v>
      </c>
      <c r="AE16" s="2">
        <v>171.4</v>
      </c>
      <c r="AF16" s="2">
        <v>181.5</v>
      </c>
    </row>
    <row r="17" spans="1:32" x14ac:dyDescent="0.25">
      <c r="A17" s="3" t="s">
        <v>15</v>
      </c>
      <c r="B17" s="55"/>
      <c r="C17" s="2">
        <v>137.19999999999999</v>
      </c>
      <c r="D17" s="2">
        <v>137.5</v>
      </c>
      <c r="E17" s="2">
        <v>138.1</v>
      </c>
      <c r="F17" s="2">
        <v>150.5</v>
      </c>
      <c r="G17" s="2">
        <v>151.4</v>
      </c>
      <c r="H17" s="2">
        <v>156.69999999999999</v>
      </c>
      <c r="I17" s="2">
        <v>158</v>
      </c>
      <c r="J17" s="2">
        <v>168.4</v>
      </c>
      <c r="L17" s="3" t="s">
        <v>15</v>
      </c>
      <c r="M17" s="55"/>
      <c r="N17" s="2">
        <v>138.6</v>
      </c>
      <c r="O17" s="2">
        <v>137.19999999999999</v>
      </c>
      <c r="P17" s="2">
        <v>137.30000000000001</v>
      </c>
      <c r="Q17" s="2">
        <v>149.80000000000001</v>
      </c>
      <c r="R17" s="2">
        <v>150.1</v>
      </c>
      <c r="S17" s="2">
        <v>154.5</v>
      </c>
      <c r="T17" s="2">
        <v>155.6</v>
      </c>
      <c r="U17" s="2">
        <v>166.6</v>
      </c>
      <c r="W17" s="3" t="s">
        <v>15</v>
      </c>
      <c r="X17" s="55"/>
      <c r="Y17" s="2">
        <v>134.80000000000001</v>
      </c>
      <c r="Z17" s="2">
        <v>138</v>
      </c>
      <c r="AA17" s="2">
        <v>139.6</v>
      </c>
      <c r="AB17" s="2">
        <v>151.69999999999999</v>
      </c>
      <c r="AC17" s="2">
        <v>153.5</v>
      </c>
      <c r="AD17" s="2">
        <v>160.4</v>
      </c>
      <c r="AE17" s="2">
        <v>162</v>
      </c>
      <c r="AF17" s="2">
        <v>171.5</v>
      </c>
    </row>
    <row r="18" spans="1:32" x14ac:dyDescent="0.25">
      <c r="A18" s="3" t="s">
        <v>16</v>
      </c>
      <c r="B18" s="55"/>
      <c r="C18" s="2">
        <v>156.30000000000001</v>
      </c>
      <c r="D18" s="2">
        <v>163.4</v>
      </c>
      <c r="E18" s="2">
        <v>163.5</v>
      </c>
      <c r="F18" s="2">
        <v>170.1</v>
      </c>
      <c r="G18" s="63">
        <v>113.7</v>
      </c>
      <c r="H18" s="2">
        <v>188.1</v>
      </c>
      <c r="I18" s="2">
        <v>188.8</v>
      </c>
      <c r="J18" s="2">
        <v>193.7</v>
      </c>
      <c r="L18" s="3" t="s">
        <v>16</v>
      </c>
      <c r="M18" s="55"/>
      <c r="N18" s="2">
        <v>155.1</v>
      </c>
      <c r="O18" s="2">
        <v>162.80000000000001</v>
      </c>
      <c r="P18" s="2">
        <v>162.9</v>
      </c>
      <c r="Q18" s="2">
        <v>169.4</v>
      </c>
      <c r="R18" s="2">
        <v>113.3</v>
      </c>
      <c r="S18" s="2">
        <v>186.1</v>
      </c>
      <c r="T18" s="2">
        <v>186.8</v>
      </c>
      <c r="U18" s="2">
        <v>192.3</v>
      </c>
      <c r="W18" s="3" t="s">
        <v>16</v>
      </c>
      <c r="X18" s="55"/>
      <c r="Y18" s="2">
        <v>159.69999999999999</v>
      </c>
      <c r="Z18" s="2">
        <v>164.9</v>
      </c>
      <c r="AA18" s="2">
        <v>165.3</v>
      </c>
      <c r="AB18" s="2">
        <v>172</v>
      </c>
      <c r="AC18" s="2">
        <v>115.1</v>
      </c>
      <c r="AD18" s="2">
        <v>193.5</v>
      </c>
      <c r="AE18" s="2">
        <v>194.4</v>
      </c>
      <c r="AF18" s="2">
        <v>197.5</v>
      </c>
    </row>
    <row r="19" spans="1:32" x14ac:dyDescent="0.25">
      <c r="A19" s="3" t="s">
        <v>20</v>
      </c>
      <c r="B19" s="56" t="s">
        <v>52</v>
      </c>
      <c r="C19" s="2">
        <v>142</v>
      </c>
      <c r="D19" s="2">
        <v>148.5</v>
      </c>
      <c r="E19" s="2">
        <v>149</v>
      </c>
      <c r="F19" s="2">
        <v>154.80000000000001</v>
      </c>
      <c r="G19" s="2">
        <v>155.6</v>
      </c>
      <c r="H19" s="2">
        <v>159.9</v>
      </c>
      <c r="I19" s="2">
        <v>161.4</v>
      </c>
      <c r="J19" s="2">
        <v>165.3</v>
      </c>
      <c r="L19" s="3" t="s">
        <v>20</v>
      </c>
      <c r="M19" s="56" t="s">
        <v>52</v>
      </c>
      <c r="N19" s="2" t="s">
        <v>32</v>
      </c>
      <c r="O19" s="2" t="s">
        <v>32</v>
      </c>
      <c r="P19" s="2" t="s">
        <v>32</v>
      </c>
      <c r="Q19" s="2" t="s">
        <v>32</v>
      </c>
      <c r="R19" s="2" t="s">
        <v>32</v>
      </c>
      <c r="S19" s="2" t="s">
        <v>32</v>
      </c>
      <c r="T19" s="2" t="s">
        <v>32</v>
      </c>
      <c r="U19" s="2" t="s">
        <v>32</v>
      </c>
      <c r="W19" s="3" t="s">
        <v>20</v>
      </c>
      <c r="X19" s="56" t="s">
        <v>52</v>
      </c>
      <c r="Y19" s="2">
        <v>142</v>
      </c>
      <c r="Z19" s="2">
        <v>148.5</v>
      </c>
      <c r="AA19" s="2">
        <v>149</v>
      </c>
      <c r="AB19" s="2">
        <v>154.80000000000001</v>
      </c>
      <c r="AC19" s="2">
        <v>155.6</v>
      </c>
      <c r="AD19" s="2">
        <v>159.9</v>
      </c>
      <c r="AE19" s="2">
        <v>161.4</v>
      </c>
      <c r="AF19" s="2">
        <v>165.3</v>
      </c>
    </row>
    <row r="20" spans="1:32" x14ac:dyDescent="0.25">
      <c r="A20" s="3" t="s">
        <v>22</v>
      </c>
      <c r="B20" s="56"/>
      <c r="C20" s="2">
        <v>135.6</v>
      </c>
      <c r="D20" s="2">
        <v>143.69999999999999</v>
      </c>
      <c r="E20" s="2">
        <v>143.80000000000001</v>
      </c>
      <c r="F20" s="2">
        <v>146.4</v>
      </c>
      <c r="G20" s="63">
        <v>97.6</v>
      </c>
      <c r="H20" s="2">
        <v>151.19999999999999</v>
      </c>
      <c r="I20" s="2">
        <v>151.80000000000001</v>
      </c>
      <c r="J20" s="2">
        <v>162.80000000000001</v>
      </c>
      <c r="L20" s="3" t="s">
        <v>22</v>
      </c>
      <c r="M20" s="56"/>
      <c r="N20" s="2">
        <v>139.9</v>
      </c>
      <c r="O20" s="2">
        <v>150.1</v>
      </c>
      <c r="P20" s="2">
        <v>150</v>
      </c>
      <c r="Q20" s="2">
        <v>151.80000000000001</v>
      </c>
      <c r="R20" s="2">
        <v>101.1</v>
      </c>
      <c r="S20" s="2">
        <v>154.80000000000001</v>
      </c>
      <c r="T20" s="2">
        <v>155.5</v>
      </c>
      <c r="U20" s="2">
        <v>166.5</v>
      </c>
      <c r="W20" s="3" t="s">
        <v>22</v>
      </c>
      <c r="X20" s="56"/>
      <c r="Y20" s="2">
        <v>130.80000000000001</v>
      </c>
      <c r="Z20" s="2">
        <v>136.6</v>
      </c>
      <c r="AA20" s="2">
        <v>136.80000000000001</v>
      </c>
      <c r="AB20" s="2">
        <v>140.4</v>
      </c>
      <c r="AC20" s="2">
        <v>93.7</v>
      </c>
      <c r="AD20" s="2">
        <v>147.19999999999999</v>
      </c>
      <c r="AE20" s="2">
        <v>147.6</v>
      </c>
      <c r="AF20" s="2">
        <v>158.6</v>
      </c>
    </row>
    <row r="21" spans="1:32" x14ac:dyDescent="0.25">
      <c r="A21" s="3" t="s">
        <v>23</v>
      </c>
      <c r="B21" s="56"/>
      <c r="C21" s="2">
        <v>134.30000000000001</v>
      </c>
      <c r="D21" s="2">
        <v>145.6</v>
      </c>
      <c r="E21" s="2">
        <v>146.19999999999999</v>
      </c>
      <c r="F21" s="2">
        <v>151.69999999999999</v>
      </c>
      <c r="G21" s="2">
        <v>132.6</v>
      </c>
      <c r="H21" s="2">
        <v>161.69999999999999</v>
      </c>
      <c r="I21" s="2">
        <v>162.30000000000001</v>
      </c>
      <c r="J21" s="2">
        <v>173</v>
      </c>
      <c r="L21" s="3" t="s">
        <v>23</v>
      </c>
      <c r="M21" s="56"/>
      <c r="N21" s="2">
        <v>136.69999999999999</v>
      </c>
      <c r="O21" s="2">
        <v>149.9</v>
      </c>
      <c r="P21" s="2">
        <v>150.4</v>
      </c>
      <c r="Q21" s="2">
        <v>156.19999999999999</v>
      </c>
      <c r="R21" s="2">
        <v>154.30000000000001</v>
      </c>
      <c r="S21" s="2">
        <v>164.6</v>
      </c>
      <c r="T21" s="2">
        <v>165.3</v>
      </c>
      <c r="U21" s="2">
        <v>176</v>
      </c>
      <c r="W21" s="3" t="s">
        <v>23</v>
      </c>
      <c r="X21" s="56"/>
      <c r="Y21" s="2">
        <v>130.5</v>
      </c>
      <c r="Z21" s="2">
        <v>138.5</v>
      </c>
      <c r="AA21" s="2">
        <v>139.19999999999999</v>
      </c>
      <c r="AB21" s="2">
        <v>144.4</v>
      </c>
      <c r="AC21" s="2">
        <v>144.80000000000001</v>
      </c>
      <c r="AD21" s="2">
        <v>156.9</v>
      </c>
      <c r="AE21" s="2">
        <v>157.5</v>
      </c>
      <c r="AF21" s="2">
        <v>168.2</v>
      </c>
    </row>
    <row r="22" spans="1:32" x14ac:dyDescent="0.25">
      <c r="A22" s="21" t="s">
        <v>67</v>
      </c>
      <c r="B22" s="3"/>
      <c r="C22" s="2">
        <f t="shared" ref="C22:J22" si="0">SUM(C5:C21)</f>
        <v>2324.2000000000003</v>
      </c>
      <c r="D22" s="2">
        <f t="shared" si="0"/>
        <v>2358.2999999999997</v>
      </c>
      <c r="E22" s="2">
        <f t="shared" si="0"/>
        <v>2365.4</v>
      </c>
      <c r="F22" s="2">
        <f t="shared" si="0"/>
        <v>2534.6</v>
      </c>
      <c r="G22" s="2">
        <f t="shared" si="0"/>
        <v>2339.9</v>
      </c>
      <c r="H22" s="2">
        <f t="shared" si="0"/>
        <v>2700.2999999999997</v>
      </c>
      <c r="I22" s="2">
        <f t="shared" si="0"/>
        <v>2728.4000000000005</v>
      </c>
      <c r="J22" s="2">
        <f t="shared" si="0"/>
        <v>2879.0000000000005</v>
      </c>
      <c r="L22" s="21" t="s">
        <v>67</v>
      </c>
      <c r="M22" s="3"/>
      <c r="N22" s="2">
        <f t="shared" ref="N22:U22" si="1">SUM(N5:N21)</f>
        <v>2213.6999999999994</v>
      </c>
      <c r="O22" s="2">
        <f t="shared" si="1"/>
        <v>2222.6000000000004</v>
      </c>
      <c r="P22" s="2">
        <f t="shared" si="1"/>
        <v>2224.5000000000005</v>
      </c>
      <c r="Q22" s="2">
        <f t="shared" si="1"/>
        <v>2387.1999999999998</v>
      </c>
      <c r="R22" s="2">
        <f t="shared" si="1"/>
        <v>2204.2000000000003</v>
      </c>
      <c r="S22" s="2">
        <f t="shared" si="1"/>
        <v>2531.2000000000003</v>
      </c>
      <c r="T22" s="2">
        <f t="shared" si="1"/>
        <v>2557.1000000000004</v>
      </c>
      <c r="U22" s="2">
        <f t="shared" si="1"/>
        <v>2713.9000000000005</v>
      </c>
      <c r="W22" s="21" t="s">
        <v>67</v>
      </c>
      <c r="X22" s="3"/>
      <c r="Y22" s="2">
        <f t="shared" ref="Y22:AF22" si="2">SUM(Y5:Y21)</f>
        <v>2278.5</v>
      </c>
      <c r="Z22" s="2">
        <f t="shared" si="2"/>
        <v>2342.9</v>
      </c>
      <c r="AA22" s="2">
        <f t="shared" si="2"/>
        <v>2358.6999999999998</v>
      </c>
      <c r="AB22" s="2">
        <f t="shared" si="2"/>
        <v>2528.2000000000003</v>
      </c>
      <c r="AC22" s="2">
        <f t="shared" si="2"/>
        <v>2363.6</v>
      </c>
      <c r="AD22" s="2">
        <f t="shared" si="2"/>
        <v>2721.9999999999995</v>
      </c>
      <c r="AE22" s="2">
        <f t="shared" si="2"/>
        <v>2750.5</v>
      </c>
      <c r="AF22" s="2">
        <f t="shared" si="2"/>
        <v>2885.9</v>
      </c>
    </row>
    <row r="23" spans="1:32" x14ac:dyDescent="0.25">
      <c r="A23" s="21" t="s">
        <v>63</v>
      </c>
      <c r="B23" s="3"/>
      <c r="C23" s="2"/>
      <c r="D23" s="16">
        <f>(D22-C22)/C22*100</f>
        <v>1.4671714998708996</v>
      </c>
      <c r="E23" s="2"/>
      <c r="F23" s="16">
        <f>(F22-E22)/E22*100</f>
        <v>7.1531242073222217</v>
      </c>
      <c r="G23" s="2"/>
      <c r="H23" s="23">
        <f t="shared" ref="H23:J23" si="3">(H22-G22)/G22*100</f>
        <v>15.402367622547954</v>
      </c>
      <c r="I23" s="2"/>
      <c r="J23" s="16">
        <f t="shared" si="3"/>
        <v>5.5197185163465718</v>
      </c>
      <c r="L23" s="21" t="s">
        <v>63</v>
      </c>
      <c r="M23" s="3"/>
      <c r="N23" s="2"/>
      <c r="O23" s="27">
        <f>(O22-N22)/N22*100</f>
        <v>0.40204183041970476</v>
      </c>
      <c r="P23" s="2"/>
      <c r="Q23" s="16">
        <f t="shared" ref="Q23:U23" si="4">(Q22-P22)/P22*100</f>
        <v>7.3140031467745255</v>
      </c>
      <c r="R23" s="2"/>
      <c r="S23" s="23">
        <f>(S22-R22)/R22*100</f>
        <v>14.835314399782233</v>
      </c>
      <c r="T23" s="2"/>
      <c r="U23" s="16">
        <f t="shared" si="4"/>
        <v>6.1319463454694834</v>
      </c>
      <c r="W23" s="21" t="s">
        <v>63</v>
      </c>
      <c r="X23" s="3"/>
      <c r="Y23" s="2"/>
      <c r="Z23" s="16">
        <f>(Z22-Y22)/Y22*100</f>
        <v>2.8264208909370243</v>
      </c>
      <c r="AA23" s="2"/>
      <c r="AB23" s="16">
        <f t="shared" ref="AB23:AF23" si="5">(AB22-AA22)/AA22*100</f>
        <v>7.1861618688260691</v>
      </c>
      <c r="AC23" s="2"/>
      <c r="AD23" s="23">
        <f>(AD22-AC22)/AC22*100</f>
        <v>15.163310204772365</v>
      </c>
      <c r="AE23" s="2"/>
      <c r="AF23" s="16">
        <f t="shared" si="5"/>
        <v>4.9227413197600471</v>
      </c>
    </row>
    <row r="25" spans="1:32" x14ac:dyDescent="0.25">
      <c r="A25" s="51" t="s">
        <v>78</v>
      </c>
      <c r="B25" s="51"/>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row>
    <row r="26" spans="1:32" x14ac:dyDescent="0.2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row>
    <row r="61" spans="1:9" x14ac:dyDescent="0.25">
      <c r="A61" s="21" t="s">
        <v>1</v>
      </c>
      <c r="B61" s="54" t="s">
        <v>73</v>
      </c>
      <c r="C61" s="54"/>
      <c r="D61" s="54" t="s">
        <v>74</v>
      </c>
      <c r="E61" s="54"/>
      <c r="F61" s="54" t="s">
        <v>75</v>
      </c>
      <c r="G61" s="54"/>
      <c r="H61" s="54" t="s">
        <v>76</v>
      </c>
      <c r="I61" s="54"/>
    </row>
    <row r="62" spans="1:9" x14ac:dyDescent="0.25">
      <c r="A62" s="21" t="s">
        <v>2</v>
      </c>
      <c r="B62" s="21" t="s">
        <v>36</v>
      </c>
      <c r="C62" s="21" t="s">
        <v>35</v>
      </c>
      <c r="D62" s="21" t="s">
        <v>36</v>
      </c>
      <c r="E62" s="21" t="s">
        <v>35</v>
      </c>
      <c r="F62" s="21" t="s">
        <v>37</v>
      </c>
      <c r="G62" s="21" t="s">
        <v>36</v>
      </c>
      <c r="H62" s="21" t="s">
        <v>37</v>
      </c>
      <c r="I62" s="21" t="s">
        <v>36</v>
      </c>
    </row>
    <row r="63" spans="1:9" x14ac:dyDescent="0.25">
      <c r="A63" s="21" t="s">
        <v>86</v>
      </c>
      <c r="B63" s="1"/>
      <c r="C63" s="18">
        <v>1.4671714998708996</v>
      </c>
      <c r="D63" s="17"/>
      <c r="E63" s="18">
        <v>7.1531242073222217</v>
      </c>
      <c r="F63" s="17"/>
      <c r="G63" s="18">
        <v>39.984447900466549</v>
      </c>
      <c r="H63" s="17"/>
      <c r="I63" s="18">
        <v>5.5197185163465718</v>
      </c>
    </row>
    <row r="64" spans="1:9" x14ac:dyDescent="0.25">
      <c r="A64" s="21" t="s">
        <v>85</v>
      </c>
      <c r="B64" s="2"/>
      <c r="C64" s="39">
        <v>0.40204183041970476</v>
      </c>
      <c r="D64" s="17"/>
      <c r="E64" s="18">
        <v>7.3140031467745255</v>
      </c>
      <c r="F64" s="17"/>
      <c r="G64" s="18">
        <v>43.078401447063484</v>
      </c>
      <c r="H64" s="17"/>
      <c r="I64" s="18">
        <v>6.1319463454694834</v>
      </c>
    </row>
    <row r="65" spans="1:9" x14ac:dyDescent="0.25">
      <c r="A65" s="21" t="s">
        <v>87</v>
      </c>
      <c r="B65" s="1"/>
      <c r="C65" s="18">
        <v>2.8264208909370243</v>
      </c>
      <c r="D65" s="17"/>
      <c r="E65" s="18">
        <v>7.1861618688260691</v>
      </c>
      <c r="F65" s="17"/>
      <c r="G65" s="18">
        <v>40.519333023591955</v>
      </c>
      <c r="H65" s="17"/>
      <c r="I65" s="18">
        <v>4.9227413197600471</v>
      </c>
    </row>
  </sheetData>
  <mergeCells count="29">
    <mergeCell ref="AC3:AD3"/>
    <mergeCell ref="AE3:AF3"/>
    <mergeCell ref="L1:U2"/>
    <mergeCell ref="W1:AF2"/>
    <mergeCell ref="L3:L4"/>
    <mergeCell ref="W3:W4"/>
    <mergeCell ref="P3:Q3"/>
    <mergeCell ref="R3:S3"/>
    <mergeCell ref="T3:U3"/>
    <mergeCell ref="Y3:Z3"/>
    <mergeCell ref="N3:O3"/>
    <mergeCell ref="C3:D3"/>
    <mergeCell ref="E3:F3"/>
    <mergeCell ref="G3:H3"/>
    <mergeCell ref="A1:J2"/>
    <mergeCell ref="AA3:AB3"/>
    <mergeCell ref="A3:A4"/>
    <mergeCell ref="I3:J3"/>
    <mergeCell ref="B61:C61"/>
    <mergeCell ref="D61:E61"/>
    <mergeCell ref="F61:G61"/>
    <mergeCell ref="H61:I61"/>
    <mergeCell ref="M5:M18"/>
    <mergeCell ref="M19:M21"/>
    <mergeCell ref="A25:AF26"/>
    <mergeCell ref="X5:X18"/>
    <mergeCell ref="X19:X21"/>
    <mergeCell ref="B5:B18"/>
    <mergeCell ref="B19:B2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B3E0-18FE-4238-A5FA-39370B874110}">
  <dimension ref="A1:CV35"/>
  <sheetViews>
    <sheetView zoomScale="77" workbookViewId="0">
      <selection activeCell="CT8" sqref="CT8"/>
    </sheetView>
  </sheetViews>
  <sheetFormatPr defaultRowHeight="15" x14ac:dyDescent="0.25"/>
  <cols>
    <col min="1" max="1" width="33.28515625" bestFit="1" customWidth="1"/>
    <col min="2" max="2" width="14.140625" bestFit="1" customWidth="1"/>
    <col min="34" max="34" width="33.28515625" bestFit="1" customWidth="1"/>
    <col min="67" max="67" width="33.28515625" bestFit="1" customWidth="1"/>
  </cols>
  <sheetData>
    <row r="1" spans="1:100" x14ac:dyDescent="0.25">
      <c r="A1" s="60" t="s">
        <v>33</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H1" s="60" t="s">
        <v>30</v>
      </c>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O1" s="60" t="s">
        <v>34</v>
      </c>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row>
    <row r="2" spans="1:100" x14ac:dyDescent="0.25">
      <c r="A2" s="61"/>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H2" s="61"/>
      <c r="AI2" s="61"/>
      <c r="AJ2" s="61"/>
      <c r="AK2" s="61"/>
      <c r="AL2" s="61"/>
      <c r="AM2" s="61"/>
      <c r="AN2" s="61"/>
      <c r="AO2" s="61"/>
      <c r="AP2" s="61"/>
      <c r="AQ2" s="61"/>
      <c r="AR2" s="61"/>
      <c r="AS2" s="61"/>
      <c r="AT2" s="61"/>
      <c r="AU2" s="61"/>
      <c r="AV2" s="61"/>
      <c r="AW2" s="61"/>
      <c r="AX2" s="61"/>
      <c r="AY2" s="61"/>
      <c r="AZ2" s="61"/>
      <c r="BA2" s="61"/>
      <c r="BB2" s="61"/>
      <c r="BC2" s="61"/>
      <c r="BD2" s="61"/>
      <c r="BE2" s="61"/>
      <c r="BF2" s="61"/>
      <c r="BG2" s="61"/>
      <c r="BH2" s="61"/>
      <c r="BI2" s="61"/>
      <c r="BJ2" s="61"/>
      <c r="BK2" s="61"/>
      <c r="BL2" s="61"/>
      <c r="BM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row>
    <row r="3" spans="1:100" x14ac:dyDescent="0.25">
      <c r="A3" s="50" t="s">
        <v>79</v>
      </c>
      <c r="B3" s="4" t="s">
        <v>1</v>
      </c>
      <c r="C3" s="4">
        <v>2021</v>
      </c>
      <c r="D3" s="4">
        <v>2021</v>
      </c>
      <c r="E3" s="4">
        <v>2021</v>
      </c>
      <c r="F3" s="4">
        <v>2021</v>
      </c>
      <c r="G3" s="4">
        <v>2021</v>
      </c>
      <c r="H3" s="4">
        <v>2021</v>
      </c>
      <c r="I3" s="4">
        <v>2021</v>
      </c>
      <c r="J3" s="4">
        <v>2021</v>
      </c>
      <c r="K3" s="4">
        <v>2021</v>
      </c>
      <c r="L3" s="4">
        <v>2021</v>
      </c>
      <c r="M3" s="4">
        <v>2021</v>
      </c>
      <c r="N3" s="4">
        <v>2021</v>
      </c>
      <c r="O3" s="4">
        <v>2022</v>
      </c>
      <c r="P3" s="4">
        <v>2022</v>
      </c>
      <c r="Q3" s="4">
        <v>2022</v>
      </c>
      <c r="R3" s="4">
        <v>2022</v>
      </c>
      <c r="S3" s="4">
        <v>2022</v>
      </c>
      <c r="T3" s="4">
        <v>2022</v>
      </c>
      <c r="U3" s="4">
        <v>2022</v>
      </c>
      <c r="V3" s="4">
        <v>2022</v>
      </c>
      <c r="W3" s="4">
        <v>2022</v>
      </c>
      <c r="X3" s="4">
        <v>2022</v>
      </c>
      <c r="Y3" s="4">
        <v>2022</v>
      </c>
      <c r="Z3" s="4">
        <v>2022</v>
      </c>
      <c r="AA3" s="4">
        <v>2023</v>
      </c>
      <c r="AB3" s="4">
        <v>2023</v>
      </c>
      <c r="AC3" s="4">
        <v>2023</v>
      </c>
      <c r="AD3" s="4">
        <v>2023</v>
      </c>
      <c r="AE3" s="4">
        <v>2023</v>
      </c>
      <c r="AF3" s="59" t="s">
        <v>81</v>
      </c>
      <c r="AH3" s="50" t="s">
        <v>79</v>
      </c>
      <c r="AI3" s="4" t="s">
        <v>1</v>
      </c>
      <c r="AJ3" s="4">
        <v>2021</v>
      </c>
      <c r="AK3" s="4">
        <v>2021</v>
      </c>
      <c r="AL3" s="4">
        <v>2021</v>
      </c>
      <c r="AM3" s="4">
        <v>2021</v>
      </c>
      <c r="AN3" s="4">
        <v>2021</v>
      </c>
      <c r="AO3" s="4">
        <v>2021</v>
      </c>
      <c r="AP3" s="4">
        <v>2021</v>
      </c>
      <c r="AQ3" s="4">
        <v>2021</v>
      </c>
      <c r="AR3" s="4">
        <v>2021</v>
      </c>
      <c r="AS3" s="4">
        <v>2021</v>
      </c>
      <c r="AT3" s="4">
        <v>2021</v>
      </c>
      <c r="AU3" s="4">
        <v>2021</v>
      </c>
      <c r="AV3" s="4">
        <v>2022</v>
      </c>
      <c r="AW3" s="4">
        <v>2022</v>
      </c>
      <c r="AX3" s="4">
        <v>2022</v>
      </c>
      <c r="AY3" s="4">
        <v>2022</v>
      </c>
      <c r="AZ3" s="4">
        <v>2022</v>
      </c>
      <c r="BA3" s="4">
        <v>2022</v>
      </c>
      <c r="BB3" s="4">
        <v>2022</v>
      </c>
      <c r="BC3" s="4">
        <v>2022</v>
      </c>
      <c r="BD3" s="4">
        <v>2022</v>
      </c>
      <c r="BE3" s="4">
        <v>2022</v>
      </c>
      <c r="BF3" s="4">
        <v>2022</v>
      </c>
      <c r="BG3" s="4">
        <v>2022</v>
      </c>
      <c r="BH3" s="4">
        <v>2023</v>
      </c>
      <c r="BI3" s="4">
        <v>2023</v>
      </c>
      <c r="BJ3" s="4">
        <v>2023</v>
      </c>
      <c r="BK3" s="4">
        <v>2023</v>
      </c>
      <c r="BL3" s="4">
        <v>2023</v>
      </c>
      <c r="BM3" s="59" t="s">
        <v>81</v>
      </c>
      <c r="BO3" s="50" t="s">
        <v>79</v>
      </c>
      <c r="BP3" s="4" t="s">
        <v>1</v>
      </c>
      <c r="BQ3" s="4">
        <v>2021</v>
      </c>
      <c r="BR3" s="4">
        <v>2021</v>
      </c>
      <c r="BS3" s="4">
        <v>2021</v>
      </c>
      <c r="BT3" s="4">
        <v>2021</v>
      </c>
      <c r="BU3" s="4">
        <v>2021</v>
      </c>
      <c r="BV3" s="4">
        <v>2021</v>
      </c>
      <c r="BW3" s="4">
        <v>2021</v>
      </c>
      <c r="BX3" s="4">
        <v>2021</v>
      </c>
      <c r="BY3" s="4">
        <v>2021</v>
      </c>
      <c r="BZ3" s="4">
        <v>2021</v>
      </c>
      <c r="CA3" s="4">
        <v>2021</v>
      </c>
      <c r="CB3" s="4">
        <v>2021</v>
      </c>
      <c r="CC3" s="4">
        <v>2022</v>
      </c>
      <c r="CD3" s="4">
        <v>2022</v>
      </c>
      <c r="CE3" s="4">
        <v>2022</v>
      </c>
      <c r="CF3" s="4">
        <v>2022</v>
      </c>
      <c r="CG3" s="4">
        <v>2022</v>
      </c>
      <c r="CH3" s="4">
        <v>2022</v>
      </c>
      <c r="CI3" s="4">
        <v>2022</v>
      </c>
      <c r="CJ3" s="4">
        <v>2022</v>
      </c>
      <c r="CK3" s="4">
        <v>2022</v>
      </c>
      <c r="CL3" s="4">
        <v>2022</v>
      </c>
      <c r="CM3" s="4">
        <v>2022</v>
      </c>
      <c r="CN3" s="4">
        <v>2022</v>
      </c>
      <c r="CO3" s="4">
        <v>2023</v>
      </c>
      <c r="CP3" s="4">
        <v>2023</v>
      </c>
      <c r="CQ3" s="4">
        <v>2023</v>
      </c>
      <c r="CR3" s="4">
        <v>2023</v>
      </c>
      <c r="CS3" s="4">
        <v>2023</v>
      </c>
      <c r="CT3" s="59" t="s">
        <v>81</v>
      </c>
      <c r="CV3" t="s">
        <v>31</v>
      </c>
    </row>
    <row r="4" spans="1:100" x14ac:dyDescent="0.25">
      <c r="A4" s="50"/>
      <c r="B4" s="4" t="s">
        <v>2</v>
      </c>
      <c r="C4" s="4" t="s">
        <v>31</v>
      </c>
      <c r="D4" s="4" t="s">
        <v>35</v>
      </c>
      <c r="E4" s="4" t="s">
        <v>36</v>
      </c>
      <c r="F4" s="4" t="s">
        <v>37</v>
      </c>
      <c r="G4" s="4" t="s">
        <v>38</v>
      </c>
      <c r="H4" s="4" t="s">
        <v>39</v>
      </c>
      <c r="I4" s="4" t="s">
        <v>40</v>
      </c>
      <c r="J4" s="4" t="s">
        <v>41</v>
      </c>
      <c r="K4" s="4" t="s">
        <v>42</v>
      </c>
      <c r="L4" s="4" t="s">
        <v>43</v>
      </c>
      <c r="M4" s="4" t="s">
        <v>45</v>
      </c>
      <c r="N4" s="4" t="s">
        <v>46</v>
      </c>
      <c r="O4" s="4" t="s">
        <v>31</v>
      </c>
      <c r="P4" s="4" t="s">
        <v>35</v>
      </c>
      <c r="Q4" s="4" t="s">
        <v>36</v>
      </c>
      <c r="R4" s="4" t="s">
        <v>37</v>
      </c>
      <c r="S4" s="4" t="s">
        <v>38</v>
      </c>
      <c r="T4" s="4" t="s">
        <v>39</v>
      </c>
      <c r="U4" s="4" t="s">
        <v>40</v>
      </c>
      <c r="V4" s="4" t="s">
        <v>41</v>
      </c>
      <c r="W4" s="4" t="s">
        <v>42</v>
      </c>
      <c r="X4" s="4" t="s">
        <v>43</v>
      </c>
      <c r="Y4" s="4" t="s">
        <v>45</v>
      </c>
      <c r="Z4" s="4" t="s">
        <v>46</v>
      </c>
      <c r="AA4" s="4" t="s">
        <v>31</v>
      </c>
      <c r="AB4" s="4" t="s">
        <v>35</v>
      </c>
      <c r="AC4" s="4" t="s">
        <v>36</v>
      </c>
      <c r="AD4" s="4" t="s">
        <v>37</v>
      </c>
      <c r="AE4" s="4" t="s">
        <v>38</v>
      </c>
      <c r="AF4" s="59"/>
      <c r="AH4" s="50"/>
      <c r="AI4" s="4" t="s">
        <v>2</v>
      </c>
      <c r="AJ4" s="4" t="s">
        <v>31</v>
      </c>
      <c r="AK4" s="4" t="s">
        <v>35</v>
      </c>
      <c r="AL4" s="4" t="s">
        <v>36</v>
      </c>
      <c r="AM4" s="4" t="s">
        <v>37</v>
      </c>
      <c r="AN4" s="4" t="s">
        <v>38</v>
      </c>
      <c r="AO4" s="4" t="s">
        <v>39</v>
      </c>
      <c r="AP4" s="4" t="s">
        <v>40</v>
      </c>
      <c r="AQ4" s="4" t="s">
        <v>41</v>
      </c>
      <c r="AR4" s="4" t="s">
        <v>42</v>
      </c>
      <c r="AS4" s="4" t="s">
        <v>43</v>
      </c>
      <c r="AT4" s="4" t="s">
        <v>45</v>
      </c>
      <c r="AU4" s="4" t="s">
        <v>46</v>
      </c>
      <c r="AV4" s="4" t="s">
        <v>31</v>
      </c>
      <c r="AW4" s="4" t="s">
        <v>35</v>
      </c>
      <c r="AX4" s="4" t="s">
        <v>36</v>
      </c>
      <c r="AY4" s="4" t="s">
        <v>37</v>
      </c>
      <c r="AZ4" s="4" t="s">
        <v>38</v>
      </c>
      <c r="BA4" s="4" t="s">
        <v>39</v>
      </c>
      <c r="BB4" s="4" t="s">
        <v>40</v>
      </c>
      <c r="BC4" s="4" t="s">
        <v>41</v>
      </c>
      <c r="BD4" s="4" t="s">
        <v>42</v>
      </c>
      <c r="BE4" s="4" t="s">
        <v>43</v>
      </c>
      <c r="BF4" s="4" t="s">
        <v>45</v>
      </c>
      <c r="BG4" s="4" t="s">
        <v>46</v>
      </c>
      <c r="BH4" s="4" t="s">
        <v>31</v>
      </c>
      <c r="BI4" s="4" t="s">
        <v>35</v>
      </c>
      <c r="BJ4" s="4" t="s">
        <v>36</v>
      </c>
      <c r="BK4" s="4" t="s">
        <v>37</v>
      </c>
      <c r="BL4" s="4" t="s">
        <v>38</v>
      </c>
      <c r="BM4" s="59"/>
      <c r="BO4" s="50"/>
      <c r="BP4" s="4" t="s">
        <v>2</v>
      </c>
      <c r="BQ4" s="4" t="s">
        <v>31</v>
      </c>
      <c r="BR4" s="4" t="s">
        <v>35</v>
      </c>
      <c r="BS4" s="4" t="s">
        <v>36</v>
      </c>
      <c r="BT4" s="4" t="s">
        <v>37</v>
      </c>
      <c r="BU4" s="4" t="s">
        <v>38</v>
      </c>
      <c r="BV4" s="4" t="s">
        <v>39</v>
      </c>
      <c r="BW4" s="4" t="s">
        <v>40</v>
      </c>
      <c r="BX4" s="4" t="s">
        <v>41</v>
      </c>
      <c r="BY4" s="4" t="s">
        <v>42</v>
      </c>
      <c r="BZ4" s="4" t="s">
        <v>43</v>
      </c>
      <c r="CA4" s="4" t="s">
        <v>45</v>
      </c>
      <c r="CB4" s="4" t="s">
        <v>46</v>
      </c>
      <c r="CC4" s="4" t="s">
        <v>31</v>
      </c>
      <c r="CD4" s="4" t="s">
        <v>35</v>
      </c>
      <c r="CE4" s="4" t="s">
        <v>36</v>
      </c>
      <c r="CF4" s="4" t="s">
        <v>37</v>
      </c>
      <c r="CG4" s="4" t="s">
        <v>38</v>
      </c>
      <c r="CH4" s="4" t="s">
        <v>39</v>
      </c>
      <c r="CI4" s="4" t="s">
        <v>40</v>
      </c>
      <c r="CJ4" s="4" t="s">
        <v>41</v>
      </c>
      <c r="CK4" s="4" t="s">
        <v>42</v>
      </c>
      <c r="CL4" s="4" t="s">
        <v>43</v>
      </c>
      <c r="CM4" s="4" t="s">
        <v>45</v>
      </c>
      <c r="CN4" s="4" t="s">
        <v>46</v>
      </c>
      <c r="CO4" s="4" t="s">
        <v>31</v>
      </c>
      <c r="CP4" s="4" t="s">
        <v>35</v>
      </c>
      <c r="CQ4" s="4" t="s">
        <v>36</v>
      </c>
      <c r="CR4" s="4" t="s">
        <v>37</v>
      </c>
      <c r="CS4" s="4" t="s">
        <v>38</v>
      </c>
      <c r="CT4" s="59"/>
    </row>
    <row r="5" spans="1:100" ht="15.75" x14ac:dyDescent="0.25">
      <c r="A5" s="7"/>
      <c r="B5" s="23" t="s">
        <v>80</v>
      </c>
      <c r="C5" s="29">
        <v>54.794569624999994</v>
      </c>
      <c r="D5" s="29">
        <v>61.216117289473672</v>
      </c>
      <c r="E5" s="29">
        <v>64.729496782608663</v>
      </c>
      <c r="F5" s="29">
        <v>63.396976500000008</v>
      </c>
      <c r="G5" s="29">
        <v>66.953084852941174</v>
      </c>
      <c r="H5" s="29">
        <v>71.982647477272721</v>
      </c>
      <c r="I5" s="29">
        <v>73.539060523809511</v>
      </c>
      <c r="J5" s="29">
        <v>69.804724424999989</v>
      </c>
      <c r="K5" s="29">
        <v>73.130738295454549</v>
      </c>
      <c r="L5" s="29">
        <v>82.107393785714294</v>
      </c>
      <c r="M5" s="29">
        <v>80.637301023809528</v>
      </c>
      <c r="N5" s="29">
        <v>73.298823523809531</v>
      </c>
      <c r="O5" s="29">
        <v>84.666318799999985</v>
      </c>
      <c r="P5" s="29">
        <v>94.067715194444446</v>
      </c>
      <c r="Q5" s="29">
        <v>112.87479254347826</v>
      </c>
      <c r="R5" s="29">
        <v>102.96599786842103</v>
      </c>
      <c r="S5" s="29">
        <v>109.50503773684208</v>
      </c>
      <c r="T5" s="29">
        <v>116.01138504999999</v>
      </c>
      <c r="U5" s="29">
        <v>105.49124737500001</v>
      </c>
      <c r="V5" s="29">
        <v>97.404465428571427</v>
      </c>
      <c r="W5" s="29">
        <v>90.706344809523813</v>
      </c>
      <c r="X5" s="29">
        <v>91.698948700000003</v>
      </c>
      <c r="Y5" s="29">
        <v>87.552266068181822</v>
      </c>
      <c r="Z5" s="29">
        <v>78.100942275000008</v>
      </c>
      <c r="AA5" s="29">
        <v>80.922269684210534</v>
      </c>
      <c r="AB5" s="29">
        <v>82.278706675000009</v>
      </c>
      <c r="AC5" s="29">
        <v>78.539480282608693</v>
      </c>
      <c r="AD5" s="29">
        <v>83.755358416666667</v>
      </c>
      <c r="AE5" s="29">
        <v>74.981547824999993</v>
      </c>
      <c r="AF5" s="59"/>
      <c r="AH5" s="7"/>
      <c r="AI5" s="23" t="s">
        <v>80</v>
      </c>
      <c r="AJ5" s="29">
        <v>54.794569624999994</v>
      </c>
      <c r="AK5" s="29">
        <v>61.216117289473672</v>
      </c>
      <c r="AL5" s="29">
        <v>64.729496782608663</v>
      </c>
      <c r="AM5" s="29">
        <v>63.396976500000008</v>
      </c>
      <c r="AN5" s="29">
        <v>66.953084852941174</v>
      </c>
      <c r="AO5" s="29">
        <v>71.982647477272721</v>
      </c>
      <c r="AP5" s="29">
        <v>73.539060523809511</v>
      </c>
      <c r="AQ5" s="29">
        <v>69.804724424999989</v>
      </c>
      <c r="AR5" s="29">
        <v>73.130738295454549</v>
      </c>
      <c r="AS5" s="29">
        <v>82.107393785714294</v>
      </c>
      <c r="AT5" s="29">
        <v>80.637301023809528</v>
      </c>
      <c r="AU5" s="29">
        <v>73.298823523809531</v>
      </c>
      <c r="AV5" s="29">
        <v>84.666318799999985</v>
      </c>
      <c r="AW5" s="29">
        <v>94.067715194444446</v>
      </c>
      <c r="AX5" s="29">
        <v>112.87479254347826</v>
      </c>
      <c r="AY5" s="29">
        <v>102.96599786842103</v>
      </c>
      <c r="AZ5" s="29">
        <v>109.50503773684208</v>
      </c>
      <c r="BA5" s="29">
        <v>116.01138504999999</v>
      </c>
      <c r="BB5" s="29">
        <v>105.49124737500001</v>
      </c>
      <c r="BC5" s="29">
        <v>97.404465428571427</v>
      </c>
      <c r="BD5" s="29">
        <v>90.706344809523813</v>
      </c>
      <c r="BE5" s="29">
        <v>91.698948700000003</v>
      </c>
      <c r="BF5" s="29">
        <v>87.552266068181822</v>
      </c>
      <c r="BG5" s="29">
        <v>78.100942275000008</v>
      </c>
      <c r="BH5" s="29">
        <v>80.922269684210534</v>
      </c>
      <c r="BI5" s="29">
        <v>82.278706675000009</v>
      </c>
      <c r="BJ5" s="29">
        <v>78.539480282608693</v>
      </c>
      <c r="BK5" s="29">
        <v>83.755358416666667</v>
      </c>
      <c r="BL5" s="29">
        <v>74.981547824999993</v>
      </c>
      <c r="BM5" s="59"/>
      <c r="BO5" s="7"/>
      <c r="BP5" s="23" t="s">
        <v>80</v>
      </c>
      <c r="BQ5" s="29">
        <v>54.794569624999994</v>
      </c>
      <c r="BR5" s="29">
        <v>61.216117289473672</v>
      </c>
      <c r="BS5" s="29">
        <v>64.729496782608663</v>
      </c>
      <c r="BT5" s="29">
        <v>63.396976500000008</v>
      </c>
      <c r="BU5" s="29">
        <v>66.953084852941174</v>
      </c>
      <c r="BV5" s="29">
        <v>71.982647477272721</v>
      </c>
      <c r="BW5" s="29">
        <v>73.539060523809511</v>
      </c>
      <c r="BX5" s="29">
        <v>69.804724424999989</v>
      </c>
      <c r="BY5" s="29">
        <v>73.130738295454549</v>
      </c>
      <c r="BZ5" s="29">
        <v>82.107393785714294</v>
      </c>
      <c r="CA5" s="29">
        <v>80.637301023809528</v>
      </c>
      <c r="CB5" s="29">
        <v>73.298823523809531</v>
      </c>
      <c r="CC5" s="29">
        <v>84.666318799999985</v>
      </c>
      <c r="CD5" s="29">
        <v>94.067715194444446</v>
      </c>
      <c r="CE5" s="29">
        <v>112.87479254347826</v>
      </c>
      <c r="CF5" s="29">
        <v>102.96599786842103</v>
      </c>
      <c r="CG5" s="29">
        <v>109.50503773684208</v>
      </c>
      <c r="CH5" s="29">
        <v>116.01138504999999</v>
      </c>
      <c r="CI5" s="29">
        <v>105.49124737500001</v>
      </c>
      <c r="CJ5" s="29">
        <v>97.404465428571427</v>
      </c>
      <c r="CK5" s="29">
        <v>90.706344809523813</v>
      </c>
      <c r="CL5" s="29">
        <v>91.698948700000003</v>
      </c>
      <c r="CM5" s="29">
        <v>87.552266068181822</v>
      </c>
      <c r="CN5" s="29">
        <v>78.100942275000008</v>
      </c>
      <c r="CO5" s="29">
        <v>80.922269684210534</v>
      </c>
      <c r="CP5" s="29">
        <v>82.278706675000009</v>
      </c>
      <c r="CQ5" s="29">
        <v>78.539480282608693</v>
      </c>
      <c r="CR5" s="29">
        <v>83.755358416666667</v>
      </c>
      <c r="CS5" s="29">
        <v>74.981547824999993</v>
      </c>
      <c r="CT5" s="59"/>
    </row>
    <row r="6" spans="1:100" x14ac:dyDescent="0.25">
      <c r="A6" s="2" t="s">
        <v>3</v>
      </c>
      <c r="B6" s="12" t="s">
        <v>50</v>
      </c>
      <c r="C6" s="2">
        <v>148</v>
      </c>
      <c r="D6" s="2">
        <v>147.6</v>
      </c>
      <c r="E6" s="2">
        <v>147.5</v>
      </c>
      <c r="F6" s="2">
        <v>147.6</v>
      </c>
      <c r="G6" s="2">
        <v>148.80000000000001</v>
      </c>
      <c r="H6" s="2">
        <v>149.19999999999999</v>
      </c>
      <c r="I6" s="2">
        <v>149.1</v>
      </c>
      <c r="J6" s="2">
        <v>149.30000000000001</v>
      </c>
      <c r="K6" s="2">
        <v>149.30000000000001</v>
      </c>
      <c r="L6" s="2">
        <v>150.1</v>
      </c>
      <c r="M6" s="2">
        <v>151</v>
      </c>
      <c r="N6" s="2">
        <v>151.6</v>
      </c>
      <c r="O6" s="2">
        <v>152.19999999999999</v>
      </c>
      <c r="P6" s="2">
        <v>152.5</v>
      </c>
      <c r="Q6" s="2">
        <v>153.69999999999999</v>
      </c>
      <c r="R6" s="2">
        <v>155.4</v>
      </c>
      <c r="S6" s="2">
        <v>156.69999999999999</v>
      </c>
      <c r="T6" s="2">
        <v>157.5</v>
      </c>
      <c r="U6" s="2">
        <v>159.30000000000001</v>
      </c>
      <c r="V6" s="2">
        <v>162.1</v>
      </c>
      <c r="W6" s="2">
        <v>164.9</v>
      </c>
      <c r="X6" s="2">
        <v>166.4</v>
      </c>
      <c r="Y6" s="2">
        <v>168.4</v>
      </c>
      <c r="Z6" s="2">
        <v>170.2</v>
      </c>
      <c r="AA6" s="2">
        <v>173.3</v>
      </c>
      <c r="AB6" s="2">
        <v>174.7</v>
      </c>
      <c r="AC6" s="2">
        <v>174.7</v>
      </c>
      <c r="AD6" s="2">
        <v>174.8</v>
      </c>
      <c r="AE6" s="2">
        <v>174.7</v>
      </c>
      <c r="AF6" s="30">
        <f>CORREL(C6:AE6,$C$5:$AE$5)</f>
        <v>0.26574849245491189</v>
      </c>
      <c r="AH6" s="2" t="s">
        <v>3</v>
      </c>
      <c r="AI6" s="12" t="s">
        <v>50</v>
      </c>
      <c r="AJ6" s="1">
        <v>143.4</v>
      </c>
      <c r="AK6" s="1">
        <v>142.80000000000001</v>
      </c>
      <c r="AL6" s="1">
        <v>142.5</v>
      </c>
      <c r="AM6" s="1">
        <v>142.69999999999999</v>
      </c>
      <c r="AN6" s="1">
        <v>145.1</v>
      </c>
      <c r="AO6" s="1">
        <v>145.6</v>
      </c>
      <c r="AP6" s="1">
        <v>145.1</v>
      </c>
      <c r="AQ6" s="1">
        <v>144.9</v>
      </c>
      <c r="AR6" s="1">
        <v>145.4</v>
      </c>
      <c r="AS6" s="1">
        <v>146.1</v>
      </c>
      <c r="AT6" s="1">
        <v>146.9</v>
      </c>
      <c r="AU6" s="1">
        <v>147.4</v>
      </c>
      <c r="AV6" s="1">
        <v>148.30000000000001</v>
      </c>
      <c r="AW6" s="1">
        <v>148.80000000000001</v>
      </c>
      <c r="AX6" s="1">
        <v>150.19999999999999</v>
      </c>
      <c r="AY6" s="1">
        <v>151.80000000000001</v>
      </c>
      <c r="AZ6" s="1">
        <v>152.9</v>
      </c>
      <c r="BA6" s="1">
        <v>153.80000000000001</v>
      </c>
      <c r="BB6" s="1">
        <v>155.19999999999999</v>
      </c>
      <c r="BC6" s="1">
        <v>159.5</v>
      </c>
      <c r="BD6" s="1">
        <v>162.9</v>
      </c>
      <c r="BE6" s="1">
        <v>164.7</v>
      </c>
      <c r="BF6" s="1">
        <v>166.9</v>
      </c>
      <c r="BG6" s="1">
        <v>168.8</v>
      </c>
      <c r="BH6" s="1">
        <v>174</v>
      </c>
      <c r="BI6" s="1">
        <v>174.2</v>
      </c>
      <c r="BJ6" s="1">
        <v>174.3</v>
      </c>
      <c r="BK6" s="1">
        <v>173.3</v>
      </c>
      <c r="BL6" s="1">
        <v>173.2</v>
      </c>
      <c r="BM6" s="28">
        <f t="shared" ref="BM6:BM22" si="0">CORREL(AJ6:BL6,$AJ$5:$BL$5)</f>
        <v>0.25503045070916686</v>
      </c>
      <c r="BO6" s="2" t="s">
        <v>3</v>
      </c>
      <c r="BP6" s="12" t="s">
        <v>50</v>
      </c>
      <c r="BQ6" s="1">
        <v>144.9</v>
      </c>
      <c r="BR6" s="1">
        <v>144.30000000000001</v>
      </c>
      <c r="BS6" s="1">
        <v>144.1</v>
      </c>
      <c r="BT6" s="1">
        <v>144.30000000000001</v>
      </c>
      <c r="BU6" s="1">
        <v>146.30000000000001</v>
      </c>
      <c r="BV6" s="1">
        <v>146.69999999999999</v>
      </c>
      <c r="BW6" s="1">
        <v>146.4</v>
      </c>
      <c r="BX6" s="1">
        <v>146.6</v>
      </c>
      <c r="BY6" s="1">
        <v>146.6</v>
      </c>
      <c r="BZ6" s="1">
        <v>147.4</v>
      </c>
      <c r="CA6" s="1">
        <v>148.19999999999999</v>
      </c>
      <c r="CB6" s="1">
        <v>148.69999999999999</v>
      </c>
      <c r="CC6" s="1">
        <v>149.5</v>
      </c>
      <c r="CD6" s="1">
        <v>150</v>
      </c>
      <c r="CE6" s="1">
        <v>151.30000000000001</v>
      </c>
      <c r="CF6" s="1">
        <v>152.9</v>
      </c>
      <c r="CG6" s="1">
        <v>154.1</v>
      </c>
      <c r="CH6" s="1">
        <v>155</v>
      </c>
      <c r="CI6" s="1">
        <v>156.5</v>
      </c>
      <c r="CJ6" s="1">
        <v>160.30000000000001</v>
      </c>
      <c r="CK6" s="1">
        <v>163.5</v>
      </c>
      <c r="CL6" s="1">
        <v>165.2</v>
      </c>
      <c r="CM6" s="1">
        <v>167.4</v>
      </c>
      <c r="CN6" s="1">
        <v>169.2</v>
      </c>
      <c r="CO6" s="1">
        <v>173.8</v>
      </c>
      <c r="CP6" s="1">
        <v>174.4</v>
      </c>
      <c r="CQ6" s="1">
        <v>174.4</v>
      </c>
      <c r="CR6" s="1">
        <v>173.8</v>
      </c>
      <c r="CS6" s="1">
        <v>173.7</v>
      </c>
      <c r="CT6" s="28">
        <f>CORREL(BQ6:CS6,$BQ$5:$CS$5)</f>
        <v>0.25709118266940312</v>
      </c>
    </row>
    <row r="7" spans="1:100" x14ac:dyDescent="0.25">
      <c r="A7" s="2" t="s">
        <v>4</v>
      </c>
      <c r="B7" s="12" t="s">
        <v>50</v>
      </c>
      <c r="C7" s="2">
        <v>194.8</v>
      </c>
      <c r="D7" s="2">
        <v>191.2</v>
      </c>
      <c r="E7" s="2">
        <v>197.5</v>
      </c>
      <c r="F7" s="2">
        <v>202.5</v>
      </c>
      <c r="G7" s="2">
        <v>204.3</v>
      </c>
      <c r="H7" s="2">
        <v>205.5</v>
      </c>
      <c r="I7" s="2">
        <v>210.9</v>
      </c>
      <c r="J7" s="2">
        <v>207.4</v>
      </c>
      <c r="K7" s="2">
        <v>207.4</v>
      </c>
      <c r="L7" s="2">
        <v>208.4</v>
      </c>
      <c r="M7" s="2">
        <v>204.9</v>
      </c>
      <c r="N7" s="2">
        <v>202.2</v>
      </c>
      <c r="O7" s="2">
        <v>202.1</v>
      </c>
      <c r="P7" s="2">
        <v>205.2</v>
      </c>
      <c r="Q7" s="2">
        <v>215.8</v>
      </c>
      <c r="R7" s="2">
        <v>215.8</v>
      </c>
      <c r="S7" s="2">
        <v>221.2</v>
      </c>
      <c r="T7" s="2">
        <v>223.4</v>
      </c>
      <c r="U7" s="2">
        <v>217.1</v>
      </c>
      <c r="V7" s="2">
        <v>210.9</v>
      </c>
      <c r="W7" s="2">
        <v>213.7</v>
      </c>
      <c r="X7" s="2">
        <v>214.9</v>
      </c>
      <c r="Y7" s="2">
        <v>213.4</v>
      </c>
      <c r="Z7" s="2">
        <v>212.9</v>
      </c>
      <c r="AA7" s="2">
        <v>215.2</v>
      </c>
      <c r="AB7" s="2">
        <v>212.2</v>
      </c>
      <c r="AC7" s="2">
        <v>212.2</v>
      </c>
      <c r="AD7" s="2">
        <v>213.7</v>
      </c>
      <c r="AE7" s="2">
        <v>219.4</v>
      </c>
      <c r="AF7" s="30">
        <f t="shared" ref="AF7:AF32" si="1">CORREL(C7:AE7,$C$5:$AE$5)</f>
        <v>0.76568370629637661</v>
      </c>
      <c r="AH7" s="2" t="s">
        <v>4</v>
      </c>
      <c r="AI7" s="12" t="s">
        <v>50</v>
      </c>
      <c r="AJ7" s="1">
        <v>187.5</v>
      </c>
      <c r="AK7" s="1">
        <v>184</v>
      </c>
      <c r="AL7" s="1">
        <v>189.4</v>
      </c>
      <c r="AM7" s="1">
        <v>195.5</v>
      </c>
      <c r="AN7" s="1">
        <v>198.5</v>
      </c>
      <c r="AO7" s="1">
        <v>200.1</v>
      </c>
      <c r="AP7" s="1">
        <v>204.5</v>
      </c>
      <c r="AQ7" s="1">
        <v>202.3</v>
      </c>
      <c r="AR7" s="1">
        <v>202.1</v>
      </c>
      <c r="AS7" s="1">
        <v>202.5</v>
      </c>
      <c r="AT7" s="1">
        <v>199.8</v>
      </c>
      <c r="AU7" s="1">
        <v>197</v>
      </c>
      <c r="AV7" s="1">
        <v>196.9</v>
      </c>
      <c r="AW7" s="1">
        <v>198.1</v>
      </c>
      <c r="AX7" s="1">
        <v>208</v>
      </c>
      <c r="AY7" s="1">
        <v>209.7</v>
      </c>
      <c r="AZ7" s="1">
        <v>214.7</v>
      </c>
      <c r="BA7" s="1">
        <v>217.2</v>
      </c>
      <c r="BB7" s="1">
        <v>210.8</v>
      </c>
      <c r="BC7" s="1">
        <v>204.1</v>
      </c>
      <c r="BD7" s="1">
        <v>206.7</v>
      </c>
      <c r="BE7" s="1">
        <v>208.8</v>
      </c>
      <c r="BF7" s="1">
        <v>207.2</v>
      </c>
      <c r="BG7" s="1">
        <v>206.9</v>
      </c>
      <c r="BH7" s="1">
        <v>208.3</v>
      </c>
      <c r="BI7" s="1">
        <v>205.2</v>
      </c>
      <c r="BJ7" s="1">
        <v>205.2</v>
      </c>
      <c r="BK7" s="1">
        <v>206.9</v>
      </c>
      <c r="BL7" s="1">
        <v>211.5</v>
      </c>
      <c r="BM7" s="28">
        <f t="shared" si="0"/>
        <v>0.76241804770309007</v>
      </c>
      <c r="BO7" s="2" t="s">
        <v>4</v>
      </c>
      <c r="BP7" s="12" t="s">
        <v>50</v>
      </c>
      <c r="BQ7" s="1">
        <v>190.1</v>
      </c>
      <c r="BR7" s="1">
        <v>186.5</v>
      </c>
      <c r="BS7" s="1">
        <v>192.2</v>
      </c>
      <c r="BT7" s="1">
        <v>198</v>
      </c>
      <c r="BU7" s="1">
        <v>200.5</v>
      </c>
      <c r="BV7" s="1">
        <v>202</v>
      </c>
      <c r="BW7" s="1">
        <v>206.8</v>
      </c>
      <c r="BX7" s="1">
        <v>204</v>
      </c>
      <c r="BY7" s="1">
        <v>204</v>
      </c>
      <c r="BZ7" s="1">
        <v>204.6</v>
      </c>
      <c r="CA7" s="1">
        <v>201.6</v>
      </c>
      <c r="CB7" s="1">
        <v>198.8</v>
      </c>
      <c r="CC7" s="1">
        <v>198.7</v>
      </c>
      <c r="CD7" s="1">
        <v>200.6</v>
      </c>
      <c r="CE7" s="1">
        <v>210.7</v>
      </c>
      <c r="CF7" s="1">
        <v>211.8</v>
      </c>
      <c r="CG7" s="1">
        <v>217</v>
      </c>
      <c r="CH7" s="1">
        <v>219.4</v>
      </c>
      <c r="CI7" s="1">
        <v>213</v>
      </c>
      <c r="CJ7" s="1">
        <v>206.5</v>
      </c>
      <c r="CK7" s="1">
        <v>209.2</v>
      </c>
      <c r="CL7" s="1">
        <v>210.9</v>
      </c>
      <c r="CM7" s="1">
        <v>209.4</v>
      </c>
      <c r="CN7" s="1">
        <v>209</v>
      </c>
      <c r="CO7" s="1">
        <v>210.7</v>
      </c>
      <c r="CP7" s="1">
        <v>207.7</v>
      </c>
      <c r="CQ7" s="1">
        <v>207.7</v>
      </c>
      <c r="CR7" s="1">
        <v>209.3</v>
      </c>
      <c r="CS7" s="1">
        <v>214.3</v>
      </c>
      <c r="CT7" s="28">
        <f t="shared" ref="CT7:CT32" si="2">CORREL(BQ7:CS7,$BQ$5:$CS$5)</f>
        <v>0.76398587514988647</v>
      </c>
    </row>
    <row r="8" spans="1:100" x14ac:dyDescent="0.25">
      <c r="A8" s="2" t="s">
        <v>5</v>
      </c>
      <c r="B8" s="12" t="s">
        <v>50</v>
      </c>
      <c r="C8" s="2">
        <v>178.4</v>
      </c>
      <c r="D8" s="2">
        <v>169.9</v>
      </c>
      <c r="E8" s="2">
        <v>164.7</v>
      </c>
      <c r="F8" s="2">
        <v>166.4</v>
      </c>
      <c r="G8" s="2">
        <v>173</v>
      </c>
      <c r="H8" s="2">
        <v>182.8</v>
      </c>
      <c r="I8" s="2">
        <v>185</v>
      </c>
      <c r="J8" s="2">
        <v>174.1</v>
      </c>
      <c r="K8" s="2">
        <v>174.1</v>
      </c>
      <c r="L8" s="2">
        <v>173</v>
      </c>
      <c r="M8" s="2">
        <v>175.4</v>
      </c>
      <c r="N8" s="2">
        <v>180</v>
      </c>
      <c r="O8" s="2">
        <v>180.1</v>
      </c>
      <c r="P8" s="2">
        <v>176.4</v>
      </c>
      <c r="Q8" s="2">
        <v>167.7</v>
      </c>
      <c r="R8" s="2">
        <v>164.6</v>
      </c>
      <c r="S8" s="2">
        <v>164.1</v>
      </c>
      <c r="T8" s="2">
        <v>172.8</v>
      </c>
      <c r="U8" s="2">
        <v>176.6</v>
      </c>
      <c r="V8" s="2">
        <v>170.6</v>
      </c>
      <c r="W8" s="2">
        <v>170.9</v>
      </c>
      <c r="X8" s="2">
        <v>171.9</v>
      </c>
      <c r="Y8" s="2">
        <v>183.2</v>
      </c>
      <c r="Z8" s="2">
        <v>191.9</v>
      </c>
      <c r="AA8" s="2">
        <v>197</v>
      </c>
      <c r="AB8" s="2">
        <v>177.2</v>
      </c>
      <c r="AC8" s="2">
        <v>177.2</v>
      </c>
      <c r="AD8" s="2">
        <v>172.4</v>
      </c>
      <c r="AE8" s="2">
        <v>176.7</v>
      </c>
      <c r="AF8" s="30">
        <f t="shared" si="1"/>
        <v>-0.22823288524628835</v>
      </c>
      <c r="AH8" s="2" t="s">
        <v>5</v>
      </c>
      <c r="AI8" s="12" t="s">
        <v>50</v>
      </c>
      <c r="AJ8" s="1">
        <v>173.4</v>
      </c>
      <c r="AK8" s="1">
        <v>168</v>
      </c>
      <c r="AL8" s="1">
        <v>163.19999999999999</v>
      </c>
      <c r="AM8" s="1">
        <v>163.4</v>
      </c>
      <c r="AN8" s="1">
        <v>168.6</v>
      </c>
      <c r="AO8" s="1">
        <v>179.3</v>
      </c>
      <c r="AP8" s="1">
        <v>180.4</v>
      </c>
      <c r="AQ8" s="1">
        <v>176.5</v>
      </c>
      <c r="AR8" s="1">
        <v>172</v>
      </c>
      <c r="AS8" s="1">
        <v>170.1</v>
      </c>
      <c r="AT8" s="1">
        <v>171.5</v>
      </c>
      <c r="AU8" s="1">
        <v>176.5</v>
      </c>
      <c r="AV8" s="1">
        <v>178</v>
      </c>
      <c r="AW8" s="1">
        <v>175.5</v>
      </c>
      <c r="AX8" s="1">
        <v>167.9</v>
      </c>
      <c r="AY8" s="1">
        <v>164.5</v>
      </c>
      <c r="AZ8" s="1">
        <v>161.4</v>
      </c>
      <c r="BA8" s="1">
        <v>169.6</v>
      </c>
      <c r="BB8" s="1">
        <v>174.3</v>
      </c>
      <c r="BC8" s="1">
        <v>168.3</v>
      </c>
      <c r="BD8" s="1">
        <v>169</v>
      </c>
      <c r="BE8" s="1">
        <v>170.3</v>
      </c>
      <c r="BF8" s="1">
        <v>180.2</v>
      </c>
      <c r="BG8" s="1">
        <v>189.1</v>
      </c>
      <c r="BH8" s="1">
        <v>192.9</v>
      </c>
      <c r="BI8" s="1">
        <v>173.9</v>
      </c>
      <c r="BJ8" s="1">
        <v>173.9</v>
      </c>
      <c r="BK8" s="1">
        <v>167.9</v>
      </c>
      <c r="BL8" s="1">
        <v>171</v>
      </c>
      <c r="BM8" s="28">
        <f t="shared" si="0"/>
        <v>-0.17289589491837434</v>
      </c>
      <c r="BO8" s="2" t="s">
        <v>5</v>
      </c>
      <c r="BP8" s="12" t="s">
        <v>50</v>
      </c>
      <c r="BQ8" s="1">
        <v>175.3</v>
      </c>
      <c r="BR8" s="1">
        <v>168.7</v>
      </c>
      <c r="BS8" s="1">
        <v>163.80000000000001</v>
      </c>
      <c r="BT8" s="1">
        <v>164.6</v>
      </c>
      <c r="BU8" s="1">
        <v>170.3</v>
      </c>
      <c r="BV8" s="1">
        <v>180.7</v>
      </c>
      <c r="BW8" s="1">
        <v>182.2</v>
      </c>
      <c r="BX8" s="1">
        <v>172.8</v>
      </c>
      <c r="BY8" s="1">
        <v>172.8</v>
      </c>
      <c r="BZ8" s="1">
        <v>171.2</v>
      </c>
      <c r="CA8" s="1">
        <v>173</v>
      </c>
      <c r="CB8" s="1">
        <v>177.9</v>
      </c>
      <c r="CC8" s="1">
        <v>178.8</v>
      </c>
      <c r="CD8" s="1">
        <v>175.8</v>
      </c>
      <c r="CE8" s="1">
        <v>167.8</v>
      </c>
      <c r="CF8" s="1">
        <v>164.5</v>
      </c>
      <c r="CG8" s="1">
        <v>162.4</v>
      </c>
      <c r="CH8" s="1">
        <v>170.8</v>
      </c>
      <c r="CI8" s="1">
        <v>175.2</v>
      </c>
      <c r="CJ8" s="1">
        <v>169.2</v>
      </c>
      <c r="CK8" s="1">
        <v>169.7</v>
      </c>
      <c r="CL8" s="1">
        <v>170.9</v>
      </c>
      <c r="CM8" s="1">
        <v>181.4</v>
      </c>
      <c r="CN8" s="1">
        <v>190.2</v>
      </c>
      <c r="CO8" s="1">
        <v>194.5</v>
      </c>
      <c r="CP8" s="1">
        <v>175.2</v>
      </c>
      <c r="CQ8" s="1">
        <v>175.2</v>
      </c>
      <c r="CR8" s="1">
        <v>169.6</v>
      </c>
      <c r="CS8" s="1">
        <v>173.2</v>
      </c>
      <c r="CT8" s="28">
        <f t="shared" si="2"/>
        <v>-0.18631242773391149</v>
      </c>
    </row>
    <row r="9" spans="1:100" x14ac:dyDescent="0.25">
      <c r="A9" s="2" t="s">
        <v>6</v>
      </c>
      <c r="B9" s="12" t="s">
        <v>50</v>
      </c>
      <c r="C9" s="2">
        <v>154.4</v>
      </c>
      <c r="D9" s="2">
        <v>155.1</v>
      </c>
      <c r="E9" s="2">
        <v>155.6</v>
      </c>
      <c r="F9" s="2">
        <v>156</v>
      </c>
      <c r="G9" s="2">
        <v>156.5</v>
      </c>
      <c r="H9" s="2">
        <v>156.5</v>
      </c>
      <c r="I9" s="2">
        <v>158.19999999999999</v>
      </c>
      <c r="J9" s="2">
        <v>159.19999999999999</v>
      </c>
      <c r="K9" s="2">
        <v>159.1</v>
      </c>
      <c r="L9" s="2">
        <v>159.19999999999999</v>
      </c>
      <c r="M9" s="2">
        <v>159.6</v>
      </c>
      <c r="N9" s="2">
        <v>160</v>
      </c>
      <c r="O9" s="2">
        <v>160.4</v>
      </c>
      <c r="P9" s="2">
        <v>160.6</v>
      </c>
      <c r="Q9" s="2">
        <v>162.6</v>
      </c>
      <c r="R9" s="2">
        <v>164.2</v>
      </c>
      <c r="S9" s="2">
        <v>165.4</v>
      </c>
      <c r="T9" s="2">
        <v>166.4</v>
      </c>
      <c r="U9" s="2">
        <v>167.1</v>
      </c>
      <c r="V9" s="2">
        <v>168.4</v>
      </c>
      <c r="W9" s="2">
        <v>170.1</v>
      </c>
      <c r="X9" s="2">
        <v>171</v>
      </c>
      <c r="Y9" s="2">
        <v>172.3</v>
      </c>
      <c r="Z9" s="2">
        <v>173.9</v>
      </c>
      <c r="AA9" s="2">
        <v>175.2</v>
      </c>
      <c r="AB9" s="2">
        <v>177.9</v>
      </c>
      <c r="AC9" s="2">
        <v>177.9</v>
      </c>
      <c r="AD9" s="2">
        <v>178.8</v>
      </c>
      <c r="AE9" s="2">
        <v>179.4</v>
      </c>
      <c r="AF9" s="30">
        <f t="shared" si="1"/>
        <v>0.35119746275673042</v>
      </c>
      <c r="AH9" s="2" t="s">
        <v>6</v>
      </c>
      <c r="AI9" s="12" t="s">
        <v>50</v>
      </c>
      <c r="AJ9" s="1">
        <v>154</v>
      </c>
      <c r="AK9" s="1">
        <v>154.4</v>
      </c>
      <c r="AL9" s="1">
        <v>154.5</v>
      </c>
      <c r="AM9" s="1">
        <v>155</v>
      </c>
      <c r="AN9" s="1">
        <v>155.80000000000001</v>
      </c>
      <c r="AO9" s="1">
        <v>156.1</v>
      </c>
      <c r="AP9" s="1">
        <v>157.1</v>
      </c>
      <c r="AQ9" s="1">
        <v>157.5</v>
      </c>
      <c r="AR9" s="1">
        <v>158</v>
      </c>
      <c r="AS9" s="1">
        <v>158.4</v>
      </c>
      <c r="AT9" s="1">
        <v>159.1</v>
      </c>
      <c r="AU9" s="1">
        <v>159.80000000000001</v>
      </c>
      <c r="AV9" s="1">
        <v>160.5</v>
      </c>
      <c r="AW9" s="1">
        <v>160.69999999999999</v>
      </c>
      <c r="AX9" s="1">
        <v>162</v>
      </c>
      <c r="AY9" s="1">
        <v>163.80000000000001</v>
      </c>
      <c r="AZ9" s="1">
        <v>164.6</v>
      </c>
      <c r="BA9" s="1">
        <v>165.4</v>
      </c>
      <c r="BB9" s="1">
        <v>166.3</v>
      </c>
      <c r="BC9" s="1">
        <v>167.9</v>
      </c>
      <c r="BD9" s="1">
        <v>169.5</v>
      </c>
      <c r="BE9" s="1">
        <v>170.9</v>
      </c>
      <c r="BF9" s="1">
        <v>172.3</v>
      </c>
      <c r="BG9" s="1">
        <v>173.4</v>
      </c>
      <c r="BH9" s="1">
        <v>174.3</v>
      </c>
      <c r="BI9" s="1">
        <v>177</v>
      </c>
      <c r="BJ9" s="1">
        <v>177</v>
      </c>
      <c r="BK9" s="1">
        <v>178.2</v>
      </c>
      <c r="BL9" s="1">
        <v>179.6</v>
      </c>
      <c r="BM9" s="28">
        <f t="shared" si="0"/>
        <v>0.35444793059104557</v>
      </c>
      <c r="BO9" s="2" t="s">
        <v>6</v>
      </c>
      <c r="BP9" s="12" t="s">
        <v>50</v>
      </c>
      <c r="BQ9" s="1">
        <v>154.1</v>
      </c>
      <c r="BR9" s="1">
        <v>154.69999999999999</v>
      </c>
      <c r="BS9" s="1">
        <v>154.9</v>
      </c>
      <c r="BT9" s="1">
        <v>155.4</v>
      </c>
      <c r="BU9" s="1">
        <v>156.1</v>
      </c>
      <c r="BV9" s="1">
        <v>156.19999999999999</v>
      </c>
      <c r="BW9" s="1">
        <v>157.5</v>
      </c>
      <c r="BX9" s="1">
        <v>158.4</v>
      </c>
      <c r="BY9" s="1">
        <v>158.4</v>
      </c>
      <c r="BZ9" s="1">
        <v>158.69999999999999</v>
      </c>
      <c r="CA9" s="1">
        <v>159.30000000000001</v>
      </c>
      <c r="CB9" s="1">
        <v>159.9</v>
      </c>
      <c r="CC9" s="1">
        <v>160.5</v>
      </c>
      <c r="CD9" s="1">
        <v>160.69999999999999</v>
      </c>
      <c r="CE9" s="1">
        <v>162.19999999999999</v>
      </c>
      <c r="CF9" s="1">
        <v>163.9</v>
      </c>
      <c r="CG9" s="1">
        <v>164.9</v>
      </c>
      <c r="CH9" s="1">
        <v>165.8</v>
      </c>
      <c r="CI9" s="1">
        <v>166.6</v>
      </c>
      <c r="CJ9" s="1">
        <v>168.1</v>
      </c>
      <c r="CK9" s="1">
        <v>169.7</v>
      </c>
      <c r="CL9" s="1">
        <v>170.9</v>
      </c>
      <c r="CM9" s="1">
        <v>172.3</v>
      </c>
      <c r="CN9" s="1">
        <v>173.6</v>
      </c>
      <c r="CO9" s="1">
        <v>174.6</v>
      </c>
      <c r="CP9" s="1">
        <v>177.3</v>
      </c>
      <c r="CQ9" s="1">
        <v>177.3</v>
      </c>
      <c r="CR9" s="1">
        <v>178.4</v>
      </c>
      <c r="CS9" s="1">
        <v>179.5</v>
      </c>
      <c r="CT9" s="28">
        <f t="shared" si="2"/>
        <v>0.35310712091833324</v>
      </c>
    </row>
    <row r="10" spans="1:100" x14ac:dyDescent="0.25">
      <c r="A10" s="5" t="s">
        <v>7</v>
      </c>
      <c r="B10" s="12" t="s">
        <v>50</v>
      </c>
      <c r="C10" s="5">
        <v>144.1</v>
      </c>
      <c r="D10" s="5">
        <v>151.4</v>
      </c>
      <c r="E10" s="5">
        <v>156.4</v>
      </c>
      <c r="F10" s="5">
        <v>161.4</v>
      </c>
      <c r="G10" s="5">
        <v>168.8</v>
      </c>
      <c r="H10" s="5">
        <v>172.2</v>
      </c>
      <c r="I10" s="5">
        <v>170.6</v>
      </c>
      <c r="J10" s="5">
        <v>175</v>
      </c>
      <c r="K10" s="5">
        <v>175</v>
      </c>
      <c r="L10" s="5">
        <v>176.6</v>
      </c>
      <c r="M10" s="5">
        <v>175.8</v>
      </c>
      <c r="N10" s="5">
        <v>173.5</v>
      </c>
      <c r="O10" s="5">
        <v>171</v>
      </c>
      <c r="P10" s="5">
        <v>171.5</v>
      </c>
      <c r="Q10" s="5">
        <v>180</v>
      </c>
      <c r="R10" s="5">
        <v>186</v>
      </c>
      <c r="S10" s="5">
        <v>189.5</v>
      </c>
      <c r="T10" s="5">
        <v>188.6</v>
      </c>
      <c r="U10" s="5">
        <v>184.8</v>
      </c>
      <c r="V10" s="5">
        <v>182.5</v>
      </c>
      <c r="W10" s="5">
        <v>179.3</v>
      </c>
      <c r="X10" s="5">
        <v>177.7</v>
      </c>
      <c r="Y10" s="5">
        <v>180</v>
      </c>
      <c r="Z10" s="5">
        <v>179.1</v>
      </c>
      <c r="AA10" s="5">
        <v>178</v>
      </c>
      <c r="AB10" s="5">
        <v>172.2</v>
      </c>
      <c r="AC10" s="5">
        <v>172.2</v>
      </c>
      <c r="AD10" s="5">
        <v>168.7</v>
      </c>
      <c r="AE10" s="5">
        <v>164.4</v>
      </c>
      <c r="AF10" s="21">
        <f>CORREL(C10:AE10,$C$5:$AE$5)</f>
        <v>0.83018961277633063</v>
      </c>
      <c r="AH10" s="5" t="s">
        <v>7</v>
      </c>
      <c r="AI10" s="12" t="s">
        <v>50</v>
      </c>
      <c r="AJ10" s="19">
        <v>154.80000000000001</v>
      </c>
      <c r="AK10" s="19">
        <v>163</v>
      </c>
      <c r="AL10" s="19">
        <v>168.2</v>
      </c>
      <c r="AM10" s="19">
        <v>175.2</v>
      </c>
      <c r="AN10" s="19">
        <v>184.4</v>
      </c>
      <c r="AO10" s="19">
        <v>190.4</v>
      </c>
      <c r="AP10" s="19">
        <v>188.7</v>
      </c>
      <c r="AQ10" s="19">
        <v>190.9</v>
      </c>
      <c r="AR10" s="19">
        <v>195.5</v>
      </c>
      <c r="AS10" s="19">
        <v>198.8</v>
      </c>
      <c r="AT10" s="19">
        <v>198.4</v>
      </c>
      <c r="AU10" s="19">
        <v>195.8</v>
      </c>
      <c r="AV10" s="19">
        <v>192.6</v>
      </c>
      <c r="AW10" s="19">
        <v>192.6</v>
      </c>
      <c r="AX10" s="19">
        <v>203.1</v>
      </c>
      <c r="AY10" s="19">
        <v>207.4</v>
      </c>
      <c r="AZ10" s="19">
        <v>209.9</v>
      </c>
      <c r="BA10" s="19">
        <v>208.1</v>
      </c>
      <c r="BB10" s="19">
        <v>202.2</v>
      </c>
      <c r="BC10" s="19">
        <v>198.1</v>
      </c>
      <c r="BD10" s="19">
        <v>194.1</v>
      </c>
      <c r="BE10" s="19">
        <v>191.6</v>
      </c>
      <c r="BF10" s="19">
        <v>194</v>
      </c>
      <c r="BG10" s="19">
        <v>193.9</v>
      </c>
      <c r="BH10" s="19">
        <v>192.6</v>
      </c>
      <c r="BI10" s="19">
        <v>183.4</v>
      </c>
      <c r="BJ10" s="19">
        <v>183.3</v>
      </c>
      <c r="BK10" s="19">
        <v>178.5</v>
      </c>
      <c r="BL10" s="19">
        <v>173.3</v>
      </c>
      <c r="BM10" s="20">
        <f t="shared" si="0"/>
        <v>0.80293411342831611</v>
      </c>
      <c r="BO10" s="5" t="s">
        <v>7</v>
      </c>
      <c r="BP10" s="12" t="s">
        <v>50</v>
      </c>
      <c r="BQ10" s="19">
        <v>150.9</v>
      </c>
      <c r="BR10" s="19">
        <v>158.69999999999999</v>
      </c>
      <c r="BS10" s="19">
        <v>163.9</v>
      </c>
      <c r="BT10" s="19">
        <v>170.1</v>
      </c>
      <c r="BU10" s="19">
        <v>178.7</v>
      </c>
      <c r="BV10" s="19">
        <v>183.7</v>
      </c>
      <c r="BW10" s="19">
        <v>182.1</v>
      </c>
      <c r="BX10" s="19">
        <v>188</v>
      </c>
      <c r="BY10" s="19">
        <v>188</v>
      </c>
      <c r="BZ10" s="19">
        <v>190.6</v>
      </c>
      <c r="CA10" s="19">
        <v>190.1</v>
      </c>
      <c r="CB10" s="19">
        <v>187.6</v>
      </c>
      <c r="CC10" s="19">
        <v>184.7</v>
      </c>
      <c r="CD10" s="19">
        <v>184.9</v>
      </c>
      <c r="CE10" s="19">
        <v>194.6</v>
      </c>
      <c r="CF10" s="19">
        <v>199.5</v>
      </c>
      <c r="CG10" s="19">
        <v>202.4</v>
      </c>
      <c r="CH10" s="19">
        <v>200.9</v>
      </c>
      <c r="CI10" s="19">
        <v>195.8</v>
      </c>
      <c r="CJ10" s="19">
        <v>192.4</v>
      </c>
      <c r="CK10" s="19">
        <v>188.7</v>
      </c>
      <c r="CL10" s="19">
        <v>186.5</v>
      </c>
      <c r="CM10" s="19">
        <v>188.9</v>
      </c>
      <c r="CN10" s="19">
        <v>188.5</v>
      </c>
      <c r="CO10" s="19">
        <v>187.2</v>
      </c>
      <c r="CP10" s="19">
        <v>179.3</v>
      </c>
      <c r="CQ10" s="19">
        <v>179.2</v>
      </c>
      <c r="CR10" s="19">
        <v>174.9</v>
      </c>
      <c r="CS10" s="19">
        <v>170</v>
      </c>
      <c r="CT10" s="20">
        <f t="shared" si="2"/>
        <v>0.809472546731826</v>
      </c>
    </row>
    <row r="11" spans="1:100" x14ac:dyDescent="0.25">
      <c r="A11" s="2" t="s">
        <v>8</v>
      </c>
      <c r="B11" s="12" t="s">
        <v>50</v>
      </c>
      <c r="C11" s="2">
        <v>152.6</v>
      </c>
      <c r="D11" s="2">
        <v>154</v>
      </c>
      <c r="E11" s="2">
        <v>157.30000000000001</v>
      </c>
      <c r="F11" s="2">
        <v>168.8</v>
      </c>
      <c r="G11" s="2">
        <v>172.5</v>
      </c>
      <c r="H11" s="2">
        <v>171.5</v>
      </c>
      <c r="I11" s="2">
        <v>170.9</v>
      </c>
      <c r="J11" s="2">
        <v>161.30000000000001</v>
      </c>
      <c r="K11" s="2">
        <v>161.19999999999999</v>
      </c>
      <c r="L11" s="2">
        <v>159.30000000000001</v>
      </c>
      <c r="M11" s="2">
        <v>160.30000000000001</v>
      </c>
      <c r="N11" s="2">
        <v>158.30000000000001</v>
      </c>
      <c r="O11" s="2">
        <v>156.5</v>
      </c>
      <c r="P11" s="2">
        <v>156.4</v>
      </c>
      <c r="Q11" s="2">
        <v>159.6</v>
      </c>
      <c r="R11" s="2">
        <v>175.9</v>
      </c>
      <c r="S11" s="2">
        <v>174.5</v>
      </c>
      <c r="T11" s="2">
        <v>174.1</v>
      </c>
      <c r="U11" s="2">
        <v>179.5</v>
      </c>
      <c r="V11" s="2">
        <v>177.1</v>
      </c>
      <c r="W11" s="2">
        <v>167.5</v>
      </c>
      <c r="X11" s="2">
        <v>165.7</v>
      </c>
      <c r="Y11" s="2">
        <v>162.6</v>
      </c>
      <c r="Z11" s="2">
        <v>159.5</v>
      </c>
      <c r="AA11" s="2">
        <v>160.5</v>
      </c>
      <c r="AB11" s="2">
        <v>172.1</v>
      </c>
      <c r="AC11" s="2">
        <v>172.1</v>
      </c>
      <c r="AD11" s="2">
        <v>179.2</v>
      </c>
      <c r="AE11" s="2">
        <v>175.8</v>
      </c>
      <c r="AF11" s="30">
        <f t="shared" si="1"/>
        <v>0.41631773596427096</v>
      </c>
      <c r="AH11" s="2" t="s">
        <v>8</v>
      </c>
      <c r="AI11" s="12" t="s">
        <v>50</v>
      </c>
      <c r="AJ11" s="1">
        <v>147</v>
      </c>
      <c r="AK11" s="1">
        <v>147.80000000000001</v>
      </c>
      <c r="AL11" s="1">
        <v>150.5</v>
      </c>
      <c r="AM11" s="1">
        <v>160.6</v>
      </c>
      <c r="AN11" s="1">
        <v>162.30000000000001</v>
      </c>
      <c r="AO11" s="1">
        <v>158.6</v>
      </c>
      <c r="AP11" s="1">
        <v>157.69999999999999</v>
      </c>
      <c r="AQ11" s="1">
        <v>155.69999999999999</v>
      </c>
      <c r="AR11" s="1">
        <v>152.69999999999999</v>
      </c>
      <c r="AS11" s="1">
        <v>152.6</v>
      </c>
      <c r="AT11" s="1">
        <v>153.19999999999999</v>
      </c>
      <c r="AU11" s="1">
        <v>152</v>
      </c>
      <c r="AV11" s="1">
        <v>151.19999999999999</v>
      </c>
      <c r="AW11" s="1">
        <v>151.4</v>
      </c>
      <c r="AX11" s="1">
        <v>155.9</v>
      </c>
      <c r="AY11" s="1">
        <v>169.7</v>
      </c>
      <c r="AZ11" s="1">
        <v>168</v>
      </c>
      <c r="BA11" s="1">
        <v>165.8</v>
      </c>
      <c r="BB11" s="1">
        <v>169.6</v>
      </c>
      <c r="BC11" s="1">
        <v>169.2</v>
      </c>
      <c r="BD11" s="1">
        <v>164.1</v>
      </c>
      <c r="BE11" s="1">
        <v>162.19999999999999</v>
      </c>
      <c r="BF11" s="1">
        <v>159.1</v>
      </c>
      <c r="BG11" s="1">
        <v>156.69999999999999</v>
      </c>
      <c r="BH11" s="1">
        <v>156.30000000000001</v>
      </c>
      <c r="BI11" s="1">
        <v>167.2</v>
      </c>
      <c r="BJ11" s="1">
        <v>167.2</v>
      </c>
      <c r="BK11" s="1">
        <v>173.7</v>
      </c>
      <c r="BL11" s="1">
        <v>169</v>
      </c>
      <c r="BM11" s="28">
        <f t="shared" si="0"/>
        <v>0.5084352381774272</v>
      </c>
      <c r="BO11" s="2" t="s">
        <v>8</v>
      </c>
      <c r="BP11" s="12" t="s">
        <v>50</v>
      </c>
      <c r="BQ11" s="1">
        <v>149.6</v>
      </c>
      <c r="BR11" s="1">
        <v>150.69999999999999</v>
      </c>
      <c r="BS11" s="1">
        <v>153.69999999999999</v>
      </c>
      <c r="BT11" s="1">
        <v>164.4</v>
      </c>
      <c r="BU11" s="1">
        <v>167.1</v>
      </c>
      <c r="BV11" s="1">
        <v>164.6</v>
      </c>
      <c r="BW11" s="1">
        <v>163.9</v>
      </c>
      <c r="BX11" s="1">
        <v>156.80000000000001</v>
      </c>
      <c r="BY11" s="1">
        <v>156.69999999999999</v>
      </c>
      <c r="BZ11" s="1">
        <v>155.69999999999999</v>
      </c>
      <c r="CA11" s="1">
        <v>156.5</v>
      </c>
      <c r="CB11" s="1">
        <v>154.9</v>
      </c>
      <c r="CC11" s="1">
        <v>153.69999999999999</v>
      </c>
      <c r="CD11" s="1">
        <v>153.69999999999999</v>
      </c>
      <c r="CE11" s="1">
        <v>157.6</v>
      </c>
      <c r="CF11" s="1">
        <v>172.6</v>
      </c>
      <c r="CG11" s="1">
        <v>171</v>
      </c>
      <c r="CH11" s="1">
        <v>169.7</v>
      </c>
      <c r="CI11" s="1">
        <v>174.2</v>
      </c>
      <c r="CJ11" s="1">
        <v>172.9</v>
      </c>
      <c r="CK11" s="1">
        <v>165.7</v>
      </c>
      <c r="CL11" s="1">
        <v>163.80000000000001</v>
      </c>
      <c r="CM11" s="1">
        <v>160.69999999999999</v>
      </c>
      <c r="CN11" s="1">
        <v>158</v>
      </c>
      <c r="CO11" s="1">
        <v>158.30000000000001</v>
      </c>
      <c r="CP11" s="1">
        <v>169.5</v>
      </c>
      <c r="CQ11" s="1">
        <v>169.5</v>
      </c>
      <c r="CR11" s="1">
        <v>176.3</v>
      </c>
      <c r="CS11" s="1">
        <v>172.2</v>
      </c>
      <c r="CT11" s="28">
        <f t="shared" si="2"/>
        <v>0.47238561148587938</v>
      </c>
    </row>
    <row r="12" spans="1:100" x14ac:dyDescent="0.25">
      <c r="A12" s="2" t="s">
        <v>9</v>
      </c>
      <c r="B12" s="12" t="s">
        <v>50</v>
      </c>
      <c r="C12" s="2">
        <v>206.8</v>
      </c>
      <c r="D12" s="2">
        <v>180.2</v>
      </c>
      <c r="E12" s="2">
        <v>166.1</v>
      </c>
      <c r="F12" s="2">
        <v>161.6</v>
      </c>
      <c r="G12" s="2">
        <v>166.5</v>
      </c>
      <c r="H12" s="2">
        <v>176.2</v>
      </c>
      <c r="I12" s="2">
        <v>186.4</v>
      </c>
      <c r="J12" s="2">
        <v>183.3</v>
      </c>
      <c r="K12" s="2">
        <v>183.5</v>
      </c>
      <c r="L12" s="2">
        <v>214.4</v>
      </c>
      <c r="M12" s="2">
        <v>229.1</v>
      </c>
      <c r="N12" s="2">
        <v>219.5</v>
      </c>
      <c r="O12" s="2">
        <v>203.6</v>
      </c>
      <c r="P12" s="2">
        <v>198</v>
      </c>
      <c r="Q12" s="2">
        <v>188.4</v>
      </c>
      <c r="R12" s="2">
        <v>190.7</v>
      </c>
      <c r="S12" s="2">
        <v>203.2</v>
      </c>
      <c r="T12" s="2">
        <v>211.5</v>
      </c>
      <c r="U12" s="2">
        <v>208.5</v>
      </c>
      <c r="V12" s="2">
        <v>213.1</v>
      </c>
      <c r="W12" s="2">
        <v>220.8</v>
      </c>
      <c r="X12" s="2">
        <v>228.6</v>
      </c>
      <c r="Y12" s="2">
        <v>205.5</v>
      </c>
      <c r="Z12" s="2">
        <v>178.7</v>
      </c>
      <c r="AA12" s="2">
        <v>175.3</v>
      </c>
      <c r="AB12" s="2">
        <v>175.8</v>
      </c>
      <c r="AC12" s="2">
        <v>175.9</v>
      </c>
      <c r="AD12" s="2">
        <v>179.9</v>
      </c>
      <c r="AE12" s="2">
        <v>185</v>
      </c>
      <c r="AF12" s="30">
        <f t="shared" si="1"/>
        <v>0.43859545190408594</v>
      </c>
      <c r="AH12" s="2" t="s">
        <v>9</v>
      </c>
      <c r="AI12" s="12" t="s">
        <v>50</v>
      </c>
      <c r="AJ12" s="1">
        <v>187.8</v>
      </c>
      <c r="AK12" s="1">
        <v>149.69999999999999</v>
      </c>
      <c r="AL12" s="1">
        <v>141</v>
      </c>
      <c r="AM12" s="1">
        <v>135.1</v>
      </c>
      <c r="AN12" s="1">
        <v>138.4</v>
      </c>
      <c r="AO12" s="1">
        <v>144.69999999999999</v>
      </c>
      <c r="AP12" s="1">
        <v>152.80000000000001</v>
      </c>
      <c r="AQ12" s="1">
        <v>153.9</v>
      </c>
      <c r="AR12" s="1">
        <v>151.4</v>
      </c>
      <c r="AS12" s="1">
        <v>170.4</v>
      </c>
      <c r="AT12" s="1">
        <v>183.9</v>
      </c>
      <c r="AU12" s="1">
        <v>172.3</v>
      </c>
      <c r="AV12" s="1">
        <v>159.19999999999999</v>
      </c>
      <c r="AW12" s="1">
        <v>155.19999999999999</v>
      </c>
      <c r="AX12" s="1">
        <v>155.80000000000001</v>
      </c>
      <c r="AY12" s="1">
        <v>153.6</v>
      </c>
      <c r="AZ12" s="1">
        <v>160.4</v>
      </c>
      <c r="BA12" s="1">
        <v>167.3</v>
      </c>
      <c r="BB12" s="1">
        <v>168.6</v>
      </c>
      <c r="BC12" s="1">
        <v>173.1</v>
      </c>
      <c r="BD12" s="1">
        <v>176.9</v>
      </c>
      <c r="BE12" s="1">
        <v>184.8</v>
      </c>
      <c r="BF12" s="1">
        <v>171.6</v>
      </c>
      <c r="BG12" s="1">
        <v>150.19999999999999</v>
      </c>
      <c r="BH12" s="1">
        <v>142.9</v>
      </c>
      <c r="BI12" s="1">
        <v>140.9</v>
      </c>
      <c r="BJ12" s="1">
        <v>140.9</v>
      </c>
      <c r="BK12" s="1">
        <v>142.80000000000001</v>
      </c>
      <c r="BL12" s="1">
        <v>148.69999999999999</v>
      </c>
      <c r="BM12" s="28">
        <f t="shared" si="0"/>
        <v>0.27294213840042997</v>
      </c>
      <c r="BO12" s="2" t="s">
        <v>9</v>
      </c>
      <c r="BP12" s="12" t="s">
        <v>50</v>
      </c>
      <c r="BQ12" s="1">
        <v>194.2</v>
      </c>
      <c r="BR12" s="1">
        <v>160</v>
      </c>
      <c r="BS12" s="1">
        <v>149.5</v>
      </c>
      <c r="BT12" s="1">
        <v>144.1</v>
      </c>
      <c r="BU12" s="1">
        <v>147.9</v>
      </c>
      <c r="BV12" s="1">
        <v>155.4</v>
      </c>
      <c r="BW12" s="1">
        <v>164.2</v>
      </c>
      <c r="BX12" s="1">
        <v>162.19999999999999</v>
      </c>
      <c r="BY12" s="1">
        <v>162.30000000000001</v>
      </c>
      <c r="BZ12" s="1">
        <v>185.3</v>
      </c>
      <c r="CA12" s="1">
        <v>199.2</v>
      </c>
      <c r="CB12" s="1">
        <v>188.3</v>
      </c>
      <c r="CC12" s="1">
        <v>174.3</v>
      </c>
      <c r="CD12" s="1">
        <v>169.7</v>
      </c>
      <c r="CE12" s="1">
        <v>166.9</v>
      </c>
      <c r="CF12" s="1">
        <v>166.2</v>
      </c>
      <c r="CG12" s="1">
        <v>174.9</v>
      </c>
      <c r="CH12" s="1">
        <v>182.3</v>
      </c>
      <c r="CI12" s="1">
        <v>182.1</v>
      </c>
      <c r="CJ12" s="1">
        <v>186.7</v>
      </c>
      <c r="CK12" s="1">
        <v>191.8</v>
      </c>
      <c r="CL12" s="1">
        <v>199.7</v>
      </c>
      <c r="CM12" s="1">
        <v>183.1</v>
      </c>
      <c r="CN12" s="1">
        <v>159.9</v>
      </c>
      <c r="CO12" s="1">
        <v>153.9</v>
      </c>
      <c r="CP12" s="1">
        <v>152.69999999999999</v>
      </c>
      <c r="CQ12" s="1">
        <v>152.80000000000001</v>
      </c>
      <c r="CR12" s="1">
        <v>155.4</v>
      </c>
      <c r="CS12" s="1">
        <v>161</v>
      </c>
      <c r="CT12" s="28">
        <f t="shared" si="2"/>
        <v>0.34646306252276993</v>
      </c>
    </row>
    <row r="13" spans="1:100" x14ac:dyDescent="0.25">
      <c r="A13" s="2" t="s">
        <v>10</v>
      </c>
      <c r="B13" s="12" t="s">
        <v>50</v>
      </c>
      <c r="C13" s="2">
        <v>162.1</v>
      </c>
      <c r="D13" s="2">
        <v>159.80000000000001</v>
      </c>
      <c r="E13" s="2">
        <v>161.1</v>
      </c>
      <c r="F13" s="2">
        <v>162.80000000000001</v>
      </c>
      <c r="G13" s="2">
        <v>165.9</v>
      </c>
      <c r="H13" s="2">
        <v>166.9</v>
      </c>
      <c r="I13" s="2">
        <v>164.7</v>
      </c>
      <c r="J13" s="2">
        <v>164.5</v>
      </c>
      <c r="K13" s="2">
        <v>164.5</v>
      </c>
      <c r="L13" s="2">
        <v>165.3</v>
      </c>
      <c r="M13" s="2">
        <v>165.1</v>
      </c>
      <c r="N13" s="2">
        <v>164.2</v>
      </c>
      <c r="O13" s="2">
        <v>163.80000000000001</v>
      </c>
      <c r="P13" s="2">
        <v>163.19999999999999</v>
      </c>
      <c r="Q13" s="2">
        <v>163.4</v>
      </c>
      <c r="R13" s="2">
        <v>164</v>
      </c>
      <c r="S13" s="2">
        <v>164.1</v>
      </c>
      <c r="T13" s="2">
        <v>163.6</v>
      </c>
      <c r="U13" s="2">
        <v>164</v>
      </c>
      <c r="V13" s="2">
        <v>167.3</v>
      </c>
      <c r="W13" s="2">
        <v>169.2</v>
      </c>
      <c r="X13" s="2">
        <v>169.9</v>
      </c>
      <c r="Y13" s="2">
        <v>171</v>
      </c>
      <c r="Z13" s="2">
        <v>171.3</v>
      </c>
      <c r="AA13" s="2">
        <v>171.2</v>
      </c>
      <c r="AB13" s="2">
        <v>172.2</v>
      </c>
      <c r="AC13" s="2">
        <v>172.2</v>
      </c>
      <c r="AD13" s="2">
        <v>174.7</v>
      </c>
      <c r="AE13" s="2">
        <v>176.9</v>
      </c>
      <c r="AF13" s="30">
        <f t="shared" si="1"/>
        <v>4.216785936130317E-2</v>
      </c>
      <c r="AH13" s="2" t="s">
        <v>10</v>
      </c>
      <c r="AI13" s="12" t="s">
        <v>50</v>
      </c>
      <c r="AJ13" s="1">
        <v>159.5</v>
      </c>
      <c r="AK13" s="1">
        <v>158.30000000000001</v>
      </c>
      <c r="AL13" s="1">
        <v>159.19999999999999</v>
      </c>
      <c r="AM13" s="1">
        <v>161.1</v>
      </c>
      <c r="AN13" s="1">
        <v>165.1</v>
      </c>
      <c r="AO13" s="1">
        <v>165.5</v>
      </c>
      <c r="AP13" s="1">
        <v>163.6</v>
      </c>
      <c r="AQ13" s="1">
        <v>162.80000000000001</v>
      </c>
      <c r="AR13" s="1">
        <v>163.9</v>
      </c>
      <c r="AS13" s="1">
        <v>165.2</v>
      </c>
      <c r="AT13" s="1">
        <v>165.4</v>
      </c>
      <c r="AU13" s="1">
        <v>164.5</v>
      </c>
      <c r="AV13" s="1">
        <v>164</v>
      </c>
      <c r="AW13" s="1">
        <v>163.9</v>
      </c>
      <c r="AX13" s="1">
        <v>164.2</v>
      </c>
      <c r="AY13" s="1">
        <v>165.1</v>
      </c>
      <c r="AZ13" s="1">
        <v>165</v>
      </c>
      <c r="BA13" s="1">
        <v>164.6</v>
      </c>
      <c r="BB13" s="1">
        <v>164.4</v>
      </c>
      <c r="BC13" s="1">
        <v>167.1</v>
      </c>
      <c r="BD13" s="1">
        <v>169</v>
      </c>
      <c r="BE13" s="1">
        <v>169.7</v>
      </c>
      <c r="BF13" s="1">
        <v>170.2</v>
      </c>
      <c r="BG13" s="1">
        <v>170.5</v>
      </c>
      <c r="BH13" s="1">
        <v>170.7</v>
      </c>
      <c r="BI13" s="1">
        <v>170.4</v>
      </c>
      <c r="BJ13" s="1">
        <v>170.5</v>
      </c>
      <c r="BK13" s="1">
        <v>172.8</v>
      </c>
      <c r="BL13" s="1">
        <v>174.9</v>
      </c>
      <c r="BM13" s="28">
        <f t="shared" si="0"/>
        <v>0.25268804309085552</v>
      </c>
      <c r="BO13" s="2" t="s">
        <v>10</v>
      </c>
      <c r="BP13" s="12" t="s">
        <v>50</v>
      </c>
      <c r="BQ13" s="1">
        <v>160.4</v>
      </c>
      <c r="BR13" s="1">
        <v>158.80000000000001</v>
      </c>
      <c r="BS13" s="1">
        <v>159.80000000000001</v>
      </c>
      <c r="BT13" s="1">
        <v>161.69999999999999</v>
      </c>
      <c r="BU13" s="1">
        <v>165.4</v>
      </c>
      <c r="BV13" s="1">
        <v>166</v>
      </c>
      <c r="BW13" s="1">
        <v>164</v>
      </c>
      <c r="BX13" s="1">
        <v>164.1</v>
      </c>
      <c r="BY13" s="1">
        <v>164.1</v>
      </c>
      <c r="BZ13" s="1">
        <v>165.2</v>
      </c>
      <c r="CA13" s="1">
        <v>165.3</v>
      </c>
      <c r="CB13" s="1">
        <v>164.4</v>
      </c>
      <c r="CC13" s="1">
        <v>163.9</v>
      </c>
      <c r="CD13" s="1">
        <v>163.69999999999999</v>
      </c>
      <c r="CE13" s="1">
        <v>163.9</v>
      </c>
      <c r="CF13" s="1">
        <v>164.7</v>
      </c>
      <c r="CG13" s="1">
        <v>164.7</v>
      </c>
      <c r="CH13" s="1">
        <v>164.3</v>
      </c>
      <c r="CI13" s="1">
        <v>164.3</v>
      </c>
      <c r="CJ13" s="1">
        <v>167.2</v>
      </c>
      <c r="CK13" s="1">
        <v>169.1</v>
      </c>
      <c r="CL13" s="1">
        <v>169.8</v>
      </c>
      <c r="CM13" s="1">
        <v>170.5</v>
      </c>
      <c r="CN13" s="1">
        <v>170.8</v>
      </c>
      <c r="CO13" s="1">
        <v>170.9</v>
      </c>
      <c r="CP13" s="1">
        <v>171</v>
      </c>
      <c r="CQ13" s="1">
        <v>171.1</v>
      </c>
      <c r="CR13" s="1">
        <v>173.4</v>
      </c>
      <c r="CS13" s="1">
        <v>175.6</v>
      </c>
      <c r="CT13" s="28">
        <f t="shared" si="2"/>
        <v>0.17607913708798811</v>
      </c>
    </row>
    <row r="14" spans="1:100" x14ac:dyDescent="0.25">
      <c r="A14" s="2" t="s">
        <v>11</v>
      </c>
      <c r="B14" s="12" t="s">
        <v>50</v>
      </c>
      <c r="C14" s="2">
        <v>116.3</v>
      </c>
      <c r="D14" s="2">
        <v>114.9</v>
      </c>
      <c r="E14" s="2">
        <v>114.3</v>
      </c>
      <c r="F14" s="2">
        <v>114.8</v>
      </c>
      <c r="G14" s="2">
        <v>115.9</v>
      </c>
      <c r="H14" s="2">
        <v>116.1</v>
      </c>
      <c r="I14" s="2">
        <v>115.7</v>
      </c>
      <c r="J14" s="2">
        <v>120.4</v>
      </c>
      <c r="K14" s="2">
        <v>120.4</v>
      </c>
      <c r="L14" s="2">
        <v>122.5</v>
      </c>
      <c r="M14" s="2">
        <v>123.1</v>
      </c>
      <c r="N14" s="2">
        <v>121.9</v>
      </c>
      <c r="O14" s="2">
        <v>121.3</v>
      </c>
      <c r="P14" s="2">
        <v>120.6</v>
      </c>
      <c r="Q14" s="2">
        <v>120.3</v>
      </c>
      <c r="R14" s="2">
        <v>120.5</v>
      </c>
      <c r="S14" s="2">
        <v>121.2</v>
      </c>
      <c r="T14" s="2">
        <v>121.4</v>
      </c>
      <c r="U14" s="2">
        <v>121.5</v>
      </c>
      <c r="V14" s="2">
        <v>122.2</v>
      </c>
      <c r="W14" s="2">
        <v>123.1</v>
      </c>
      <c r="X14" s="2">
        <v>123.4</v>
      </c>
      <c r="Y14" s="2">
        <v>123.4</v>
      </c>
      <c r="Z14" s="2">
        <v>123.1</v>
      </c>
      <c r="AA14" s="2">
        <v>122.7</v>
      </c>
      <c r="AB14" s="2">
        <v>121.9</v>
      </c>
      <c r="AC14" s="2">
        <v>121.9</v>
      </c>
      <c r="AD14" s="2">
        <v>123.1</v>
      </c>
      <c r="AE14" s="2">
        <v>124.2</v>
      </c>
      <c r="AF14" s="30">
        <f t="shared" si="1"/>
        <v>0.52545605069981827</v>
      </c>
      <c r="AH14" s="2" t="s">
        <v>11</v>
      </c>
      <c r="AI14" s="12" t="s">
        <v>50</v>
      </c>
      <c r="AJ14" s="1">
        <v>113.8</v>
      </c>
      <c r="AK14" s="1">
        <v>111.8</v>
      </c>
      <c r="AL14" s="1">
        <v>111.7</v>
      </c>
      <c r="AM14" s="1">
        <v>112.2</v>
      </c>
      <c r="AN14" s="1">
        <v>114.3</v>
      </c>
      <c r="AO14" s="1">
        <v>114.6</v>
      </c>
      <c r="AP14" s="1">
        <v>113.9</v>
      </c>
      <c r="AQ14" s="1">
        <v>115.2</v>
      </c>
      <c r="AR14" s="1">
        <v>119.3</v>
      </c>
      <c r="AS14" s="1">
        <v>121.6</v>
      </c>
      <c r="AT14" s="1">
        <v>122.1</v>
      </c>
      <c r="AU14" s="1">
        <v>120.6</v>
      </c>
      <c r="AV14" s="1">
        <v>119.3</v>
      </c>
      <c r="AW14" s="1">
        <v>118.1</v>
      </c>
      <c r="AX14" s="1">
        <v>118.1</v>
      </c>
      <c r="AY14" s="1">
        <v>118.2</v>
      </c>
      <c r="AZ14" s="1">
        <v>118.9</v>
      </c>
      <c r="BA14" s="1">
        <v>119.1</v>
      </c>
      <c r="BB14" s="1">
        <v>119.2</v>
      </c>
      <c r="BC14" s="1">
        <v>120.2</v>
      </c>
      <c r="BD14" s="1">
        <v>120.8</v>
      </c>
      <c r="BE14" s="1">
        <v>121.1</v>
      </c>
      <c r="BF14" s="1">
        <v>121.5</v>
      </c>
      <c r="BG14" s="1">
        <v>121.2</v>
      </c>
      <c r="BH14" s="1">
        <v>120.3</v>
      </c>
      <c r="BI14" s="1">
        <v>119.1</v>
      </c>
      <c r="BJ14" s="1">
        <v>119.1</v>
      </c>
      <c r="BK14" s="1">
        <v>120.4</v>
      </c>
      <c r="BL14" s="1">
        <v>121.9</v>
      </c>
      <c r="BM14" s="28">
        <f t="shared" si="0"/>
        <v>0.51542758672680833</v>
      </c>
      <c r="BO14" s="2" t="s">
        <v>11</v>
      </c>
      <c r="BP14" s="12" t="s">
        <v>50</v>
      </c>
      <c r="BQ14" s="1">
        <v>114.6</v>
      </c>
      <c r="BR14" s="1">
        <v>112.8</v>
      </c>
      <c r="BS14" s="1">
        <v>112.6</v>
      </c>
      <c r="BT14" s="1">
        <v>113.1</v>
      </c>
      <c r="BU14" s="1">
        <v>114.8</v>
      </c>
      <c r="BV14" s="1">
        <v>115.1</v>
      </c>
      <c r="BW14" s="1">
        <v>114.5</v>
      </c>
      <c r="BX14" s="1">
        <v>119.7</v>
      </c>
      <c r="BY14" s="1">
        <v>119.7</v>
      </c>
      <c r="BZ14" s="1">
        <v>121.9</v>
      </c>
      <c r="CA14" s="1">
        <v>122.4</v>
      </c>
      <c r="CB14" s="1">
        <v>121</v>
      </c>
      <c r="CC14" s="1">
        <v>120</v>
      </c>
      <c r="CD14" s="1">
        <v>118.9</v>
      </c>
      <c r="CE14" s="1">
        <v>118.8</v>
      </c>
      <c r="CF14" s="1">
        <v>119</v>
      </c>
      <c r="CG14" s="1">
        <v>119.7</v>
      </c>
      <c r="CH14" s="1">
        <v>119.9</v>
      </c>
      <c r="CI14" s="1">
        <v>120</v>
      </c>
      <c r="CJ14" s="1">
        <v>120.9</v>
      </c>
      <c r="CK14" s="1">
        <v>121.6</v>
      </c>
      <c r="CL14" s="1">
        <v>121.9</v>
      </c>
      <c r="CM14" s="1">
        <v>122.1</v>
      </c>
      <c r="CN14" s="1">
        <v>121.8</v>
      </c>
      <c r="CO14" s="1">
        <v>121.1</v>
      </c>
      <c r="CP14" s="1">
        <v>120</v>
      </c>
      <c r="CQ14" s="1">
        <v>120</v>
      </c>
      <c r="CR14" s="1">
        <v>121.3</v>
      </c>
      <c r="CS14" s="1">
        <v>122.7</v>
      </c>
      <c r="CT14" s="28">
        <f t="shared" si="2"/>
        <v>0.50195747329651963</v>
      </c>
    </row>
    <row r="15" spans="1:100" x14ac:dyDescent="0.25">
      <c r="A15" s="2" t="s">
        <v>12</v>
      </c>
      <c r="B15" s="12" t="s">
        <v>50</v>
      </c>
      <c r="C15" s="2">
        <v>163</v>
      </c>
      <c r="D15" s="2">
        <v>162.5</v>
      </c>
      <c r="E15" s="2">
        <v>162.6</v>
      </c>
      <c r="F15" s="2">
        <v>162.80000000000001</v>
      </c>
      <c r="G15" s="2">
        <v>165.2</v>
      </c>
      <c r="H15" s="2">
        <v>165.5</v>
      </c>
      <c r="I15" s="2">
        <v>165.5</v>
      </c>
      <c r="J15" s="2">
        <v>166.2</v>
      </c>
      <c r="K15" s="2">
        <v>166.2</v>
      </c>
      <c r="L15" s="2">
        <v>166.8</v>
      </c>
      <c r="M15" s="2">
        <v>167.2</v>
      </c>
      <c r="N15" s="2">
        <v>168.2</v>
      </c>
      <c r="O15" s="2">
        <v>169.8</v>
      </c>
      <c r="P15" s="2">
        <v>172.2</v>
      </c>
      <c r="Q15" s="2">
        <v>174.7</v>
      </c>
      <c r="R15" s="2">
        <v>178</v>
      </c>
      <c r="S15" s="2">
        <v>181.4</v>
      </c>
      <c r="T15" s="2">
        <v>183.5</v>
      </c>
      <c r="U15" s="2">
        <v>186.3</v>
      </c>
      <c r="V15" s="2">
        <v>189.7</v>
      </c>
      <c r="W15" s="2">
        <v>193.6</v>
      </c>
      <c r="X15" s="2">
        <v>196.4</v>
      </c>
      <c r="Y15" s="2">
        <v>198.8</v>
      </c>
      <c r="Z15" s="2">
        <v>200.5</v>
      </c>
      <c r="AA15" s="2">
        <v>204.3</v>
      </c>
      <c r="AB15" s="2">
        <v>204.8</v>
      </c>
      <c r="AC15" s="2">
        <v>204.8</v>
      </c>
      <c r="AD15" s="2">
        <v>207.8</v>
      </c>
      <c r="AE15" s="2">
        <v>211.9</v>
      </c>
      <c r="AF15" s="30">
        <f t="shared" si="1"/>
        <v>0.33333551881149537</v>
      </c>
      <c r="AH15" s="2" t="s">
        <v>12</v>
      </c>
      <c r="AI15" s="12" t="s">
        <v>50</v>
      </c>
      <c r="AJ15" s="1">
        <v>164.5</v>
      </c>
      <c r="AK15" s="1">
        <v>165</v>
      </c>
      <c r="AL15" s="1">
        <v>164</v>
      </c>
      <c r="AM15" s="1">
        <v>164.4</v>
      </c>
      <c r="AN15" s="1">
        <v>169.7</v>
      </c>
      <c r="AO15" s="1">
        <v>170</v>
      </c>
      <c r="AP15" s="1">
        <v>169.7</v>
      </c>
      <c r="AQ15" s="1">
        <v>169.8</v>
      </c>
      <c r="AR15" s="1">
        <v>170.1</v>
      </c>
      <c r="AS15" s="1">
        <v>170.6</v>
      </c>
      <c r="AT15" s="1">
        <v>170.8</v>
      </c>
      <c r="AU15" s="1">
        <v>171.7</v>
      </c>
      <c r="AV15" s="1">
        <v>173.3</v>
      </c>
      <c r="AW15" s="1">
        <v>175.4</v>
      </c>
      <c r="AX15" s="1">
        <v>178.7</v>
      </c>
      <c r="AY15" s="1">
        <v>182.9</v>
      </c>
      <c r="AZ15" s="1">
        <v>186.6</v>
      </c>
      <c r="BA15" s="1">
        <v>188.9</v>
      </c>
      <c r="BB15" s="1">
        <v>191.8</v>
      </c>
      <c r="BC15" s="1">
        <v>195.6</v>
      </c>
      <c r="BD15" s="1">
        <v>199.1</v>
      </c>
      <c r="BE15" s="1">
        <v>201.6</v>
      </c>
      <c r="BF15" s="1">
        <v>204.8</v>
      </c>
      <c r="BG15" s="1">
        <v>207.5</v>
      </c>
      <c r="BH15" s="1">
        <v>210.5</v>
      </c>
      <c r="BI15" s="1">
        <v>212.1</v>
      </c>
      <c r="BJ15" s="1">
        <v>212.1</v>
      </c>
      <c r="BK15" s="1">
        <v>215.5</v>
      </c>
      <c r="BL15" s="1">
        <v>221</v>
      </c>
      <c r="BM15" s="28">
        <f t="shared" si="0"/>
        <v>0.33836103370332526</v>
      </c>
      <c r="BO15" s="2" t="s">
        <v>12</v>
      </c>
      <c r="BP15" s="12" t="s">
        <v>50</v>
      </c>
      <c r="BQ15" s="1">
        <v>164</v>
      </c>
      <c r="BR15" s="1">
        <v>164.2</v>
      </c>
      <c r="BS15" s="1">
        <v>163.5</v>
      </c>
      <c r="BT15" s="1">
        <v>163.9</v>
      </c>
      <c r="BU15" s="1">
        <v>168.2</v>
      </c>
      <c r="BV15" s="1">
        <v>168.5</v>
      </c>
      <c r="BW15" s="1">
        <v>168.3</v>
      </c>
      <c r="BX15" s="1">
        <v>168.8</v>
      </c>
      <c r="BY15" s="1">
        <v>168.8</v>
      </c>
      <c r="BZ15" s="1">
        <v>169.3</v>
      </c>
      <c r="CA15" s="1">
        <v>169.6</v>
      </c>
      <c r="CB15" s="1">
        <v>170.5</v>
      </c>
      <c r="CC15" s="1">
        <v>172.1</v>
      </c>
      <c r="CD15" s="1">
        <v>174.3</v>
      </c>
      <c r="CE15" s="1">
        <v>177.4</v>
      </c>
      <c r="CF15" s="1">
        <v>181.3</v>
      </c>
      <c r="CG15" s="1">
        <v>184.9</v>
      </c>
      <c r="CH15" s="1">
        <v>187.1</v>
      </c>
      <c r="CI15" s="1">
        <v>190</v>
      </c>
      <c r="CJ15" s="1">
        <v>193.6</v>
      </c>
      <c r="CK15" s="1">
        <v>197.3</v>
      </c>
      <c r="CL15" s="1">
        <v>199.9</v>
      </c>
      <c r="CM15" s="1">
        <v>202.8</v>
      </c>
      <c r="CN15" s="1">
        <v>205.2</v>
      </c>
      <c r="CO15" s="1">
        <v>208.4</v>
      </c>
      <c r="CP15" s="1">
        <v>209.7</v>
      </c>
      <c r="CQ15" s="1">
        <v>209.7</v>
      </c>
      <c r="CR15" s="1">
        <v>212.9</v>
      </c>
      <c r="CS15" s="1">
        <v>218</v>
      </c>
      <c r="CT15" s="28">
        <f t="shared" si="2"/>
        <v>0.33675993325991088</v>
      </c>
    </row>
    <row r="16" spans="1:100" x14ac:dyDescent="0.25">
      <c r="A16" s="2" t="s">
        <v>13</v>
      </c>
      <c r="B16" s="12" t="s">
        <v>50</v>
      </c>
      <c r="C16" s="2">
        <v>145.9</v>
      </c>
      <c r="D16" s="2">
        <v>149.19999999999999</v>
      </c>
      <c r="E16" s="2">
        <v>150.69999999999999</v>
      </c>
      <c r="F16" s="2">
        <v>151.5</v>
      </c>
      <c r="G16" s="2">
        <v>152</v>
      </c>
      <c r="H16" s="2">
        <v>152.30000000000001</v>
      </c>
      <c r="I16" s="2">
        <v>153.4</v>
      </c>
      <c r="J16" s="2">
        <v>154.80000000000001</v>
      </c>
      <c r="K16" s="2">
        <v>154.80000000000001</v>
      </c>
      <c r="L16" s="2">
        <v>155.4</v>
      </c>
      <c r="M16" s="2">
        <v>156.1</v>
      </c>
      <c r="N16" s="2">
        <v>156.5</v>
      </c>
      <c r="O16" s="2">
        <v>156.6</v>
      </c>
      <c r="P16" s="2">
        <v>156.69999999999999</v>
      </c>
      <c r="Q16" s="2">
        <v>157.1</v>
      </c>
      <c r="R16" s="2">
        <v>157.5</v>
      </c>
      <c r="S16" s="2">
        <v>158.5</v>
      </c>
      <c r="T16" s="2">
        <v>159.1</v>
      </c>
      <c r="U16" s="2">
        <v>159.80000000000001</v>
      </c>
      <c r="V16" s="2">
        <v>160.5</v>
      </c>
      <c r="W16" s="2">
        <v>161.1</v>
      </c>
      <c r="X16" s="2">
        <v>161.6</v>
      </c>
      <c r="Y16" s="2">
        <v>162.1</v>
      </c>
      <c r="Z16" s="2">
        <v>162.80000000000001</v>
      </c>
      <c r="AA16" s="2">
        <v>163.69999999999999</v>
      </c>
      <c r="AB16" s="2">
        <v>164.9</v>
      </c>
      <c r="AC16" s="2">
        <v>164.9</v>
      </c>
      <c r="AD16" s="2">
        <v>165.5</v>
      </c>
      <c r="AE16" s="2">
        <v>165.9</v>
      </c>
      <c r="AF16" s="30">
        <f t="shared" si="1"/>
        <v>0.47944855043536139</v>
      </c>
      <c r="AH16" s="2" t="s">
        <v>13</v>
      </c>
      <c r="AI16" s="12" t="s">
        <v>50</v>
      </c>
      <c r="AJ16" s="1">
        <v>156.1</v>
      </c>
      <c r="AK16" s="1">
        <v>160</v>
      </c>
      <c r="AL16" s="1">
        <v>160.6</v>
      </c>
      <c r="AM16" s="1">
        <v>161.9</v>
      </c>
      <c r="AN16" s="1">
        <v>164.6</v>
      </c>
      <c r="AO16" s="1">
        <v>165.5</v>
      </c>
      <c r="AP16" s="1">
        <v>166.2</v>
      </c>
      <c r="AQ16" s="1">
        <v>167.6</v>
      </c>
      <c r="AR16" s="1">
        <v>168.3</v>
      </c>
      <c r="AS16" s="1">
        <v>168.8</v>
      </c>
      <c r="AT16" s="1">
        <v>169.1</v>
      </c>
      <c r="AU16" s="1">
        <v>169.7</v>
      </c>
      <c r="AV16" s="1">
        <v>169.8</v>
      </c>
      <c r="AW16" s="1">
        <v>170.5</v>
      </c>
      <c r="AX16" s="1">
        <v>171.2</v>
      </c>
      <c r="AY16" s="1">
        <v>172.4</v>
      </c>
      <c r="AZ16" s="1">
        <v>173.2</v>
      </c>
      <c r="BA16" s="1">
        <v>174.2</v>
      </c>
      <c r="BB16" s="1">
        <v>174.5</v>
      </c>
      <c r="BC16" s="1">
        <v>174.8</v>
      </c>
      <c r="BD16" s="1">
        <v>175.4</v>
      </c>
      <c r="BE16" s="1">
        <v>175.8</v>
      </c>
      <c r="BF16" s="1">
        <v>176.4</v>
      </c>
      <c r="BG16" s="1">
        <v>176.8</v>
      </c>
      <c r="BH16" s="1">
        <v>176.9</v>
      </c>
      <c r="BI16" s="1">
        <v>177.6</v>
      </c>
      <c r="BJ16" s="1">
        <v>177.6</v>
      </c>
      <c r="BK16" s="1">
        <v>178.2</v>
      </c>
      <c r="BL16" s="1">
        <v>178.7</v>
      </c>
      <c r="BM16" s="28">
        <f t="shared" si="0"/>
        <v>0.5998889010557632</v>
      </c>
      <c r="BO16" s="2" t="s">
        <v>13</v>
      </c>
      <c r="BP16" s="12" t="s">
        <v>50</v>
      </c>
      <c r="BQ16" s="1">
        <v>151.80000000000001</v>
      </c>
      <c r="BR16" s="1">
        <v>155.5</v>
      </c>
      <c r="BS16" s="1">
        <v>156.5</v>
      </c>
      <c r="BT16" s="1">
        <v>157.6</v>
      </c>
      <c r="BU16" s="1">
        <v>159.30000000000001</v>
      </c>
      <c r="BV16" s="1">
        <v>160</v>
      </c>
      <c r="BW16" s="1">
        <v>160.9</v>
      </c>
      <c r="BX16" s="1">
        <v>162.69999999999999</v>
      </c>
      <c r="BY16" s="1">
        <v>162.69999999999999</v>
      </c>
      <c r="BZ16" s="1">
        <v>163.19999999999999</v>
      </c>
      <c r="CA16" s="1">
        <v>163.69999999999999</v>
      </c>
      <c r="CB16" s="1">
        <v>164.2</v>
      </c>
      <c r="CC16" s="1">
        <v>164.3</v>
      </c>
      <c r="CD16" s="1">
        <v>164.7</v>
      </c>
      <c r="CE16" s="1">
        <v>165.3</v>
      </c>
      <c r="CF16" s="1">
        <v>166.2</v>
      </c>
      <c r="CG16" s="1">
        <v>167.1</v>
      </c>
      <c r="CH16" s="1">
        <v>167.9</v>
      </c>
      <c r="CI16" s="1">
        <v>168.4</v>
      </c>
      <c r="CJ16" s="1">
        <v>168.8</v>
      </c>
      <c r="CK16" s="1">
        <v>169.4</v>
      </c>
      <c r="CL16" s="1">
        <v>169.9</v>
      </c>
      <c r="CM16" s="1">
        <v>170.4</v>
      </c>
      <c r="CN16" s="1">
        <v>171</v>
      </c>
      <c r="CO16" s="1">
        <v>171.4</v>
      </c>
      <c r="CP16" s="1">
        <v>172.3</v>
      </c>
      <c r="CQ16" s="1">
        <v>172.3</v>
      </c>
      <c r="CR16" s="1">
        <v>172.9</v>
      </c>
      <c r="CS16" s="1">
        <v>173.4</v>
      </c>
      <c r="CT16" s="28">
        <f t="shared" si="2"/>
        <v>0.55440013713991421</v>
      </c>
    </row>
    <row r="17" spans="1:98" x14ac:dyDescent="0.25">
      <c r="A17" s="2" t="s">
        <v>14</v>
      </c>
      <c r="B17" s="12" t="s">
        <v>50</v>
      </c>
      <c r="C17" s="2">
        <v>167.2</v>
      </c>
      <c r="D17" s="2">
        <v>169.4</v>
      </c>
      <c r="E17" s="2">
        <v>170.3</v>
      </c>
      <c r="F17" s="2">
        <v>171.4</v>
      </c>
      <c r="G17" s="2">
        <v>171.1</v>
      </c>
      <c r="H17" s="2">
        <v>173.3</v>
      </c>
      <c r="I17" s="2">
        <v>173.5</v>
      </c>
      <c r="J17" s="2">
        <v>175.1</v>
      </c>
      <c r="K17" s="2">
        <v>175.1</v>
      </c>
      <c r="L17" s="2">
        <v>175.9</v>
      </c>
      <c r="M17" s="2">
        <v>176.8</v>
      </c>
      <c r="N17" s="2">
        <v>178.2</v>
      </c>
      <c r="O17" s="2">
        <v>179</v>
      </c>
      <c r="P17" s="2">
        <v>180</v>
      </c>
      <c r="Q17" s="2">
        <v>181.5</v>
      </c>
      <c r="R17" s="2">
        <v>183.3</v>
      </c>
      <c r="S17" s="2">
        <v>184.9</v>
      </c>
      <c r="T17" s="2">
        <v>186.3</v>
      </c>
      <c r="U17" s="2">
        <v>187.7</v>
      </c>
      <c r="V17" s="2">
        <v>188.9</v>
      </c>
      <c r="W17" s="2">
        <v>190.4</v>
      </c>
      <c r="X17" s="2">
        <v>191.5</v>
      </c>
      <c r="Y17" s="2">
        <v>192.4</v>
      </c>
      <c r="Z17" s="2">
        <v>193.3</v>
      </c>
      <c r="AA17" s="2">
        <v>194.3</v>
      </c>
      <c r="AB17" s="2">
        <v>196.6</v>
      </c>
      <c r="AC17" s="2">
        <v>196.6</v>
      </c>
      <c r="AD17" s="2">
        <v>197</v>
      </c>
      <c r="AE17" s="2">
        <v>197.7</v>
      </c>
      <c r="AF17" s="30">
        <f t="shared" si="1"/>
        <v>0.47379765385484912</v>
      </c>
      <c r="AH17" s="2" t="s">
        <v>14</v>
      </c>
      <c r="AI17" s="12" t="s">
        <v>50</v>
      </c>
      <c r="AJ17" s="1">
        <v>164.3</v>
      </c>
      <c r="AK17" s="1">
        <v>165.8</v>
      </c>
      <c r="AL17" s="1">
        <v>166.4</v>
      </c>
      <c r="AM17" s="1">
        <v>166.8</v>
      </c>
      <c r="AN17" s="1">
        <v>169.8</v>
      </c>
      <c r="AO17" s="1">
        <v>171.7</v>
      </c>
      <c r="AP17" s="1">
        <v>171</v>
      </c>
      <c r="AQ17" s="1">
        <v>171.9</v>
      </c>
      <c r="AR17" s="1">
        <v>172.8</v>
      </c>
      <c r="AS17" s="1">
        <v>173.6</v>
      </c>
      <c r="AT17" s="1">
        <v>174.3</v>
      </c>
      <c r="AU17" s="1">
        <v>175.1</v>
      </c>
      <c r="AV17" s="1">
        <v>175.8</v>
      </c>
      <c r="AW17" s="1">
        <v>176.3</v>
      </c>
      <c r="AX17" s="1">
        <v>177.4</v>
      </c>
      <c r="AY17" s="1">
        <v>178.9</v>
      </c>
      <c r="AZ17" s="1">
        <v>180.4</v>
      </c>
      <c r="BA17" s="1">
        <v>181.9</v>
      </c>
      <c r="BB17" s="1">
        <v>183.1</v>
      </c>
      <c r="BC17" s="1">
        <v>184</v>
      </c>
      <c r="BD17" s="1">
        <v>184.8</v>
      </c>
      <c r="BE17" s="1">
        <v>185.6</v>
      </c>
      <c r="BF17" s="1">
        <v>186.9</v>
      </c>
      <c r="BG17" s="1">
        <v>187.7</v>
      </c>
      <c r="BH17" s="1">
        <v>188.5</v>
      </c>
      <c r="BI17" s="1">
        <v>189.9</v>
      </c>
      <c r="BJ17" s="1">
        <v>189.9</v>
      </c>
      <c r="BK17" s="1">
        <v>190.5</v>
      </c>
      <c r="BL17" s="1">
        <v>191.1</v>
      </c>
      <c r="BM17" s="28">
        <f t="shared" si="0"/>
        <v>0.49483427781658412</v>
      </c>
      <c r="BO17" s="2" t="s">
        <v>14</v>
      </c>
      <c r="BP17" s="12" t="s">
        <v>50</v>
      </c>
      <c r="BQ17" s="1">
        <v>165.6</v>
      </c>
      <c r="BR17" s="1">
        <v>167.5</v>
      </c>
      <c r="BS17" s="1">
        <v>168.2</v>
      </c>
      <c r="BT17" s="1">
        <v>168.9</v>
      </c>
      <c r="BU17" s="1">
        <v>170.4</v>
      </c>
      <c r="BV17" s="1">
        <v>172.4</v>
      </c>
      <c r="BW17" s="1">
        <v>172.2</v>
      </c>
      <c r="BX17" s="1">
        <v>173.9</v>
      </c>
      <c r="BY17" s="1">
        <v>173.9</v>
      </c>
      <c r="BZ17" s="1">
        <v>174.7</v>
      </c>
      <c r="CA17" s="1">
        <v>175.5</v>
      </c>
      <c r="CB17" s="1">
        <v>176.5</v>
      </c>
      <c r="CC17" s="1">
        <v>177.3</v>
      </c>
      <c r="CD17" s="1">
        <v>178</v>
      </c>
      <c r="CE17" s="1">
        <v>179.3</v>
      </c>
      <c r="CF17" s="1">
        <v>180.9</v>
      </c>
      <c r="CG17" s="1">
        <v>182.5</v>
      </c>
      <c r="CH17" s="1">
        <v>183.9</v>
      </c>
      <c r="CI17" s="1">
        <v>185.2</v>
      </c>
      <c r="CJ17" s="1">
        <v>186.3</v>
      </c>
      <c r="CK17" s="1">
        <v>187.4</v>
      </c>
      <c r="CL17" s="1">
        <v>188.3</v>
      </c>
      <c r="CM17" s="1">
        <v>189.5</v>
      </c>
      <c r="CN17" s="1">
        <v>190.3</v>
      </c>
      <c r="CO17" s="1">
        <v>191.2</v>
      </c>
      <c r="CP17" s="1">
        <v>193</v>
      </c>
      <c r="CQ17" s="1">
        <v>193</v>
      </c>
      <c r="CR17" s="1">
        <v>193.5</v>
      </c>
      <c r="CS17" s="1">
        <v>194.2</v>
      </c>
      <c r="CT17" s="28">
        <f t="shared" si="2"/>
        <v>0.48336182753226309</v>
      </c>
    </row>
    <row r="18" spans="1:98" x14ac:dyDescent="0.25">
      <c r="A18" s="2" t="s">
        <v>15</v>
      </c>
      <c r="B18" s="12" t="s">
        <v>50</v>
      </c>
      <c r="C18" s="2">
        <v>163.4</v>
      </c>
      <c r="D18" s="2">
        <v>160.80000000000001</v>
      </c>
      <c r="E18" s="2">
        <v>160.4</v>
      </c>
      <c r="F18" s="2">
        <v>162</v>
      </c>
      <c r="G18" s="2">
        <v>164.2</v>
      </c>
      <c r="H18" s="2">
        <v>166.2</v>
      </c>
      <c r="I18" s="2">
        <v>167.9</v>
      </c>
      <c r="J18" s="2">
        <v>167.3</v>
      </c>
      <c r="K18" s="2">
        <v>167.3</v>
      </c>
      <c r="L18" s="2">
        <v>171.5</v>
      </c>
      <c r="M18" s="2">
        <v>173.5</v>
      </c>
      <c r="N18" s="2">
        <v>172.2</v>
      </c>
      <c r="O18" s="2">
        <v>170.3</v>
      </c>
      <c r="P18" s="2">
        <v>170.2</v>
      </c>
      <c r="Q18" s="2">
        <v>171.5</v>
      </c>
      <c r="R18" s="2">
        <v>174.5</v>
      </c>
      <c r="S18" s="2">
        <v>177.5</v>
      </c>
      <c r="T18" s="2">
        <v>179.3</v>
      </c>
      <c r="U18" s="2">
        <v>179.4</v>
      </c>
      <c r="V18" s="2">
        <v>180.4</v>
      </c>
      <c r="W18" s="2">
        <v>181.8</v>
      </c>
      <c r="X18" s="2">
        <v>183.3</v>
      </c>
      <c r="Y18" s="2">
        <v>181.3</v>
      </c>
      <c r="Z18" s="2">
        <v>178.6</v>
      </c>
      <c r="AA18" s="2">
        <v>179.5</v>
      </c>
      <c r="AB18" s="2">
        <v>180.7</v>
      </c>
      <c r="AC18" s="2">
        <v>180.8</v>
      </c>
      <c r="AD18" s="2">
        <v>182.1</v>
      </c>
      <c r="AE18" s="2">
        <v>183.1</v>
      </c>
      <c r="AF18" s="30">
        <f t="shared" si="1"/>
        <v>0.59445024582959616</v>
      </c>
      <c r="AH18" s="2" t="s">
        <v>15</v>
      </c>
      <c r="AI18" s="12" t="s">
        <v>50</v>
      </c>
      <c r="AJ18" s="1">
        <v>159.6</v>
      </c>
      <c r="AK18" s="1">
        <v>154.69999999999999</v>
      </c>
      <c r="AL18" s="1">
        <v>154.5</v>
      </c>
      <c r="AM18" s="1">
        <v>155.6</v>
      </c>
      <c r="AN18" s="1">
        <v>158.69999999999999</v>
      </c>
      <c r="AO18" s="1">
        <v>160.5</v>
      </c>
      <c r="AP18" s="1">
        <v>161.69999999999999</v>
      </c>
      <c r="AQ18" s="1">
        <v>161.80000000000001</v>
      </c>
      <c r="AR18" s="1">
        <v>162.1</v>
      </c>
      <c r="AS18" s="1">
        <v>165.5</v>
      </c>
      <c r="AT18" s="1">
        <v>167.5</v>
      </c>
      <c r="AU18" s="1">
        <v>165.8</v>
      </c>
      <c r="AV18" s="1">
        <v>164.1</v>
      </c>
      <c r="AW18" s="1">
        <v>163.9</v>
      </c>
      <c r="AX18" s="1">
        <v>166.6</v>
      </c>
      <c r="AY18" s="1">
        <v>168.6</v>
      </c>
      <c r="AZ18" s="1">
        <v>170.8</v>
      </c>
      <c r="BA18" s="1">
        <v>172.4</v>
      </c>
      <c r="BB18" s="1">
        <v>172.5</v>
      </c>
      <c r="BC18" s="1">
        <v>173.9</v>
      </c>
      <c r="BD18" s="1">
        <v>175.5</v>
      </c>
      <c r="BE18" s="1">
        <v>177.4</v>
      </c>
      <c r="BF18" s="1">
        <v>176.6</v>
      </c>
      <c r="BG18" s="1">
        <v>174.4</v>
      </c>
      <c r="BH18" s="1">
        <v>175</v>
      </c>
      <c r="BI18" s="1">
        <v>174.8</v>
      </c>
      <c r="BJ18" s="1">
        <v>174.8</v>
      </c>
      <c r="BK18" s="1">
        <v>175.5</v>
      </c>
      <c r="BL18" s="1">
        <v>176.8</v>
      </c>
      <c r="BM18" s="28">
        <f t="shared" si="0"/>
        <v>0.56410029359849934</v>
      </c>
      <c r="BO18" s="2" t="s">
        <v>15</v>
      </c>
      <c r="BP18" s="12" t="s">
        <v>50</v>
      </c>
      <c r="BQ18" s="1">
        <v>161</v>
      </c>
      <c r="BR18" s="1">
        <v>156.9</v>
      </c>
      <c r="BS18" s="1">
        <v>156.69999999999999</v>
      </c>
      <c r="BT18" s="1">
        <v>158</v>
      </c>
      <c r="BU18" s="1">
        <v>160.69999999999999</v>
      </c>
      <c r="BV18" s="1">
        <v>162.6</v>
      </c>
      <c r="BW18" s="1">
        <v>164</v>
      </c>
      <c r="BX18" s="1">
        <v>164</v>
      </c>
      <c r="BY18" s="1">
        <v>164</v>
      </c>
      <c r="BZ18" s="1">
        <v>167.7</v>
      </c>
      <c r="CA18" s="1">
        <v>169.7</v>
      </c>
      <c r="CB18" s="1">
        <v>168.2</v>
      </c>
      <c r="CC18" s="1">
        <v>166.4</v>
      </c>
      <c r="CD18" s="1">
        <v>166.2</v>
      </c>
      <c r="CE18" s="1">
        <v>168.4</v>
      </c>
      <c r="CF18" s="1">
        <v>170.8</v>
      </c>
      <c r="CG18" s="1">
        <v>173.3</v>
      </c>
      <c r="CH18" s="1">
        <v>174.9</v>
      </c>
      <c r="CI18" s="1">
        <v>175</v>
      </c>
      <c r="CJ18" s="1">
        <v>176.3</v>
      </c>
      <c r="CK18" s="1">
        <v>177.8</v>
      </c>
      <c r="CL18" s="1">
        <v>179.6</v>
      </c>
      <c r="CM18" s="1">
        <v>178.3</v>
      </c>
      <c r="CN18" s="1">
        <v>175.9</v>
      </c>
      <c r="CO18" s="1">
        <v>176.7</v>
      </c>
      <c r="CP18" s="1">
        <v>177</v>
      </c>
      <c r="CQ18" s="1">
        <v>177</v>
      </c>
      <c r="CR18" s="1">
        <v>177.9</v>
      </c>
      <c r="CS18" s="1">
        <v>179.1</v>
      </c>
      <c r="CT18" s="28">
        <f t="shared" si="2"/>
        <v>0.57573248497215135</v>
      </c>
    </row>
    <row r="19" spans="1:98" x14ac:dyDescent="0.25">
      <c r="A19" s="2" t="s">
        <v>16</v>
      </c>
      <c r="B19" s="12" t="s">
        <v>50</v>
      </c>
      <c r="C19" s="2">
        <v>191.8</v>
      </c>
      <c r="D19" s="2">
        <v>193.3</v>
      </c>
      <c r="E19" s="2">
        <v>193.5</v>
      </c>
      <c r="F19" s="2">
        <v>194.4</v>
      </c>
      <c r="G19" s="2">
        <v>198.2</v>
      </c>
      <c r="H19" s="2">
        <v>195.6</v>
      </c>
      <c r="I19" s="2">
        <v>195.5</v>
      </c>
      <c r="J19" s="2">
        <v>196.5</v>
      </c>
      <c r="K19" s="2">
        <v>196.5</v>
      </c>
      <c r="L19" s="2">
        <v>197</v>
      </c>
      <c r="M19" s="2">
        <v>197</v>
      </c>
      <c r="N19" s="2">
        <v>196.8</v>
      </c>
      <c r="O19" s="2">
        <v>196.4</v>
      </c>
      <c r="P19" s="2">
        <v>196.5</v>
      </c>
      <c r="Q19" s="2">
        <v>197.5</v>
      </c>
      <c r="R19" s="2">
        <v>197.1</v>
      </c>
      <c r="S19" s="2">
        <v>197.5</v>
      </c>
      <c r="T19" s="2">
        <v>198.3</v>
      </c>
      <c r="U19" s="2">
        <v>198.6</v>
      </c>
      <c r="V19" s="2">
        <v>198.7</v>
      </c>
      <c r="W19" s="2">
        <v>199.7</v>
      </c>
      <c r="X19" s="2">
        <v>200.1</v>
      </c>
      <c r="Y19" s="2">
        <v>200.6</v>
      </c>
      <c r="Z19" s="2">
        <v>201.1</v>
      </c>
      <c r="AA19" s="2">
        <v>201.6</v>
      </c>
      <c r="AB19" s="2">
        <v>202.7</v>
      </c>
      <c r="AC19" s="2">
        <v>202.7</v>
      </c>
      <c r="AD19" s="2">
        <v>203.5</v>
      </c>
      <c r="AE19" s="2">
        <v>204.2</v>
      </c>
      <c r="AF19" s="30">
        <f t="shared" si="1"/>
        <v>0.32314314000257843</v>
      </c>
      <c r="AH19" s="2" t="s">
        <v>16</v>
      </c>
      <c r="AI19" s="12" t="s">
        <v>50</v>
      </c>
      <c r="AJ19" s="1">
        <v>184.6</v>
      </c>
      <c r="AK19" s="1">
        <v>186.5</v>
      </c>
      <c r="AL19" s="1">
        <v>186.1</v>
      </c>
      <c r="AM19" s="1">
        <v>186.8</v>
      </c>
      <c r="AN19" s="1">
        <v>189.6</v>
      </c>
      <c r="AO19" s="1">
        <v>189.1</v>
      </c>
      <c r="AP19" s="1">
        <v>189.7</v>
      </c>
      <c r="AQ19" s="1">
        <v>190.2</v>
      </c>
      <c r="AR19" s="1">
        <v>190.5</v>
      </c>
      <c r="AS19" s="1">
        <v>191.2</v>
      </c>
      <c r="AT19" s="1">
        <v>191.4</v>
      </c>
      <c r="AU19" s="1">
        <v>190.8</v>
      </c>
      <c r="AV19" s="1">
        <v>190.7</v>
      </c>
      <c r="AW19" s="1">
        <v>191.5</v>
      </c>
      <c r="AX19" s="1">
        <v>192.3</v>
      </c>
      <c r="AY19" s="1">
        <v>192.8</v>
      </c>
      <c r="AZ19" s="1">
        <v>192.9</v>
      </c>
      <c r="BA19" s="1">
        <v>192.9</v>
      </c>
      <c r="BB19" s="1">
        <v>193.2</v>
      </c>
      <c r="BC19" s="1">
        <v>193.7</v>
      </c>
      <c r="BD19" s="1">
        <v>194.5</v>
      </c>
      <c r="BE19" s="1">
        <v>194.9</v>
      </c>
      <c r="BF19" s="1">
        <v>195.5</v>
      </c>
      <c r="BG19" s="1">
        <v>195.9</v>
      </c>
      <c r="BH19" s="1">
        <v>196.9</v>
      </c>
      <c r="BI19" s="1">
        <v>198.3</v>
      </c>
      <c r="BJ19" s="1">
        <v>198.4</v>
      </c>
      <c r="BK19" s="1">
        <v>199.5</v>
      </c>
      <c r="BL19" s="1">
        <v>199.9</v>
      </c>
      <c r="BM19" s="28">
        <f t="shared" si="0"/>
        <v>0.42264870459252307</v>
      </c>
      <c r="BO19" s="2" t="s">
        <v>16</v>
      </c>
      <c r="BP19" s="12" t="s">
        <v>50</v>
      </c>
      <c r="BQ19" s="1">
        <v>186.5</v>
      </c>
      <c r="BR19" s="1">
        <v>188.3</v>
      </c>
      <c r="BS19" s="1">
        <v>188.1</v>
      </c>
      <c r="BT19" s="1">
        <v>188.8</v>
      </c>
      <c r="BU19" s="1">
        <v>191.9</v>
      </c>
      <c r="BV19" s="1">
        <v>190.8</v>
      </c>
      <c r="BW19" s="1">
        <v>191.2</v>
      </c>
      <c r="BX19" s="1">
        <v>192.1</v>
      </c>
      <c r="BY19" s="1">
        <v>192.1</v>
      </c>
      <c r="BZ19" s="1">
        <v>192.7</v>
      </c>
      <c r="CA19" s="1">
        <v>192.9</v>
      </c>
      <c r="CB19" s="1">
        <v>192.4</v>
      </c>
      <c r="CC19" s="1">
        <v>192.2</v>
      </c>
      <c r="CD19" s="1">
        <v>192.8</v>
      </c>
      <c r="CE19" s="1">
        <v>193.7</v>
      </c>
      <c r="CF19" s="1">
        <v>193.9</v>
      </c>
      <c r="CG19" s="1">
        <v>194.1</v>
      </c>
      <c r="CH19" s="1">
        <v>194.3</v>
      </c>
      <c r="CI19" s="1">
        <v>194.6</v>
      </c>
      <c r="CJ19" s="1">
        <v>195</v>
      </c>
      <c r="CK19" s="1">
        <v>195.9</v>
      </c>
      <c r="CL19" s="1">
        <v>196.3</v>
      </c>
      <c r="CM19" s="1">
        <v>196.9</v>
      </c>
      <c r="CN19" s="1">
        <v>197.3</v>
      </c>
      <c r="CO19" s="1">
        <v>198.2</v>
      </c>
      <c r="CP19" s="1">
        <v>199.5</v>
      </c>
      <c r="CQ19" s="1">
        <v>199.5</v>
      </c>
      <c r="CR19" s="1">
        <v>200.6</v>
      </c>
      <c r="CS19" s="1">
        <v>201</v>
      </c>
      <c r="CT19" s="28">
        <f t="shared" si="2"/>
        <v>0.3988405005174494</v>
      </c>
    </row>
    <row r="20" spans="1:98" x14ac:dyDescent="0.25">
      <c r="A20" s="2" t="s">
        <v>17</v>
      </c>
      <c r="B20" s="8" t="s">
        <v>51</v>
      </c>
      <c r="C20" s="2">
        <v>152.5</v>
      </c>
      <c r="D20" s="2">
        <v>154.19999999999999</v>
      </c>
      <c r="E20" s="2">
        <v>155.1</v>
      </c>
      <c r="F20" s="2">
        <v>155.9</v>
      </c>
      <c r="G20" s="2">
        <v>156.5</v>
      </c>
      <c r="H20" s="2">
        <v>157.30000000000001</v>
      </c>
      <c r="I20" s="2">
        <v>157.9</v>
      </c>
      <c r="J20" s="2">
        <v>159.80000000000001</v>
      </c>
      <c r="K20" s="2">
        <v>159.80000000000001</v>
      </c>
      <c r="L20" s="2">
        <v>160.80000000000001</v>
      </c>
      <c r="M20" s="2">
        <v>162.30000000000001</v>
      </c>
      <c r="N20" s="2">
        <v>163.30000000000001</v>
      </c>
      <c r="O20" s="2">
        <v>164.7</v>
      </c>
      <c r="P20" s="2">
        <v>165.7</v>
      </c>
      <c r="Q20" s="2">
        <v>167.1</v>
      </c>
      <c r="R20" s="2">
        <v>168.4</v>
      </c>
      <c r="S20" s="2">
        <v>170</v>
      </c>
      <c r="T20" s="2">
        <v>171.6</v>
      </c>
      <c r="U20" s="2">
        <v>172.7</v>
      </c>
      <c r="V20" s="2">
        <v>173.7</v>
      </c>
      <c r="W20" s="2">
        <v>175</v>
      </c>
      <c r="X20" s="2">
        <v>175.5</v>
      </c>
      <c r="Y20" s="2">
        <v>176.7</v>
      </c>
      <c r="Z20" s="2">
        <v>177.7</v>
      </c>
      <c r="AA20" s="2">
        <v>178.7</v>
      </c>
      <c r="AB20" s="2">
        <v>180.3</v>
      </c>
      <c r="AC20" s="2">
        <v>180.2</v>
      </c>
      <c r="AD20" s="2">
        <v>181</v>
      </c>
      <c r="AE20" s="2">
        <v>181.3</v>
      </c>
      <c r="AF20" s="30">
        <f t="shared" si="1"/>
        <v>0.50705592353077111</v>
      </c>
      <c r="AH20" s="2" t="s">
        <v>17</v>
      </c>
      <c r="AI20" s="8" t="s">
        <v>51</v>
      </c>
      <c r="AJ20" s="1">
        <v>157.5</v>
      </c>
      <c r="AK20" s="1">
        <v>159.1</v>
      </c>
      <c r="AL20" s="1">
        <v>159.6</v>
      </c>
      <c r="AM20" s="1">
        <v>160.69999999999999</v>
      </c>
      <c r="AN20" s="1">
        <v>165.3</v>
      </c>
      <c r="AO20" s="1">
        <v>165.3</v>
      </c>
      <c r="AP20" s="1">
        <v>166</v>
      </c>
      <c r="AQ20" s="1">
        <v>167</v>
      </c>
      <c r="AR20" s="1">
        <v>167.7</v>
      </c>
      <c r="AS20" s="1">
        <v>168.9</v>
      </c>
      <c r="AT20" s="1">
        <v>170.4</v>
      </c>
      <c r="AU20" s="1">
        <v>171.8</v>
      </c>
      <c r="AV20" s="1">
        <v>173.2</v>
      </c>
      <c r="AW20" s="1">
        <v>174.1</v>
      </c>
      <c r="AX20" s="1">
        <v>175.4</v>
      </c>
      <c r="AY20" s="1">
        <v>177.5</v>
      </c>
      <c r="AZ20" s="1">
        <v>179.3</v>
      </c>
      <c r="BA20" s="1">
        <v>180.7</v>
      </c>
      <c r="BB20" s="1">
        <v>182</v>
      </c>
      <c r="BC20" s="1">
        <v>183.2</v>
      </c>
      <c r="BD20" s="1">
        <v>184.7</v>
      </c>
      <c r="BE20" s="1">
        <v>186.1</v>
      </c>
      <c r="BF20" s="1">
        <v>187.2</v>
      </c>
      <c r="BG20" s="1">
        <v>188.1</v>
      </c>
      <c r="BH20" s="1">
        <v>189</v>
      </c>
      <c r="BI20" s="1">
        <v>190</v>
      </c>
      <c r="BJ20" s="1">
        <v>190</v>
      </c>
      <c r="BK20" s="1">
        <v>190.7</v>
      </c>
      <c r="BL20" s="1">
        <v>191.2</v>
      </c>
      <c r="BM20" s="28">
        <f t="shared" si="0"/>
        <v>0.52730804783240104</v>
      </c>
      <c r="BO20" s="2" t="s">
        <v>17</v>
      </c>
      <c r="BP20" s="8" t="s">
        <v>51</v>
      </c>
      <c r="BQ20" s="1">
        <v>155.5</v>
      </c>
      <c r="BR20" s="1">
        <v>157.19999999999999</v>
      </c>
      <c r="BS20" s="1">
        <v>157.80000000000001</v>
      </c>
      <c r="BT20" s="1">
        <v>158.80000000000001</v>
      </c>
      <c r="BU20" s="1">
        <v>161.80000000000001</v>
      </c>
      <c r="BV20" s="1">
        <v>162.19999999999999</v>
      </c>
      <c r="BW20" s="1">
        <v>162.80000000000001</v>
      </c>
      <c r="BX20" s="1">
        <v>164.5</v>
      </c>
      <c r="BY20" s="1">
        <v>164.6</v>
      </c>
      <c r="BZ20" s="1">
        <v>165.7</v>
      </c>
      <c r="CA20" s="1">
        <v>167.2</v>
      </c>
      <c r="CB20" s="1">
        <v>168.5</v>
      </c>
      <c r="CC20" s="1">
        <v>169.9</v>
      </c>
      <c r="CD20" s="1">
        <v>170.8</v>
      </c>
      <c r="CE20" s="1">
        <v>172.1</v>
      </c>
      <c r="CF20" s="1">
        <v>173.9</v>
      </c>
      <c r="CG20" s="1">
        <v>175.6</v>
      </c>
      <c r="CH20" s="1">
        <v>177.1</v>
      </c>
      <c r="CI20" s="1">
        <v>178.3</v>
      </c>
      <c r="CJ20" s="1">
        <v>179.5</v>
      </c>
      <c r="CK20" s="1">
        <v>180.9</v>
      </c>
      <c r="CL20" s="1">
        <v>181.9</v>
      </c>
      <c r="CM20" s="1">
        <v>183.1</v>
      </c>
      <c r="CN20" s="1">
        <v>184</v>
      </c>
      <c r="CO20" s="1">
        <v>184.9</v>
      </c>
      <c r="CP20" s="1">
        <v>186.2</v>
      </c>
      <c r="CQ20" s="1">
        <v>186.1</v>
      </c>
      <c r="CR20" s="1">
        <v>186.9</v>
      </c>
      <c r="CS20" s="1">
        <v>187.3</v>
      </c>
      <c r="CT20" s="28">
        <f t="shared" si="2"/>
        <v>0.51957668279106495</v>
      </c>
    </row>
    <row r="21" spans="1:98" x14ac:dyDescent="0.25">
      <c r="A21" s="2" t="s">
        <v>18</v>
      </c>
      <c r="B21" s="8" t="s">
        <v>51</v>
      </c>
      <c r="C21" s="2">
        <v>137.30000000000001</v>
      </c>
      <c r="D21" s="2">
        <v>138.19999999999999</v>
      </c>
      <c r="E21" s="2">
        <v>138.69999999999999</v>
      </c>
      <c r="F21" s="2">
        <v>139.30000000000001</v>
      </c>
      <c r="G21" s="2">
        <v>140.19999999999999</v>
      </c>
      <c r="H21" s="2">
        <v>140.5</v>
      </c>
      <c r="I21" s="2">
        <v>141.9</v>
      </c>
      <c r="J21" s="2">
        <v>143.6</v>
      </c>
      <c r="K21" s="2">
        <v>143.6</v>
      </c>
      <c r="L21" s="2">
        <v>144.4</v>
      </c>
      <c r="M21" s="2">
        <v>145.30000000000001</v>
      </c>
      <c r="N21" s="2">
        <v>146.69999999999999</v>
      </c>
      <c r="O21" s="2">
        <v>148.5</v>
      </c>
      <c r="P21" s="2">
        <v>150.4</v>
      </c>
      <c r="Q21" s="2">
        <v>152.6</v>
      </c>
      <c r="R21" s="2">
        <v>154.5</v>
      </c>
      <c r="S21" s="2">
        <v>155.9</v>
      </c>
      <c r="T21" s="2">
        <v>157.4</v>
      </c>
      <c r="U21" s="2">
        <v>158.69999999999999</v>
      </c>
      <c r="V21" s="2">
        <v>160</v>
      </c>
      <c r="W21" s="2">
        <v>161.69999999999999</v>
      </c>
      <c r="X21" s="2">
        <v>162.6</v>
      </c>
      <c r="Y21" s="2">
        <v>163.5</v>
      </c>
      <c r="Z21" s="2">
        <v>164.5</v>
      </c>
      <c r="AA21" s="2">
        <v>165.3</v>
      </c>
      <c r="AB21" s="2">
        <v>167</v>
      </c>
      <c r="AC21" s="2">
        <v>167</v>
      </c>
      <c r="AD21" s="2">
        <v>167.7</v>
      </c>
      <c r="AE21" s="2">
        <v>168.1</v>
      </c>
      <c r="AF21" s="30">
        <f t="shared" si="1"/>
        <v>0.51071181415666089</v>
      </c>
      <c r="AH21" s="2" t="s">
        <v>18</v>
      </c>
      <c r="AI21" s="8" t="s">
        <v>51</v>
      </c>
      <c r="AJ21" s="1">
        <v>152.4</v>
      </c>
      <c r="AK21" s="1">
        <v>153.9</v>
      </c>
      <c r="AL21" s="1">
        <v>154.4</v>
      </c>
      <c r="AM21" s="1">
        <v>155.1</v>
      </c>
      <c r="AN21" s="1">
        <v>160.6</v>
      </c>
      <c r="AO21" s="1">
        <v>159.9</v>
      </c>
      <c r="AP21" s="1">
        <v>161.1</v>
      </c>
      <c r="AQ21" s="1">
        <v>162.6</v>
      </c>
      <c r="AR21" s="1">
        <v>163.6</v>
      </c>
      <c r="AS21" s="1">
        <v>164.8</v>
      </c>
      <c r="AT21" s="1">
        <v>166</v>
      </c>
      <c r="AU21" s="1">
        <v>167.3</v>
      </c>
      <c r="AV21" s="1">
        <v>169.3</v>
      </c>
      <c r="AW21" s="1">
        <v>171</v>
      </c>
      <c r="AX21" s="1">
        <v>173.2</v>
      </c>
      <c r="AY21" s="1">
        <v>175.1</v>
      </c>
      <c r="AZ21" s="1">
        <v>177.2</v>
      </c>
      <c r="BA21" s="1">
        <v>178.7</v>
      </c>
      <c r="BB21" s="1">
        <v>180.3</v>
      </c>
      <c r="BC21" s="1">
        <v>181.7</v>
      </c>
      <c r="BD21" s="1">
        <v>183.3</v>
      </c>
      <c r="BE21" s="1">
        <v>184.4</v>
      </c>
      <c r="BF21" s="1">
        <v>185.2</v>
      </c>
      <c r="BG21" s="1">
        <v>185.9</v>
      </c>
      <c r="BH21" s="1">
        <v>186.3</v>
      </c>
      <c r="BI21" s="1">
        <v>187</v>
      </c>
      <c r="BJ21" s="1">
        <v>187</v>
      </c>
      <c r="BK21" s="1">
        <v>187.3</v>
      </c>
      <c r="BL21" s="1">
        <v>187.9</v>
      </c>
      <c r="BM21" s="28">
        <f t="shared" si="0"/>
        <v>0.56998295476116645</v>
      </c>
      <c r="BO21" s="2" t="s">
        <v>18</v>
      </c>
      <c r="BP21" s="8" t="s">
        <v>51</v>
      </c>
      <c r="BQ21" s="1">
        <v>146.1</v>
      </c>
      <c r="BR21" s="1">
        <v>147.4</v>
      </c>
      <c r="BS21" s="1">
        <v>147.9</v>
      </c>
      <c r="BT21" s="1">
        <v>148.5</v>
      </c>
      <c r="BU21" s="1">
        <v>152.1</v>
      </c>
      <c r="BV21" s="1">
        <v>151.80000000000001</v>
      </c>
      <c r="BW21" s="1">
        <v>153.1</v>
      </c>
      <c r="BX21" s="1">
        <v>155.30000000000001</v>
      </c>
      <c r="BY21" s="1">
        <v>155.30000000000001</v>
      </c>
      <c r="BZ21" s="1">
        <v>156.30000000000001</v>
      </c>
      <c r="CA21" s="1">
        <v>157.4</v>
      </c>
      <c r="CB21" s="1">
        <v>158.69999999999999</v>
      </c>
      <c r="CC21" s="1">
        <v>160.69999999999999</v>
      </c>
      <c r="CD21" s="1">
        <v>162.4</v>
      </c>
      <c r="CE21" s="1">
        <v>164.6</v>
      </c>
      <c r="CF21" s="1">
        <v>166.5</v>
      </c>
      <c r="CG21" s="1">
        <v>168.4</v>
      </c>
      <c r="CH21" s="1">
        <v>169.9</v>
      </c>
      <c r="CI21" s="1">
        <v>171.3</v>
      </c>
      <c r="CJ21" s="1">
        <v>172.7</v>
      </c>
      <c r="CK21" s="1">
        <v>174.3</v>
      </c>
      <c r="CL21" s="1">
        <v>175.3</v>
      </c>
      <c r="CM21" s="1">
        <v>176.2</v>
      </c>
      <c r="CN21" s="1">
        <v>177</v>
      </c>
      <c r="CO21" s="1">
        <v>177.6</v>
      </c>
      <c r="CP21" s="1">
        <v>178.7</v>
      </c>
      <c r="CQ21" s="1">
        <v>178.7</v>
      </c>
      <c r="CR21" s="1">
        <v>179.2</v>
      </c>
      <c r="CS21" s="1">
        <v>179.7</v>
      </c>
      <c r="CT21" s="28">
        <f t="shared" si="2"/>
        <v>0.54712485430074953</v>
      </c>
    </row>
    <row r="22" spans="1:98" x14ac:dyDescent="0.25">
      <c r="A22" s="2" t="s">
        <v>19</v>
      </c>
      <c r="B22" s="8" t="s">
        <v>51</v>
      </c>
      <c r="C22" s="2">
        <v>150.19999999999999</v>
      </c>
      <c r="D22" s="2">
        <v>151.80000000000001</v>
      </c>
      <c r="E22" s="2">
        <v>152.6</v>
      </c>
      <c r="F22" s="2">
        <v>153.4</v>
      </c>
      <c r="G22" s="2">
        <v>154.1</v>
      </c>
      <c r="H22" s="2">
        <v>154.80000000000001</v>
      </c>
      <c r="I22" s="2">
        <v>155.5</v>
      </c>
      <c r="J22" s="2">
        <v>157.30000000000001</v>
      </c>
      <c r="K22" s="2">
        <v>157.4</v>
      </c>
      <c r="L22" s="2">
        <v>158.30000000000001</v>
      </c>
      <c r="M22" s="2">
        <v>159.69999999999999</v>
      </c>
      <c r="N22" s="2">
        <v>160.69999999999999</v>
      </c>
      <c r="O22" s="2">
        <v>162.19999999999999</v>
      </c>
      <c r="P22" s="2">
        <v>163.4</v>
      </c>
      <c r="Q22" s="2">
        <v>164.9</v>
      </c>
      <c r="R22" s="2">
        <v>166.3</v>
      </c>
      <c r="S22" s="2">
        <v>167.8</v>
      </c>
      <c r="T22" s="2">
        <v>169.4</v>
      </c>
      <c r="U22" s="2">
        <v>170.6</v>
      </c>
      <c r="V22" s="2">
        <v>171.6</v>
      </c>
      <c r="W22" s="2">
        <v>173</v>
      </c>
      <c r="X22" s="2">
        <v>173.6</v>
      </c>
      <c r="Y22" s="2">
        <v>174.7</v>
      </c>
      <c r="Z22" s="2">
        <v>175.7</v>
      </c>
      <c r="AA22" s="2">
        <v>176.6</v>
      </c>
      <c r="AB22" s="2">
        <v>178.2</v>
      </c>
      <c r="AC22" s="2">
        <v>178.2</v>
      </c>
      <c r="AD22" s="2">
        <v>178.9</v>
      </c>
      <c r="AE22" s="2">
        <v>179.3</v>
      </c>
      <c r="AF22" s="30">
        <f t="shared" si="1"/>
        <v>0.50772039464077223</v>
      </c>
      <c r="AH22" s="2" t="s">
        <v>19</v>
      </c>
      <c r="AI22" s="8" t="s">
        <v>51</v>
      </c>
      <c r="AJ22" s="1">
        <v>156.80000000000001</v>
      </c>
      <c r="AK22" s="1">
        <v>158.4</v>
      </c>
      <c r="AL22" s="1">
        <v>158.9</v>
      </c>
      <c r="AM22" s="1">
        <v>159.9</v>
      </c>
      <c r="AN22" s="1">
        <v>164.5</v>
      </c>
      <c r="AO22" s="1">
        <v>164.6</v>
      </c>
      <c r="AP22" s="1">
        <v>165.3</v>
      </c>
      <c r="AQ22" s="1">
        <v>166.3</v>
      </c>
      <c r="AR22" s="1">
        <v>167.1</v>
      </c>
      <c r="AS22" s="1">
        <v>168.3</v>
      </c>
      <c r="AT22" s="1">
        <v>169.8</v>
      </c>
      <c r="AU22" s="1">
        <v>171.2</v>
      </c>
      <c r="AV22" s="1">
        <v>172.7</v>
      </c>
      <c r="AW22" s="1">
        <v>173.7</v>
      </c>
      <c r="AX22" s="1">
        <v>175.1</v>
      </c>
      <c r="AY22" s="1">
        <v>177.1</v>
      </c>
      <c r="AZ22" s="1">
        <v>179</v>
      </c>
      <c r="BA22" s="1">
        <v>180.4</v>
      </c>
      <c r="BB22" s="1">
        <v>181.7</v>
      </c>
      <c r="BC22" s="1">
        <v>183</v>
      </c>
      <c r="BD22" s="1">
        <v>184.5</v>
      </c>
      <c r="BE22" s="1">
        <v>185.9</v>
      </c>
      <c r="BF22" s="1">
        <v>186.9</v>
      </c>
      <c r="BG22" s="1">
        <v>187.8</v>
      </c>
      <c r="BH22" s="1">
        <v>188.6</v>
      </c>
      <c r="BI22" s="1">
        <v>189.6</v>
      </c>
      <c r="BJ22" s="1">
        <v>189.6</v>
      </c>
      <c r="BK22" s="1">
        <v>190.2</v>
      </c>
      <c r="BL22" s="1">
        <v>190.8</v>
      </c>
      <c r="BM22" s="28">
        <f t="shared" si="0"/>
        <v>0.5334363505763029</v>
      </c>
      <c r="BO22" s="2" t="s">
        <v>19</v>
      </c>
      <c r="BP22" s="8" t="s">
        <v>51</v>
      </c>
      <c r="BQ22" s="1">
        <v>154.19999999999999</v>
      </c>
      <c r="BR22" s="1">
        <v>155.80000000000001</v>
      </c>
      <c r="BS22" s="1">
        <v>156.4</v>
      </c>
      <c r="BT22" s="1">
        <v>157.30000000000001</v>
      </c>
      <c r="BU22" s="1">
        <v>160.4</v>
      </c>
      <c r="BV22" s="1">
        <v>160.69999999999999</v>
      </c>
      <c r="BW22" s="1">
        <v>161.4</v>
      </c>
      <c r="BX22" s="1">
        <v>163.19999999999999</v>
      </c>
      <c r="BY22" s="1">
        <v>163.30000000000001</v>
      </c>
      <c r="BZ22" s="1">
        <v>164.3</v>
      </c>
      <c r="CA22" s="1">
        <v>165.8</v>
      </c>
      <c r="CB22" s="1">
        <v>167</v>
      </c>
      <c r="CC22" s="1">
        <v>168.5</v>
      </c>
      <c r="CD22" s="1">
        <v>169.6</v>
      </c>
      <c r="CE22" s="1">
        <v>171.1</v>
      </c>
      <c r="CF22" s="1">
        <v>172.8</v>
      </c>
      <c r="CG22" s="1">
        <v>174.6</v>
      </c>
      <c r="CH22" s="1">
        <v>176</v>
      </c>
      <c r="CI22" s="1">
        <v>177.3</v>
      </c>
      <c r="CJ22" s="1">
        <v>178.5</v>
      </c>
      <c r="CK22" s="1">
        <v>179.9</v>
      </c>
      <c r="CL22" s="1">
        <v>181</v>
      </c>
      <c r="CM22" s="1">
        <v>182.1</v>
      </c>
      <c r="CN22" s="1">
        <v>183</v>
      </c>
      <c r="CO22" s="1">
        <v>183.8</v>
      </c>
      <c r="CP22" s="1">
        <v>185.1</v>
      </c>
      <c r="CQ22" s="1">
        <v>185.1</v>
      </c>
      <c r="CR22" s="1">
        <v>185.7</v>
      </c>
      <c r="CS22" s="1">
        <v>186.2</v>
      </c>
      <c r="CT22" s="28">
        <f t="shared" si="2"/>
        <v>0.52415491238151624</v>
      </c>
    </row>
    <row r="23" spans="1:98" x14ac:dyDescent="0.25">
      <c r="A23" s="2" t="s">
        <v>20</v>
      </c>
      <c r="B23" s="11" t="s">
        <v>52</v>
      </c>
      <c r="C23" s="2">
        <v>157.69999999999999</v>
      </c>
      <c r="D23" s="2">
        <v>159.80000000000001</v>
      </c>
      <c r="E23" s="2">
        <v>159.9</v>
      </c>
      <c r="F23" s="2">
        <v>161.4</v>
      </c>
      <c r="G23" s="2">
        <v>161.6</v>
      </c>
      <c r="H23" s="2">
        <v>160.5</v>
      </c>
      <c r="I23" s="2">
        <v>161.5</v>
      </c>
      <c r="J23" s="2">
        <v>162.1</v>
      </c>
      <c r="K23" s="2">
        <v>162.1</v>
      </c>
      <c r="L23" s="2">
        <v>163.6</v>
      </c>
      <c r="M23" s="2">
        <v>164.2</v>
      </c>
      <c r="N23" s="2">
        <v>163.4</v>
      </c>
      <c r="O23" s="2">
        <v>164.5</v>
      </c>
      <c r="P23" s="2">
        <v>165.5</v>
      </c>
      <c r="Q23" s="2">
        <v>165.3</v>
      </c>
      <c r="R23" s="2">
        <v>167</v>
      </c>
      <c r="S23" s="2">
        <v>167.5</v>
      </c>
      <c r="T23" s="2">
        <v>166.8</v>
      </c>
      <c r="U23" s="2">
        <v>167.8</v>
      </c>
      <c r="V23" s="2">
        <v>169</v>
      </c>
      <c r="W23" s="2">
        <v>169.5</v>
      </c>
      <c r="X23" s="2">
        <v>171.2</v>
      </c>
      <c r="Y23" s="2">
        <v>171.8</v>
      </c>
      <c r="Z23" s="2">
        <v>170.7</v>
      </c>
      <c r="AA23" s="2">
        <v>172.1</v>
      </c>
      <c r="AB23" s="2">
        <v>173.5</v>
      </c>
      <c r="AC23" s="2">
        <v>173.5</v>
      </c>
      <c r="AD23" s="2">
        <v>175.2</v>
      </c>
      <c r="AE23" s="2">
        <v>175.6</v>
      </c>
      <c r="AF23" s="30">
        <f t="shared" si="1"/>
        <v>0.42782962698080979</v>
      </c>
      <c r="AH23" s="2" t="s">
        <v>20</v>
      </c>
      <c r="AI23" s="11" t="s">
        <v>52</v>
      </c>
      <c r="AJ23" s="1" t="s">
        <v>32</v>
      </c>
      <c r="AK23" s="1" t="s">
        <v>32</v>
      </c>
      <c r="AL23" s="1" t="s">
        <v>48</v>
      </c>
      <c r="AM23" s="1" t="s">
        <v>48</v>
      </c>
      <c r="AN23" s="1" t="s">
        <v>32</v>
      </c>
      <c r="AO23" s="1" t="s">
        <v>32</v>
      </c>
      <c r="AP23" s="1" t="s">
        <v>32</v>
      </c>
      <c r="AQ23" s="1" t="s">
        <v>32</v>
      </c>
      <c r="AR23" s="1" t="s">
        <v>32</v>
      </c>
      <c r="AS23" s="1" t="s">
        <v>32</v>
      </c>
      <c r="AT23" s="1" t="s">
        <v>32</v>
      </c>
      <c r="AU23" s="1" t="s">
        <v>32</v>
      </c>
      <c r="AV23" s="1" t="s">
        <v>32</v>
      </c>
      <c r="AW23" s="1" t="s">
        <v>32</v>
      </c>
      <c r="AX23" s="1" t="s">
        <v>32</v>
      </c>
      <c r="AY23" s="1" t="s">
        <v>32</v>
      </c>
      <c r="AZ23" s="1" t="s">
        <v>32</v>
      </c>
      <c r="BA23" s="1" t="s">
        <v>32</v>
      </c>
      <c r="BB23" s="1" t="s">
        <v>32</v>
      </c>
      <c r="BC23" s="1" t="s">
        <v>32</v>
      </c>
      <c r="BD23" s="1" t="s">
        <v>32</v>
      </c>
      <c r="BE23" s="1" t="s">
        <v>32</v>
      </c>
      <c r="BF23" s="1" t="s">
        <v>32</v>
      </c>
      <c r="BG23" s="1" t="s">
        <v>32</v>
      </c>
      <c r="BH23" s="1" t="s">
        <v>32</v>
      </c>
      <c r="BI23" s="1" t="s">
        <v>32</v>
      </c>
      <c r="BJ23" s="1" t="s">
        <v>32</v>
      </c>
      <c r="BK23" s="1" t="s">
        <v>48</v>
      </c>
      <c r="BL23" s="1" t="s">
        <v>48</v>
      </c>
      <c r="BM23" s="28" t="s">
        <v>32</v>
      </c>
      <c r="BO23" s="2" t="s">
        <v>20</v>
      </c>
      <c r="BP23" s="11" t="s">
        <v>52</v>
      </c>
      <c r="BQ23" s="1">
        <v>157.69999999999999</v>
      </c>
      <c r="BR23" s="1">
        <v>159.80000000000001</v>
      </c>
      <c r="BS23" s="1">
        <v>159.9</v>
      </c>
      <c r="BT23" s="1">
        <v>161.4</v>
      </c>
      <c r="BU23" s="1">
        <v>161.6</v>
      </c>
      <c r="BV23" s="1">
        <v>160.5</v>
      </c>
      <c r="BW23" s="1">
        <v>161.5</v>
      </c>
      <c r="BX23" s="1">
        <v>162.1</v>
      </c>
      <c r="BY23" s="1">
        <v>162.1</v>
      </c>
      <c r="BZ23" s="1">
        <v>163.6</v>
      </c>
      <c r="CA23" s="1">
        <v>164.2</v>
      </c>
      <c r="CB23" s="1">
        <v>163.4</v>
      </c>
      <c r="CC23" s="1">
        <v>164.5</v>
      </c>
      <c r="CD23" s="1">
        <v>165.5</v>
      </c>
      <c r="CE23" s="1">
        <v>165.3</v>
      </c>
      <c r="CF23" s="1">
        <v>167</v>
      </c>
      <c r="CG23" s="1">
        <v>167.5</v>
      </c>
      <c r="CH23" s="1">
        <v>166.8</v>
      </c>
      <c r="CI23" s="1">
        <v>167.8</v>
      </c>
      <c r="CJ23" s="1">
        <v>169</v>
      </c>
      <c r="CK23" s="1">
        <v>169.5</v>
      </c>
      <c r="CL23" s="1">
        <v>171.2</v>
      </c>
      <c r="CM23" s="1">
        <v>171.8</v>
      </c>
      <c r="CN23" s="1">
        <v>170.7</v>
      </c>
      <c r="CO23" s="1">
        <v>172.1</v>
      </c>
      <c r="CP23" s="1">
        <v>173.5</v>
      </c>
      <c r="CQ23" s="1">
        <v>173.5</v>
      </c>
      <c r="CR23" s="1">
        <v>175.2</v>
      </c>
      <c r="CS23" s="1">
        <v>175.6</v>
      </c>
      <c r="CT23" s="28">
        <f t="shared" si="2"/>
        <v>0.42782962698080979</v>
      </c>
    </row>
    <row r="24" spans="1:98" x14ac:dyDescent="0.25">
      <c r="A24" s="2" t="s">
        <v>21</v>
      </c>
      <c r="B24" s="10" t="s">
        <v>53</v>
      </c>
      <c r="C24" s="2">
        <v>142.9</v>
      </c>
      <c r="D24" s="2">
        <v>149.1</v>
      </c>
      <c r="E24" s="2">
        <v>154.80000000000001</v>
      </c>
      <c r="F24" s="2">
        <v>154.9</v>
      </c>
      <c r="G24" s="2">
        <v>155.5</v>
      </c>
      <c r="H24" s="2">
        <v>156.1</v>
      </c>
      <c r="I24" s="2">
        <v>157.69999999999999</v>
      </c>
      <c r="J24" s="2">
        <v>160.69999999999999</v>
      </c>
      <c r="K24" s="2">
        <v>160.80000000000001</v>
      </c>
      <c r="L24" s="2">
        <v>162.19999999999999</v>
      </c>
      <c r="M24" s="2">
        <v>161.6</v>
      </c>
      <c r="N24" s="2">
        <v>161.69999999999999</v>
      </c>
      <c r="O24" s="2">
        <v>161.6</v>
      </c>
      <c r="P24" s="2">
        <v>163</v>
      </c>
      <c r="Q24" s="2">
        <v>164.5</v>
      </c>
      <c r="R24" s="2">
        <v>170.5</v>
      </c>
      <c r="S24" s="2">
        <v>173.5</v>
      </c>
      <c r="T24" s="2">
        <v>174.9</v>
      </c>
      <c r="U24" s="2">
        <v>179.5</v>
      </c>
      <c r="V24" s="2">
        <v>178.4</v>
      </c>
      <c r="W24" s="2">
        <v>179.2</v>
      </c>
      <c r="X24" s="2">
        <v>180</v>
      </c>
      <c r="Y24" s="2">
        <v>180.3</v>
      </c>
      <c r="Z24" s="2">
        <v>180.6</v>
      </c>
      <c r="AA24" s="2">
        <v>180.1</v>
      </c>
      <c r="AB24" s="2">
        <v>182.8</v>
      </c>
      <c r="AC24" s="2">
        <v>182.6</v>
      </c>
      <c r="AD24" s="2">
        <v>182.1</v>
      </c>
      <c r="AE24" s="2">
        <v>183.4</v>
      </c>
      <c r="AF24" s="30">
        <f t="shared" si="1"/>
        <v>0.55585510674649452</v>
      </c>
      <c r="AH24" s="2" t="s">
        <v>21</v>
      </c>
      <c r="AI24" s="10" t="s">
        <v>53</v>
      </c>
      <c r="AJ24" s="1">
        <v>150.9</v>
      </c>
      <c r="AK24" s="1">
        <v>154.4</v>
      </c>
      <c r="AL24" s="1">
        <v>156</v>
      </c>
      <c r="AM24" s="1">
        <v>156</v>
      </c>
      <c r="AN24" s="1">
        <v>161.69999999999999</v>
      </c>
      <c r="AO24" s="1">
        <v>162.1</v>
      </c>
      <c r="AP24" s="1">
        <v>162.5</v>
      </c>
      <c r="AQ24" s="1">
        <v>163.1</v>
      </c>
      <c r="AR24" s="1">
        <v>163.69999999999999</v>
      </c>
      <c r="AS24" s="1">
        <v>165.5</v>
      </c>
      <c r="AT24" s="1">
        <v>165.3</v>
      </c>
      <c r="AU24" s="1">
        <v>165.6</v>
      </c>
      <c r="AV24" s="1">
        <v>165.8</v>
      </c>
      <c r="AW24" s="1">
        <v>167.4</v>
      </c>
      <c r="AX24" s="1">
        <v>168.9</v>
      </c>
      <c r="AY24" s="1">
        <v>173.3</v>
      </c>
      <c r="AZ24" s="1">
        <v>175.3</v>
      </c>
      <c r="BA24" s="1">
        <v>176.7</v>
      </c>
      <c r="BB24" s="1">
        <v>179.6</v>
      </c>
      <c r="BC24" s="1">
        <v>179.1</v>
      </c>
      <c r="BD24" s="1">
        <v>179.7</v>
      </c>
      <c r="BE24" s="1">
        <v>180.8</v>
      </c>
      <c r="BF24" s="1">
        <v>181.9</v>
      </c>
      <c r="BG24" s="1">
        <v>182.8</v>
      </c>
      <c r="BH24" s="1">
        <v>183.2</v>
      </c>
      <c r="BI24" s="1">
        <v>181.6</v>
      </c>
      <c r="BJ24" s="1">
        <v>181.4</v>
      </c>
      <c r="BK24" s="1">
        <v>181.5</v>
      </c>
      <c r="BL24" s="1">
        <v>182.5</v>
      </c>
      <c r="BM24" s="28">
        <f t="shared" ref="BM24:BM32" si="3">CORREL(AJ24:BL24,$AJ$5:$BL$5)</f>
        <v>0.58069658335727492</v>
      </c>
      <c r="BO24" s="2" t="s">
        <v>21</v>
      </c>
      <c r="BP24" s="10" t="s">
        <v>53</v>
      </c>
      <c r="BQ24" s="1">
        <v>147.9</v>
      </c>
      <c r="BR24" s="1">
        <v>152.4</v>
      </c>
      <c r="BS24" s="1">
        <v>155.5</v>
      </c>
      <c r="BT24" s="1">
        <v>155.6</v>
      </c>
      <c r="BU24" s="1">
        <v>159.4</v>
      </c>
      <c r="BV24" s="1">
        <v>159.80000000000001</v>
      </c>
      <c r="BW24" s="1">
        <v>160.69999999999999</v>
      </c>
      <c r="BX24" s="1">
        <v>162.6</v>
      </c>
      <c r="BY24" s="1">
        <v>162.6</v>
      </c>
      <c r="BZ24" s="1">
        <v>164.2</v>
      </c>
      <c r="CA24" s="1">
        <v>163.9</v>
      </c>
      <c r="CB24" s="1">
        <v>164.1</v>
      </c>
      <c r="CC24" s="1">
        <v>164.2</v>
      </c>
      <c r="CD24" s="1">
        <v>165.7</v>
      </c>
      <c r="CE24" s="1">
        <v>167.2</v>
      </c>
      <c r="CF24" s="1">
        <v>172.2</v>
      </c>
      <c r="CG24" s="1">
        <v>174.6</v>
      </c>
      <c r="CH24" s="1">
        <v>176</v>
      </c>
      <c r="CI24" s="1">
        <v>179.6</v>
      </c>
      <c r="CJ24" s="1">
        <v>178.8</v>
      </c>
      <c r="CK24" s="1">
        <v>179.5</v>
      </c>
      <c r="CL24" s="1">
        <v>180.5</v>
      </c>
      <c r="CM24" s="1">
        <v>181.3</v>
      </c>
      <c r="CN24" s="1">
        <v>182</v>
      </c>
      <c r="CO24" s="1">
        <v>182</v>
      </c>
      <c r="CP24" s="1">
        <v>182.1</v>
      </c>
      <c r="CQ24" s="1">
        <v>181.9</v>
      </c>
      <c r="CR24" s="1">
        <v>181.7</v>
      </c>
      <c r="CS24" s="1">
        <v>182.8</v>
      </c>
      <c r="CT24" s="28">
        <f t="shared" si="2"/>
        <v>0.57024198204858501</v>
      </c>
    </row>
    <row r="25" spans="1:98" x14ac:dyDescent="0.25">
      <c r="A25" s="2" t="s">
        <v>22</v>
      </c>
      <c r="B25" s="11" t="s">
        <v>52</v>
      </c>
      <c r="C25" s="2">
        <v>145.69999999999999</v>
      </c>
      <c r="D25" s="2">
        <v>146.5</v>
      </c>
      <c r="E25" s="2">
        <v>147.19999999999999</v>
      </c>
      <c r="F25" s="2">
        <v>147.6</v>
      </c>
      <c r="G25" s="2">
        <v>150.1</v>
      </c>
      <c r="H25" s="2">
        <v>149.80000000000001</v>
      </c>
      <c r="I25" s="2">
        <v>150.69999999999999</v>
      </c>
      <c r="J25" s="2">
        <v>153.19999999999999</v>
      </c>
      <c r="K25" s="2">
        <v>153.30000000000001</v>
      </c>
      <c r="L25" s="2">
        <v>154.30000000000001</v>
      </c>
      <c r="M25" s="2">
        <v>155.19999999999999</v>
      </c>
      <c r="N25" s="2">
        <v>156</v>
      </c>
      <c r="O25" s="2">
        <v>156.80000000000001</v>
      </c>
      <c r="P25" s="2">
        <v>157.4</v>
      </c>
      <c r="Q25" s="2">
        <v>158.6</v>
      </c>
      <c r="R25" s="2">
        <v>159.80000000000001</v>
      </c>
      <c r="S25" s="2">
        <v>161.1</v>
      </c>
      <c r="T25" s="2">
        <v>162.1</v>
      </c>
      <c r="U25" s="2">
        <v>163.1</v>
      </c>
      <c r="V25" s="2">
        <v>164.2</v>
      </c>
      <c r="W25" s="2">
        <v>165</v>
      </c>
      <c r="X25" s="2">
        <v>166</v>
      </c>
      <c r="Y25" s="2">
        <v>166.9</v>
      </c>
      <c r="Z25" s="2">
        <v>167.3</v>
      </c>
      <c r="AA25" s="2">
        <v>168</v>
      </c>
      <c r="AB25" s="2">
        <v>169.2</v>
      </c>
      <c r="AC25" s="2">
        <v>169.2</v>
      </c>
      <c r="AD25" s="2">
        <v>169.6</v>
      </c>
      <c r="AE25" s="2">
        <v>170.1</v>
      </c>
      <c r="AF25" s="30">
        <f t="shared" si="1"/>
        <v>0.5252062523422133</v>
      </c>
      <c r="AH25" s="2" t="s">
        <v>22</v>
      </c>
      <c r="AI25" s="11" t="s">
        <v>52</v>
      </c>
      <c r="AJ25" s="1">
        <v>153.9</v>
      </c>
      <c r="AK25" s="1">
        <v>154.80000000000001</v>
      </c>
      <c r="AL25" s="1">
        <v>154.80000000000001</v>
      </c>
      <c r="AM25" s="1">
        <v>155.5</v>
      </c>
      <c r="AN25" s="1">
        <v>158.80000000000001</v>
      </c>
      <c r="AO25" s="1">
        <v>159.19999999999999</v>
      </c>
      <c r="AP25" s="1">
        <v>160.30000000000001</v>
      </c>
      <c r="AQ25" s="1">
        <v>160.9</v>
      </c>
      <c r="AR25" s="1">
        <v>161.30000000000001</v>
      </c>
      <c r="AS25" s="1">
        <v>162</v>
      </c>
      <c r="AT25" s="1">
        <v>162.9</v>
      </c>
      <c r="AU25" s="1">
        <v>163.9</v>
      </c>
      <c r="AV25" s="1">
        <v>164.9</v>
      </c>
      <c r="AW25" s="1">
        <v>165.7</v>
      </c>
      <c r="AX25" s="1">
        <v>166.5</v>
      </c>
      <c r="AY25" s="1">
        <v>167.7</v>
      </c>
      <c r="AZ25" s="1">
        <v>168.9</v>
      </c>
      <c r="BA25" s="1">
        <v>170.3</v>
      </c>
      <c r="BB25" s="1">
        <v>171.3</v>
      </c>
      <c r="BC25" s="1">
        <v>172.3</v>
      </c>
      <c r="BD25" s="1">
        <v>173.6</v>
      </c>
      <c r="BE25" s="1">
        <v>174.4</v>
      </c>
      <c r="BF25" s="1">
        <v>175.5</v>
      </c>
      <c r="BG25" s="1">
        <v>176.4</v>
      </c>
      <c r="BH25" s="1">
        <v>177.2</v>
      </c>
      <c r="BI25" s="1">
        <v>178.6</v>
      </c>
      <c r="BJ25" s="1">
        <v>178.6</v>
      </c>
      <c r="BK25" s="1">
        <v>179.1</v>
      </c>
      <c r="BL25" s="1">
        <v>179.8</v>
      </c>
      <c r="BM25" s="28">
        <f t="shared" si="3"/>
        <v>0.4900875834099982</v>
      </c>
      <c r="BO25" s="2" t="s">
        <v>22</v>
      </c>
      <c r="BP25" s="11" t="s">
        <v>52</v>
      </c>
      <c r="BQ25" s="1">
        <v>150</v>
      </c>
      <c r="BR25" s="1">
        <v>150.9</v>
      </c>
      <c r="BS25" s="1">
        <v>151.19999999999999</v>
      </c>
      <c r="BT25" s="1">
        <v>151.80000000000001</v>
      </c>
      <c r="BU25" s="1">
        <v>154.69999999999999</v>
      </c>
      <c r="BV25" s="1">
        <v>154.80000000000001</v>
      </c>
      <c r="BW25" s="1">
        <v>155.80000000000001</v>
      </c>
      <c r="BX25" s="1">
        <v>157.5</v>
      </c>
      <c r="BY25" s="1">
        <v>157.5</v>
      </c>
      <c r="BZ25" s="1">
        <v>158.4</v>
      </c>
      <c r="CA25" s="1">
        <v>159.30000000000001</v>
      </c>
      <c r="CB25" s="1">
        <v>160.19999999999999</v>
      </c>
      <c r="CC25" s="1">
        <v>161.1</v>
      </c>
      <c r="CD25" s="1">
        <v>161.80000000000001</v>
      </c>
      <c r="CE25" s="1">
        <v>162.80000000000001</v>
      </c>
      <c r="CF25" s="1">
        <v>164</v>
      </c>
      <c r="CG25" s="1">
        <v>165.2</v>
      </c>
      <c r="CH25" s="1">
        <v>166.4</v>
      </c>
      <c r="CI25" s="1">
        <v>167.4</v>
      </c>
      <c r="CJ25" s="1">
        <v>168.5</v>
      </c>
      <c r="CK25" s="1">
        <v>169.5</v>
      </c>
      <c r="CL25" s="1">
        <v>170.4</v>
      </c>
      <c r="CM25" s="1">
        <v>171.4</v>
      </c>
      <c r="CN25" s="1">
        <v>172.1</v>
      </c>
      <c r="CO25" s="1">
        <v>172.9</v>
      </c>
      <c r="CP25" s="1">
        <v>174.2</v>
      </c>
      <c r="CQ25" s="1">
        <v>174.2</v>
      </c>
      <c r="CR25" s="1">
        <v>174.6</v>
      </c>
      <c r="CS25" s="1">
        <v>175.2</v>
      </c>
      <c r="CT25" s="28">
        <f t="shared" si="2"/>
        <v>0.50593742271222386</v>
      </c>
    </row>
    <row r="26" spans="1:98" x14ac:dyDescent="0.25">
      <c r="A26" s="2" t="s">
        <v>23</v>
      </c>
      <c r="B26" s="11" t="s">
        <v>52</v>
      </c>
      <c r="C26" s="2">
        <v>154.1</v>
      </c>
      <c r="D26" s="2">
        <v>156.30000000000001</v>
      </c>
      <c r="E26" s="2">
        <v>156.9</v>
      </c>
      <c r="F26" s="2">
        <v>157.5</v>
      </c>
      <c r="G26" s="2">
        <v>160.4</v>
      </c>
      <c r="H26" s="2">
        <v>160.80000000000001</v>
      </c>
      <c r="I26" s="2">
        <v>161.5</v>
      </c>
      <c r="J26" s="2">
        <v>162.80000000000001</v>
      </c>
      <c r="K26" s="2">
        <v>162.80000000000001</v>
      </c>
      <c r="L26" s="2">
        <v>163.5</v>
      </c>
      <c r="M26" s="2">
        <v>164.2</v>
      </c>
      <c r="N26" s="2">
        <v>165.1</v>
      </c>
      <c r="O26" s="2">
        <v>166.1</v>
      </c>
      <c r="P26" s="2">
        <v>167.2</v>
      </c>
      <c r="Q26" s="2">
        <v>168.2</v>
      </c>
      <c r="R26" s="2">
        <v>169</v>
      </c>
      <c r="S26" s="2">
        <v>170.1</v>
      </c>
      <c r="T26" s="2">
        <v>170.9</v>
      </c>
      <c r="U26" s="2">
        <v>171.7</v>
      </c>
      <c r="V26" s="2">
        <v>172.6</v>
      </c>
      <c r="W26" s="2">
        <v>173.8</v>
      </c>
      <c r="X26" s="2">
        <v>174.7</v>
      </c>
      <c r="Y26" s="2">
        <v>175.8</v>
      </c>
      <c r="Z26" s="2">
        <v>177.2</v>
      </c>
      <c r="AA26" s="2">
        <v>178.5</v>
      </c>
      <c r="AB26" s="2">
        <v>180.8</v>
      </c>
      <c r="AC26" s="2">
        <v>180.8</v>
      </c>
      <c r="AD26" s="2">
        <v>181.5</v>
      </c>
      <c r="AE26" s="2">
        <v>182.2</v>
      </c>
      <c r="AF26" s="30">
        <f t="shared" si="1"/>
        <v>0.46387602025457914</v>
      </c>
      <c r="AH26" s="2" t="s">
        <v>23</v>
      </c>
      <c r="AI26" s="11" t="s">
        <v>52</v>
      </c>
      <c r="AJ26" s="1">
        <v>162.5</v>
      </c>
      <c r="AK26" s="1">
        <v>164.3</v>
      </c>
      <c r="AL26" s="1">
        <v>164.6</v>
      </c>
      <c r="AM26" s="1">
        <v>165.3</v>
      </c>
      <c r="AN26" s="1">
        <v>169.1</v>
      </c>
      <c r="AO26" s="1">
        <v>169.7</v>
      </c>
      <c r="AP26" s="1">
        <v>170.4</v>
      </c>
      <c r="AQ26" s="1">
        <v>171.1</v>
      </c>
      <c r="AR26" s="1">
        <v>171.9</v>
      </c>
      <c r="AS26" s="1">
        <v>172.5</v>
      </c>
      <c r="AT26" s="1">
        <v>173.4</v>
      </c>
      <c r="AU26" s="1">
        <v>174</v>
      </c>
      <c r="AV26" s="1">
        <v>174.7</v>
      </c>
      <c r="AW26" s="1">
        <v>175.3</v>
      </c>
      <c r="AX26" s="1">
        <v>176</v>
      </c>
      <c r="AY26" s="1">
        <v>177</v>
      </c>
      <c r="AZ26" s="1">
        <v>177.7</v>
      </c>
      <c r="BA26" s="1">
        <v>178.2</v>
      </c>
      <c r="BB26" s="1">
        <v>178.8</v>
      </c>
      <c r="BC26" s="1">
        <v>179.4</v>
      </c>
      <c r="BD26" s="1">
        <v>180.2</v>
      </c>
      <c r="BE26" s="1">
        <v>181.2</v>
      </c>
      <c r="BF26" s="1">
        <v>182.3</v>
      </c>
      <c r="BG26" s="1">
        <v>183.5</v>
      </c>
      <c r="BH26" s="1">
        <v>184.7</v>
      </c>
      <c r="BI26" s="1">
        <v>186.6</v>
      </c>
      <c r="BJ26" s="1">
        <v>186.6</v>
      </c>
      <c r="BK26" s="1">
        <v>187.2</v>
      </c>
      <c r="BL26" s="1">
        <v>187.8</v>
      </c>
      <c r="BM26" s="28">
        <f t="shared" si="3"/>
        <v>0.48695636756799437</v>
      </c>
      <c r="BO26" s="2" t="s">
        <v>23</v>
      </c>
      <c r="BP26" s="11" t="s">
        <v>52</v>
      </c>
      <c r="BQ26" s="1">
        <v>159.30000000000001</v>
      </c>
      <c r="BR26" s="1">
        <v>161.30000000000001</v>
      </c>
      <c r="BS26" s="1">
        <v>161.69999999999999</v>
      </c>
      <c r="BT26" s="1">
        <v>162.30000000000001</v>
      </c>
      <c r="BU26" s="1">
        <v>165.8</v>
      </c>
      <c r="BV26" s="1">
        <v>166.3</v>
      </c>
      <c r="BW26" s="1">
        <v>167</v>
      </c>
      <c r="BX26" s="1">
        <v>168.4</v>
      </c>
      <c r="BY26" s="1">
        <v>168.4</v>
      </c>
      <c r="BZ26" s="1">
        <v>169.1</v>
      </c>
      <c r="CA26" s="1">
        <v>169.9</v>
      </c>
      <c r="CB26" s="1">
        <v>170.6</v>
      </c>
      <c r="CC26" s="1">
        <v>171.4</v>
      </c>
      <c r="CD26" s="1">
        <v>172.2</v>
      </c>
      <c r="CE26" s="1">
        <v>173</v>
      </c>
      <c r="CF26" s="1">
        <v>174</v>
      </c>
      <c r="CG26" s="1">
        <v>174.8</v>
      </c>
      <c r="CH26" s="1">
        <v>175.4</v>
      </c>
      <c r="CI26" s="1">
        <v>176.1</v>
      </c>
      <c r="CJ26" s="1">
        <v>176.8</v>
      </c>
      <c r="CK26" s="1">
        <v>177.8</v>
      </c>
      <c r="CL26" s="1">
        <v>178.7</v>
      </c>
      <c r="CM26" s="1">
        <v>179.8</v>
      </c>
      <c r="CN26" s="1">
        <v>181.1</v>
      </c>
      <c r="CO26" s="1">
        <v>182.3</v>
      </c>
      <c r="CP26" s="1">
        <v>184.4</v>
      </c>
      <c r="CQ26" s="1">
        <v>184.4</v>
      </c>
      <c r="CR26" s="1">
        <v>185</v>
      </c>
      <c r="CS26" s="1">
        <v>185.7</v>
      </c>
      <c r="CT26" s="28">
        <f t="shared" si="2"/>
        <v>0.4764100838073731</v>
      </c>
    </row>
    <row r="27" spans="1:98" x14ac:dyDescent="0.25">
      <c r="A27" s="2" t="s">
        <v>24</v>
      </c>
      <c r="B27" s="14" t="s">
        <v>54</v>
      </c>
      <c r="C27" s="2">
        <v>136.9</v>
      </c>
      <c r="D27" s="2">
        <v>140.5</v>
      </c>
      <c r="E27" s="2">
        <v>141.69999999999999</v>
      </c>
      <c r="F27" s="2">
        <v>142.1</v>
      </c>
      <c r="G27" s="2">
        <v>145</v>
      </c>
      <c r="H27" s="2">
        <v>147.5</v>
      </c>
      <c r="I27" s="2">
        <v>149.5</v>
      </c>
      <c r="J27" s="2">
        <v>150.4</v>
      </c>
      <c r="K27" s="2">
        <v>150.5</v>
      </c>
      <c r="L27" s="2">
        <v>152.19999999999999</v>
      </c>
      <c r="M27" s="2">
        <v>151.19999999999999</v>
      </c>
      <c r="N27" s="2">
        <v>151.80000000000001</v>
      </c>
      <c r="O27" s="2">
        <v>152.69999999999999</v>
      </c>
      <c r="P27" s="2">
        <v>153.1</v>
      </c>
      <c r="Q27" s="2">
        <v>154.19999999999999</v>
      </c>
      <c r="R27" s="2">
        <v>159.30000000000001</v>
      </c>
      <c r="S27" s="2">
        <v>159.4</v>
      </c>
      <c r="T27" s="2">
        <v>157.19999999999999</v>
      </c>
      <c r="U27" s="2">
        <v>157.4</v>
      </c>
      <c r="V27" s="2">
        <v>157.69999999999999</v>
      </c>
      <c r="W27" s="2">
        <v>158.19999999999999</v>
      </c>
      <c r="X27" s="2">
        <v>158.80000000000001</v>
      </c>
      <c r="Y27" s="2">
        <v>158.9</v>
      </c>
      <c r="Z27" s="2">
        <v>159.4</v>
      </c>
      <c r="AA27" s="2">
        <v>159.5</v>
      </c>
      <c r="AB27" s="2">
        <v>159.80000000000001</v>
      </c>
      <c r="AC27" s="2">
        <v>159.80000000000001</v>
      </c>
      <c r="AD27" s="2">
        <v>160.1</v>
      </c>
      <c r="AE27" s="2">
        <v>160.4</v>
      </c>
      <c r="AF27" s="30">
        <f t="shared" si="1"/>
        <v>0.68290718358037661</v>
      </c>
      <c r="AH27" s="2" t="s">
        <v>24</v>
      </c>
      <c r="AI27" s="14" t="s">
        <v>54</v>
      </c>
      <c r="AJ27" s="1">
        <v>147.5</v>
      </c>
      <c r="AK27" s="1">
        <v>150.19999999999999</v>
      </c>
      <c r="AL27" s="1">
        <v>151.30000000000001</v>
      </c>
      <c r="AM27" s="1">
        <v>151.69999999999999</v>
      </c>
      <c r="AN27" s="1">
        <v>153.19999999999999</v>
      </c>
      <c r="AO27" s="1">
        <v>154.19999999999999</v>
      </c>
      <c r="AP27" s="1">
        <v>157.1</v>
      </c>
      <c r="AQ27" s="1">
        <v>157.69999999999999</v>
      </c>
      <c r="AR27" s="1">
        <v>157.80000000000001</v>
      </c>
      <c r="AS27" s="1">
        <v>159.5</v>
      </c>
      <c r="AT27" s="1">
        <v>158.9</v>
      </c>
      <c r="AU27" s="1">
        <v>160.1</v>
      </c>
      <c r="AV27" s="1">
        <v>160.80000000000001</v>
      </c>
      <c r="AW27" s="1">
        <v>161.19999999999999</v>
      </c>
      <c r="AX27" s="1">
        <v>162</v>
      </c>
      <c r="AY27" s="1">
        <v>166.2</v>
      </c>
      <c r="AZ27" s="1">
        <v>167.1</v>
      </c>
      <c r="BA27" s="1">
        <v>165.5</v>
      </c>
      <c r="BB27" s="1">
        <v>166.3</v>
      </c>
      <c r="BC27" s="1">
        <v>166.6</v>
      </c>
      <c r="BD27" s="1">
        <v>166.9</v>
      </c>
      <c r="BE27" s="1">
        <v>167.4</v>
      </c>
      <c r="BF27" s="1">
        <v>167.5</v>
      </c>
      <c r="BG27" s="1">
        <v>167.8</v>
      </c>
      <c r="BH27" s="1">
        <v>168.2</v>
      </c>
      <c r="BI27" s="1">
        <v>169</v>
      </c>
      <c r="BJ27" s="1">
        <v>169</v>
      </c>
      <c r="BK27" s="1">
        <v>169.4</v>
      </c>
      <c r="BL27" s="1">
        <v>169.7</v>
      </c>
      <c r="BM27" s="28">
        <f t="shared" si="3"/>
        <v>0.64993020042976679</v>
      </c>
      <c r="BO27" s="2" t="s">
        <v>24</v>
      </c>
      <c r="BP27" s="14" t="s">
        <v>54</v>
      </c>
      <c r="BQ27" s="1">
        <v>141.9</v>
      </c>
      <c r="BR27" s="1">
        <v>145.1</v>
      </c>
      <c r="BS27" s="1">
        <v>146.19999999999999</v>
      </c>
      <c r="BT27" s="1">
        <v>146.6</v>
      </c>
      <c r="BU27" s="1">
        <v>148.9</v>
      </c>
      <c r="BV27" s="1">
        <v>150.69999999999999</v>
      </c>
      <c r="BW27" s="1">
        <v>153.1</v>
      </c>
      <c r="BX27" s="1">
        <v>154</v>
      </c>
      <c r="BY27" s="1">
        <v>154</v>
      </c>
      <c r="BZ27" s="1">
        <v>155.69999999999999</v>
      </c>
      <c r="CA27" s="1">
        <v>154.80000000000001</v>
      </c>
      <c r="CB27" s="1">
        <v>155.69999999999999</v>
      </c>
      <c r="CC27" s="1">
        <v>156.5</v>
      </c>
      <c r="CD27" s="1">
        <v>156.9</v>
      </c>
      <c r="CE27" s="1">
        <v>157.9</v>
      </c>
      <c r="CF27" s="1">
        <v>162.6</v>
      </c>
      <c r="CG27" s="1">
        <v>163</v>
      </c>
      <c r="CH27" s="1">
        <v>161.1</v>
      </c>
      <c r="CI27" s="1">
        <v>161.6</v>
      </c>
      <c r="CJ27" s="1">
        <v>161.9</v>
      </c>
      <c r="CK27" s="1">
        <v>162.30000000000001</v>
      </c>
      <c r="CL27" s="1">
        <v>162.9</v>
      </c>
      <c r="CM27" s="1">
        <v>163</v>
      </c>
      <c r="CN27" s="1">
        <v>163.4</v>
      </c>
      <c r="CO27" s="1">
        <v>163.6</v>
      </c>
      <c r="CP27" s="1">
        <v>164.2</v>
      </c>
      <c r="CQ27" s="1">
        <v>164.2</v>
      </c>
      <c r="CR27" s="1">
        <v>164.5</v>
      </c>
      <c r="CS27" s="1">
        <v>164.8</v>
      </c>
      <c r="CT27" s="28">
        <f t="shared" si="2"/>
        <v>0.66761514141704836</v>
      </c>
    </row>
    <row r="28" spans="1:98" x14ac:dyDescent="0.25">
      <c r="A28" s="2" t="s">
        <v>25</v>
      </c>
      <c r="B28" s="13" t="s">
        <v>28</v>
      </c>
      <c r="C28" s="2">
        <v>145.4</v>
      </c>
      <c r="D28" s="2">
        <v>147.30000000000001</v>
      </c>
      <c r="E28" s="2">
        <v>148.6</v>
      </c>
      <c r="F28" s="2">
        <v>149.1</v>
      </c>
      <c r="G28" s="2">
        <v>152.6</v>
      </c>
      <c r="H28" s="2">
        <v>150.69999999999999</v>
      </c>
      <c r="I28" s="2">
        <v>151.19999999999999</v>
      </c>
      <c r="J28" s="2">
        <v>153.69999999999999</v>
      </c>
      <c r="K28" s="2">
        <v>153.9</v>
      </c>
      <c r="L28" s="2">
        <v>155.1</v>
      </c>
      <c r="M28" s="2">
        <v>156.69999999999999</v>
      </c>
      <c r="N28" s="2">
        <v>157.6</v>
      </c>
      <c r="O28" s="2">
        <v>158.4</v>
      </c>
      <c r="P28" s="2">
        <v>159.5</v>
      </c>
      <c r="Q28" s="2">
        <v>160.80000000000001</v>
      </c>
      <c r="R28" s="2">
        <v>162.19999999999999</v>
      </c>
      <c r="S28" s="2">
        <v>163.19999999999999</v>
      </c>
      <c r="T28" s="2">
        <v>164.1</v>
      </c>
      <c r="U28" s="2">
        <v>164.6</v>
      </c>
      <c r="V28" s="2">
        <v>165.1</v>
      </c>
      <c r="W28" s="2">
        <v>165.8</v>
      </c>
      <c r="X28" s="2">
        <v>166.3</v>
      </c>
      <c r="Y28" s="2">
        <v>166.7</v>
      </c>
      <c r="Z28" s="2">
        <v>167.1</v>
      </c>
      <c r="AA28" s="2">
        <v>167.8</v>
      </c>
      <c r="AB28" s="2">
        <v>168.4</v>
      </c>
      <c r="AC28" s="2">
        <v>168.4</v>
      </c>
      <c r="AD28" s="2">
        <v>168.8</v>
      </c>
      <c r="AE28" s="2">
        <v>169.2</v>
      </c>
      <c r="AF28" s="30">
        <f t="shared" si="1"/>
        <v>0.60810779466781706</v>
      </c>
      <c r="AH28" s="2" t="s">
        <v>25</v>
      </c>
      <c r="AI28" s="13" t="s">
        <v>28</v>
      </c>
      <c r="AJ28" s="1">
        <v>155.1</v>
      </c>
      <c r="AK28" s="1">
        <v>157</v>
      </c>
      <c r="AL28" s="1">
        <v>157.80000000000001</v>
      </c>
      <c r="AM28" s="1">
        <v>158.6</v>
      </c>
      <c r="AN28" s="1">
        <v>160</v>
      </c>
      <c r="AO28" s="1">
        <v>160.4</v>
      </c>
      <c r="AP28" s="1">
        <v>160.69999999999999</v>
      </c>
      <c r="AQ28" s="1">
        <v>161.1</v>
      </c>
      <c r="AR28" s="1">
        <v>162.69999999999999</v>
      </c>
      <c r="AS28" s="1">
        <v>163.19999999999999</v>
      </c>
      <c r="AT28" s="1">
        <v>163.80000000000001</v>
      </c>
      <c r="AU28" s="1">
        <v>164.5</v>
      </c>
      <c r="AV28" s="1">
        <v>164.9</v>
      </c>
      <c r="AW28" s="1">
        <v>165.5</v>
      </c>
      <c r="AX28" s="1">
        <v>166.6</v>
      </c>
      <c r="AY28" s="1">
        <v>167.2</v>
      </c>
      <c r="AZ28" s="1">
        <v>167.6</v>
      </c>
      <c r="BA28" s="1">
        <v>168</v>
      </c>
      <c r="BB28" s="1">
        <v>168.6</v>
      </c>
      <c r="BC28" s="1">
        <v>169.3</v>
      </c>
      <c r="BD28" s="1">
        <v>170</v>
      </c>
      <c r="BE28" s="1">
        <v>170.6</v>
      </c>
      <c r="BF28" s="1">
        <v>170.8</v>
      </c>
      <c r="BG28" s="1">
        <v>171.2</v>
      </c>
      <c r="BH28" s="1">
        <v>171.8</v>
      </c>
      <c r="BI28" s="1">
        <v>172.8</v>
      </c>
      <c r="BJ28" s="1">
        <v>172.8</v>
      </c>
      <c r="BK28" s="1">
        <v>173.2</v>
      </c>
      <c r="BL28" s="1">
        <v>173.8</v>
      </c>
      <c r="BM28" s="28">
        <f t="shared" si="3"/>
        <v>0.55760260873163503</v>
      </c>
      <c r="BO28" s="2" t="s">
        <v>25</v>
      </c>
      <c r="BP28" s="13" t="s">
        <v>28</v>
      </c>
      <c r="BQ28" s="1">
        <v>149.6</v>
      </c>
      <c r="BR28" s="1">
        <v>151.5</v>
      </c>
      <c r="BS28" s="1">
        <v>152.6</v>
      </c>
      <c r="BT28" s="1">
        <v>153.19999999999999</v>
      </c>
      <c r="BU28" s="1">
        <v>155.80000000000001</v>
      </c>
      <c r="BV28" s="1">
        <v>154.9</v>
      </c>
      <c r="BW28" s="1">
        <v>155.30000000000001</v>
      </c>
      <c r="BX28" s="1">
        <v>157.6</v>
      </c>
      <c r="BY28" s="1">
        <v>157.69999999999999</v>
      </c>
      <c r="BZ28" s="1">
        <v>158.6</v>
      </c>
      <c r="CA28" s="1">
        <v>159.80000000000001</v>
      </c>
      <c r="CB28" s="1">
        <v>160.6</v>
      </c>
      <c r="CC28" s="1">
        <v>161.19999999999999</v>
      </c>
      <c r="CD28" s="1">
        <v>162.1</v>
      </c>
      <c r="CE28" s="1">
        <v>163.30000000000001</v>
      </c>
      <c r="CF28" s="1">
        <v>164.4</v>
      </c>
      <c r="CG28" s="1">
        <v>165.1</v>
      </c>
      <c r="CH28" s="1">
        <v>165.8</v>
      </c>
      <c r="CI28" s="1">
        <v>166.3</v>
      </c>
      <c r="CJ28" s="1">
        <v>166.9</v>
      </c>
      <c r="CK28" s="1">
        <v>167.6</v>
      </c>
      <c r="CL28" s="1">
        <v>168.2</v>
      </c>
      <c r="CM28" s="1">
        <v>168.5</v>
      </c>
      <c r="CN28" s="1">
        <v>168.9</v>
      </c>
      <c r="CO28" s="1">
        <v>169.5</v>
      </c>
      <c r="CP28" s="1">
        <v>170.3</v>
      </c>
      <c r="CQ28" s="1">
        <v>170.3</v>
      </c>
      <c r="CR28" s="1">
        <v>170.7</v>
      </c>
      <c r="CS28" s="1">
        <v>171.2</v>
      </c>
      <c r="CT28" s="28">
        <f t="shared" si="2"/>
        <v>0.58945309296224691</v>
      </c>
    </row>
    <row r="29" spans="1:98" x14ac:dyDescent="0.25">
      <c r="A29" s="2" t="s">
        <v>26</v>
      </c>
      <c r="B29" s="9" t="s">
        <v>26</v>
      </c>
      <c r="C29" s="2">
        <v>156.1</v>
      </c>
      <c r="D29" s="2">
        <v>156.6</v>
      </c>
      <c r="E29" s="2">
        <v>157.6</v>
      </c>
      <c r="F29" s="2">
        <v>157.6</v>
      </c>
      <c r="G29" s="2">
        <v>156.6</v>
      </c>
      <c r="H29" s="2">
        <v>158.1</v>
      </c>
      <c r="I29" s="2">
        <v>160.30000000000001</v>
      </c>
      <c r="J29" s="2">
        <v>160.4</v>
      </c>
      <c r="K29" s="2">
        <v>160.30000000000001</v>
      </c>
      <c r="L29" s="2">
        <v>160.30000000000001</v>
      </c>
      <c r="M29" s="2">
        <v>160.80000000000001</v>
      </c>
      <c r="N29" s="2">
        <v>160.6</v>
      </c>
      <c r="O29" s="2">
        <v>161</v>
      </c>
      <c r="P29" s="2">
        <v>162</v>
      </c>
      <c r="Q29" s="2">
        <v>162.69999999999999</v>
      </c>
      <c r="R29" s="2">
        <v>164</v>
      </c>
      <c r="S29" s="2">
        <v>165.2</v>
      </c>
      <c r="T29" s="2">
        <v>166.5</v>
      </c>
      <c r="U29" s="2">
        <v>169.1</v>
      </c>
      <c r="V29" s="2">
        <v>169.9</v>
      </c>
      <c r="W29" s="2">
        <v>170.9</v>
      </c>
      <c r="X29" s="2">
        <v>171.2</v>
      </c>
      <c r="Y29" s="2">
        <v>171.5</v>
      </c>
      <c r="Z29" s="2">
        <v>171.8</v>
      </c>
      <c r="AA29" s="2">
        <v>171.8</v>
      </c>
      <c r="AB29" s="2">
        <v>172.5</v>
      </c>
      <c r="AC29" s="2">
        <v>172.5</v>
      </c>
      <c r="AD29" s="2">
        <v>174.2</v>
      </c>
      <c r="AE29" s="2">
        <v>174.8</v>
      </c>
      <c r="AF29" s="30">
        <f t="shared" si="1"/>
        <v>0.43445779486386171</v>
      </c>
      <c r="AH29" s="2" t="s">
        <v>26</v>
      </c>
      <c r="AI29" s="9" t="s">
        <v>26</v>
      </c>
      <c r="AJ29" s="1">
        <v>163.5</v>
      </c>
      <c r="AK29" s="1">
        <v>163.6</v>
      </c>
      <c r="AL29" s="1">
        <v>163.80000000000001</v>
      </c>
      <c r="AM29" s="1">
        <v>164.1</v>
      </c>
      <c r="AN29" s="1">
        <v>167.6</v>
      </c>
      <c r="AO29" s="1">
        <v>166.8</v>
      </c>
      <c r="AP29" s="1">
        <v>167.2</v>
      </c>
      <c r="AQ29" s="1">
        <v>167.5</v>
      </c>
      <c r="AR29" s="1">
        <v>168.5</v>
      </c>
      <c r="AS29" s="1">
        <v>169</v>
      </c>
      <c r="AT29" s="1">
        <v>169.3</v>
      </c>
      <c r="AU29" s="1">
        <v>169.7</v>
      </c>
      <c r="AV29" s="1">
        <v>169.9</v>
      </c>
      <c r="AW29" s="1">
        <v>170.3</v>
      </c>
      <c r="AX29" s="1">
        <v>170.6</v>
      </c>
      <c r="AY29" s="1">
        <v>170.9</v>
      </c>
      <c r="AZ29" s="1">
        <v>171.8</v>
      </c>
      <c r="BA29" s="1">
        <v>172.6</v>
      </c>
      <c r="BB29" s="1">
        <v>174.7</v>
      </c>
      <c r="BC29" s="1">
        <v>175.7</v>
      </c>
      <c r="BD29" s="1">
        <v>176.2</v>
      </c>
      <c r="BE29" s="1">
        <v>176.5</v>
      </c>
      <c r="BF29" s="1">
        <v>176.9</v>
      </c>
      <c r="BG29" s="1">
        <v>177.3</v>
      </c>
      <c r="BH29" s="1">
        <v>177.8</v>
      </c>
      <c r="BI29" s="1">
        <v>178.5</v>
      </c>
      <c r="BJ29" s="1">
        <v>178.5</v>
      </c>
      <c r="BK29" s="1">
        <v>179.4</v>
      </c>
      <c r="BL29" s="1">
        <v>180.3</v>
      </c>
      <c r="BM29" s="28">
        <f t="shared" si="3"/>
        <v>0.44679758989766344</v>
      </c>
      <c r="BO29" s="2" t="s">
        <v>26</v>
      </c>
      <c r="BP29" s="9" t="s">
        <v>26</v>
      </c>
      <c r="BQ29" s="1">
        <v>159.19999999999999</v>
      </c>
      <c r="BR29" s="1">
        <v>159.5</v>
      </c>
      <c r="BS29" s="1">
        <v>160.19999999999999</v>
      </c>
      <c r="BT29" s="1">
        <v>160.30000000000001</v>
      </c>
      <c r="BU29" s="1">
        <v>161.19999999999999</v>
      </c>
      <c r="BV29" s="1">
        <v>161.69999999999999</v>
      </c>
      <c r="BW29" s="1">
        <v>163.19999999999999</v>
      </c>
      <c r="BX29" s="1">
        <v>163.80000000000001</v>
      </c>
      <c r="BY29" s="1">
        <v>163.69999999999999</v>
      </c>
      <c r="BZ29" s="1">
        <v>163.9</v>
      </c>
      <c r="CA29" s="1">
        <v>164.3</v>
      </c>
      <c r="CB29" s="1">
        <v>164.4</v>
      </c>
      <c r="CC29" s="1">
        <v>164.7</v>
      </c>
      <c r="CD29" s="1">
        <v>165.4</v>
      </c>
      <c r="CE29" s="1">
        <v>166</v>
      </c>
      <c r="CF29" s="1">
        <v>166.9</v>
      </c>
      <c r="CG29" s="1">
        <v>167.9</v>
      </c>
      <c r="CH29" s="1">
        <v>169</v>
      </c>
      <c r="CI29" s="1">
        <v>171.4</v>
      </c>
      <c r="CJ29" s="1">
        <v>172.3</v>
      </c>
      <c r="CK29" s="1">
        <v>173.1</v>
      </c>
      <c r="CL29" s="1">
        <v>173.4</v>
      </c>
      <c r="CM29" s="1">
        <v>173.7</v>
      </c>
      <c r="CN29" s="1">
        <v>174.1</v>
      </c>
      <c r="CO29" s="1">
        <v>174.3</v>
      </c>
      <c r="CP29" s="1">
        <v>175</v>
      </c>
      <c r="CQ29" s="1">
        <v>175</v>
      </c>
      <c r="CR29" s="1">
        <v>176.4</v>
      </c>
      <c r="CS29" s="1">
        <v>177.1</v>
      </c>
      <c r="CT29" s="28">
        <f t="shared" si="2"/>
        <v>0.43781428177292186</v>
      </c>
    </row>
    <row r="30" spans="1:98" x14ac:dyDescent="0.25">
      <c r="A30" s="2" t="s">
        <v>27</v>
      </c>
      <c r="B30" s="13" t="s">
        <v>28</v>
      </c>
      <c r="C30" s="2">
        <v>157.69999999999999</v>
      </c>
      <c r="D30" s="2">
        <v>156.69999999999999</v>
      </c>
      <c r="E30" s="2">
        <v>154.9</v>
      </c>
      <c r="F30" s="2">
        <v>156.6</v>
      </c>
      <c r="G30" s="2">
        <v>157.5</v>
      </c>
      <c r="H30" s="2">
        <v>158</v>
      </c>
      <c r="I30" s="2">
        <v>159.6</v>
      </c>
      <c r="J30" s="2">
        <v>159.6</v>
      </c>
      <c r="K30" s="2">
        <v>159.6</v>
      </c>
      <c r="L30" s="2">
        <v>160.30000000000001</v>
      </c>
      <c r="M30" s="2">
        <v>161.80000000000001</v>
      </c>
      <c r="N30" s="2">
        <v>162.4</v>
      </c>
      <c r="O30" s="2">
        <v>162.80000000000001</v>
      </c>
      <c r="P30" s="2">
        <v>164.2</v>
      </c>
      <c r="Q30" s="2">
        <v>166.8</v>
      </c>
      <c r="R30" s="2">
        <v>168.4</v>
      </c>
      <c r="S30" s="2">
        <v>168.2</v>
      </c>
      <c r="T30" s="2">
        <v>169.2</v>
      </c>
      <c r="U30" s="2">
        <v>169.8</v>
      </c>
      <c r="V30" s="2">
        <v>171.4</v>
      </c>
      <c r="W30" s="2">
        <v>171.1</v>
      </c>
      <c r="X30" s="2">
        <v>172.3</v>
      </c>
      <c r="Y30" s="2">
        <v>173.8</v>
      </c>
      <c r="Z30" s="2">
        <v>176</v>
      </c>
      <c r="AA30" s="2">
        <v>178.8</v>
      </c>
      <c r="AB30" s="2">
        <v>181.4</v>
      </c>
      <c r="AC30" s="2">
        <v>181.5</v>
      </c>
      <c r="AD30" s="2">
        <v>184.4</v>
      </c>
      <c r="AE30" s="2">
        <v>185.6</v>
      </c>
      <c r="AF30" s="30">
        <f t="shared" si="1"/>
        <v>0.37490265125945144</v>
      </c>
      <c r="AH30" s="2" t="s">
        <v>27</v>
      </c>
      <c r="AI30" s="13" t="s">
        <v>28</v>
      </c>
      <c r="AJ30" s="1">
        <v>156.19999999999999</v>
      </c>
      <c r="AK30" s="1">
        <v>155.19999999999999</v>
      </c>
      <c r="AL30" s="1">
        <v>153.1</v>
      </c>
      <c r="AM30" s="1">
        <v>154.6</v>
      </c>
      <c r="AN30" s="1">
        <v>159.30000000000001</v>
      </c>
      <c r="AO30" s="1">
        <v>159.4</v>
      </c>
      <c r="AP30" s="1">
        <v>160.4</v>
      </c>
      <c r="AQ30" s="1">
        <v>160.30000000000001</v>
      </c>
      <c r="AR30" s="1">
        <v>160.19999999999999</v>
      </c>
      <c r="AS30" s="1">
        <v>161.1</v>
      </c>
      <c r="AT30" s="1">
        <v>162.4</v>
      </c>
      <c r="AU30" s="1">
        <v>162.80000000000001</v>
      </c>
      <c r="AV30" s="1">
        <v>163.19999999999999</v>
      </c>
      <c r="AW30" s="1">
        <v>164.5</v>
      </c>
      <c r="AX30" s="1">
        <v>167.4</v>
      </c>
      <c r="AY30" s="1">
        <v>169</v>
      </c>
      <c r="AZ30" s="1">
        <v>168.5</v>
      </c>
      <c r="BA30" s="1">
        <v>169.5</v>
      </c>
      <c r="BB30" s="1">
        <v>169.7</v>
      </c>
      <c r="BC30" s="1">
        <v>171.1</v>
      </c>
      <c r="BD30" s="1">
        <v>170.8</v>
      </c>
      <c r="BE30" s="1">
        <v>172</v>
      </c>
      <c r="BF30" s="1">
        <v>173.4</v>
      </c>
      <c r="BG30" s="1">
        <v>175.7</v>
      </c>
      <c r="BH30" s="1">
        <v>178.4</v>
      </c>
      <c r="BI30" s="1">
        <v>180.7</v>
      </c>
      <c r="BJ30" s="1">
        <v>180.7</v>
      </c>
      <c r="BK30" s="1">
        <v>183.8</v>
      </c>
      <c r="BL30" s="1">
        <v>184.9</v>
      </c>
      <c r="BM30" s="28">
        <f t="shared" si="3"/>
        <v>0.41139311171946069</v>
      </c>
      <c r="BO30" s="2" t="s">
        <v>27</v>
      </c>
      <c r="BP30" s="13" t="s">
        <v>28</v>
      </c>
      <c r="BQ30" s="1">
        <v>156.80000000000001</v>
      </c>
      <c r="BR30" s="1">
        <v>155.80000000000001</v>
      </c>
      <c r="BS30" s="1">
        <v>153.80000000000001</v>
      </c>
      <c r="BT30" s="1">
        <v>155.4</v>
      </c>
      <c r="BU30" s="1">
        <v>158.6</v>
      </c>
      <c r="BV30" s="1">
        <v>158.80000000000001</v>
      </c>
      <c r="BW30" s="1">
        <v>160.1</v>
      </c>
      <c r="BX30" s="1">
        <v>160</v>
      </c>
      <c r="BY30" s="1">
        <v>160</v>
      </c>
      <c r="BZ30" s="1">
        <v>160.80000000000001</v>
      </c>
      <c r="CA30" s="1">
        <v>162.19999999999999</v>
      </c>
      <c r="CB30" s="1">
        <v>162.6</v>
      </c>
      <c r="CC30" s="1">
        <v>163</v>
      </c>
      <c r="CD30" s="1">
        <v>164.4</v>
      </c>
      <c r="CE30" s="1">
        <v>167.2</v>
      </c>
      <c r="CF30" s="1">
        <v>168.8</v>
      </c>
      <c r="CG30" s="1">
        <v>168.4</v>
      </c>
      <c r="CH30" s="1">
        <v>169.4</v>
      </c>
      <c r="CI30" s="1">
        <v>169.7</v>
      </c>
      <c r="CJ30" s="1">
        <v>171.2</v>
      </c>
      <c r="CK30" s="1">
        <v>170.9</v>
      </c>
      <c r="CL30" s="1">
        <v>172.1</v>
      </c>
      <c r="CM30" s="1">
        <v>173.6</v>
      </c>
      <c r="CN30" s="1">
        <v>175.8</v>
      </c>
      <c r="CO30" s="1">
        <v>178.6</v>
      </c>
      <c r="CP30" s="1">
        <v>181</v>
      </c>
      <c r="CQ30" s="1">
        <v>181</v>
      </c>
      <c r="CR30" s="1">
        <v>184</v>
      </c>
      <c r="CS30" s="1">
        <v>185.2</v>
      </c>
      <c r="CT30" s="28">
        <f t="shared" si="2"/>
        <v>0.39772091424664807</v>
      </c>
    </row>
    <row r="31" spans="1:98" x14ac:dyDescent="0.25">
      <c r="A31" s="2" t="s">
        <v>28</v>
      </c>
      <c r="B31" s="13" t="s">
        <v>28</v>
      </c>
      <c r="C31" s="2">
        <v>147.6</v>
      </c>
      <c r="D31" s="2">
        <v>149.30000000000001</v>
      </c>
      <c r="E31" s="2">
        <v>150</v>
      </c>
      <c r="F31" s="2">
        <v>150.5</v>
      </c>
      <c r="G31" s="2">
        <v>152.30000000000001</v>
      </c>
      <c r="H31" s="2">
        <v>153.4</v>
      </c>
      <c r="I31" s="2">
        <v>155</v>
      </c>
      <c r="J31" s="2">
        <v>156</v>
      </c>
      <c r="K31" s="2">
        <v>156</v>
      </c>
      <c r="L31" s="2">
        <v>157</v>
      </c>
      <c r="M31" s="2">
        <v>157.30000000000001</v>
      </c>
      <c r="N31" s="2">
        <v>157.80000000000001</v>
      </c>
      <c r="O31" s="2">
        <v>158.6</v>
      </c>
      <c r="P31" s="2">
        <v>159.4</v>
      </c>
      <c r="Q31" s="2">
        <v>160.6</v>
      </c>
      <c r="R31" s="2">
        <v>163.1</v>
      </c>
      <c r="S31" s="2">
        <v>163.80000000000001</v>
      </c>
      <c r="T31" s="2">
        <v>163.80000000000001</v>
      </c>
      <c r="U31" s="2">
        <v>164.7</v>
      </c>
      <c r="V31" s="2">
        <v>165.4</v>
      </c>
      <c r="W31" s="2">
        <v>166.1</v>
      </c>
      <c r="X31" s="2">
        <v>166.8</v>
      </c>
      <c r="Y31" s="2">
        <v>167.4</v>
      </c>
      <c r="Z31" s="2">
        <v>168.2</v>
      </c>
      <c r="AA31" s="2">
        <v>168.9</v>
      </c>
      <c r="AB31" s="2">
        <v>170</v>
      </c>
      <c r="AC31" s="2">
        <v>170</v>
      </c>
      <c r="AD31" s="2">
        <v>170.9</v>
      </c>
      <c r="AE31" s="2">
        <v>171.6</v>
      </c>
      <c r="AF31" s="30">
        <f t="shared" si="1"/>
        <v>0.54557035155351152</v>
      </c>
      <c r="AH31" s="2" t="s">
        <v>28</v>
      </c>
      <c r="AI31" s="13" t="s">
        <v>28</v>
      </c>
      <c r="AJ31" s="1">
        <v>155.9</v>
      </c>
      <c r="AK31" s="1">
        <v>157.19999999999999</v>
      </c>
      <c r="AL31" s="1">
        <v>157.30000000000001</v>
      </c>
      <c r="AM31" s="1">
        <v>158</v>
      </c>
      <c r="AN31" s="1">
        <v>161.1</v>
      </c>
      <c r="AO31" s="1">
        <v>161.5</v>
      </c>
      <c r="AP31" s="1">
        <v>162.80000000000001</v>
      </c>
      <c r="AQ31" s="1">
        <v>163.30000000000001</v>
      </c>
      <c r="AR31" s="1">
        <v>163.80000000000001</v>
      </c>
      <c r="AS31" s="1">
        <v>164.7</v>
      </c>
      <c r="AT31" s="1">
        <v>165.2</v>
      </c>
      <c r="AU31" s="1">
        <v>166</v>
      </c>
      <c r="AV31" s="1">
        <v>166.6</v>
      </c>
      <c r="AW31" s="1">
        <v>167.3</v>
      </c>
      <c r="AX31" s="1">
        <v>168.3</v>
      </c>
      <c r="AY31" s="1">
        <v>170.2</v>
      </c>
      <c r="AZ31" s="1">
        <v>170.9</v>
      </c>
      <c r="BA31" s="1">
        <v>171</v>
      </c>
      <c r="BB31" s="1">
        <v>171.8</v>
      </c>
      <c r="BC31" s="1">
        <v>172.6</v>
      </c>
      <c r="BD31" s="1">
        <v>173.1</v>
      </c>
      <c r="BE31" s="1">
        <v>173.9</v>
      </c>
      <c r="BF31" s="1">
        <v>174.6</v>
      </c>
      <c r="BG31" s="1">
        <v>175.5</v>
      </c>
      <c r="BH31" s="1">
        <v>176.5</v>
      </c>
      <c r="BI31" s="1">
        <v>177.9</v>
      </c>
      <c r="BJ31" s="1">
        <v>177.9</v>
      </c>
      <c r="BK31" s="1">
        <v>178.9</v>
      </c>
      <c r="BL31" s="1">
        <v>179.5</v>
      </c>
      <c r="BM31" s="28">
        <f t="shared" si="3"/>
        <v>0.52236957245855009</v>
      </c>
      <c r="BO31" s="2" t="s">
        <v>28</v>
      </c>
      <c r="BP31" s="13" t="s">
        <v>28</v>
      </c>
      <c r="BQ31" s="1">
        <v>151.9</v>
      </c>
      <c r="BR31" s="1">
        <v>153.4</v>
      </c>
      <c r="BS31" s="1">
        <v>153.80000000000001</v>
      </c>
      <c r="BT31" s="1">
        <v>154.4</v>
      </c>
      <c r="BU31" s="1">
        <v>156.80000000000001</v>
      </c>
      <c r="BV31" s="1">
        <v>157.6</v>
      </c>
      <c r="BW31" s="1">
        <v>159</v>
      </c>
      <c r="BX31" s="1">
        <v>160</v>
      </c>
      <c r="BY31" s="1">
        <v>160</v>
      </c>
      <c r="BZ31" s="1">
        <v>161</v>
      </c>
      <c r="CA31" s="1">
        <v>161.4</v>
      </c>
      <c r="CB31" s="1">
        <v>162</v>
      </c>
      <c r="CC31" s="1">
        <v>162.69999999999999</v>
      </c>
      <c r="CD31" s="1">
        <v>163.5</v>
      </c>
      <c r="CE31" s="1">
        <v>164.6</v>
      </c>
      <c r="CF31" s="1">
        <v>166.8</v>
      </c>
      <c r="CG31" s="1">
        <v>167.5</v>
      </c>
      <c r="CH31" s="1">
        <v>167.5</v>
      </c>
      <c r="CI31" s="1">
        <v>168.4</v>
      </c>
      <c r="CJ31" s="1">
        <v>169.1</v>
      </c>
      <c r="CK31" s="1">
        <v>169.7</v>
      </c>
      <c r="CL31" s="1">
        <v>170.5</v>
      </c>
      <c r="CM31" s="1">
        <v>171.1</v>
      </c>
      <c r="CN31" s="1">
        <v>172</v>
      </c>
      <c r="CO31" s="1">
        <v>172.8</v>
      </c>
      <c r="CP31" s="1">
        <v>174.1</v>
      </c>
      <c r="CQ31" s="1">
        <v>174.1</v>
      </c>
      <c r="CR31" s="1">
        <v>175</v>
      </c>
      <c r="CS31" s="1">
        <v>175.7</v>
      </c>
      <c r="CT31" s="28">
        <f t="shared" si="2"/>
        <v>0.53388059253913422</v>
      </c>
    </row>
    <row r="32" spans="1:98" x14ac:dyDescent="0.25">
      <c r="A32" s="2" t="s">
        <v>29</v>
      </c>
      <c r="B32" s="7"/>
      <c r="C32" s="2">
        <v>156</v>
      </c>
      <c r="D32" s="2">
        <v>156.5</v>
      </c>
      <c r="E32" s="2">
        <v>156.9</v>
      </c>
      <c r="F32" s="2">
        <v>158</v>
      </c>
      <c r="G32" s="2">
        <v>159.5</v>
      </c>
      <c r="H32" s="2">
        <v>160.4</v>
      </c>
      <c r="I32" s="2">
        <v>161.80000000000001</v>
      </c>
      <c r="J32" s="2">
        <v>162.30000000000001</v>
      </c>
      <c r="K32" s="2">
        <v>162.30000000000001</v>
      </c>
      <c r="L32" s="2">
        <v>164.6</v>
      </c>
      <c r="M32" s="2">
        <v>165.6</v>
      </c>
      <c r="N32" s="2">
        <v>165.2</v>
      </c>
      <c r="O32" s="2">
        <v>165</v>
      </c>
      <c r="P32" s="2">
        <v>165.5</v>
      </c>
      <c r="Q32" s="2">
        <v>166.5</v>
      </c>
      <c r="R32" s="2">
        <v>169.2</v>
      </c>
      <c r="S32" s="2">
        <v>170.8</v>
      </c>
      <c r="T32" s="2">
        <v>171.4</v>
      </c>
      <c r="U32" s="2">
        <v>172.3</v>
      </c>
      <c r="V32" s="2">
        <v>173.1</v>
      </c>
      <c r="W32" s="2">
        <v>174.1</v>
      </c>
      <c r="X32" s="2">
        <v>175.3</v>
      </c>
      <c r="Y32" s="2">
        <v>174.1</v>
      </c>
      <c r="Z32" s="2">
        <v>174.1</v>
      </c>
      <c r="AA32" s="2">
        <v>174.9</v>
      </c>
      <c r="AB32" s="2">
        <v>176.3</v>
      </c>
      <c r="AC32" s="2">
        <v>176.3</v>
      </c>
      <c r="AD32" s="2">
        <v>177.4</v>
      </c>
      <c r="AE32" s="2">
        <v>178.2</v>
      </c>
      <c r="AF32" s="30">
        <f t="shared" si="1"/>
        <v>0.55027211815056731</v>
      </c>
      <c r="AH32" s="2" t="s">
        <v>29</v>
      </c>
      <c r="AI32" s="7"/>
      <c r="AJ32" s="1">
        <v>158.5</v>
      </c>
      <c r="AK32" s="1">
        <v>156.69999999999999</v>
      </c>
      <c r="AL32" s="1">
        <v>156.69999999999999</v>
      </c>
      <c r="AM32" s="1">
        <v>157.6</v>
      </c>
      <c r="AN32" s="1">
        <v>161.1</v>
      </c>
      <c r="AO32" s="1">
        <v>162.1</v>
      </c>
      <c r="AP32" s="1">
        <v>163.19999999999999</v>
      </c>
      <c r="AQ32" s="1">
        <v>163.6</v>
      </c>
      <c r="AR32" s="1">
        <v>164</v>
      </c>
      <c r="AS32" s="1">
        <v>166.3</v>
      </c>
      <c r="AT32" s="1">
        <v>167.6</v>
      </c>
      <c r="AU32" s="1">
        <v>167</v>
      </c>
      <c r="AV32" s="1">
        <v>166.4</v>
      </c>
      <c r="AW32" s="1">
        <v>166.7</v>
      </c>
      <c r="AX32" s="1">
        <v>168.7</v>
      </c>
      <c r="AY32" s="1">
        <v>170.8</v>
      </c>
      <c r="AZ32" s="1">
        <v>172.5</v>
      </c>
      <c r="BA32" s="1">
        <v>173.6</v>
      </c>
      <c r="BB32" s="1">
        <v>174.3</v>
      </c>
      <c r="BC32" s="1">
        <v>175.3</v>
      </c>
      <c r="BD32" s="1">
        <v>176.4</v>
      </c>
      <c r="BE32" s="1">
        <v>177.9</v>
      </c>
      <c r="BF32" s="1">
        <v>177.8</v>
      </c>
      <c r="BG32" s="1">
        <v>177.1</v>
      </c>
      <c r="BH32" s="1">
        <v>177.8</v>
      </c>
      <c r="BI32" s="1">
        <v>178</v>
      </c>
      <c r="BJ32" s="1">
        <v>178</v>
      </c>
      <c r="BK32" s="1">
        <v>178.8</v>
      </c>
      <c r="BL32" s="1">
        <v>179.8</v>
      </c>
      <c r="BM32" s="28">
        <f t="shared" si="3"/>
        <v>0.55555761548320626</v>
      </c>
      <c r="BO32" s="2" t="s">
        <v>29</v>
      </c>
      <c r="BP32" s="7"/>
      <c r="BQ32" s="1">
        <v>157.30000000000001</v>
      </c>
      <c r="BR32" s="1">
        <v>156.6</v>
      </c>
      <c r="BS32" s="1">
        <v>156.80000000000001</v>
      </c>
      <c r="BT32" s="1">
        <v>157.80000000000001</v>
      </c>
      <c r="BU32" s="1">
        <v>160.4</v>
      </c>
      <c r="BV32" s="1">
        <v>161.30000000000001</v>
      </c>
      <c r="BW32" s="1">
        <v>162.5</v>
      </c>
      <c r="BX32" s="1">
        <v>163.19999999999999</v>
      </c>
      <c r="BY32" s="1">
        <v>163.19999999999999</v>
      </c>
      <c r="BZ32" s="1">
        <v>165.5</v>
      </c>
      <c r="CA32" s="1">
        <v>166.7</v>
      </c>
      <c r="CB32" s="1">
        <v>166.2</v>
      </c>
      <c r="CC32" s="1">
        <v>165.7</v>
      </c>
      <c r="CD32" s="1">
        <v>166.1</v>
      </c>
      <c r="CE32" s="1">
        <v>167.7</v>
      </c>
      <c r="CF32" s="1">
        <v>170.1</v>
      </c>
      <c r="CG32" s="1">
        <v>171.7</v>
      </c>
      <c r="CH32" s="1">
        <v>172.6</v>
      </c>
      <c r="CI32" s="1">
        <v>173.4</v>
      </c>
      <c r="CJ32" s="1">
        <v>174.3</v>
      </c>
      <c r="CK32" s="1">
        <v>175.3</v>
      </c>
      <c r="CL32" s="1">
        <v>176.7</v>
      </c>
      <c r="CM32" s="1">
        <v>176.5</v>
      </c>
      <c r="CN32" s="1">
        <v>175.7</v>
      </c>
      <c r="CO32" s="1">
        <v>176.5</v>
      </c>
      <c r="CP32" s="1">
        <v>177.2</v>
      </c>
      <c r="CQ32" s="1">
        <v>177.2</v>
      </c>
      <c r="CR32" s="1">
        <v>178.1</v>
      </c>
      <c r="CS32" s="1">
        <v>179.1</v>
      </c>
      <c r="CT32" s="28">
        <f t="shared" si="2"/>
        <v>0.55317625369726098</v>
      </c>
    </row>
    <row r="33" spans="1:98" x14ac:dyDescent="0.25">
      <c r="CT33" s="42"/>
    </row>
    <row r="34" spans="1:98" x14ac:dyDescent="0.25">
      <c r="A34" s="55" t="s">
        <v>83</v>
      </c>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H34" s="55" t="s">
        <v>82</v>
      </c>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O34" s="55" t="s">
        <v>82</v>
      </c>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row>
    <row r="35" spans="1:98" x14ac:dyDescent="0.2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row>
  </sheetData>
  <mergeCells count="12">
    <mergeCell ref="BO3:BO4"/>
    <mergeCell ref="CT3:CT5"/>
    <mergeCell ref="AH34:BM35"/>
    <mergeCell ref="BO34:CT35"/>
    <mergeCell ref="A1:AF2"/>
    <mergeCell ref="AH1:BM2"/>
    <mergeCell ref="BO1:CT2"/>
    <mergeCell ref="A3:A4"/>
    <mergeCell ref="AF3:AF5"/>
    <mergeCell ref="A34:AF35"/>
    <mergeCell ref="AH3:AH4"/>
    <mergeCell ref="BM3:BM5"/>
  </mergeCells>
  <conditionalFormatting sqref="CT3:CT32">
    <cfRule type="top10" dxfId="0" priority="1" bottom="1" rank="1"/>
  </conditionalFormatting>
  <dataValidations count="1">
    <dataValidation type="list" allowBlank="1" showInputMessage="1" showErrorMessage="1" sqref="CV3" xr:uid="{F1602569-FE8D-46D3-9200-387CD5A8E7CF}">
      <formula1>$CC$4:$CN$4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India CPI_DK</vt:lpstr>
      <vt:lpstr>1-Broader Category Contribution</vt:lpstr>
      <vt:lpstr>2-YOY Growth Rate</vt:lpstr>
      <vt:lpstr>3-M-O-M Growth Rate</vt:lpstr>
      <vt:lpstr>4-Impact of Covid</vt:lpstr>
      <vt:lpstr>5-Inflation w.r.t 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KAPOOR</dc:creator>
  <cp:lastModifiedBy>Dev Kapoor</cp:lastModifiedBy>
  <dcterms:created xsi:type="dcterms:W3CDTF">2024-12-04T17:14:39Z</dcterms:created>
  <dcterms:modified xsi:type="dcterms:W3CDTF">2025-03-06T09:36:27Z</dcterms:modified>
</cp:coreProperties>
</file>