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edelsevier-my.sharepoint.com/personal/hopkinsi_corp_regn_net/Documents/"/>
    </mc:Choice>
  </mc:AlternateContent>
  <xr:revisionPtr revIDLastSave="1112" documentId="8_{60DA23B0-05F3-40FF-8428-6DF9E7FE5D6C}" xr6:coauthVersionLast="45" xr6:coauthVersionMax="47" xr10:uidLastSave="{2EF655FE-4800-4263-A8D4-87B193A914F0}"/>
  <bookViews>
    <workbookView xWindow="-120" yWindow="-120" windowWidth="20730" windowHeight="11160" xr2:uid="{F61D3E22-6637-4B19-964C-4243E052C3BE}"/>
  </bookViews>
  <sheets>
    <sheet name="Coaching Diary" sheetId="3" r:id="rId1"/>
    <sheet name="Physio Exercises" sheetId="4" r:id="rId2"/>
    <sheet name="Warm Up" sheetId="1" r:id="rId3"/>
  </sheets>
  <definedNames>
    <definedName name="_xlnm._FilterDatabase" localSheetId="0" hidden="1">'Coaching Diary'!$A$1:$T$70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7" i="3" l="1"/>
  <c r="K134" i="3" s="1"/>
  <c r="F134" i="3"/>
  <c r="G134" i="3"/>
  <c r="J134" i="3"/>
  <c r="E134" i="3"/>
  <c r="K131" i="3"/>
  <c r="K133" i="3"/>
  <c r="K113" i="3" l="1"/>
  <c r="F118" i="3" l="1"/>
  <c r="G118" i="3"/>
  <c r="J118" i="3"/>
  <c r="K118" i="3"/>
  <c r="E118" i="3"/>
  <c r="K111" i="3"/>
  <c r="J110" i="3" l="1"/>
  <c r="F110" i="3"/>
  <c r="G110" i="3"/>
  <c r="K104" i="3" l="1"/>
  <c r="K110" i="3" s="1"/>
  <c r="F86" i="3" l="1"/>
  <c r="G86" i="3"/>
  <c r="J86" i="3"/>
  <c r="K81" i="3"/>
  <c r="K83" i="3"/>
  <c r="K86" i="3" l="1"/>
  <c r="G78" i="3"/>
  <c r="J78" i="3"/>
  <c r="K71" i="3"/>
  <c r="K74" i="3"/>
  <c r="F78" i="3"/>
  <c r="F70" i="3"/>
  <c r="G70" i="3"/>
  <c r="H70" i="3"/>
  <c r="J70" i="3"/>
  <c r="K63" i="3"/>
  <c r="K65" i="3"/>
  <c r="K68" i="3"/>
  <c r="K59" i="3"/>
  <c r="K55" i="3"/>
  <c r="K57" i="3"/>
  <c r="F62" i="3"/>
  <c r="G62" i="3"/>
  <c r="H62" i="3"/>
  <c r="J62" i="3"/>
  <c r="E54" i="3"/>
  <c r="F54" i="3"/>
  <c r="G54" i="3"/>
  <c r="J54" i="3"/>
  <c r="K47" i="3"/>
  <c r="K49" i="3"/>
  <c r="K52" i="3"/>
  <c r="K41" i="3"/>
  <c r="K39" i="3"/>
  <c r="K46" i="3" s="1"/>
  <c r="F46" i="3"/>
  <c r="G46" i="3"/>
  <c r="J46" i="3"/>
  <c r="K36" i="3"/>
  <c r="F38" i="3"/>
  <c r="G38" i="3"/>
  <c r="J38" i="3"/>
  <c r="K31" i="3"/>
  <c r="K33" i="3"/>
  <c r="K34" i="3"/>
  <c r="K38" i="3" s="1"/>
  <c r="K27" i="3"/>
  <c r="K23" i="3"/>
  <c r="K30" i="3" s="1"/>
  <c r="K25" i="3"/>
  <c r="G30" i="3"/>
  <c r="E62" i="3"/>
  <c r="E70" i="3"/>
  <c r="E38" i="3"/>
  <c r="E30" i="3"/>
  <c r="E46" i="3"/>
  <c r="K20" i="3"/>
  <c r="K15" i="3"/>
  <c r="K17" i="3"/>
  <c r="K11" i="3"/>
  <c r="K4" i="3"/>
  <c r="K6" i="3" s="1"/>
  <c r="K9" i="3"/>
  <c r="K14" i="3"/>
  <c r="E14" i="3"/>
  <c r="G6" i="3"/>
  <c r="G22" i="3"/>
  <c r="G14" i="3"/>
  <c r="K22" i="3" l="1"/>
  <c r="K54" i="3"/>
  <c r="K78" i="3"/>
  <c r="K62" i="3"/>
  <c r="K70" i="3"/>
</calcChain>
</file>

<file path=xl/sharedStrings.xml><?xml version="1.0" encoding="utf-8"?>
<sst xmlns="http://schemas.openxmlformats.org/spreadsheetml/2006/main" count="926" uniqueCount="304">
  <si>
    <t>(2 min cycle) means the amount of time given for completion of both the rep and recovery time before you go again. So if you take 1min 10sec to do a rep in a 2min cycle then you have 50 seconds left to do your “recovery jog”.</t>
  </si>
  <si>
    <t>static stretching for 5min</t>
  </si>
  <si>
    <t>dynamic stretching and drills for 10min- e.g. high leg swings by fence, running butt kicks, running with high knees</t>
  </si>
  <si>
    <t>static stretching for 5min-10min</t>
  </si>
  <si>
    <t>http://www.sweatsydney.com.au/online-coaching/</t>
  </si>
  <si>
    <t>Aim to do 4 sets of 25m of each drill- at least two days a week, preferably more.</t>
  </si>
  <si>
    <t>The recommended pace for runs on non-speed days (e.g. long run and shorter aerobic runs) can be seen by the approximate distance I feel you should cover in that given time in the mileage (KM) column</t>
  </si>
  <si>
    <t xml:space="preserve"> </t>
  </si>
  <si>
    <t>Every speed session and race you do should include the following:</t>
  </si>
  <si>
    <t>a warm-up jog of 1-2km</t>
  </si>
  <si>
    <t>5x100m strides (run at 75% pace for first 50m then sprint at 95% top pace for last 50m, then jog straight back)</t>
  </si>
  <si>
    <t xml:space="preserve">prescribed speed session, time trial or race </t>
  </si>
  <si>
    <t>a cool-down jog of 1km</t>
  </si>
  <si>
    <t>A video I have made showing technique drills is here. TECHNIQUE DRILLS can be performed at the end of aerobic runs; even at the end of your warm up before your sessions. See this video of Coach Sean demonstrating these drills.</t>
  </si>
  <si>
    <t>Date</t>
  </si>
  <si>
    <t>Day</t>
  </si>
  <si>
    <t>AM Session</t>
  </si>
  <si>
    <t>PM Session</t>
  </si>
  <si>
    <t>Sleep</t>
  </si>
  <si>
    <t>Monday</t>
  </si>
  <si>
    <t xml:space="preserve">FARTLEK: All surges @ 4.23 pace; all floats @ 5.13 pace. 8x1min surge/1min float. </t>
  </si>
  <si>
    <t>Tuesday</t>
  </si>
  <si>
    <t>Wednesday</t>
  </si>
  <si>
    <t>8x30sec @ 4.02 pace (30sec jog)</t>
  </si>
  <si>
    <t>Thursday</t>
  </si>
  <si>
    <t>Friday</t>
  </si>
  <si>
    <t>Saturday</t>
  </si>
  <si>
    <t>1hr 25min run (16km)</t>
  </si>
  <si>
    <t>Sunday</t>
  </si>
  <si>
    <t>WEEKLY SUMMARY</t>
  </si>
  <si>
    <t>32min run (6km)</t>
  </si>
  <si>
    <t>2x13min @ 4.49 pace (4min jog)</t>
  </si>
  <si>
    <t>1hr 30min run (17km)</t>
  </si>
  <si>
    <t>2x15min @ 4.45 pace (4min jog)</t>
  </si>
  <si>
    <t>3x2min @ 4.19 pace (1min jog) 5min jog. 15min threshold @ 4.53 pace</t>
  </si>
  <si>
    <t>1hr 34min run (18km)</t>
  </si>
  <si>
    <t>1hr progressive run: 15min @ 5.10 pace, 5.00 pace, 4.53 pace,  4.47 pace</t>
  </si>
  <si>
    <t xml:space="preserve">HILLS: 13x130m hill sprint with quick jog back. Each up/down off a 1.30 cycle. </t>
  </si>
  <si>
    <t>1hr 39min run (19km)</t>
  </si>
  <si>
    <t>Breakfast</t>
  </si>
  <si>
    <t>Lunch</t>
  </si>
  <si>
    <t>Dinner</t>
  </si>
  <si>
    <t>Crumpets x2</t>
  </si>
  <si>
    <t>Weight</t>
  </si>
  <si>
    <t>Resting Heart Rate (BPM)</t>
  </si>
  <si>
    <t>Active Avg Heart Rate (BPM)</t>
  </si>
  <si>
    <t>Snack</t>
  </si>
  <si>
    <t>Nuts, Grapes</t>
  </si>
  <si>
    <t>Marching - (walking) with high knees, with the feet coming up under the hips and landing under the hips as well.</t>
  </si>
  <si>
    <t>Skipping- with high knees, with the feet coming up under the hips and landing under the hips as well.</t>
  </si>
  <si>
    <t>Running with short steps:  with high knees, with the feet coming up under the hips and landing under the hips as well.</t>
  </si>
  <si>
    <t>Also use a TheraBand to do: a)clams; b) knee rotations</t>
  </si>
  <si>
    <t>Chicken</t>
  </si>
  <si>
    <t>Running</t>
  </si>
  <si>
    <t>Notes</t>
  </si>
  <si>
    <t>Fascia pain/dead feeling</t>
  </si>
  <si>
    <t>Avg Pace (Per KM)</t>
  </si>
  <si>
    <t>2 Chicken Wraps</t>
  </si>
  <si>
    <t>3x30 secs (10 sec intervals)
Burpees
Press Ups
Squats
Butt Kicks
High Knees
1 min Knee Rotations
Lateral Band Walking</t>
  </si>
  <si>
    <t>Protein ball, nuts</t>
  </si>
  <si>
    <t>-</t>
  </si>
  <si>
    <t>Straight knee calf raise</t>
  </si>
  <si>
    <t>3x15, 1x, every 2nd day </t>
  </si>
  <si>
    <t>Bent knee calf raise</t>
  </si>
  <si>
    <t>Add weight to this- either with a backpack (standing), or loading your knees up with heavy objects (sitting)- Aim for it to be challenging to complete 8 reps </t>
  </si>
  <si>
    <t>4x8, every 2nd day </t>
  </si>
  <si>
    <t>Hip thrusters</t>
  </si>
  <si>
    <t>4x8, 2nd daily </t>
  </si>
  <si>
    <t>Bulgarian split squat </t>
  </si>
  <si>
    <t> 4x8, every 2nd day </t>
  </si>
  <si>
    <t> Continue as you have been, progress by straightening knee more </t>
  </si>
  <si>
    <t>Either sitting or standing </t>
  </si>
  <si>
    <t>Single leg, focus on putting weight over your big toe, limiting how far your leaning forward, lifting up as high as you can each time </t>
  </si>
  <si>
    <t>Total Time</t>
  </si>
  <si>
    <t>Fascia feels dull/dead
Cupping on thighs/calf and acupuncture on  legs (more on left)</t>
  </si>
  <si>
    <t xml:space="preserve">Threw up a couple of times - drank last night </t>
  </si>
  <si>
    <t>Toast</t>
  </si>
  <si>
    <t>Chicken wings, salad</t>
  </si>
  <si>
    <t>Pasta</t>
  </si>
  <si>
    <t xml:space="preserve">Nuts </t>
  </si>
  <si>
    <t>Salad</t>
  </si>
  <si>
    <t>Acai bowl</t>
  </si>
  <si>
    <t>Rest Day</t>
  </si>
  <si>
    <t>Nuts</t>
  </si>
  <si>
    <t>Chicken salad</t>
  </si>
  <si>
    <t>Proposed KM</t>
  </si>
  <si>
    <t>Warm Down KM</t>
  </si>
  <si>
    <t>Warm Up KM</t>
  </si>
  <si>
    <t>Total KM</t>
  </si>
  <si>
    <t>Chicken Curry (Light Coconut Milk), Brown Rice</t>
  </si>
  <si>
    <t>Solid for 6 reps, 10 sec break before 7 &amp; 8.
Struggled to maintain pace (too fast).</t>
  </si>
  <si>
    <t>Protein Shake</t>
  </si>
  <si>
    <t>Small Chicken and vegetables</t>
  </si>
  <si>
    <t>Active Actual KM</t>
  </si>
  <si>
    <t>3x1min (10 sec intervals - no interval break)
Burpees
High Knees
Squats
Butt Kicks</t>
  </si>
  <si>
    <t>Almond Croissant</t>
  </si>
  <si>
    <t>Slow Cooked Beef and Vegetables</t>
  </si>
  <si>
    <t>Chicken Chorizo Salad</t>
  </si>
  <si>
    <t>Solid until 6th interval. Had to have 15 secs pause. Struggle to keep at 4:02 (tended to be around 3:50)
Fascia numbness in warm up</t>
  </si>
  <si>
    <t xml:space="preserve">Falafel wrap with salad and hummus </t>
  </si>
  <si>
    <t>Chicken Pasta</t>
  </si>
  <si>
    <t>100 squats</t>
  </si>
  <si>
    <t>125 squats</t>
  </si>
  <si>
    <t>Fascia feels numb
Leg dead after squats. Ice and heat treatment</t>
  </si>
  <si>
    <t>1.22.37</t>
  </si>
  <si>
    <t>Spinach and Ricotta Cannoli</t>
  </si>
  <si>
    <t xml:space="preserve">Fascia felt dead until 5km, ran through until numb. 
Hit wall around 12.5km, pushed through to 16km. </t>
  </si>
  <si>
    <t>Chicken Wrap</t>
  </si>
  <si>
    <t xml:space="preserve">Beef steak and vegetables </t>
  </si>
  <si>
    <t>Sports massage on thighs/hips</t>
  </si>
  <si>
    <t>Protein ball</t>
  </si>
  <si>
    <t>Protein shake</t>
  </si>
  <si>
    <t>Chicken, pita, hummus, eggplant salad</t>
  </si>
  <si>
    <t>Steak Pie</t>
  </si>
  <si>
    <t>100 squats
50 banded squats
15 mins band work (lateral and clams)
3x10 (both legs) Bulgarian lunges</t>
  </si>
  <si>
    <t>Apple and Protein Shake</t>
  </si>
  <si>
    <t>Chicken Salad</t>
  </si>
  <si>
    <t>Fascia numbness during and post run - bearable
Quite comfortable run</t>
  </si>
  <si>
    <t xml:space="preserve">100 squats (with 6kg weight)
15 mins band work (lateral and clams)
3x10 (both legs) Bulgarian lunges
50 burpees
</t>
  </si>
  <si>
    <t>Indian Curry</t>
  </si>
  <si>
    <t>Protein Shake and Grapes</t>
  </si>
  <si>
    <t>Beef Salad</t>
  </si>
  <si>
    <t xml:space="preserve">Fascia feels very bad/dead afterwards. Tough last few mins.  </t>
  </si>
  <si>
    <t xml:space="preserve">50 squats (with 12kg weight)
15 mins band work (lateral and clams)
50 banded squats
100 sit ups
</t>
  </si>
  <si>
    <t>Chili</t>
  </si>
  <si>
    <t>Pumpkin and Chicken Salad</t>
  </si>
  <si>
    <t>2x Crumpets</t>
  </si>
  <si>
    <t>Nut bar</t>
  </si>
  <si>
    <t>1/4 roast chicken</t>
  </si>
  <si>
    <t>Thai</t>
  </si>
  <si>
    <t>1.27.34</t>
  </si>
  <si>
    <t>Solid and comfortable until 15km. Got more in me if necessary. Usual fascia pain/numbness</t>
  </si>
  <si>
    <t>Chicken pasta</t>
  </si>
  <si>
    <t>100 squats
4x 8 Hip Thrusts
3x15 Straight knee calf raises</t>
  </si>
  <si>
    <t xml:space="preserve">FARTLEK: All surges @ 4.18 pace; all floats @ 5.08 pace. 13x1min surge/1min float. </t>
  </si>
  <si>
    <t>10x30sec @ 3.57 pace (30sec jog) 5min jog. 15min threshold run @ 4.48 pace</t>
  </si>
  <si>
    <t>1hr 38min run (19km)</t>
  </si>
  <si>
    <t>1hr 01min run (12km)</t>
  </si>
  <si>
    <t xml:space="preserve">HILLS: 30x85m hill sprint with quick jog back. Each up/down off a 1.00 cycle. </t>
  </si>
  <si>
    <t>1hr 28min run (17km)</t>
  </si>
  <si>
    <t>3x15min @ 4.45 pace (4min jog)</t>
  </si>
  <si>
    <t>6x2min @ 4.19 pace (1min jog) 5min jog. 15min threshold @ 4.53 pace</t>
  </si>
  <si>
    <t>1hr 43min run (20km)</t>
  </si>
  <si>
    <t>HILLS: 13x130m hill sprint with quick jog back. Each up/down off a 1.30 cycle.5min jog. 15min threshold run @ 4.53 pace</t>
  </si>
  <si>
    <t>1hr 48min run (21km)</t>
  </si>
  <si>
    <t>Fruit</t>
  </si>
  <si>
    <t>Physio exercises</t>
  </si>
  <si>
    <t xml:space="preserve">4x 8 Hip Thrusts
3x15 Straight knee calf raises
</t>
  </si>
  <si>
    <t>Too quick. Threw up around 28mins, pushed through. 
Usual fascia dullness - can cope
Physio and dry needling on left leg</t>
  </si>
  <si>
    <t>Seated Calf raises 4x8 with 25kg
Standing Calf Raises 3x15 with 6kg
50 squats (with 12kg weight)
15 mins band work (lateral and clams)
60 banded squats
Step up/tap back 4x8</t>
  </si>
  <si>
    <t>Turkey Fajita</t>
  </si>
  <si>
    <t>Chicken Chorizo Pasta Salad</t>
  </si>
  <si>
    <t>3rd 2min was tough, but achievable. Threshold was comfortable at 4:45p/km - could hold for 5-10mins longer if necessary.</t>
  </si>
  <si>
    <t>Protein Bar</t>
  </si>
  <si>
    <t>20 squats (with 25kg weight)
50 sit ups
20 burpees
50 squats (with 12kg weight)
Standing Calf Raises 3x15 both legs with 6kg
Band work</t>
  </si>
  <si>
    <t>Sweet Chili Chicken Wrap</t>
  </si>
  <si>
    <t>1.32.55</t>
  </si>
  <si>
    <t>Fascia was fine. 
Never felt in any rhythm. Legs fatigued. Shouldn't be bringing the session forward a day.</t>
  </si>
  <si>
    <t>Chicken and Rice</t>
  </si>
  <si>
    <t>Protein shake
Fruit</t>
  </si>
  <si>
    <t>Burger</t>
  </si>
  <si>
    <t xml:space="preserve">Pulled pork sandwich </t>
  </si>
  <si>
    <t>Fascia was numb after 2-3km of walking.</t>
  </si>
  <si>
    <t>Beef</t>
  </si>
  <si>
    <t>1.00.01</t>
  </si>
  <si>
    <t>Struggled to drop pace to 5:10. Constant battle to hold back pace.
Last 10 mins was tough. 
Threshold pace is quicker than planned.</t>
  </si>
  <si>
    <t>Pain in leg doing weighted squats - too much load?</t>
  </si>
  <si>
    <t>Soup</t>
  </si>
  <si>
    <t>Roast Vegetables &amp; Chorizo</t>
  </si>
  <si>
    <t>Bananas x2</t>
  </si>
  <si>
    <t>Protein Ball</t>
  </si>
  <si>
    <t>Only managed 9 (10% incline). Threw Up violently after 9. 
Steep hill (Wellington st) 
Will make up tomorrow</t>
  </si>
  <si>
    <t>Malaysian (Work event)</t>
  </si>
  <si>
    <t>Pasta/Chicken</t>
  </si>
  <si>
    <t>HILLS: 13x110m hill sprint with quick jog back. Each up/down off a 1.30 cycle. 
Light jog</t>
  </si>
  <si>
    <t>Strength</t>
  </si>
  <si>
    <t xml:space="preserve">Making up for yesterday - hill not as steep. Solid enough effort. 
Fascia numbness after hills </t>
  </si>
  <si>
    <t>Cured Meats and Cheese</t>
  </si>
  <si>
    <t>Granola</t>
  </si>
  <si>
    <t>Sweet Chilli Chicken Wrap</t>
  </si>
  <si>
    <t>Fascia dead
Excessive burn on last set of raises</t>
  </si>
  <si>
    <t>20 burpees
50 squats (with 12kg weight)
Standing Calf Raises 3x15 with 6kg
Lunges with 12kg
50 sit ups
token band effort</t>
  </si>
  <si>
    <t>Fascia dead at start
shooting pain around fascia - numbed after 5km. Commenced again after run.
Tough to get going, however, as comfortable as ive felt on a longer run.</t>
  </si>
  <si>
    <t>1.34.40</t>
  </si>
  <si>
    <t>Pizza</t>
  </si>
  <si>
    <t xml:space="preserve">Acai Bowl </t>
  </si>
  <si>
    <t>Banana</t>
  </si>
  <si>
    <t>Sweet Jacket Potato</t>
  </si>
  <si>
    <t>Chicken Sharman</t>
  </si>
  <si>
    <t>Chicken Schnitzel and Veg</t>
  </si>
  <si>
    <t xml:space="preserve">Threw up after 9. However, had the ability to carry on and push through. Probably can hold for another 1 or 2 surges.
Pace was quicker than planned, approx. 4:10 and 4:50.
So much stronger than previous fartlek.
Fascia okay, manageable.
dry needling </t>
  </si>
  <si>
    <t>Chicken Skewers</t>
  </si>
  <si>
    <t>Chicken Shnitzel</t>
  </si>
  <si>
    <t>Probably shouldn’t have ran after dry needling. Necessary to clear my head.</t>
  </si>
  <si>
    <t>band work
handstring rollinging
light 5km</t>
  </si>
  <si>
    <t>Banana x2</t>
  </si>
  <si>
    <t>Not too bad. 
Baulked a couple of times during the threshold.
Never felt in rhythm.</t>
  </si>
  <si>
    <t>Falafel salad</t>
  </si>
  <si>
    <t>Fascia pain/dead feeling
Definitely hurts more when increasing pace - probably running form decreases</t>
  </si>
  <si>
    <t>Chicken wrap</t>
  </si>
  <si>
    <t xml:space="preserve">Shredded chicken quesadilla </t>
  </si>
  <si>
    <t>1.44.58</t>
  </si>
  <si>
    <t>Bagel</t>
  </si>
  <si>
    <t xml:space="preserve">Felt very strong. Included regular hills. </t>
  </si>
  <si>
    <t>Burgers x2</t>
  </si>
  <si>
    <t>Acai Bowl</t>
  </si>
  <si>
    <t xml:space="preserve">FARTLEK: All surges @ 4.18 pace; all floats @ 5.08 pace. 15x1min surge/1min float. </t>
  </si>
  <si>
    <t>10x30sec @ 3.57 pace (30sec jog) 5min jog. 23min threshold run @ 4.48 pace</t>
  </si>
  <si>
    <t>1hr 53min run (22km)</t>
  </si>
  <si>
    <t>1hr 10min run (14km)</t>
  </si>
  <si>
    <t>1.01.18</t>
  </si>
  <si>
    <t>Felt solid for 10km, pace a lot faster than anticipated
Fatigued towards the end - expected given the recent load</t>
  </si>
  <si>
    <t>Beef Tacos</t>
  </si>
  <si>
    <t>50 squats 
20 squats 6kg
Standing Calf Raises 2x15 both legs with 6kg
Sitting Calf Raises 5x15 both legs with 20kg
Band work</t>
  </si>
  <si>
    <t xml:space="preserve">Light 4.75km </t>
  </si>
  <si>
    <t xml:space="preserve">Leg feels tight, pain around calf muscle
Testing out cadence, gait and technique running with fascia/compartment issue
</t>
  </si>
  <si>
    <t>Compartment Syndrome Test - Referred for MRI. Advised not to run for 3 days :/</t>
  </si>
  <si>
    <t>Rosted Veg</t>
  </si>
  <si>
    <t>1.21.11</t>
  </si>
  <si>
    <t>Roasted Veg</t>
  </si>
  <si>
    <t>Pulled Beef Sandwich</t>
  </si>
  <si>
    <t>Sausage Roll</t>
  </si>
  <si>
    <t>Light 5km</t>
  </si>
  <si>
    <t>Was supposed to be 4:45 splits, however, ended up at 4:30-4.35. 
Relatively solid. Can probably hold for another few mins on final segment. 
Real sore leg calf area with tightness afterwards</t>
  </si>
  <si>
    <t>Lasagne</t>
  </si>
  <si>
    <t>Had COVID jab - impacted strength training</t>
  </si>
  <si>
    <t>Bacon Roll</t>
  </si>
  <si>
    <t xml:space="preserve">Felt awful. Had to stop a few times. Severly fatigued after covid injection. </t>
  </si>
  <si>
    <t>planks
band work
heel raises
squats</t>
  </si>
  <si>
    <t>Lamb Kofta</t>
  </si>
  <si>
    <t>Chicken pita</t>
  </si>
  <si>
    <t xml:space="preserve">Pulled up at 8km - started getting sharp shooting pains on the inside of my left leg, where the calf muscle ends. This gradually got worse and I had to pull up after 8km. In addition, when stopped I start getting the numbness feeling </t>
  </si>
  <si>
    <t>Chinese</t>
  </si>
  <si>
    <t>Steak</t>
  </si>
  <si>
    <t>Coissant</t>
  </si>
  <si>
    <t xml:space="preserve">
</t>
  </si>
  <si>
    <t>1.06.54</t>
  </si>
  <si>
    <t>Gnocchi</t>
  </si>
  <si>
    <t>Leg pain existed, however, felt very strong</t>
  </si>
  <si>
    <t>Chicken Sandwich</t>
  </si>
  <si>
    <t>Chicken Pita</t>
  </si>
  <si>
    <t>Waffles</t>
  </si>
  <si>
    <t>Chicken Katsu</t>
  </si>
  <si>
    <t>Steak and Veg</t>
  </si>
  <si>
    <t>Bacon and Greens</t>
  </si>
  <si>
    <t>Hard to find a suitable hill. Mixed stairs and hills. 
Pace for threshold was strong.
Left calf muscle is quite aggrivated, hurts for a few km</t>
  </si>
  <si>
    <t>Chicken Burger</t>
  </si>
  <si>
    <t>1.48.01</t>
  </si>
  <si>
    <t>Chicken Veg</t>
  </si>
  <si>
    <t>Excessive sleep - mild cold symptoms</t>
  </si>
  <si>
    <t>Left calf shooting pains for first few KM, then dead. 
Fartlek was strong, pace quicker than anticipated. As comportable as fartlek can be?
Dry needling</t>
  </si>
  <si>
    <t>Chicken Wings</t>
  </si>
  <si>
    <t>MRI</t>
  </si>
  <si>
    <t>Pace was quicker. Felt solid enough with a bit more theshold if necessary - albeit can definitely tell I drank last night! 
Shooting pain when putting weight on left leg</t>
  </si>
  <si>
    <t>1.44.49</t>
  </si>
  <si>
    <t xml:space="preserve">Shooting pain reverberates in left leg every step. Feel like I’m dragging leg for first 5-8km. 
Really tough because of leg. However, have the ability to push through pain. Feel leg could give in quite soon.  </t>
  </si>
  <si>
    <t>1.06.41</t>
  </si>
  <si>
    <t>Never comfortable. Left left reverberation. 
First 2km with missus 
3-6 too fast. Battled through, but very poor.
Heart rate never settled.</t>
  </si>
  <si>
    <t>Light swim</t>
  </si>
  <si>
    <t>1hr 27min run (17km) Beach Running</t>
  </si>
  <si>
    <t>Ridicuously hard in the heat</t>
  </si>
  <si>
    <t>Pulled up - left leg gone. Resting until Wednesday MRI Results/Cortisone</t>
  </si>
  <si>
    <t>Pulled up due to severe pain</t>
  </si>
  <si>
    <t>36min easy run (6km)</t>
  </si>
  <si>
    <t>46min easy run (8km)</t>
  </si>
  <si>
    <t>2hr 09min run (25km)</t>
  </si>
  <si>
    <t>2hr 20min run (27km)</t>
  </si>
  <si>
    <t>1.52.35</t>
  </si>
  <si>
    <t>Chilli</t>
  </si>
  <si>
    <t>FARTLEK: All surges @ 4.45 pace; all floats @ 5.10 pace. 15x1min surge/1min float.</t>
  </si>
  <si>
    <t>Had to give up as the intensity caused pain</t>
  </si>
  <si>
    <t>32min threshold run @ 4.50 pace</t>
  </si>
  <si>
    <t>Rissoto</t>
  </si>
  <si>
    <t>Nut Bar</t>
  </si>
  <si>
    <t>Mexican</t>
  </si>
  <si>
    <t>Didn’t feel good at all</t>
  </si>
  <si>
    <t>7x5min @ 4.20 pace (2min jog)</t>
  </si>
  <si>
    <t>2hr 41min run (31km)</t>
  </si>
  <si>
    <t xml:space="preserve">FARTLEK: All surges @ 4.12 pace; all floats @ 5.02 pace. 15x1min surge/1min float. </t>
  </si>
  <si>
    <t>10x30sec @ 3.50 pace (30sec jog) 5min jog. 27min threshold run @ 4.37 pace</t>
  </si>
  <si>
    <t>Marathon pace long run; 1hr 30min @ 5.20 pace, 20min @ 4.37 pace, 5min @ 5.20 pace, 15min @ 4.37 pace, 5min @ 5.20 pace, 10min @ 4.37 pace, 20min @ 5.20 pace. (31km)</t>
  </si>
  <si>
    <t>5x15min @ 4.35 pace (4min jog)</t>
  </si>
  <si>
    <t>HILLS: 18x130m hill sprint with quick jog back. Each up/down off a 1.30 cycle.5min jog. 20min threshold run @ 4.37 pace</t>
  </si>
  <si>
    <t>2hr 51min run (33km)</t>
  </si>
  <si>
    <t>1hr progressive run: 15min @ 5.00 pace, 4.50 pace, 4.40 pace,  4.33 pace</t>
  </si>
  <si>
    <t>5x2min @ 4.10 pace (1min jog)</t>
  </si>
  <si>
    <t>Marathon pace long run; 1hr 30min @ 5.20 pace, 20min @ 4.37 pace, 5min @ 5.20 pace, 20min @ 4.37 pace, 5min @ 5.20 pace, 15min @ 4.37 pace, 20min @ 5.20 pace. (33km)</t>
  </si>
  <si>
    <t>2.17.09</t>
  </si>
  <si>
    <t>Last 10km was very hard
Had nothing left at end</t>
  </si>
  <si>
    <t>Physio</t>
  </si>
  <si>
    <t>Single leg pulses </t>
  </si>
  <si>
    <t>Single leg, other leg lifted up in front of your body and holding onto wall</t>
  </si>
  <si>
    <t>Lift your heel off the ground and pulse up and down (don't let your heel touch the ground while doing this, moving a speed that would be similar to the speed with which you run)</t>
  </si>
  <si>
    <t>3x until fatigue (heel start touching the ground)- which is about 10 seconds at the moment </t>
  </si>
  <si>
    <t>Side step hop</t>
  </si>
  <si>
    <t>Same as video</t>
  </si>
  <si>
    <t>Focus is on knee and ankle stiffness (dont let heel touch the ground)</t>
  </si>
  <si>
    <t>3x6-10 </t>
  </si>
  <si>
    <t>Pulled up as had significant shin pain</t>
  </si>
  <si>
    <t>Bike: 15mins</t>
  </si>
  <si>
    <t>2.36.35</t>
  </si>
  <si>
    <t>Really tough - last 2-3 intervals where stop start</t>
  </si>
  <si>
    <t>Comfportable for 25, then tough. Feel im probably 2-3 weeks behind this stage</t>
  </si>
  <si>
    <t>Light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</si>
</sst>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d\-mmm\-yy;@"/>
    <numFmt numFmtId="165" formatCode="_-* #,##0_-;\-* #,##0_-;_-* &quot;-&quot;??_-;_-@_-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43" fontId="4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3" fontId="3" fillId="0" borderId="1" xfId="1" applyNumberFormat="1" applyFont="1" applyBorder="1" applyAlignment="1">
      <alignment horizontal="center" vertical="center" wrapText="1"/>
    </xf>
    <xf numFmtId="2" fontId="3" fillId="0" borderId="1" xfId="1" quotePrefix="1" applyNumberFormat="1" applyFont="1" applyBorder="1" applyAlignment="1">
      <alignment horizontal="center"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165" fontId="4" fillId="0" borderId="1" xfId="1" quotePrefix="1" applyNumberFormat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43" fontId="4" fillId="0" borderId="1" xfId="1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3" fontId="5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3" fontId="3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3" fontId="4" fillId="4" borderId="1" xfId="1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43" fontId="7" fillId="0" borderId="1" xfId="0" applyNumberFormat="1" applyFont="1" applyBorder="1" applyAlignment="1">
      <alignment horizontal="center" vertical="center" wrapText="1"/>
    </xf>
    <xf numFmtId="43" fontId="5" fillId="3" borderId="1" xfId="0" applyNumberFormat="1" applyFont="1" applyFill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center"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3" fillId="0" borderId="1" xfId="2" applyNumberFormat="1" applyFont="1" applyBorder="1" applyAlignment="1">
      <alignment horizontal="center" vertical="center" wrapText="1"/>
    </xf>
    <xf numFmtId="43" fontId="3" fillId="4" borderId="1" xfId="1" applyNumberFormat="1" applyFont="1" applyFill="1" applyBorder="1" applyAlignment="1">
      <alignment horizontal="center" vertical="center" wrapText="1"/>
    </xf>
    <xf numFmtId="43" fontId="3" fillId="0" borderId="1" xfId="3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6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3" fontId="3" fillId="0" borderId="3" xfId="3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43" fontId="5" fillId="0" borderId="3" xfId="0" applyNumberFormat="1" applyFont="1" applyBorder="1" applyAlignment="1">
      <alignment horizontal="center" vertical="center" wrapText="1"/>
    </xf>
    <xf numFmtId="43" fontId="7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3" fontId="3" fillId="3" borderId="4" xfId="1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43" fontId="4" fillId="0" borderId="1" xfId="2" applyNumberFormat="1" applyFont="1" applyBorder="1" applyAlignment="1">
      <alignment horizontal="center" vertical="center" wrapText="1"/>
    </xf>
    <xf numFmtId="43" fontId="4" fillId="0" borderId="1" xfId="3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43" fontId="7" fillId="0" borderId="1" xfId="0" applyNumberFormat="1" applyFont="1" applyBorder="1" applyAlignment="1">
      <alignment vertical="center" wrapText="1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</cellXfs>
  <cellStyles count="5">
    <cellStyle name="Comma" xfId="1" builtinId="3"/>
    <cellStyle name="Comma 2" xfId="3" xr:uid="{C9D1FFBA-3439-43A8-8F96-CA7A0371FA7B}"/>
    <cellStyle name="Comma 3" xfId="4" xr:uid="{DDA59107-D0DA-4D36-B150-4291B8ED47D4}"/>
    <cellStyle name="Normal" xfId="0" builtinId="0"/>
    <cellStyle name="Normal 2" xfId="2" xr:uid="{213B0B7B-3CB9-4160-AD2D-21B9D41D10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7299-0CCC-4CBA-88F0-ABCB1CE8EC40}">
  <dimension ref="A1:T158"/>
  <sheetViews>
    <sheetView tabSelected="1" zoomScale="90" zoomScaleNormal="90" workbookViewId="0">
      <pane ySplit="1" topLeftCell="A2" activePane="bottomLeft" state="frozen"/>
      <selection activeCell="D9" sqref="D9"/>
      <selection pane="bottomLeft" activeCell="B118" sqref="B118"/>
    </sheetView>
  </sheetViews>
  <sheetFormatPr defaultColWidth="20.5703125" defaultRowHeight="15" x14ac:dyDescent="0.25"/>
  <cols>
    <col min="1" max="1" width="10.7109375" style="2" customWidth="1"/>
    <col min="2" max="2" width="13" style="2" customWidth="1"/>
    <col min="3" max="4" width="28.7109375" style="2" customWidth="1"/>
    <col min="5" max="5" width="8.5703125" style="2" customWidth="1"/>
    <col min="6" max="6" width="7" style="71" customWidth="1"/>
    <col min="7" max="7" width="7.5703125" style="10" bestFit="1" customWidth="1"/>
    <col min="8" max="8" width="6.7109375" style="10" customWidth="1"/>
    <col min="9" max="9" width="7.85546875" style="11" customWidth="1"/>
    <col min="10" max="10" width="6.28515625" style="10" customWidth="1"/>
    <col min="11" max="11" width="7.140625" style="10" bestFit="1" customWidth="1"/>
    <col min="12" max="12" width="9.5703125" style="11" bestFit="1" customWidth="1"/>
    <col min="13" max="13" width="10" style="11" bestFit="1" customWidth="1"/>
    <col min="14" max="14" width="6.5703125" style="11" customWidth="1"/>
    <col min="15" max="15" width="7.5703125" style="11" hidden="1" customWidth="1"/>
    <col min="16" max="16" width="12" style="2" hidden="1" customWidth="1"/>
    <col min="17" max="17" width="12.28515625" style="2" hidden="1" customWidth="1"/>
    <col min="18" max="18" width="16" style="2" hidden="1" customWidth="1"/>
    <col min="19" max="19" width="14.42578125" style="2" hidden="1" customWidth="1"/>
    <col min="20" max="20" width="27.7109375" style="2" customWidth="1"/>
    <col min="21" max="16384" width="20.5703125" style="2"/>
  </cols>
  <sheetData>
    <row r="1" spans="1:20" ht="51" x14ac:dyDescent="0.25">
      <c r="A1" s="15" t="s">
        <v>14</v>
      </c>
      <c r="B1" s="16" t="s">
        <v>15</v>
      </c>
      <c r="C1" s="16" t="s">
        <v>16</v>
      </c>
      <c r="D1" s="16" t="s">
        <v>17</v>
      </c>
      <c r="E1" s="16" t="s">
        <v>85</v>
      </c>
      <c r="F1" s="16" t="s">
        <v>87</v>
      </c>
      <c r="G1" s="16" t="s">
        <v>93</v>
      </c>
      <c r="H1" s="16" t="s">
        <v>56</v>
      </c>
      <c r="I1" s="16" t="s">
        <v>73</v>
      </c>
      <c r="J1" s="16" t="s">
        <v>86</v>
      </c>
      <c r="K1" s="16" t="s">
        <v>88</v>
      </c>
      <c r="L1" s="16" t="s">
        <v>44</v>
      </c>
      <c r="M1" s="16" t="s">
        <v>45</v>
      </c>
      <c r="N1" s="16" t="s">
        <v>18</v>
      </c>
      <c r="O1" s="16" t="s">
        <v>43</v>
      </c>
      <c r="P1" s="16" t="s">
        <v>39</v>
      </c>
      <c r="Q1" s="16" t="s">
        <v>46</v>
      </c>
      <c r="R1" s="16" t="s">
        <v>40</v>
      </c>
      <c r="S1" s="16" t="s">
        <v>41</v>
      </c>
      <c r="T1" s="16" t="s">
        <v>54</v>
      </c>
    </row>
    <row r="2" spans="1:20" hidden="1" x14ac:dyDescent="0.25">
      <c r="A2" s="17">
        <v>44294</v>
      </c>
      <c r="B2" s="18" t="s">
        <v>24</v>
      </c>
      <c r="C2" s="18" t="s">
        <v>60</v>
      </c>
      <c r="D2" s="18" t="s">
        <v>53</v>
      </c>
      <c r="E2" s="18"/>
      <c r="F2" s="43"/>
      <c r="G2" s="19">
        <v>4</v>
      </c>
      <c r="H2" s="20">
        <v>0.20138888888888887</v>
      </c>
      <c r="I2" s="21">
        <v>19.2</v>
      </c>
      <c r="J2" s="19"/>
      <c r="K2" s="19">
        <v>4</v>
      </c>
      <c r="L2" s="22">
        <v>75</v>
      </c>
      <c r="M2" s="22">
        <v>160</v>
      </c>
      <c r="N2" s="21">
        <v>6.43</v>
      </c>
      <c r="O2" s="18">
        <v>90</v>
      </c>
      <c r="P2" s="23" t="s">
        <v>42</v>
      </c>
      <c r="Q2" s="23" t="s">
        <v>47</v>
      </c>
      <c r="R2" s="23" t="s">
        <v>52</v>
      </c>
      <c r="S2" s="23" t="s">
        <v>57</v>
      </c>
      <c r="T2" s="23" t="s">
        <v>55</v>
      </c>
    </row>
    <row r="3" spans="1:20" ht="114.75" hidden="1" x14ac:dyDescent="0.25">
      <c r="A3" s="17">
        <v>44295</v>
      </c>
      <c r="B3" s="18" t="s">
        <v>25</v>
      </c>
      <c r="C3" s="18" t="s">
        <v>58</v>
      </c>
      <c r="D3" s="18" t="s">
        <v>146</v>
      </c>
      <c r="E3" s="24" t="s">
        <v>60</v>
      </c>
      <c r="F3" s="24" t="s">
        <v>60</v>
      </c>
      <c r="G3" s="25" t="s">
        <v>60</v>
      </c>
      <c r="H3" s="26" t="s">
        <v>60</v>
      </c>
      <c r="I3" s="27" t="s">
        <v>60</v>
      </c>
      <c r="J3" s="25"/>
      <c r="K3" s="25"/>
      <c r="L3" s="28">
        <v>75</v>
      </c>
      <c r="M3" s="29" t="s">
        <v>60</v>
      </c>
      <c r="N3" s="21">
        <v>8</v>
      </c>
      <c r="O3" s="18">
        <v>89.2</v>
      </c>
      <c r="P3" s="23" t="s">
        <v>42</v>
      </c>
      <c r="Q3" s="23" t="s">
        <v>59</v>
      </c>
      <c r="R3" s="23" t="s">
        <v>57</v>
      </c>
      <c r="S3" s="23"/>
      <c r="T3" s="23" t="s">
        <v>74</v>
      </c>
    </row>
    <row r="4" spans="1:20" ht="25.5" hidden="1" x14ac:dyDescent="0.25">
      <c r="A4" s="17">
        <v>44296</v>
      </c>
      <c r="B4" s="18" t="s">
        <v>26</v>
      </c>
      <c r="C4" s="23" t="s">
        <v>53</v>
      </c>
      <c r="D4" s="18" t="s">
        <v>60</v>
      </c>
      <c r="E4" s="18"/>
      <c r="F4" s="43">
        <v>1.74</v>
      </c>
      <c r="G4" s="30">
        <v>5.52</v>
      </c>
      <c r="H4" s="30">
        <v>5.27</v>
      </c>
      <c r="I4" s="31">
        <v>30.02</v>
      </c>
      <c r="J4" s="30"/>
      <c r="K4" s="30">
        <f>SUM(F4+G4)</f>
        <v>7.26</v>
      </c>
      <c r="L4" s="28">
        <v>74</v>
      </c>
      <c r="M4" s="22">
        <v>179</v>
      </c>
      <c r="N4" s="21">
        <v>8</v>
      </c>
      <c r="O4" s="18">
        <v>89.2</v>
      </c>
      <c r="P4" s="23" t="s">
        <v>76</v>
      </c>
      <c r="Q4" s="23"/>
      <c r="R4" s="23" t="s">
        <v>77</v>
      </c>
      <c r="S4" s="23" t="s">
        <v>78</v>
      </c>
      <c r="T4" s="23" t="s">
        <v>75</v>
      </c>
    </row>
    <row r="5" spans="1:20" hidden="1" x14ac:dyDescent="0.25">
      <c r="A5" s="17">
        <v>44297</v>
      </c>
      <c r="B5" s="18" t="s">
        <v>28</v>
      </c>
      <c r="C5" s="18" t="s">
        <v>60</v>
      </c>
      <c r="D5" s="18" t="s">
        <v>60</v>
      </c>
      <c r="E5" s="18"/>
      <c r="F5" s="43"/>
      <c r="G5" s="25" t="s">
        <v>60</v>
      </c>
      <c r="H5" s="26" t="s">
        <v>60</v>
      </c>
      <c r="I5" s="27" t="s">
        <v>60</v>
      </c>
      <c r="J5" s="25"/>
      <c r="K5" s="25"/>
      <c r="L5" s="28">
        <v>74</v>
      </c>
      <c r="M5" s="22" t="s">
        <v>60</v>
      </c>
      <c r="N5" s="21">
        <v>7.54</v>
      </c>
      <c r="O5" s="18">
        <v>89.2</v>
      </c>
      <c r="P5" s="23"/>
      <c r="Q5" s="23" t="s">
        <v>79</v>
      </c>
      <c r="R5" s="23" t="s">
        <v>78</v>
      </c>
      <c r="S5" s="23" t="s">
        <v>80</v>
      </c>
      <c r="T5" s="23" t="s">
        <v>82</v>
      </c>
    </row>
    <row r="6" spans="1:20" s="9" customFormat="1" ht="25.5" hidden="1" x14ac:dyDescent="0.25">
      <c r="A6" s="32" t="s">
        <v>29</v>
      </c>
      <c r="B6" s="33"/>
      <c r="C6" s="33"/>
      <c r="D6" s="33"/>
      <c r="E6" s="34"/>
      <c r="F6" s="35"/>
      <c r="G6" s="35">
        <f>SUM(G4+G2)</f>
        <v>9.52</v>
      </c>
      <c r="H6" s="35"/>
      <c r="I6" s="36"/>
      <c r="J6" s="35"/>
      <c r="K6" s="35">
        <f>SUM(K2:K5)</f>
        <v>11.26</v>
      </c>
      <c r="L6" s="37"/>
      <c r="M6" s="37"/>
      <c r="N6" s="38"/>
      <c r="O6" s="37"/>
      <c r="P6" s="37"/>
      <c r="Q6" s="37"/>
      <c r="R6" s="37"/>
      <c r="S6" s="37"/>
      <c r="T6" s="37"/>
    </row>
    <row r="7" spans="1:20" s="9" customFormat="1" ht="51" hidden="1" x14ac:dyDescent="0.25">
      <c r="A7" s="17">
        <v>44298</v>
      </c>
      <c r="B7" s="18" t="s">
        <v>19</v>
      </c>
      <c r="C7" s="23" t="s">
        <v>147</v>
      </c>
      <c r="D7" s="18" t="s">
        <v>20</v>
      </c>
      <c r="E7" s="39">
        <v>7</v>
      </c>
      <c r="F7" s="39">
        <v>1.4</v>
      </c>
      <c r="G7" s="39">
        <v>3.69</v>
      </c>
      <c r="H7" s="19">
        <v>4.2</v>
      </c>
      <c r="I7" s="18">
        <v>16.02</v>
      </c>
      <c r="J7" s="39">
        <v>1.01</v>
      </c>
      <c r="K7" s="39">
        <v>6.1</v>
      </c>
      <c r="L7" s="18">
        <v>74</v>
      </c>
      <c r="M7" s="23">
        <v>171</v>
      </c>
      <c r="N7" s="40">
        <v>8.08</v>
      </c>
      <c r="O7" s="23">
        <v>89.9</v>
      </c>
      <c r="P7" s="23" t="s">
        <v>81</v>
      </c>
      <c r="Q7" s="23" t="s">
        <v>83</v>
      </c>
      <c r="R7" s="23" t="s">
        <v>84</v>
      </c>
      <c r="S7" s="23" t="s">
        <v>89</v>
      </c>
      <c r="T7" s="23" t="s">
        <v>90</v>
      </c>
    </row>
    <row r="8" spans="1:20" s="9" customFormat="1" ht="76.5" hidden="1" x14ac:dyDescent="0.25">
      <c r="A8" s="17">
        <v>44299</v>
      </c>
      <c r="B8" s="18" t="s">
        <v>21</v>
      </c>
      <c r="C8" s="18" t="s">
        <v>133</v>
      </c>
      <c r="D8" s="18" t="s">
        <v>94</v>
      </c>
      <c r="E8" s="24" t="s">
        <v>60</v>
      </c>
      <c r="F8" s="24" t="s">
        <v>60</v>
      </c>
      <c r="G8" s="24" t="s">
        <v>60</v>
      </c>
      <c r="H8" s="24" t="s">
        <v>60</v>
      </c>
      <c r="I8" s="24" t="s">
        <v>60</v>
      </c>
      <c r="J8" s="24" t="s">
        <v>60</v>
      </c>
      <c r="K8" s="24" t="s">
        <v>60</v>
      </c>
      <c r="L8" s="18">
        <v>74</v>
      </c>
      <c r="M8" s="23" t="s">
        <v>60</v>
      </c>
      <c r="N8" s="40">
        <v>8.41</v>
      </c>
      <c r="O8" s="23">
        <v>89.9</v>
      </c>
      <c r="P8" s="23" t="s">
        <v>91</v>
      </c>
      <c r="Q8" s="23"/>
      <c r="R8" s="23" t="s">
        <v>92</v>
      </c>
      <c r="S8" s="23" t="s">
        <v>96</v>
      </c>
      <c r="T8" s="23"/>
    </row>
    <row r="9" spans="1:20" s="9" customFormat="1" ht="63.75" hidden="1" x14ac:dyDescent="0.25">
      <c r="A9" s="17">
        <v>44300</v>
      </c>
      <c r="B9" s="18" t="s">
        <v>22</v>
      </c>
      <c r="C9" s="23" t="s">
        <v>60</v>
      </c>
      <c r="D9" s="23" t="s">
        <v>23</v>
      </c>
      <c r="E9" s="24">
        <v>5</v>
      </c>
      <c r="F9" s="24">
        <v>1.39</v>
      </c>
      <c r="G9" s="24">
        <v>1.8</v>
      </c>
      <c r="H9" s="19">
        <v>4.2699999999999996</v>
      </c>
      <c r="I9" s="40">
        <v>8</v>
      </c>
      <c r="J9" s="24">
        <v>1.04</v>
      </c>
      <c r="K9" s="24">
        <f>SUM(J9+G9+F9)</f>
        <v>4.2299999999999995</v>
      </c>
      <c r="L9" s="18">
        <v>74</v>
      </c>
      <c r="M9" s="23">
        <v>175</v>
      </c>
      <c r="N9" s="40">
        <v>7.03</v>
      </c>
      <c r="O9" s="23">
        <v>89.2</v>
      </c>
      <c r="P9" s="23" t="s">
        <v>95</v>
      </c>
      <c r="Q9" s="23" t="s">
        <v>91</v>
      </c>
      <c r="R9" s="23" t="s">
        <v>97</v>
      </c>
      <c r="S9" s="23" t="s">
        <v>99</v>
      </c>
      <c r="T9" s="23" t="s">
        <v>98</v>
      </c>
    </row>
    <row r="10" spans="1:20" s="9" customFormat="1" ht="38.25" hidden="1" x14ac:dyDescent="0.25">
      <c r="A10" s="17">
        <v>44301</v>
      </c>
      <c r="B10" s="18" t="s">
        <v>24</v>
      </c>
      <c r="C10" s="18" t="s">
        <v>101</v>
      </c>
      <c r="D10" s="18" t="s">
        <v>102</v>
      </c>
      <c r="E10" s="24" t="s">
        <v>60</v>
      </c>
      <c r="F10" s="24" t="s">
        <v>60</v>
      </c>
      <c r="G10" s="24" t="s">
        <v>60</v>
      </c>
      <c r="H10" s="24" t="s">
        <v>60</v>
      </c>
      <c r="I10" s="24" t="s">
        <v>60</v>
      </c>
      <c r="J10" s="24" t="s">
        <v>60</v>
      </c>
      <c r="K10" s="24" t="s">
        <v>60</v>
      </c>
      <c r="L10" s="18">
        <v>75</v>
      </c>
      <c r="M10" s="23" t="s">
        <v>60</v>
      </c>
      <c r="N10" s="40">
        <v>8.5299999999999994</v>
      </c>
      <c r="O10" s="23">
        <v>88.2</v>
      </c>
      <c r="P10" s="23" t="s">
        <v>81</v>
      </c>
      <c r="Q10" s="23" t="s">
        <v>60</v>
      </c>
      <c r="R10" s="23" t="s">
        <v>100</v>
      </c>
      <c r="S10" s="23" t="s">
        <v>60</v>
      </c>
      <c r="T10" s="23" t="s">
        <v>103</v>
      </c>
    </row>
    <row r="11" spans="1:20" s="9" customFormat="1" ht="51" hidden="1" x14ac:dyDescent="0.25">
      <c r="A11" s="17">
        <v>44302</v>
      </c>
      <c r="B11" s="18" t="s">
        <v>25</v>
      </c>
      <c r="C11" s="18" t="s">
        <v>27</v>
      </c>
      <c r="D11" s="18"/>
      <c r="E11" s="24">
        <v>16</v>
      </c>
      <c r="F11" s="24">
        <v>1.28</v>
      </c>
      <c r="G11" s="24">
        <v>16.010000000000002</v>
      </c>
      <c r="H11" s="19">
        <v>5.0999999999999996</v>
      </c>
      <c r="I11" s="23" t="s">
        <v>104</v>
      </c>
      <c r="J11" s="24">
        <v>0.5</v>
      </c>
      <c r="K11" s="24">
        <f>J11+G11+F11</f>
        <v>17.790000000000003</v>
      </c>
      <c r="L11" s="18">
        <v>74</v>
      </c>
      <c r="M11" s="23">
        <v>177</v>
      </c>
      <c r="N11" s="40">
        <v>9.1199999999999992</v>
      </c>
      <c r="O11" s="23">
        <v>88.2</v>
      </c>
      <c r="P11" s="23" t="s">
        <v>42</v>
      </c>
      <c r="Q11" s="23" t="s">
        <v>91</v>
      </c>
      <c r="R11" s="23" t="s">
        <v>105</v>
      </c>
      <c r="S11" s="23" t="s">
        <v>107</v>
      </c>
      <c r="T11" s="23" t="s">
        <v>106</v>
      </c>
    </row>
    <row r="12" spans="1:20" s="9" customFormat="1" ht="25.5" hidden="1" x14ac:dyDescent="0.25">
      <c r="A12" s="17">
        <v>44303</v>
      </c>
      <c r="B12" s="18" t="s">
        <v>26</v>
      </c>
      <c r="C12" s="23"/>
      <c r="D12" s="18"/>
      <c r="E12" s="24" t="s">
        <v>60</v>
      </c>
      <c r="F12" s="41" t="s">
        <v>60</v>
      </c>
      <c r="G12" s="24" t="s">
        <v>60</v>
      </c>
      <c r="H12" s="41" t="s">
        <v>60</v>
      </c>
      <c r="I12" s="41" t="s">
        <v>60</v>
      </c>
      <c r="J12" s="41" t="s">
        <v>60</v>
      </c>
      <c r="K12" s="41" t="s">
        <v>60</v>
      </c>
      <c r="L12" s="18">
        <v>75</v>
      </c>
      <c r="M12" s="23" t="s">
        <v>60</v>
      </c>
      <c r="N12" s="40">
        <v>10.029999999999999</v>
      </c>
      <c r="O12" s="23">
        <v>87.1</v>
      </c>
      <c r="P12" s="23" t="s">
        <v>42</v>
      </c>
      <c r="Q12" s="23" t="s">
        <v>110</v>
      </c>
      <c r="R12" s="23" t="s">
        <v>111</v>
      </c>
      <c r="S12" s="23" t="s">
        <v>108</v>
      </c>
      <c r="T12" s="23" t="s">
        <v>109</v>
      </c>
    </row>
    <row r="13" spans="1:20" s="9" customFormat="1" ht="79.5" hidden="1" customHeight="1" x14ac:dyDescent="0.25">
      <c r="A13" s="17">
        <v>44304</v>
      </c>
      <c r="B13" s="18" t="s">
        <v>28</v>
      </c>
      <c r="C13" s="18" t="s">
        <v>114</v>
      </c>
      <c r="D13" s="18"/>
      <c r="E13" s="41" t="s">
        <v>60</v>
      </c>
      <c r="F13" s="41" t="s">
        <v>60</v>
      </c>
      <c r="G13" s="41" t="s">
        <v>60</v>
      </c>
      <c r="H13" s="41" t="s">
        <v>60</v>
      </c>
      <c r="I13" s="41" t="s">
        <v>60</v>
      </c>
      <c r="J13" s="41" t="s">
        <v>60</v>
      </c>
      <c r="K13" s="41" t="s">
        <v>60</v>
      </c>
      <c r="L13" s="18">
        <v>74</v>
      </c>
      <c r="M13" s="23" t="s">
        <v>60</v>
      </c>
      <c r="N13" s="23">
        <v>7.34</v>
      </c>
      <c r="O13" s="23">
        <v>88.2</v>
      </c>
      <c r="P13" s="23"/>
      <c r="Q13" s="23"/>
      <c r="R13" s="23" t="s">
        <v>112</v>
      </c>
      <c r="S13" s="23" t="s">
        <v>113</v>
      </c>
      <c r="T13" s="23"/>
    </row>
    <row r="14" spans="1:20" s="9" customFormat="1" ht="25.5" hidden="1" x14ac:dyDescent="0.25">
      <c r="A14" s="32" t="s">
        <v>29</v>
      </c>
      <c r="B14" s="33"/>
      <c r="C14" s="33"/>
      <c r="D14" s="33"/>
      <c r="E14" s="42">
        <f>SUM(E7:E12)</f>
        <v>28</v>
      </c>
      <c r="F14" s="34"/>
      <c r="G14" s="42">
        <f>SUM(G7:G12)</f>
        <v>21.5</v>
      </c>
      <c r="H14" s="42"/>
      <c r="I14" s="37"/>
      <c r="J14" s="34"/>
      <c r="K14" s="42">
        <f>SUM(K7:K13)</f>
        <v>28.12</v>
      </c>
      <c r="L14" s="33"/>
      <c r="M14" s="37"/>
      <c r="N14" s="37"/>
      <c r="O14" s="37"/>
      <c r="P14" s="37"/>
      <c r="Q14" s="37"/>
      <c r="R14" s="37"/>
      <c r="S14" s="37"/>
      <c r="T14" s="37"/>
    </row>
    <row r="15" spans="1:20" s="9" customFormat="1" ht="55.5" hidden="1" customHeight="1" x14ac:dyDescent="0.25">
      <c r="A15" s="17">
        <v>44305</v>
      </c>
      <c r="B15" s="18" t="s">
        <v>19</v>
      </c>
      <c r="C15" s="18" t="s">
        <v>30</v>
      </c>
      <c r="D15" s="18"/>
      <c r="E15" s="19">
        <v>6</v>
      </c>
      <c r="F15" s="43">
        <v>1.53</v>
      </c>
      <c r="G15" s="39">
        <v>6.35</v>
      </c>
      <c r="H15" s="39">
        <v>5.0199999999999996</v>
      </c>
      <c r="I15" s="23">
        <v>32.01</v>
      </c>
      <c r="J15" s="51">
        <v>1.1200000000000001</v>
      </c>
      <c r="K15" s="39">
        <f>SUM(J15+G15+F15)</f>
        <v>9</v>
      </c>
      <c r="L15" s="18">
        <v>76</v>
      </c>
      <c r="M15" s="23">
        <v>172</v>
      </c>
      <c r="N15" s="23">
        <v>8.33</v>
      </c>
      <c r="O15" s="23">
        <v>88.5</v>
      </c>
      <c r="P15" s="23" t="s">
        <v>81</v>
      </c>
      <c r="Q15" s="23" t="s">
        <v>91</v>
      </c>
      <c r="R15" s="23" t="s">
        <v>100</v>
      </c>
      <c r="S15" s="23" t="s">
        <v>113</v>
      </c>
      <c r="T15" s="23" t="s">
        <v>117</v>
      </c>
    </row>
    <row r="16" spans="1:20" s="9" customFormat="1" ht="76.5" hidden="1" x14ac:dyDescent="0.25">
      <c r="A16" s="17">
        <v>44306</v>
      </c>
      <c r="B16" s="18" t="s">
        <v>21</v>
      </c>
      <c r="C16" s="18"/>
      <c r="D16" s="18" t="s">
        <v>118</v>
      </c>
      <c r="E16" s="41" t="s">
        <v>60</v>
      </c>
      <c r="F16" s="41" t="s">
        <v>60</v>
      </c>
      <c r="G16" s="41" t="s">
        <v>60</v>
      </c>
      <c r="H16" s="41" t="s">
        <v>60</v>
      </c>
      <c r="I16" s="41" t="s">
        <v>60</v>
      </c>
      <c r="J16" s="41" t="s">
        <v>60</v>
      </c>
      <c r="K16" s="39" t="s">
        <v>60</v>
      </c>
      <c r="L16" s="18">
        <v>75</v>
      </c>
      <c r="M16" s="23" t="s">
        <v>60</v>
      </c>
      <c r="N16" s="23">
        <v>7.17</v>
      </c>
      <c r="O16" s="23">
        <v>87.5</v>
      </c>
      <c r="P16" s="23" t="s">
        <v>115</v>
      </c>
      <c r="Q16" s="23"/>
      <c r="R16" s="23" t="s">
        <v>116</v>
      </c>
      <c r="S16" s="23" t="s">
        <v>119</v>
      </c>
      <c r="T16" s="23"/>
    </row>
    <row r="17" spans="1:20" s="9" customFormat="1" ht="38.25" hidden="1" customHeight="1" x14ac:dyDescent="0.25">
      <c r="A17" s="17">
        <v>44307</v>
      </c>
      <c r="B17" s="18" t="s">
        <v>22</v>
      </c>
      <c r="C17" s="18" t="s">
        <v>31</v>
      </c>
      <c r="D17" s="18"/>
      <c r="E17" s="19">
        <v>8</v>
      </c>
      <c r="F17" s="43">
        <v>1.21</v>
      </c>
      <c r="G17" s="24">
        <v>6.34</v>
      </c>
      <c r="H17" s="41">
        <v>4.4400000000000004</v>
      </c>
      <c r="I17" s="23">
        <v>30.01</v>
      </c>
      <c r="J17" s="24">
        <v>0.54</v>
      </c>
      <c r="K17" s="39">
        <f>SUM(J17+G17+F17)</f>
        <v>8.09</v>
      </c>
      <c r="L17" s="18">
        <v>77</v>
      </c>
      <c r="M17" s="23">
        <v>175</v>
      </c>
      <c r="N17" s="23">
        <v>7.36</v>
      </c>
      <c r="O17" s="23">
        <v>86.4</v>
      </c>
      <c r="P17" s="23" t="s">
        <v>120</v>
      </c>
      <c r="Q17" s="23"/>
      <c r="R17" s="23" t="s">
        <v>121</v>
      </c>
      <c r="S17" s="23"/>
      <c r="T17" s="23" t="s">
        <v>122</v>
      </c>
    </row>
    <row r="18" spans="1:20" s="9" customFormat="1" ht="76.5" hidden="1" x14ac:dyDescent="0.25">
      <c r="A18" s="17">
        <v>44308</v>
      </c>
      <c r="B18" s="18" t="s">
        <v>24</v>
      </c>
      <c r="C18" s="18" t="s">
        <v>123</v>
      </c>
      <c r="D18" s="18"/>
      <c r="E18" s="41" t="s">
        <v>60</v>
      </c>
      <c r="F18" s="41" t="s">
        <v>60</v>
      </c>
      <c r="G18" s="41" t="s">
        <v>60</v>
      </c>
      <c r="H18" s="41" t="s">
        <v>60</v>
      </c>
      <c r="I18" s="41" t="s">
        <v>60</v>
      </c>
      <c r="J18" s="41" t="s">
        <v>60</v>
      </c>
      <c r="K18" s="39" t="s">
        <v>60</v>
      </c>
      <c r="L18" s="18">
        <v>76</v>
      </c>
      <c r="M18" s="23" t="s">
        <v>60</v>
      </c>
      <c r="N18" s="23">
        <v>8.39</v>
      </c>
      <c r="O18" s="23">
        <v>86.4</v>
      </c>
      <c r="P18" s="23" t="s">
        <v>95</v>
      </c>
      <c r="Q18" s="23"/>
      <c r="R18" s="23" t="s">
        <v>125</v>
      </c>
      <c r="S18" s="23" t="s">
        <v>124</v>
      </c>
      <c r="T18" s="23"/>
    </row>
    <row r="19" spans="1:20" s="9" customFormat="1" hidden="1" x14ac:dyDescent="0.25">
      <c r="A19" s="17">
        <v>44309</v>
      </c>
      <c r="B19" s="18" t="s">
        <v>25</v>
      </c>
      <c r="C19" s="18"/>
      <c r="D19" s="18"/>
      <c r="E19" s="41" t="s">
        <v>60</v>
      </c>
      <c r="F19" s="41" t="s">
        <v>60</v>
      </c>
      <c r="G19" s="41" t="s">
        <v>60</v>
      </c>
      <c r="H19" s="41" t="s">
        <v>60</v>
      </c>
      <c r="I19" s="41" t="s">
        <v>60</v>
      </c>
      <c r="J19" s="41" t="s">
        <v>60</v>
      </c>
      <c r="K19" s="39" t="s">
        <v>60</v>
      </c>
      <c r="L19" s="18">
        <v>77</v>
      </c>
      <c r="M19" s="23" t="s">
        <v>60</v>
      </c>
      <c r="N19" s="23">
        <v>9.07</v>
      </c>
      <c r="O19" s="23">
        <v>89.3</v>
      </c>
      <c r="P19" s="23" t="s">
        <v>126</v>
      </c>
      <c r="Q19" s="23" t="s">
        <v>127</v>
      </c>
      <c r="R19" s="23" t="s">
        <v>128</v>
      </c>
      <c r="S19" s="23"/>
      <c r="T19" s="23"/>
    </row>
    <row r="20" spans="1:20" s="9" customFormat="1" ht="51" hidden="1" x14ac:dyDescent="0.25">
      <c r="A20" s="17">
        <v>44310</v>
      </c>
      <c r="B20" s="18" t="s">
        <v>26</v>
      </c>
      <c r="C20" s="18" t="s">
        <v>32</v>
      </c>
      <c r="D20" s="18"/>
      <c r="E20" s="39">
        <v>17</v>
      </c>
      <c r="F20" s="39">
        <v>1.39</v>
      </c>
      <c r="G20" s="24">
        <v>17.010000000000002</v>
      </c>
      <c r="H20" s="24">
        <v>5.09</v>
      </c>
      <c r="I20" s="44" t="s">
        <v>130</v>
      </c>
      <c r="J20" s="24">
        <v>0.56999999999999995</v>
      </c>
      <c r="K20" s="39">
        <f>SUM(J20+G20+F20)</f>
        <v>18.970000000000002</v>
      </c>
      <c r="L20" s="18">
        <v>77</v>
      </c>
      <c r="M20" s="23">
        <v>180</v>
      </c>
      <c r="N20" s="23">
        <v>9.43</v>
      </c>
      <c r="O20" s="23">
        <v>89.3</v>
      </c>
      <c r="P20" s="23" t="s">
        <v>126</v>
      </c>
      <c r="Q20" s="23"/>
      <c r="R20" s="23" t="s">
        <v>132</v>
      </c>
      <c r="S20" s="23" t="s">
        <v>129</v>
      </c>
      <c r="T20" s="23" t="s">
        <v>131</v>
      </c>
    </row>
    <row r="21" spans="1:20" s="9" customFormat="1" hidden="1" x14ac:dyDescent="0.25">
      <c r="A21" s="17">
        <v>44311</v>
      </c>
      <c r="B21" s="18" t="s">
        <v>28</v>
      </c>
      <c r="C21" s="18"/>
      <c r="D21" s="18"/>
      <c r="E21" s="41" t="s">
        <v>60</v>
      </c>
      <c r="F21" s="41" t="s">
        <v>60</v>
      </c>
      <c r="G21" s="41" t="s">
        <v>60</v>
      </c>
      <c r="H21" s="41" t="s">
        <v>60</v>
      </c>
      <c r="I21" s="41" t="s">
        <v>60</v>
      </c>
      <c r="J21" s="41" t="s">
        <v>60</v>
      </c>
      <c r="K21" s="39" t="s">
        <v>60</v>
      </c>
      <c r="L21" s="18">
        <v>75</v>
      </c>
      <c r="M21" s="23" t="s">
        <v>60</v>
      </c>
      <c r="N21" s="40">
        <v>9</v>
      </c>
      <c r="O21" s="23">
        <v>88.1</v>
      </c>
      <c r="P21" s="23"/>
      <c r="Q21" s="23"/>
      <c r="R21" s="23" t="s">
        <v>129</v>
      </c>
      <c r="S21" s="23" t="s">
        <v>78</v>
      </c>
      <c r="T21" s="23"/>
    </row>
    <row r="22" spans="1:20" s="9" customFormat="1" ht="25.5" hidden="1" x14ac:dyDescent="0.25">
      <c r="A22" s="32" t="s">
        <v>29</v>
      </c>
      <c r="B22" s="33"/>
      <c r="C22" s="33"/>
      <c r="D22" s="33"/>
      <c r="E22" s="45"/>
      <c r="F22" s="45"/>
      <c r="G22" s="46">
        <f>SUM(G15:G20)</f>
        <v>29.700000000000003</v>
      </c>
      <c r="H22" s="35"/>
      <c r="I22" s="37"/>
      <c r="J22" s="47"/>
      <c r="K22" s="46">
        <f>SUM(K15:K21)</f>
        <v>36.06</v>
      </c>
      <c r="L22" s="33"/>
      <c r="M22" s="37"/>
      <c r="N22" s="37"/>
      <c r="O22" s="37"/>
      <c r="P22" s="37"/>
      <c r="Q22" s="37"/>
      <c r="R22" s="37"/>
      <c r="S22" s="37"/>
      <c r="T22" s="37"/>
    </row>
    <row r="23" spans="1:20" s="9" customFormat="1" ht="89.25" hidden="1" x14ac:dyDescent="0.25">
      <c r="A23" s="48">
        <v>44312</v>
      </c>
      <c r="B23" s="18" t="s">
        <v>19</v>
      </c>
      <c r="C23" s="18" t="s">
        <v>33</v>
      </c>
      <c r="D23" s="18"/>
      <c r="E23" s="39">
        <v>9</v>
      </c>
      <c r="F23" s="43">
        <v>1.58</v>
      </c>
      <c r="G23" s="39">
        <v>7.43</v>
      </c>
      <c r="H23" s="41">
        <v>4.3499999999999996</v>
      </c>
      <c r="I23" s="23">
        <v>34.01</v>
      </c>
      <c r="J23" s="39">
        <v>1.02</v>
      </c>
      <c r="K23" s="39">
        <f>J23+G23+F23</f>
        <v>10.029999999999999</v>
      </c>
      <c r="L23" s="18">
        <v>76</v>
      </c>
      <c r="M23" s="23">
        <v>178</v>
      </c>
      <c r="N23" s="23">
        <v>8.43</v>
      </c>
      <c r="O23" s="23">
        <v>89.7</v>
      </c>
      <c r="P23" s="23" t="s">
        <v>145</v>
      </c>
      <c r="Q23" s="23" t="s">
        <v>145</v>
      </c>
      <c r="R23" s="23" t="s">
        <v>155</v>
      </c>
      <c r="S23" s="23"/>
      <c r="T23" s="23" t="s">
        <v>148</v>
      </c>
    </row>
    <row r="24" spans="1:20" s="9" customFormat="1" ht="102" hidden="1" x14ac:dyDescent="0.25">
      <c r="A24" s="48">
        <v>44313</v>
      </c>
      <c r="B24" s="18" t="s">
        <v>21</v>
      </c>
      <c r="C24" s="18"/>
      <c r="D24" s="18" t="s">
        <v>149</v>
      </c>
      <c r="E24" s="41" t="s">
        <v>60</v>
      </c>
      <c r="F24" s="41" t="s">
        <v>60</v>
      </c>
      <c r="G24" s="41" t="s">
        <v>60</v>
      </c>
      <c r="H24" s="41" t="s">
        <v>60</v>
      </c>
      <c r="I24" s="41" t="s">
        <v>60</v>
      </c>
      <c r="J24" s="41" t="s">
        <v>60</v>
      </c>
      <c r="K24" s="39" t="s">
        <v>60</v>
      </c>
      <c r="L24" s="18">
        <v>75</v>
      </c>
      <c r="M24" s="23" t="s">
        <v>60</v>
      </c>
      <c r="N24" s="23">
        <v>8.09</v>
      </c>
      <c r="O24" s="23">
        <v>87.9</v>
      </c>
      <c r="P24" s="23" t="s">
        <v>81</v>
      </c>
      <c r="Q24" s="23" t="s">
        <v>145</v>
      </c>
      <c r="R24" s="23" t="s">
        <v>150</v>
      </c>
      <c r="S24" s="23"/>
      <c r="T24" s="23"/>
    </row>
    <row r="25" spans="1:20" s="9" customFormat="1" ht="63.75" hidden="1" x14ac:dyDescent="0.25">
      <c r="A25" s="48">
        <v>44314</v>
      </c>
      <c r="B25" s="18" t="s">
        <v>22</v>
      </c>
      <c r="C25" s="23"/>
      <c r="D25" s="18" t="s">
        <v>34</v>
      </c>
      <c r="E25" s="24">
        <v>9</v>
      </c>
      <c r="F25" s="39">
        <v>1.35</v>
      </c>
      <c r="G25" s="24">
        <v>5.97</v>
      </c>
      <c r="H25" s="39">
        <v>4.42</v>
      </c>
      <c r="I25" s="44">
        <v>28.01</v>
      </c>
      <c r="J25" s="24">
        <v>1.03</v>
      </c>
      <c r="K25" s="24">
        <f>J25+G25+F25</f>
        <v>8.35</v>
      </c>
      <c r="L25" s="18">
        <v>74</v>
      </c>
      <c r="M25" s="23">
        <v>172</v>
      </c>
      <c r="N25" s="23">
        <v>6.07</v>
      </c>
      <c r="O25" s="23">
        <v>88.7</v>
      </c>
      <c r="P25" s="23" t="s">
        <v>145</v>
      </c>
      <c r="Q25" s="23"/>
      <c r="R25" s="23" t="s">
        <v>151</v>
      </c>
      <c r="S25" s="23"/>
      <c r="T25" s="23" t="s">
        <v>152</v>
      </c>
    </row>
    <row r="26" spans="1:20" s="9" customFormat="1" ht="89.25" hidden="1" x14ac:dyDescent="0.25">
      <c r="A26" s="48">
        <v>44315</v>
      </c>
      <c r="B26" s="18" t="s">
        <v>24</v>
      </c>
      <c r="C26" s="18"/>
      <c r="D26" s="18" t="s">
        <v>154</v>
      </c>
      <c r="E26" s="41" t="s">
        <v>60</v>
      </c>
      <c r="F26" s="41" t="s">
        <v>60</v>
      </c>
      <c r="G26" s="41" t="s">
        <v>60</v>
      </c>
      <c r="H26" s="41" t="s">
        <v>60</v>
      </c>
      <c r="I26" s="41" t="s">
        <v>60</v>
      </c>
      <c r="J26" s="41" t="s">
        <v>60</v>
      </c>
      <c r="K26" s="39" t="s">
        <v>60</v>
      </c>
      <c r="L26" s="18">
        <v>74</v>
      </c>
      <c r="M26" s="23" t="s">
        <v>60</v>
      </c>
      <c r="N26" s="23">
        <v>7.47</v>
      </c>
      <c r="O26" s="23">
        <v>86.8</v>
      </c>
      <c r="P26" s="23" t="s">
        <v>153</v>
      </c>
      <c r="Q26" s="23" t="s">
        <v>145</v>
      </c>
      <c r="R26" s="23" t="s">
        <v>52</v>
      </c>
      <c r="S26" s="23"/>
      <c r="T26" s="23"/>
    </row>
    <row r="27" spans="1:20" s="9" customFormat="1" ht="51" hidden="1" x14ac:dyDescent="0.25">
      <c r="A27" s="48">
        <v>44316</v>
      </c>
      <c r="B27" s="18" t="s">
        <v>25</v>
      </c>
      <c r="C27" s="23" t="s">
        <v>35</v>
      </c>
      <c r="D27" s="18"/>
      <c r="E27" s="24">
        <v>18</v>
      </c>
      <c r="F27" s="43">
        <v>1.55</v>
      </c>
      <c r="G27" s="24">
        <v>18.010000000000002</v>
      </c>
      <c r="H27" s="41">
        <v>5.0999999999999996</v>
      </c>
      <c r="I27" s="23" t="s">
        <v>156</v>
      </c>
      <c r="J27" s="41" t="s">
        <v>60</v>
      </c>
      <c r="K27" s="24">
        <f>G27+F27</f>
        <v>19.560000000000002</v>
      </c>
      <c r="L27" s="18">
        <v>74</v>
      </c>
      <c r="M27" s="23">
        <v>174</v>
      </c>
      <c r="N27" s="23">
        <v>8.58</v>
      </c>
      <c r="O27" s="23">
        <v>87.8</v>
      </c>
      <c r="P27" s="23" t="s">
        <v>81</v>
      </c>
      <c r="Q27" s="23" t="s">
        <v>159</v>
      </c>
      <c r="R27" s="23" t="s">
        <v>158</v>
      </c>
      <c r="S27" s="23"/>
      <c r="T27" s="23" t="s">
        <v>157</v>
      </c>
    </row>
    <row r="28" spans="1:20" s="9" customFormat="1" ht="25.5" hidden="1" x14ac:dyDescent="0.25">
      <c r="A28" s="48">
        <v>44317</v>
      </c>
      <c r="B28" s="18" t="s">
        <v>26</v>
      </c>
      <c r="C28" s="23"/>
      <c r="D28" s="18"/>
      <c r="E28" s="41" t="s">
        <v>60</v>
      </c>
      <c r="F28" s="41" t="s">
        <v>60</v>
      </c>
      <c r="G28" s="41" t="s">
        <v>60</v>
      </c>
      <c r="H28" s="41" t="s">
        <v>60</v>
      </c>
      <c r="I28" s="41" t="s">
        <v>60</v>
      </c>
      <c r="J28" s="41" t="s">
        <v>60</v>
      </c>
      <c r="K28" s="39" t="s">
        <v>60</v>
      </c>
      <c r="L28" s="18">
        <v>74</v>
      </c>
      <c r="M28" s="23" t="s">
        <v>60</v>
      </c>
      <c r="N28" s="23">
        <v>9.4700000000000006</v>
      </c>
      <c r="O28" s="23">
        <v>87</v>
      </c>
      <c r="P28" s="23" t="s">
        <v>76</v>
      </c>
      <c r="Q28" s="23" t="s">
        <v>145</v>
      </c>
      <c r="R28" s="23" t="s">
        <v>160</v>
      </c>
      <c r="S28" s="23"/>
      <c r="T28" s="23" t="s">
        <v>162</v>
      </c>
    </row>
    <row r="29" spans="1:20" s="9" customFormat="1" ht="25.5" hidden="1" x14ac:dyDescent="0.25">
      <c r="A29" s="48">
        <v>44318</v>
      </c>
      <c r="B29" s="18" t="s">
        <v>28</v>
      </c>
      <c r="C29" s="18"/>
      <c r="D29" s="18"/>
      <c r="E29" s="41" t="s">
        <v>60</v>
      </c>
      <c r="F29" s="41" t="s">
        <v>60</v>
      </c>
      <c r="G29" s="41" t="s">
        <v>60</v>
      </c>
      <c r="H29" s="41" t="s">
        <v>60</v>
      </c>
      <c r="I29" s="41" t="s">
        <v>60</v>
      </c>
      <c r="J29" s="41" t="s">
        <v>60</v>
      </c>
      <c r="K29" s="39" t="s">
        <v>60</v>
      </c>
      <c r="L29" s="18">
        <v>74</v>
      </c>
      <c r="M29" s="23" t="s">
        <v>60</v>
      </c>
      <c r="N29" s="23">
        <v>8.0399999999999991</v>
      </c>
      <c r="O29" s="23">
        <v>87.8</v>
      </c>
      <c r="P29" s="23"/>
      <c r="Q29" s="23" t="s">
        <v>161</v>
      </c>
      <c r="R29" s="23"/>
      <c r="S29" s="23" t="s">
        <v>163</v>
      </c>
      <c r="T29" s="23"/>
    </row>
    <row r="30" spans="1:20" s="9" customFormat="1" ht="25.5" hidden="1" x14ac:dyDescent="0.25">
      <c r="A30" s="32" t="s">
        <v>29</v>
      </c>
      <c r="B30" s="33"/>
      <c r="C30" s="33"/>
      <c r="D30" s="33"/>
      <c r="E30" s="46">
        <f>SUM(E23:E27)</f>
        <v>36</v>
      </c>
      <c r="F30" s="47"/>
      <c r="G30" s="46">
        <f t="shared" ref="G30:K30" si="0">SUM(G23:G28)</f>
        <v>31.41</v>
      </c>
      <c r="H30" s="47"/>
      <c r="I30" s="47"/>
      <c r="J30" s="47"/>
      <c r="K30" s="46">
        <f t="shared" si="0"/>
        <v>37.94</v>
      </c>
      <c r="L30" s="33"/>
      <c r="M30" s="37"/>
      <c r="N30" s="37"/>
      <c r="O30" s="37"/>
      <c r="P30" s="37"/>
      <c r="Q30" s="37"/>
      <c r="R30" s="37"/>
      <c r="S30" s="37"/>
      <c r="T30" s="37"/>
    </row>
    <row r="31" spans="1:20" s="9" customFormat="1" ht="105.75" hidden="1" customHeight="1" x14ac:dyDescent="0.25">
      <c r="A31" s="17">
        <v>44319</v>
      </c>
      <c r="B31" s="18" t="s">
        <v>19</v>
      </c>
      <c r="C31" s="18" t="s">
        <v>36</v>
      </c>
      <c r="D31" s="18"/>
      <c r="E31" s="39">
        <v>12</v>
      </c>
      <c r="F31" s="19">
        <v>1.5</v>
      </c>
      <c r="G31" s="19">
        <v>12.33</v>
      </c>
      <c r="H31" s="41">
        <v>4.5199999999999996</v>
      </c>
      <c r="I31" s="23" t="s">
        <v>164</v>
      </c>
      <c r="J31" s="39">
        <v>1.08</v>
      </c>
      <c r="K31" s="39">
        <f>J31+G31+F31</f>
        <v>14.91</v>
      </c>
      <c r="L31" s="18">
        <v>70</v>
      </c>
      <c r="M31" s="23">
        <v>177</v>
      </c>
      <c r="N31" s="23">
        <v>7.34</v>
      </c>
      <c r="O31" s="23">
        <v>87.3</v>
      </c>
      <c r="P31" s="23" t="s">
        <v>81</v>
      </c>
      <c r="Q31" s="23" t="s">
        <v>91</v>
      </c>
      <c r="R31" s="23" t="s">
        <v>100</v>
      </c>
      <c r="S31" s="23" t="s">
        <v>78</v>
      </c>
      <c r="T31" s="23" t="s">
        <v>165</v>
      </c>
    </row>
    <row r="32" spans="1:20" s="9" customFormat="1" ht="42.75" hidden="1" customHeight="1" x14ac:dyDescent="0.25">
      <c r="A32" s="17">
        <v>44320</v>
      </c>
      <c r="B32" s="18" t="s">
        <v>21</v>
      </c>
      <c r="C32" s="18"/>
      <c r="D32" s="18"/>
      <c r="E32" s="41" t="s">
        <v>60</v>
      </c>
      <c r="F32" s="41" t="s">
        <v>60</v>
      </c>
      <c r="G32" s="41" t="s">
        <v>60</v>
      </c>
      <c r="H32" s="41" t="s">
        <v>60</v>
      </c>
      <c r="I32" s="41" t="s">
        <v>60</v>
      </c>
      <c r="J32" s="41" t="s">
        <v>60</v>
      </c>
      <c r="K32" s="41" t="s">
        <v>60</v>
      </c>
      <c r="L32" s="18">
        <v>76</v>
      </c>
      <c r="M32" s="23" t="s">
        <v>60</v>
      </c>
      <c r="N32" s="23">
        <v>4.46</v>
      </c>
      <c r="O32" s="23">
        <v>87.8</v>
      </c>
      <c r="P32" s="23" t="s">
        <v>95</v>
      </c>
      <c r="Q32" s="23"/>
      <c r="R32" s="23" t="s">
        <v>167</v>
      </c>
      <c r="S32" s="23" t="s">
        <v>168</v>
      </c>
      <c r="T32" s="23" t="s">
        <v>166</v>
      </c>
    </row>
    <row r="33" spans="1:20" s="9" customFormat="1" ht="51" hidden="1" x14ac:dyDescent="0.25">
      <c r="A33" s="17">
        <v>44321</v>
      </c>
      <c r="B33" s="18" t="s">
        <v>22</v>
      </c>
      <c r="C33" s="18" t="s">
        <v>37</v>
      </c>
      <c r="D33" s="18"/>
      <c r="E33" s="24">
        <v>7</v>
      </c>
      <c r="F33" s="43">
        <v>1.64</v>
      </c>
      <c r="G33" s="24">
        <v>1.55</v>
      </c>
      <c r="H33" s="41">
        <v>7.16</v>
      </c>
      <c r="I33" s="23">
        <v>11.18</v>
      </c>
      <c r="J33" s="24">
        <v>0.53</v>
      </c>
      <c r="K33" s="24">
        <f>J33+G33+F33</f>
        <v>3.7199999999999998</v>
      </c>
      <c r="L33" s="18">
        <v>74</v>
      </c>
      <c r="M33" s="23">
        <v>166</v>
      </c>
      <c r="N33" s="23">
        <v>9.08</v>
      </c>
      <c r="O33" s="23">
        <v>86.2</v>
      </c>
      <c r="P33" s="23" t="s">
        <v>169</v>
      </c>
      <c r="Q33" s="23" t="s">
        <v>170</v>
      </c>
      <c r="R33" s="23" t="s">
        <v>80</v>
      </c>
      <c r="S33" s="23" t="s">
        <v>172</v>
      </c>
      <c r="T33" s="23" t="s">
        <v>171</v>
      </c>
    </row>
    <row r="34" spans="1:20" s="9" customFormat="1" ht="51" hidden="1" x14ac:dyDescent="0.25">
      <c r="A34" s="17">
        <v>44322</v>
      </c>
      <c r="B34" s="18" t="s">
        <v>24</v>
      </c>
      <c r="C34" s="49"/>
      <c r="D34" s="18" t="s">
        <v>174</v>
      </c>
      <c r="E34" s="50" t="s">
        <v>60</v>
      </c>
      <c r="F34" s="43">
        <v>1.1100000000000001</v>
      </c>
      <c r="G34" s="24">
        <v>4.55</v>
      </c>
      <c r="H34" s="39">
        <v>6.07</v>
      </c>
      <c r="I34" s="23">
        <v>27.49</v>
      </c>
      <c r="J34" s="50" t="s">
        <v>60</v>
      </c>
      <c r="K34" s="24">
        <f>G34+F34</f>
        <v>5.66</v>
      </c>
      <c r="L34" s="18">
        <v>73</v>
      </c>
      <c r="M34" s="23">
        <v>156</v>
      </c>
      <c r="N34" s="23">
        <v>7.27</v>
      </c>
      <c r="O34" s="23">
        <v>87.9</v>
      </c>
      <c r="P34" s="23"/>
      <c r="Q34" s="23" t="s">
        <v>145</v>
      </c>
      <c r="R34" s="23" t="s">
        <v>173</v>
      </c>
      <c r="S34" s="23" t="s">
        <v>177</v>
      </c>
      <c r="T34" s="23" t="s">
        <v>176</v>
      </c>
    </row>
    <row r="35" spans="1:20" s="9" customFormat="1" ht="89.25" hidden="1" x14ac:dyDescent="0.25">
      <c r="A35" s="17">
        <v>44323</v>
      </c>
      <c r="B35" s="18" t="s">
        <v>25</v>
      </c>
      <c r="C35" s="18" t="s">
        <v>175</v>
      </c>
      <c r="D35" s="18" t="s">
        <v>181</v>
      </c>
      <c r="E35" s="41" t="s">
        <v>60</v>
      </c>
      <c r="F35" s="41" t="s">
        <v>60</v>
      </c>
      <c r="G35" s="41" t="s">
        <v>60</v>
      </c>
      <c r="H35" s="41" t="s">
        <v>60</v>
      </c>
      <c r="I35" s="41" t="s">
        <v>60</v>
      </c>
      <c r="J35" s="41" t="s">
        <v>60</v>
      </c>
      <c r="K35" s="41" t="s">
        <v>60</v>
      </c>
      <c r="L35" s="18">
        <v>78</v>
      </c>
      <c r="M35" s="23" t="s">
        <v>60</v>
      </c>
      <c r="N35" s="23">
        <v>8.33</v>
      </c>
      <c r="O35" s="23">
        <v>87.9</v>
      </c>
      <c r="P35" s="23" t="s">
        <v>178</v>
      </c>
      <c r="Q35" s="23" t="s">
        <v>145</v>
      </c>
      <c r="R35" s="23" t="s">
        <v>179</v>
      </c>
      <c r="S35" s="23" t="s">
        <v>188</v>
      </c>
      <c r="T35" s="23" t="s">
        <v>180</v>
      </c>
    </row>
    <row r="36" spans="1:20" s="9" customFormat="1" ht="89.25" hidden="1" x14ac:dyDescent="0.25">
      <c r="A36" s="17">
        <v>44324</v>
      </c>
      <c r="B36" s="18" t="s">
        <v>26</v>
      </c>
      <c r="C36" s="18" t="s">
        <v>38</v>
      </c>
      <c r="D36" s="18"/>
      <c r="E36" s="24">
        <v>19</v>
      </c>
      <c r="F36" s="43">
        <v>1.32</v>
      </c>
      <c r="G36" s="24">
        <v>19</v>
      </c>
      <c r="H36" s="41">
        <v>4.59</v>
      </c>
      <c r="I36" s="23" t="s">
        <v>183</v>
      </c>
      <c r="J36" s="24">
        <v>0.66</v>
      </c>
      <c r="K36" s="24">
        <f>SUM(J36+G36+F36)</f>
        <v>20.98</v>
      </c>
      <c r="L36" s="18">
        <v>78</v>
      </c>
      <c r="M36" s="23">
        <v>175</v>
      </c>
      <c r="N36" s="23">
        <v>8.58</v>
      </c>
      <c r="O36" s="23">
        <v>87.4</v>
      </c>
      <c r="P36" s="23" t="s">
        <v>145</v>
      </c>
      <c r="Q36" s="23"/>
      <c r="R36" s="23" t="s">
        <v>184</v>
      </c>
      <c r="S36" s="23"/>
      <c r="T36" s="23" t="s">
        <v>182</v>
      </c>
    </row>
    <row r="37" spans="1:20" s="9" customFormat="1" ht="41.25" hidden="1" customHeight="1" x14ac:dyDescent="0.25">
      <c r="A37" s="17">
        <v>44325</v>
      </c>
      <c r="B37" s="18" t="s">
        <v>28</v>
      </c>
      <c r="C37" s="18"/>
      <c r="D37" s="18"/>
      <c r="E37" s="41" t="s">
        <v>60</v>
      </c>
      <c r="F37" s="41" t="s">
        <v>60</v>
      </c>
      <c r="G37" s="41" t="s">
        <v>60</v>
      </c>
      <c r="H37" s="41" t="s">
        <v>60</v>
      </c>
      <c r="I37" s="41" t="s">
        <v>60</v>
      </c>
      <c r="J37" s="41" t="s">
        <v>60</v>
      </c>
      <c r="K37" s="41" t="s">
        <v>60</v>
      </c>
      <c r="L37" s="18">
        <v>76</v>
      </c>
      <c r="M37" s="23" t="s">
        <v>60</v>
      </c>
      <c r="N37" s="23">
        <v>8.58</v>
      </c>
      <c r="O37" s="23">
        <v>86.9</v>
      </c>
      <c r="P37" s="23" t="s">
        <v>178</v>
      </c>
      <c r="Q37" s="23" t="s">
        <v>145</v>
      </c>
      <c r="R37" s="23"/>
      <c r="S37" s="23" t="s">
        <v>189</v>
      </c>
      <c r="T37" s="23"/>
    </row>
    <row r="38" spans="1:20" s="9" customFormat="1" ht="25.5" hidden="1" x14ac:dyDescent="0.25">
      <c r="A38" s="32" t="s">
        <v>29</v>
      </c>
      <c r="B38" s="33"/>
      <c r="C38" s="33"/>
      <c r="D38" s="33"/>
      <c r="E38" s="46">
        <f>SUM(E31:E36)</f>
        <v>38</v>
      </c>
      <c r="F38" s="46">
        <f t="shared" ref="F38:J38" si="1">SUM(F31:F37)</f>
        <v>5.57</v>
      </c>
      <c r="G38" s="46">
        <f t="shared" si="1"/>
        <v>37.43</v>
      </c>
      <c r="H38" s="46"/>
      <c r="I38" s="46"/>
      <c r="J38" s="46">
        <f t="shared" si="1"/>
        <v>2.27</v>
      </c>
      <c r="K38" s="46">
        <f>SUM(K31:K37)</f>
        <v>45.269999999999996</v>
      </c>
      <c r="L38" s="33"/>
      <c r="M38" s="37"/>
      <c r="N38" s="37"/>
      <c r="O38" s="37"/>
      <c r="P38" s="37"/>
      <c r="Q38" s="37"/>
      <c r="R38" s="37"/>
      <c r="S38" s="37"/>
      <c r="T38" s="37"/>
    </row>
    <row r="39" spans="1:20" s="9" customFormat="1" ht="127.5" hidden="1" x14ac:dyDescent="0.25">
      <c r="A39" s="17">
        <v>44326</v>
      </c>
      <c r="B39" s="18" t="s">
        <v>19</v>
      </c>
      <c r="C39" s="18" t="s">
        <v>134</v>
      </c>
      <c r="D39" s="18"/>
      <c r="E39" s="39">
        <v>10</v>
      </c>
      <c r="F39" s="19">
        <v>1.48</v>
      </c>
      <c r="G39" s="19">
        <v>5.86</v>
      </c>
      <c r="H39" s="51">
        <v>4.26</v>
      </c>
      <c r="I39" s="23">
        <v>26.01</v>
      </c>
      <c r="J39" s="52">
        <v>1.1000000000000001</v>
      </c>
      <c r="K39" s="52">
        <f>SUM(J39+G39+F39)</f>
        <v>8.4400000000000013</v>
      </c>
      <c r="L39" s="23">
        <v>69</v>
      </c>
      <c r="M39" s="23">
        <v>176</v>
      </c>
      <c r="N39" s="23">
        <v>7.38</v>
      </c>
      <c r="O39" s="23">
        <v>87.9</v>
      </c>
      <c r="P39" s="23" t="s">
        <v>185</v>
      </c>
      <c r="Q39" s="23" t="s">
        <v>186</v>
      </c>
      <c r="R39" s="23" t="s">
        <v>187</v>
      </c>
      <c r="S39" s="23" t="s">
        <v>191</v>
      </c>
      <c r="T39" s="23" t="s">
        <v>190</v>
      </c>
    </row>
    <row r="40" spans="1:20" ht="51" hidden="1" x14ac:dyDescent="0.25">
      <c r="A40" s="17">
        <v>44327</v>
      </c>
      <c r="B40" s="18" t="s">
        <v>21</v>
      </c>
      <c r="C40" s="18"/>
      <c r="D40" s="18" t="s">
        <v>194</v>
      </c>
      <c r="E40" s="41" t="s">
        <v>60</v>
      </c>
      <c r="F40" s="41" t="s">
        <v>60</v>
      </c>
      <c r="G40" s="51">
        <v>5.77</v>
      </c>
      <c r="H40" s="51">
        <v>5.21</v>
      </c>
      <c r="I40" s="40">
        <v>30.5</v>
      </c>
      <c r="J40" s="41" t="s">
        <v>60</v>
      </c>
      <c r="K40" s="51">
        <v>5.77</v>
      </c>
      <c r="L40" s="23">
        <v>77</v>
      </c>
      <c r="M40" s="23">
        <v>149</v>
      </c>
      <c r="N40" s="40">
        <v>7</v>
      </c>
      <c r="O40" s="23">
        <v>86.4</v>
      </c>
      <c r="P40" s="23" t="s">
        <v>76</v>
      </c>
      <c r="Q40" s="23" t="s">
        <v>145</v>
      </c>
      <c r="R40" s="23" t="s">
        <v>192</v>
      </c>
      <c r="S40" s="23" t="s">
        <v>191</v>
      </c>
      <c r="T40" s="23" t="s">
        <v>193</v>
      </c>
    </row>
    <row r="41" spans="1:20" ht="51" hidden="1" x14ac:dyDescent="0.25">
      <c r="A41" s="17">
        <v>44328</v>
      </c>
      <c r="B41" s="18" t="s">
        <v>22</v>
      </c>
      <c r="C41" s="23" t="s">
        <v>135</v>
      </c>
      <c r="D41" s="18"/>
      <c r="E41" s="31">
        <v>9</v>
      </c>
      <c r="F41" s="19">
        <v>1.35</v>
      </c>
      <c r="G41" s="51">
        <v>6.58</v>
      </c>
      <c r="H41" s="51">
        <v>4.34</v>
      </c>
      <c r="I41" s="23">
        <v>30.01</v>
      </c>
      <c r="J41" s="51">
        <v>0.79</v>
      </c>
      <c r="K41" s="52">
        <f>SUM(J41+G41+F41)</f>
        <v>8.7200000000000006</v>
      </c>
      <c r="L41" s="23">
        <v>75</v>
      </c>
      <c r="M41" s="23">
        <v>171</v>
      </c>
      <c r="N41" s="23">
        <v>8.2200000000000006</v>
      </c>
      <c r="O41" s="23">
        <v>86.4</v>
      </c>
      <c r="P41" s="23" t="s">
        <v>42</v>
      </c>
      <c r="Q41" s="23" t="s">
        <v>195</v>
      </c>
      <c r="R41" s="23" t="s">
        <v>151</v>
      </c>
      <c r="S41" s="23" t="s">
        <v>197</v>
      </c>
      <c r="T41" s="23" t="s">
        <v>196</v>
      </c>
    </row>
    <row r="42" spans="1:20" ht="51" hidden="1" x14ac:dyDescent="0.25">
      <c r="A42" s="17">
        <v>44329</v>
      </c>
      <c r="B42" s="18" t="s">
        <v>24</v>
      </c>
      <c r="C42" s="18"/>
      <c r="D42" s="18"/>
      <c r="E42" s="41" t="s">
        <v>60</v>
      </c>
      <c r="F42" s="41" t="s">
        <v>60</v>
      </c>
      <c r="G42" s="41" t="s">
        <v>60</v>
      </c>
      <c r="H42" s="41" t="s">
        <v>60</v>
      </c>
      <c r="I42" s="41" t="s">
        <v>60</v>
      </c>
      <c r="J42" s="41" t="s">
        <v>60</v>
      </c>
      <c r="K42" s="41" t="s">
        <v>60</v>
      </c>
      <c r="L42" s="23">
        <v>76</v>
      </c>
      <c r="M42" s="23" t="s">
        <v>60</v>
      </c>
      <c r="N42" s="40">
        <v>6.4</v>
      </c>
      <c r="O42" s="23">
        <v>86.4</v>
      </c>
      <c r="P42" s="23" t="s">
        <v>185</v>
      </c>
      <c r="Q42" s="23"/>
      <c r="R42" s="23" t="s">
        <v>100</v>
      </c>
      <c r="S42" s="23"/>
      <c r="T42" s="23" t="s">
        <v>198</v>
      </c>
    </row>
    <row r="43" spans="1:20" ht="38.25" hidden="1" x14ac:dyDescent="0.25">
      <c r="A43" s="17">
        <v>44330</v>
      </c>
      <c r="B43" s="18" t="s">
        <v>25</v>
      </c>
      <c r="C43" s="18"/>
      <c r="D43" s="18"/>
      <c r="E43" s="41" t="s">
        <v>60</v>
      </c>
      <c r="F43" s="41" t="s">
        <v>60</v>
      </c>
      <c r="G43" s="41" t="s">
        <v>60</v>
      </c>
      <c r="H43" s="41" t="s">
        <v>60</v>
      </c>
      <c r="I43" s="41" t="s">
        <v>60</v>
      </c>
      <c r="J43" s="41" t="s">
        <v>60</v>
      </c>
      <c r="K43" s="41" t="s">
        <v>60</v>
      </c>
      <c r="L43" s="23">
        <v>74</v>
      </c>
      <c r="M43" s="23" t="s">
        <v>60</v>
      </c>
      <c r="N43" s="23">
        <v>10.08</v>
      </c>
      <c r="O43" s="23">
        <v>86.4</v>
      </c>
      <c r="P43" s="23" t="s">
        <v>145</v>
      </c>
      <c r="Q43" s="23"/>
      <c r="R43" s="23" t="s">
        <v>199</v>
      </c>
      <c r="S43" s="23" t="s">
        <v>200</v>
      </c>
      <c r="T43" s="23"/>
    </row>
    <row r="44" spans="1:20" ht="25.5" hidden="1" x14ac:dyDescent="0.25">
      <c r="A44" s="17">
        <v>44331</v>
      </c>
      <c r="B44" s="18" t="s">
        <v>26</v>
      </c>
      <c r="C44" s="18" t="s">
        <v>136</v>
      </c>
      <c r="D44" s="18"/>
      <c r="E44" s="31">
        <v>19</v>
      </c>
      <c r="F44" s="41">
        <v>1.31</v>
      </c>
      <c r="G44" s="51">
        <v>21.1</v>
      </c>
      <c r="H44" s="51">
        <v>4.58</v>
      </c>
      <c r="I44" s="23" t="s">
        <v>201</v>
      </c>
      <c r="J44" s="51">
        <v>0.85</v>
      </c>
      <c r="K44" s="51">
        <v>23.26</v>
      </c>
      <c r="L44" s="23">
        <v>79</v>
      </c>
      <c r="M44" s="23">
        <v>172</v>
      </c>
      <c r="N44" s="23">
        <v>8.4499999999999993</v>
      </c>
      <c r="O44" s="23">
        <v>87.8</v>
      </c>
      <c r="P44" s="23" t="s">
        <v>202</v>
      </c>
      <c r="Q44" s="23" t="s">
        <v>145</v>
      </c>
      <c r="R44" s="23"/>
      <c r="S44" s="23" t="s">
        <v>204</v>
      </c>
      <c r="T44" s="23" t="s">
        <v>203</v>
      </c>
    </row>
    <row r="45" spans="1:20" hidden="1" x14ac:dyDescent="0.25">
      <c r="A45" s="17">
        <v>44332</v>
      </c>
      <c r="B45" s="18" t="s">
        <v>28</v>
      </c>
      <c r="C45" s="18"/>
      <c r="D45" s="18"/>
      <c r="E45" s="41" t="s">
        <v>60</v>
      </c>
      <c r="F45" s="41" t="s">
        <v>60</v>
      </c>
      <c r="G45" s="41" t="s">
        <v>60</v>
      </c>
      <c r="H45" s="41" t="s">
        <v>60</v>
      </c>
      <c r="I45" s="41" t="s">
        <v>60</v>
      </c>
      <c r="J45" s="41" t="s">
        <v>60</v>
      </c>
      <c r="K45" s="41" t="s">
        <v>60</v>
      </c>
      <c r="L45" s="23">
        <v>75</v>
      </c>
      <c r="M45" s="23" t="s">
        <v>60</v>
      </c>
      <c r="N45" s="23">
        <v>9.16</v>
      </c>
      <c r="O45" s="23">
        <v>86.4</v>
      </c>
      <c r="P45" s="23" t="s">
        <v>178</v>
      </c>
      <c r="Q45" s="23" t="s">
        <v>145</v>
      </c>
      <c r="R45" s="23"/>
      <c r="S45" s="23" t="s">
        <v>107</v>
      </c>
      <c r="T45" s="23"/>
    </row>
    <row r="46" spans="1:20" s="12" customFormat="1" ht="25.5" hidden="1" x14ac:dyDescent="0.2">
      <c r="A46" s="32" t="s">
        <v>29</v>
      </c>
      <c r="B46" s="33"/>
      <c r="C46" s="33"/>
      <c r="D46" s="33"/>
      <c r="E46" s="53">
        <f>SUM(E39:E44)</f>
        <v>38</v>
      </c>
      <c r="F46" s="45">
        <f t="shared" ref="F46:K46" si="2">SUM(F39:F44)</f>
        <v>4.1400000000000006</v>
      </c>
      <c r="G46" s="45">
        <f t="shared" si="2"/>
        <v>39.31</v>
      </c>
      <c r="H46" s="45"/>
      <c r="I46" s="45"/>
      <c r="J46" s="53">
        <f t="shared" si="2"/>
        <v>2.74</v>
      </c>
      <c r="K46" s="45">
        <f t="shared" si="2"/>
        <v>46.19</v>
      </c>
      <c r="L46" s="33"/>
      <c r="M46" s="37"/>
      <c r="N46" s="37"/>
      <c r="O46" s="37"/>
      <c r="P46" s="37"/>
      <c r="Q46" s="37"/>
      <c r="R46" s="37"/>
      <c r="S46" s="37"/>
      <c r="T46" s="37"/>
    </row>
    <row r="47" spans="1:20" s="12" customFormat="1" ht="51" hidden="1" x14ac:dyDescent="0.2">
      <c r="A47" s="17">
        <v>44333</v>
      </c>
      <c r="B47" s="18" t="s">
        <v>19</v>
      </c>
      <c r="C47" s="18" t="s">
        <v>137</v>
      </c>
      <c r="D47" s="18"/>
      <c r="E47" s="14">
        <v>12</v>
      </c>
      <c r="F47" s="39">
        <v>1.41</v>
      </c>
      <c r="G47" s="39">
        <v>13.01</v>
      </c>
      <c r="H47" s="39">
        <v>4.43</v>
      </c>
      <c r="I47" s="14" t="s">
        <v>210</v>
      </c>
      <c r="J47" s="39">
        <v>0.76</v>
      </c>
      <c r="K47" s="39">
        <f>J47+G47+F47</f>
        <v>15.18</v>
      </c>
      <c r="L47" s="18">
        <v>74</v>
      </c>
      <c r="M47" s="18">
        <v>176</v>
      </c>
      <c r="N47" s="18">
        <v>7.42</v>
      </c>
      <c r="O47" s="18">
        <v>86.4</v>
      </c>
      <c r="P47" s="18" t="s">
        <v>205</v>
      </c>
      <c r="Q47" s="18"/>
      <c r="R47" s="18" t="s">
        <v>107</v>
      </c>
      <c r="S47" s="18" t="s">
        <v>212</v>
      </c>
      <c r="T47" s="18" t="s">
        <v>211</v>
      </c>
    </row>
    <row r="48" spans="1:20" s="13" customFormat="1" ht="89.25" hidden="1" x14ac:dyDescent="0.25">
      <c r="A48" s="17">
        <v>44334</v>
      </c>
      <c r="B48" s="18" t="s">
        <v>21</v>
      </c>
      <c r="C48" s="18" t="s">
        <v>213</v>
      </c>
      <c r="D48" s="54" t="s">
        <v>214</v>
      </c>
      <c r="E48" s="31" t="s">
        <v>60</v>
      </c>
      <c r="F48" s="39" t="s">
        <v>60</v>
      </c>
      <c r="G48" s="39">
        <v>4.7699999999999996</v>
      </c>
      <c r="H48" s="39">
        <v>5.22</v>
      </c>
      <c r="I48" s="14">
        <v>25.35</v>
      </c>
      <c r="J48" s="39" t="s">
        <v>60</v>
      </c>
      <c r="K48" s="39">
        <v>4.7699999999999996</v>
      </c>
      <c r="L48" s="18">
        <v>80</v>
      </c>
      <c r="M48" s="18">
        <v>150</v>
      </c>
      <c r="N48" s="18">
        <v>7.49</v>
      </c>
      <c r="O48" s="18">
        <v>86.4</v>
      </c>
      <c r="P48" s="18" t="s">
        <v>202</v>
      </c>
      <c r="Q48" s="18"/>
      <c r="R48" s="18" t="s">
        <v>167</v>
      </c>
      <c r="S48" s="18" t="s">
        <v>107</v>
      </c>
      <c r="T48" s="18" t="s">
        <v>215</v>
      </c>
    </row>
    <row r="49" spans="1:20" s="12" customFormat="1" ht="38.25" hidden="1" x14ac:dyDescent="0.2">
      <c r="A49" s="17">
        <v>44335</v>
      </c>
      <c r="B49" s="18" t="s">
        <v>22</v>
      </c>
      <c r="C49" s="54"/>
      <c r="D49" s="18" t="s">
        <v>138</v>
      </c>
      <c r="E49" s="31">
        <v>10</v>
      </c>
      <c r="F49" s="24">
        <v>1.81</v>
      </c>
      <c r="G49" s="39">
        <v>4.5</v>
      </c>
      <c r="H49" s="39">
        <v>6.36</v>
      </c>
      <c r="I49" s="14">
        <v>29.42</v>
      </c>
      <c r="J49" s="39">
        <v>0.69</v>
      </c>
      <c r="K49" s="39">
        <f>SUM(J49+G49+F49)</f>
        <v>7</v>
      </c>
      <c r="L49" s="18">
        <v>77</v>
      </c>
      <c r="M49" s="18">
        <v>161</v>
      </c>
      <c r="N49" s="18">
        <v>7.01</v>
      </c>
      <c r="O49" s="18">
        <v>87.2</v>
      </c>
      <c r="P49" s="18" t="s">
        <v>178</v>
      </c>
      <c r="Q49" s="18"/>
      <c r="R49" s="18" t="s">
        <v>80</v>
      </c>
      <c r="S49" s="18" t="s">
        <v>167</v>
      </c>
      <c r="T49" s="18"/>
    </row>
    <row r="50" spans="1:20" s="12" customFormat="1" ht="38.25" hidden="1" x14ac:dyDescent="0.2">
      <c r="A50" s="55">
        <v>44336</v>
      </c>
      <c r="B50" s="56" t="s">
        <v>24</v>
      </c>
      <c r="C50" s="56"/>
      <c r="D50" s="56"/>
      <c r="E50" s="57" t="s">
        <v>60</v>
      </c>
      <c r="F50" s="69" t="s">
        <v>60</v>
      </c>
      <c r="G50" s="69" t="s">
        <v>60</v>
      </c>
      <c r="H50" s="69" t="s">
        <v>60</v>
      </c>
      <c r="I50" s="57" t="s">
        <v>60</v>
      </c>
      <c r="J50" s="69" t="s">
        <v>60</v>
      </c>
      <c r="K50" s="69" t="s">
        <v>60</v>
      </c>
      <c r="L50" s="57" t="s">
        <v>60</v>
      </c>
      <c r="M50" s="57" t="s">
        <v>60</v>
      </c>
      <c r="N50" s="56">
        <v>7.06</v>
      </c>
      <c r="O50" s="56">
        <v>85.5</v>
      </c>
      <c r="P50" s="56" t="s">
        <v>145</v>
      </c>
      <c r="Q50" s="56"/>
      <c r="R50" s="56" t="s">
        <v>52</v>
      </c>
      <c r="S50" s="56" t="s">
        <v>217</v>
      </c>
      <c r="T50" s="56" t="s">
        <v>216</v>
      </c>
    </row>
    <row r="51" spans="1:20" s="12" customFormat="1" ht="12.75" hidden="1" x14ac:dyDescent="0.2">
      <c r="A51" s="55">
        <v>44337</v>
      </c>
      <c r="B51" s="56" t="s">
        <v>25</v>
      </c>
      <c r="C51" s="56"/>
      <c r="D51" s="56"/>
      <c r="E51" s="57" t="s">
        <v>60</v>
      </c>
      <c r="F51" s="69" t="s">
        <v>60</v>
      </c>
      <c r="G51" s="69" t="s">
        <v>60</v>
      </c>
      <c r="H51" s="69" t="s">
        <v>60</v>
      </c>
      <c r="I51" s="57" t="s">
        <v>60</v>
      </c>
      <c r="J51" s="69" t="s">
        <v>60</v>
      </c>
      <c r="K51" s="69" t="s">
        <v>60</v>
      </c>
      <c r="L51" s="57" t="s">
        <v>60</v>
      </c>
      <c r="M51" s="57" t="s">
        <v>60</v>
      </c>
      <c r="N51" s="67">
        <v>7.4</v>
      </c>
      <c r="O51" s="56" t="s">
        <v>60</v>
      </c>
      <c r="P51" s="56" t="s">
        <v>205</v>
      </c>
      <c r="Q51" s="56"/>
      <c r="R51" s="56" t="s">
        <v>219</v>
      </c>
      <c r="S51" s="56" t="s">
        <v>60</v>
      </c>
      <c r="T51" s="56"/>
    </row>
    <row r="52" spans="1:20" s="12" customFormat="1" ht="25.5" hidden="1" x14ac:dyDescent="0.2">
      <c r="A52" s="17">
        <v>44338</v>
      </c>
      <c r="B52" s="18" t="s">
        <v>26</v>
      </c>
      <c r="C52" s="18" t="s">
        <v>139</v>
      </c>
      <c r="D52" s="18"/>
      <c r="E52" s="31">
        <v>17</v>
      </c>
      <c r="F52" s="24">
        <v>1.69</v>
      </c>
      <c r="G52" s="39">
        <v>17.010000000000002</v>
      </c>
      <c r="H52" s="39">
        <v>4.46</v>
      </c>
      <c r="I52" s="54" t="s">
        <v>218</v>
      </c>
      <c r="J52" s="39">
        <v>0.57999999999999996</v>
      </c>
      <c r="K52" s="39">
        <f>F52+G52+J52</f>
        <v>19.28</v>
      </c>
      <c r="L52" s="18">
        <v>77</v>
      </c>
      <c r="M52" s="18">
        <v>174</v>
      </c>
      <c r="N52" s="18">
        <v>7.01</v>
      </c>
      <c r="O52" s="18" t="s">
        <v>60</v>
      </c>
      <c r="P52" s="18" t="s">
        <v>220</v>
      </c>
      <c r="Q52" s="18"/>
      <c r="R52" s="54" t="s">
        <v>221</v>
      </c>
      <c r="S52" s="18" t="s">
        <v>78</v>
      </c>
      <c r="T52" s="18"/>
    </row>
    <row r="53" spans="1:20" s="12" customFormat="1" ht="12.75" hidden="1" x14ac:dyDescent="0.2">
      <c r="A53" s="17">
        <v>44339</v>
      </c>
      <c r="B53" s="18" t="s">
        <v>28</v>
      </c>
      <c r="C53" s="18"/>
      <c r="D53" s="18" t="s">
        <v>222</v>
      </c>
      <c r="E53" s="14" t="s">
        <v>60</v>
      </c>
      <c r="F53" s="24" t="s">
        <v>60</v>
      </c>
      <c r="G53" s="68">
        <v>5.0999999999999996</v>
      </c>
      <c r="H53" s="59">
        <v>5.08</v>
      </c>
      <c r="I53" s="44">
        <v>26.11</v>
      </c>
      <c r="J53" s="59" t="s">
        <v>60</v>
      </c>
      <c r="K53" s="59">
        <v>5.0999999999999996</v>
      </c>
      <c r="L53" s="23">
        <v>76</v>
      </c>
      <c r="M53" s="23">
        <v>161</v>
      </c>
      <c r="N53" s="23">
        <v>9.52</v>
      </c>
      <c r="O53" s="18" t="s">
        <v>60</v>
      </c>
      <c r="P53" s="18" t="s">
        <v>76</v>
      </c>
      <c r="Q53" s="18" t="s">
        <v>145</v>
      </c>
      <c r="R53" s="18" t="s">
        <v>60</v>
      </c>
      <c r="S53" s="18" t="s">
        <v>129</v>
      </c>
      <c r="T53" s="18"/>
    </row>
    <row r="54" spans="1:20" s="12" customFormat="1" ht="25.5" hidden="1" x14ac:dyDescent="0.2">
      <c r="A54" s="32" t="s">
        <v>29</v>
      </c>
      <c r="B54" s="33"/>
      <c r="C54" s="33"/>
      <c r="D54" s="33"/>
      <c r="E54" s="42">
        <f t="shared" ref="E54:G54" si="3">SUM(E47:E53)</f>
        <v>39</v>
      </c>
      <c r="F54" s="42">
        <f t="shared" si="3"/>
        <v>4.91</v>
      </c>
      <c r="G54" s="42">
        <f t="shared" si="3"/>
        <v>44.390000000000008</v>
      </c>
      <c r="H54" s="42"/>
      <c r="I54" s="42"/>
      <c r="J54" s="42">
        <f>SUM(J47:J53)</f>
        <v>2.0299999999999998</v>
      </c>
      <c r="K54" s="42">
        <f>SUM(K47:K53)</f>
        <v>51.330000000000005</v>
      </c>
      <c r="L54" s="33"/>
      <c r="M54" s="37"/>
      <c r="N54" s="37"/>
      <c r="O54" s="37"/>
      <c r="P54" s="37"/>
      <c r="Q54" s="37"/>
      <c r="R54" s="37"/>
      <c r="S54" s="37"/>
      <c r="T54" s="37"/>
    </row>
    <row r="55" spans="1:20" s="12" customFormat="1" ht="122.25" hidden="1" customHeight="1" x14ac:dyDescent="0.2">
      <c r="A55" s="48">
        <v>44340</v>
      </c>
      <c r="B55" s="18" t="s">
        <v>19</v>
      </c>
      <c r="C55" s="18" t="s">
        <v>140</v>
      </c>
      <c r="D55" s="18"/>
      <c r="E55" s="14">
        <v>12</v>
      </c>
      <c r="F55" s="24">
        <v>1.35</v>
      </c>
      <c r="G55" s="39">
        <v>11.4</v>
      </c>
      <c r="H55" s="39">
        <v>4.3899999999999997</v>
      </c>
      <c r="I55" s="14">
        <v>53.01</v>
      </c>
      <c r="J55" s="39">
        <v>0.77</v>
      </c>
      <c r="K55" s="39">
        <f>SUM(J55+G55+F55)</f>
        <v>13.52</v>
      </c>
      <c r="L55" s="18">
        <v>72</v>
      </c>
      <c r="M55" s="18">
        <v>175</v>
      </c>
      <c r="N55" s="18">
        <v>6.47</v>
      </c>
      <c r="O55" s="18" t="s">
        <v>60</v>
      </c>
      <c r="P55" s="18" t="s">
        <v>145</v>
      </c>
      <c r="Q55" s="18"/>
      <c r="R55" s="18" t="s">
        <v>129</v>
      </c>
      <c r="S55" s="18" t="s">
        <v>224</v>
      </c>
      <c r="T55" s="18" t="s">
        <v>223</v>
      </c>
    </row>
    <row r="56" spans="1:20" s="12" customFormat="1" ht="25.5" hidden="1" x14ac:dyDescent="0.2">
      <c r="A56" s="48">
        <v>44341</v>
      </c>
      <c r="B56" s="18" t="s">
        <v>21</v>
      </c>
      <c r="C56" s="18"/>
      <c r="D56" s="18"/>
      <c r="E56" s="18" t="s">
        <v>60</v>
      </c>
      <c r="F56" s="18" t="s">
        <v>60</v>
      </c>
      <c r="G56" s="18" t="s">
        <v>60</v>
      </c>
      <c r="H56" s="18" t="s">
        <v>60</v>
      </c>
      <c r="I56" s="18" t="s">
        <v>60</v>
      </c>
      <c r="J56" s="18" t="s">
        <v>60</v>
      </c>
      <c r="K56" s="18" t="s">
        <v>60</v>
      </c>
      <c r="L56" s="18">
        <v>77</v>
      </c>
      <c r="M56" s="18" t="s">
        <v>60</v>
      </c>
      <c r="N56" s="18">
        <v>7.18</v>
      </c>
      <c r="O56" s="18">
        <v>87.5</v>
      </c>
      <c r="P56" s="18" t="s">
        <v>205</v>
      </c>
      <c r="Q56" s="18" t="s">
        <v>145</v>
      </c>
      <c r="R56" s="18" t="s">
        <v>224</v>
      </c>
      <c r="S56" s="18" t="s">
        <v>60</v>
      </c>
      <c r="T56" s="18" t="s">
        <v>225</v>
      </c>
    </row>
    <row r="57" spans="1:20" s="12" customFormat="1" ht="38.25" hidden="1" x14ac:dyDescent="0.2">
      <c r="A57" s="48">
        <v>44342</v>
      </c>
      <c r="B57" s="18" t="s">
        <v>22</v>
      </c>
      <c r="D57" s="18" t="s">
        <v>141</v>
      </c>
      <c r="E57" s="31">
        <v>11</v>
      </c>
      <c r="F57" s="39">
        <v>1.42</v>
      </c>
      <c r="G57" s="39">
        <v>8.34</v>
      </c>
      <c r="H57" s="39">
        <v>4.33</v>
      </c>
      <c r="I57" s="14">
        <v>38.01</v>
      </c>
      <c r="J57" s="39">
        <v>1.01</v>
      </c>
      <c r="K57" s="39">
        <f t="shared" ref="K57" si="4">SUM(J57+G57+F57)</f>
        <v>10.77</v>
      </c>
      <c r="L57" s="18">
        <v>75</v>
      </c>
      <c r="M57" s="18">
        <v>165</v>
      </c>
      <c r="N57" s="18">
        <v>7.18</v>
      </c>
      <c r="O57" s="72">
        <v>88</v>
      </c>
      <c r="P57" s="18" t="s">
        <v>226</v>
      </c>
      <c r="Q57" s="18" t="s">
        <v>60</v>
      </c>
      <c r="R57" s="18" t="s">
        <v>224</v>
      </c>
      <c r="S57" s="18" t="s">
        <v>116</v>
      </c>
      <c r="T57" s="18" t="s">
        <v>227</v>
      </c>
    </row>
    <row r="58" spans="1:20" s="12" customFormat="1" ht="51" hidden="1" x14ac:dyDescent="0.2">
      <c r="A58" s="48">
        <v>44343</v>
      </c>
      <c r="B58" s="18" t="s">
        <v>24</v>
      </c>
      <c r="C58" s="18" t="s">
        <v>228</v>
      </c>
      <c r="D58" s="18"/>
      <c r="E58" s="18" t="s">
        <v>60</v>
      </c>
      <c r="F58" s="18" t="s">
        <v>60</v>
      </c>
      <c r="G58" s="18" t="s">
        <v>60</v>
      </c>
      <c r="H58" s="18" t="s">
        <v>60</v>
      </c>
      <c r="I58" s="18" t="s">
        <v>60</v>
      </c>
      <c r="J58" s="18" t="s">
        <v>60</v>
      </c>
      <c r="K58" s="39" t="s">
        <v>60</v>
      </c>
      <c r="L58" s="18">
        <v>77</v>
      </c>
      <c r="M58" s="18" t="s">
        <v>60</v>
      </c>
      <c r="N58" s="18">
        <v>8.0399999999999991</v>
      </c>
      <c r="O58" s="18">
        <v>86.6</v>
      </c>
      <c r="P58" s="18" t="s">
        <v>205</v>
      </c>
      <c r="Q58" s="18" t="s">
        <v>145</v>
      </c>
      <c r="R58" s="18" t="s">
        <v>52</v>
      </c>
      <c r="S58" s="18" t="s">
        <v>229</v>
      </c>
      <c r="T58" s="18"/>
    </row>
    <row r="59" spans="1:20" s="12" customFormat="1" ht="102" hidden="1" x14ac:dyDescent="0.2">
      <c r="A59" s="48">
        <v>44344</v>
      </c>
      <c r="B59" s="18" t="s">
        <v>25</v>
      </c>
      <c r="C59" s="18"/>
      <c r="D59" s="18" t="s">
        <v>142</v>
      </c>
      <c r="E59" s="31">
        <v>20</v>
      </c>
      <c r="F59" s="24">
        <v>1.17</v>
      </c>
      <c r="G59" s="39">
        <v>8.09</v>
      </c>
      <c r="H59" s="39">
        <v>4.51</v>
      </c>
      <c r="I59" s="14">
        <v>39.119999999999997</v>
      </c>
      <c r="J59" s="39">
        <v>0</v>
      </c>
      <c r="K59" s="39">
        <f>SUM(J59+G59+F59)</f>
        <v>9.26</v>
      </c>
      <c r="L59" s="18">
        <v>76</v>
      </c>
      <c r="M59" s="18">
        <v>162</v>
      </c>
      <c r="N59" s="18">
        <v>8.5399999999999991</v>
      </c>
      <c r="O59" s="72">
        <v>87</v>
      </c>
      <c r="P59" s="18" t="s">
        <v>221</v>
      </c>
      <c r="Q59" s="18" t="s">
        <v>145</v>
      </c>
      <c r="R59" s="18" t="s">
        <v>230</v>
      </c>
      <c r="S59" s="18" t="s">
        <v>232</v>
      </c>
      <c r="T59" s="18" t="s">
        <v>231</v>
      </c>
    </row>
    <row r="60" spans="1:20" s="12" customFormat="1" ht="25.5" hidden="1" x14ac:dyDescent="0.2">
      <c r="A60" s="48">
        <v>44345</v>
      </c>
      <c r="B60" s="18" t="s">
        <v>26</v>
      </c>
      <c r="C60" s="23"/>
      <c r="D60" s="18"/>
      <c r="E60" s="18" t="s">
        <v>60</v>
      </c>
      <c r="F60" s="18" t="s">
        <v>60</v>
      </c>
      <c r="G60" s="18" t="s">
        <v>60</v>
      </c>
      <c r="H60" s="18" t="s">
        <v>60</v>
      </c>
      <c r="I60" s="18" t="s">
        <v>60</v>
      </c>
      <c r="J60" s="18" t="s">
        <v>60</v>
      </c>
      <c r="K60" s="39" t="s">
        <v>60</v>
      </c>
      <c r="L60" s="18">
        <v>81</v>
      </c>
      <c r="M60" s="18" t="s">
        <v>60</v>
      </c>
      <c r="N60" s="18">
        <v>9.1300000000000008</v>
      </c>
      <c r="O60" s="72">
        <v>88</v>
      </c>
      <c r="P60" s="18" t="s">
        <v>202</v>
      </c>
      <c r="Q60" s="18"/>
      <c r="S60" s="83" t="s">
        <v>119</v>
      </c>
      <c r="T60" s="18" t="s">
        <v>235</v>
      </c>
    </row>
    <row r="61" spans="1:20" s="12" customFormat="1" ht="12.75" hidden="1" x14ac:dyDescent="0.2">
      <c r="A61" s="48">
        <v>44346</v>
      </c>
      <c r="B61" s="18" t="s">
        <v>28</v>
      </c>
      <c r="C61" s="18"/>
      <c r="D61" s="18"/>
      <c r="E61" s="18" t="s">
        <v>60</v>
      </c>
      <c r="F61" s="18" t="s">
        <v>60</v>
      </c>
      <c r="G61" s="18" t="s">
        <v>60</v>
      </c>
      <c r="H61" s="18" t="s">
        <v>60</v>
      </c>
      <c r="I61" s="18" t="s">
        <v>60</v>
      </c>
      <c r="J61" s="18" t="s">
        <v>60</v>
      </c>
      <c r="K61" s="39" t="s">
        <v>60</v>
      </c>
      <c r="L61" s="18">
        <v>73</v>
      </c>
      <c r="M61" s="18" t="s">
        <v>60</v>
      </c>
      <c r="N61" s="21">
        <v>7.3</v>
      </c>
      <c r="O61" s="72">
        <v>88</v>
      </c>
      <c r="P61" s="18" t="s">
        <v>234</v>
      </c>
      <c r="Q61" s="18"/>
      <c r="R61" s="18" t="s">
        <v>78</v>
      </c>
      <c r="S61" s="18" t="s">
        <v>233</v>
      </c>
      <c r="T61" s="18"/>
    </row>
    <row r="62" spans="1:20" s="12" customFormat="1" ht="25.5" hidden="1" x14ac:dyDescent="0.2">
      <c r="A62" s="32" t="s">
        <v>29</v>
      </c>
      <c r="B62" s="33"/>
      <c r="C62" s="33"/>
      <c r="D62" s="33"/>
      <c r="E62" s="42">
        <f>SUM(E55:E60)</f>
        <v>43</v>
      </c>
      <c r="F62" s="42">
        <f t="shared" ref="F62:K62" si="5">SUM(F55:F60)</f>
        <v>3.94</v>
      </c>
      <c r="G62" s="42">
        <f t="shared" si="5"/>
        <v>27.830000000000002</v>
      </c>
      <c r="H62" s="42">
        <f t="shared" si="5"/>
        <v>13.229999999999999</v>
      </c>
      <c r="I62" s="42"/>
      <c r="J62" s="42">
        <f t="shared" si="5"/>
        <v>1.78</v>
      </c>
      <c r="K62" s="42">
        <f t="shared" si="5"/>
        <v>33.549999999999997</v>
      </c>
      <c r="L62" s="33"/>
      <c r="M62" s="37"/>
      <c r="N62" s="37"/>
      <c r="O62" s="37"/>
      <c r="P62" s="37"/>
      <c r="Q62" s="37"/>
      <c r="R62" s="37"/>
      <c r="S62" s="37"/>
      <c r="T62" s="37"/>
    </row>
    <row r="63" spans="1:20" s="12" customFormat="1" ht="38.25" hidden="1" x14ac:dyDescent="0.2">
      <c r="A63" s="17">
        <v>44347</v>
      </c>
      <c r="B63" s="18" t="s">
        <v>19</v>
      </c>
      <c r="D63" s="18" t="s">
        <v>36</v>
      </c>
      <c r="E63" s="14">
        <v>12</v>
      </c>
      <c r="F63" s="24">
        <v>0.92</v>
      </c>
      <c r="G63" s="39">
        <v>14.01</v>
      </c>
      <c r="H63" s="39">
        <v>4.46</v>
      </c>
      <c r="I63" s="14" t="s">
        <v>236</v>
      </c>
      <c r="J63" s="39" t="s">
        <v>60</v>
      </c>
      <c r="K63" s="39">
        <f>F63+G63</f>
        <v>14.93</v>
      </c>
      <c r="L63" s="18">
        <v>72</v>
      </c>
      <c r="M63" s="18">
        <v>149</v>
      </c>
      <c r="N63" s="18">
        <v>7.53</v>
      </c>
      <c r="O63" s="18" t="s">
        <v>60</v>
      </c>
      <c r="P63" s="18" t="s">
        <v>226</v>
      </c>
      <c r="Q63" s="18"/>
      <c r="R63" s="18" t="s">
        <v>80</v>
      </c>
      <c r="S63" s="18" t="s">
        <v>237</v>
      </c>
      <c r="T63" s="18" t="s">
        <v>238</v>
      </c>
    </row>
    <row r="64" spans="1:20" s="12" customFormat="1" ht="25.5" hidden="1" x14ac:dyDescent="0.2">
      <c r="A64" s="17">
        <v>44348</v>
      </c>
      <c r="B64" s="18" t="s">
        <v>21</v>
      </c>
      <c r="C64" s="18"/>
      <c r="D64" s="18"/>
      <c r="E64" s="18" t="s">
        <v>60</v>
      </c>
      <c r="F64" s="18" t="s">
        <v>60</v>
      </c>
      <c r="G64" s="18" t="s">
        <v>60</v>
      </c>
      <c r="H64" s="18" t="s">
        <v>60</v>
      </c>
      <c r="I64" s="18" t="s">
        <v>60</v>
      </c>
      <c r="J64" s="18" t="s">
        <v>60</v>
      </c>
      <c r="K64" s="39" t="s">
        <v>60</v>
      </c>
      <c r="L64" s="18">
        <v>75</v>
      </c>
      <c r="M64" s="18" t="s">
        <v>60</v>
      </c>
      <c r="N64" s="18">
        <v>8.0500000000000007</v>
      </c>
      <c r="O64" s="18" t="s">
        <v>60</v>
      </c>
      <c r="P64" s="18" t="s">
        <v>239</v>
      </c>
      <c r="Q64" s="18"/>
      <c r="R64" s="18" t="s">
        <v>240</v>
      </c>
      <c r="S64" s="18"/>
      <c r="T64" s="18"/>
    </row>
    <row r="65" spans="1:20" s="12" customFormat="1" ht="63.75" hidden="1" x14ac:dyDescent="0.2">
      <c r="A65" s="17">
        <v>44349</v>
      </c>
      <c r="B65" s="18" t="s">
        <v>22</v>
      </c>
      <c r="D65" s="18" t="s">
        <v>143</v>
      </c>
      <c r="E65" s="31">
        <v>12</v>
      </c>
      <c r="F65" s="24">
        <v>1.62</v>
      </c>
      <c r="G65" s="39">
        <v>6.42</v>
      </c>
      <c r="H65" s="39">
        <v>5.55</v>
      </c>
      <c r="I65" s="14">
        <v>38.01</v>
      </c>
      <c r="J65" s="39">
        <v>0.61</v>
      </c>
      <c r="K65" s="39">
        <f>F65+G65</f>
        <v>8.0399999999999991</v>
      </c>
      <c r="L65" s="18">
        <v>75</v>
      </c>
      <c r="M65" s="18">
        <v>159</v>
      </c>
      <c r="N65" s="18">
        <v>8.0500000000000007</v>
      </c>
      <c r="O65" s="18" t="s">
        <v>60</v>
      </c>
      <c r="P65" s="18" t="s">
        <v>241</v>
      </c>
      <c r="Q65" s="18"/>
      <c r="R65" s="18" t="s">
        <v>242</v>
      </c>
      <c r="S65" s="18" t="s">
        <v>243</v>
      </c>
      <c r="T65" s="18" t="s">
        <v>245</v>
      </c>
    </row>
    <row r="66" spans="1:20" s="12" customFormat="1" ht="25.5" hidden="1" x14ac:dyDescent="0.2">
      <c r="A66" s="17">
        <v>44350</v>
      </c>
      <c r="B66" s="18" t="s">
        <v>24</v>
      </c>
      <c r="C66" s="18"/>
      <c r="D66" s="18"/>
      <c r="E66" s="18" t="s">
        <v>60</v>
      </c>
      <c r="F66" s="18" t="s">
        <v>60</v>
      </c>
      <c r="G66" s="18" t="s">
        <v>60</v>
      </c>
      <c r="H66" s="18" t="s">
        <v>60</v>
      </c>
      <c r="I66" s="18" t="s">
        <v>60</v>
      </c>
      <c r="J66" s="18" t="s">
        <v>60</v>
      </c>
      <c r="K66" s="39" t="s">
        <v>60</v>
      </c>
      <c r="L66" s="18">
        <v>76</v>
      </c>
      <c r="M66" s="18" t="s">
        <v>60</v>
      </c>
      <c r="N66" s="18">
        <v>5.55</v>
      </c>
      <c r="O66" s="18" t="s">
        <v>60</v>
      </c>
      <c r="P66" s="18" t="s">
        <v>244</v>
      </c>
      <c r="Q66" s="18"/>
      <c r="R66" s="18" t="s">
        <v>80</v>
      </c>
      <c r="S66" s="18" t="s">
        <v>246</v>
      </c>
      <c r="T66" s="18"/>
    </row>
    <row r="67" spans="1:20" s="12" customFormat="1" ht="12.75" hidden="1" x14ac:dyDescent="0.2">
      <c r="A67" s="17">
        <v>44351</v>
      </c>
      <c r="B67" s="18" t="s">
        <v>25</v>
      </c>
      <c r="C67" s="18"/>
      <c r="D67" s="18"/>
      <c r="E67" s="18" t="s">
        <v>60</v>
      </c>
      <c r="F67" s="18" t="s">
        <v>60</v>
      </c>
      <c r="G67" s="18" t="s">
        <v>60</v>
      </c>
      <c r="H67" s="18" t="s">
        <v>60</v>
      </c>
      <c r="I67" s="18" t="s">
        <v>60</v>
      </c>
      <c r="J67" s="18" t="s">
        <v>60</v>
      </c>
      <c r="K67" s="39" t="s">
        <v>60</v>
      </c>
      <c r="L67" s="18">
        <v>76</v>
      </c>
      <c r="M67" s="18" t="s">
        <v>60</v>
      </c>
      <c r="N67" s="18">
        <v>9.1999999999999993</v>
      </c>
      <c r="O67" s="18" t="s">
        <v>60</v>
      </c>
      <c r="P67" s="18" t="s">
        <v>241</v>
      </c>
      <c r="Q67" s="18"/>
      <c r="R67" s="18" t="s">
        <v>52</v>
      </c>
      <c r="S67" s="18" t="s">
        <v>60</v>
      </c>
      <c r="T67" s="18"/>
    </row>
    <row r="68" spans="1:20" s="12" customFormat="1" ht="25.5" hidden="1" x14ac:dyDescent="0.2">
      <c r="A68" s="17">
        <v>44352</v>
      </c>
      <c r="B68" s="18" t="s">
        <v>26</v>
      </c>
      <c r="C68" s="18" t="s">
        <v>144</v>
      </c>
      <c r="D68" s="18"/>
      <c r="E68" s="31">
        <v>21</v>
      </c>
      <c r="F68" s="24">
        <v>1.1100000000000001</v>
      </c>
      <c r="G68" s="39">
        <v>21.99</v>
      </c>
      <c r="H68" s="39">
        <v>4.55</v>
      </c>
      <c r="I68" s="14" t="s">
        <v>247</v>
      </c>
      <c r="J68" s="39" t="s">
        <v>60</v>
      </c>
      <c r="K68" s="39">
        <f>G68+F68</f>
        <v>23.099999999999998</v>
      </c>
      <c r="L68" s="18">
        <v>65</v>
      </c>
      <c r="M68" s="18">
        <v>169</v>
      </c>
      <c r="N68" s="18">
        <v>10.210000000000001</v>
      </c>
      <c r="O68" s="18"/>
      <c r="P68" s="18" t="s">
        <v>60</v>
      </c>
      <c r="Q68" s="18" t="s">
        <v>145</v>
      </c>
      <c r="R68" s="18" t="s">
        <v>52</v>
      </c>
      <c r="S68" s="18" t="s">
        <v>184</v>
      </c>
      <c r="T68" s="18" t="s">
        <v>249</v>
      </c>
    </row>
    <row r="69" spans="1:20" s="12" customFormat="1" ht="25.5" hidden="1" x14ac:dyDescent="0.2">
      <c r="A69" s="17">
        <v>44353</v>
      </c>
      <c r="B69" s="18" t="s">
        <v>28</v>
      </c>
      <c r="C69" s="18"/>
      <c r="D69" s="18"/>
      <c r="E69" s="18" t="s">
        <v>60</v>
      </c>
      <c r="F69" s="18" t="s">
        <v>60</v>
      </c>
      <c r="G69" s="18" t="s">
        <v>60</v>
      </c>
      <c r="H69" s="18" t="s">
        <v>60</v>
      </c>
      <c r="I69" s="18" t="s">
        <v>60</v>
      </c>
      <c r="J69" s="18" t="s">
        <v>60</v>
      </c>
      <c r="K69" s="39" t="s">
        <v>60</v>
      </c>
      <c r="L69" s="18">
        <v>73</v>
      </c>
      <c r="M69" s="18" t="s">
        <v>60</v>
      </c>
      <c r="N69" s="23">
        <v>9.5</v>
      </c>
      <c r="O69" s="18" t="s">
        <v>60</v>
      </c>
      <c r="P69" s="18" t="s">
        <v>60</v>
      </c>
      <c r="Q69" s="18" t="s">
        <v>60</v>
      </c>
      <c r="R69" s="18" t="s">
        <v>60</v>
      </c>
      <c r="S69" s="18" t="s">
        <v>248</v>
      </c>
      <c r="T69" s="18" t="s">
        <v>249</v>
      </c>
    </row>
    <row r="70" spans="1:20" s="12" customFormat="1" ht="25.5" hidden="1" x14ac:dyDescent="0.2">
      <c r="A70" s="32" t="s">
        <v>29</v>
      </c>
      <c r="B70" s="33"/>
      <c r="C70" s="33"/>
      <c r="D70" s="33"/>
      <c r="E70" s="42">
        <f>SUM(E63:E68)</f>
        <v>45</v>
      </c>
      <c r="F70" s="42">
        <f>SUM(F63:F68)</f>
        <v>3.6500000000000004</v>
      </c>
      <c r="G70" s="42">
        <f>SUM(G63:G68)</f>
        <v>42.42</v>
      </c>
      <c r="H70" s="42">
        <f>SUM(H63:H68)</f>
        <v>14.559999999999999</v>
      </c>
      <c r="I70" s="42"/>
      <c r="J70" s="42">
        <f>SUM(J63:J68)</f>
        <v>0.61</v>
      </c>
      <c r="K70" s="42">
        <f>SUM(K63:K68)</f>
        <v>46.069999999999993</v>
      </c>
      <c r="L70" s="33"/>
      <c r="M70" s="37"/>
      <c r="N70" s="37"/>
      <c r="O70" s="37"/>
      <c r="P70" s="37"/>
      <c r="Q70" s="37"/>
      <c r="R70" s="37"/>
      <c r="S70" s="37"/>
      <c r="T70" s="37"/>
    </row>
    <row r="71" spans="1:20" ht="76.5" hidden="1" x14ac:dyDescent="0.25">
      <c r="A71" s="61">
        <v>44354</v>
      </c>
      <c r="B71" s="58" t="s">
        <v>19</v>
      </c>
      <c r="C71" s="58" t="s">
        <v>206</v>
      </c>
      <c r="D71" s="23"/>
      <c r="E71" s="86">
        <v>11</v>
      </c>
      <c r="F71" s="68">
        <v>1.32</v>
      </c>
      <c r="G71" s="65">
        <v>6.91</v>
      </c>
      <c r="H71" s="65">
        <v>4.21</v>
      </c>
      <c r="I71" s="44">
        <v>38</v>
      </c>
      <c r="J71" s="59">
        <v>1.04</v>
      </c>
      <c r="K71" s="59">
        <f>SUM(J71+G71+F71)</f>
        <v>9.27</v>
      </c>
      <c r="L71" s="23">
        <v>59</v>
      </c>
      <c r="M71" s="23">
        <v>172</v>
      </c>
      <c r="N71" s="85">
        <v>8.48</v>
      </c>
      <c r="O71" s="23">
        <v>88.9</v>
      </c>
      <c r="P71" s="23" t="s">
        <v>76</v>
      </c>
      <c r="Q71" s="23"/>
      <c r="R71" s="23" t="s">
        <v>52</v>
      </c>
      <c r="S71" s="23" t="s">
        <v>60</v>
      </c>
      <c r="T71" s="23" t="s">
        <v>250</v>
      </c>
    </row>
    <row r="72" spans="1:20" hidden="1" x14ac:dyDescent="0.25">
      <c r="A72" s="61">
        <v>44355</v>
      </c>
      <c r="B72" s="58" t="s">
        <v>21</v>
      </c>
      <c r="C72" s="58"/>
      <c r="D72" s="18"/>
      <c r="E72" s="18" t="s">
        <v>60</v>
      </c>
      <c r="F72" s="18" t="s">
        <v>60</v>
      </c>
      <c r="G72" s="18" t="s">
        <v>60</v>
      </c>
      <c r="H72" s="18" t="s">
        <v>60</v>
      </c>
      <c r="I72" s="18" t="s">
        <v>60</v>
      </c>
      <c r="J72" s="18" t="s">
        <v>60</v>
      </c>
      <c r="K72" s="39" t="s">
        <v>60</v>
      </c>
      <c r="L72" s="23">
        <v>73</v>
      </c>
      <c r="M72" s="23" t="s">
        <v>60</v>
      </c>
      <c r="N72" s="23">
        <v>9.51</v>
      </c>
      <c r="O72" s="23" t="s">
        <v>60</v>
      </c>
      <c r="P72" s="23" t="s">
        <v>234</v>
      </c>
      <c r="Q72" s="23" t="s">
        <v>145</v>
      </c>
      <c r="R72" s="23" t="s">
        <v>52</v>
      </c>
      <c r="S72" s="23"/>
      <c r="T72" s="23"/>
    </row>
    <row r="73" spans="1:20" hidden="1" x14ac:dyDescent="0.25">
      <c r="A73" s="61">
        <v>44356</v>
      </c>
      <c r="B73" s="58" t="s">
        <v>22</v>
      </c>
      <c r="D73" s="58"/>
      <c r="E73" s="18" t="s">
        <v>60</v>
      </c>
      <c r="F73" s="18" t="s">
        <v>60</v>
      </c>
      <c r="G73" s="18" t="s">
        <v>60</v>
      </c>
      <c r="H73" s="18" t="s">
        <v>60</v>
      </c>
      <c r="I73" s="18" t="s">
        <v>60</v>
      </c>
      <c r="J73" s="18" t="s">
        <v>60</v>
      </c>
      <c r="K73" s="39" t="s">
        <v>60</v>
      </c>
      <c r="L73" s="23">
        <v>62</v>
      </c>
      <c r="M73" s="23" t="s">
        <v>60</v>
      </c>
      <c r="N73" s="84">
        <v>8.14</v>
      </c>
      <c r="O73" s="23" t="s">
        <v>60</v>
      </c>
      <c r="P73" s="23" t="s">
        <v>76</v>
      </c>
      <c r="Q73" s="23"/>
      <c r="R73" s="23" t="s">
        <v>78</v>
      </c>
      <c r="S73" s="23" t="s">
        <v>119</v>
      </c>
      <c r="T73" s="23"/>
    </row>
    <row r="74" spans="1:20" ht="90.75" hidden="1" customHeight="1" x14ac:dyDescent="0.25">
      <c r="A74" s="61">
        <v>44357</v>
      </c>
      <c r="B74" s="58" t="s">
        <v>24</v>
      </c>
      <c r="C74" s="58" t="s">
        <v>207</v>
      </c>
      <c r="D74" s="18"/>
      <c r="E74" s="87">
        <v>11</v>
      </c>
      <c r="F74" s="68">
        <v>1.77</v>
      </c>
      <c r="G74" s="65">
        <v>8.44</v>
      </c>
      <c r="H74" s="68">
        <v>4.3</v>
      </c>
      <c r="I74" s="44">
        <v>38</v>
      </c>
      <c r="J74" s="59">
        <v>0.83</v>
      </c>
      <c r="K74" s="59">
        <f>J74+G74+F74</f>
        <v>11.04</v>
      </c>
      <c r="L74" s="23">
        <v>68</v>
      </c>
      <c r="M74" s="23">
        <v>170</v>
      </c>
      <c r="N74" s="23">
        <v>8.14</v>
      </c>
      <c r="O74" s="23" t="s">
        <v>60</v>
      </c>
      <c r="P74" s="23" t="s">
        <v>76</v>
      </c>
      <c r="Q74" s="23" t="s">
        <v>145</v>
      </c>
      <c r="R74" s="23" t="s">
        <v>251</v>
      </c>
      <c r="S74" s="23" t="s">
        <v>60</v>
      </c>
      <c r="T74" s="23" t="s">
        <v>253</v>
      </c>
    </row>
    <row r="75" spans="1:20" hidden="1" x14ac:dyDescent="0.25">
      <c r="A75" s="61">
        <v>44358</v>
      </c>
      <c r="B75" s="58" t="s">
        <v>25</v>
      </c>
      <c r="C75" s="58"/>
      <c r="D75" s="58"/>
      <c r="E75" s="18" t="s">
        <v>60</v>
      </c>
      <c r="F75" s="18" t="s">
        <v>60</v>
      </c>
      <c r="G75" s="18" t="s">
        <v>60</v>
      </c>
      <c r="H75" s="18" t="s">
        <v>60</v>
      </c>
      <c r="I75" s="18" t="s">
        <v>60</v>
      </c>
      <c r="J75" s="18" t="s">
        <v>60</v>
      </c>
      <c r="K75" s="39" t="s">
        <v>60</v>
      </c>
      <c r="L75" s="23">
        <v>76</v>
      </c>
      <c r="M75" s="23" t="s">
        <v>60</v>
      </c>
      <c r="N75" s="23">
        <v>7.48</v>
      </c>
      <c r="O75" s="23">
        <v>86.2</v>
      </c>
      <c r="P75" s="23" t="s">
        <v>81</v>
      </c>
      <c r="Q75" s="23" t="s">
        <v>145</v>
      </c>
      <c r="R75" s="23" t="s">
        <v>60</v>
      </c>
      <c r="S75" s="23" t="s">
        <v>184</v>
      </c>
      <c r="T75" s="23" t="s">
        <v>252</v>
      </c>
    </row>
    <row r="76" spans="1:20" ht="13.5" hidden="1" customHeight="1" x14ac:dyDescent="0.25">
      <c r="A76" s="61">
        <v>44359</v>
      </c>
      <c r="B76" s="58" t="s">
        <v>26</v>
      </c>
      <c r="C76" s="58" t="s">
        <v>208</v>
      </c>
      <c r="D76" s="58"/>
      <c r="E76" s="63">
        <v>22</v>
      </c>
      <c r="F76" s="70">
        <v>0.71</v>
      </c>
      <c r="G76" s="65">
        <v>22.01</v>
      </c>
      <c r="H76" s="65">
        <v>4.46</v>
      </c>
      <c r="I76" s="44" t="s">
        <v>254</v>
      </c>
      <c r="J76" s="59" t="s">
        <v>60</v>
      </c>
      <c r="K76" s="59">
        <v>22.72</v>
      </c>
      <c r="L76" s="23"/>
      <c r="M76" s="23">
        <v>170</v>
      </c>
      <c r="N76" s="23">
        <v>8.4600000000000009</v>
      </c>
      <c r="O76" s="23" t="s">
        <v>60</v>
      </c>
      <c r="P76" s="23"/>
      <c r="Q76" s="23"/>
      <c r="R76" s="23"/>
      <c r="S76" s="23"/>
      <c r="T76" s="23" t="s">
        <v>255</v>
      </c>
    </row>
    <row r="77" spans="1:20" hidden="1" x14ac:dyDescent="0.25">
      <c r="A77" s="61">
        <v>44360</v>
      </c>
      <c r="B77" s="58" t="s">
        <v>28</v>
      </c>
      <c r="C77" s="58"/>
      <c r="D77" s="58"/>
      <c r="E77" s="18" t="s">
        <v>60</v>
      </c>
      <c r="F77" s="18" t="s">
        <v>60</v>
      </c>
      <c r="G77" s="18" t="s">
        <v>60</v>
      </c>
      <c r="H77" s="18" t="s">
        <v>60</v>
      </c>
      <c r="I77" s="18" t="s">
        <v>60</v>
      </c>
      <c r="J77" s="18" t="s">
        <v>60</v>
      </c>
      <c r="K77" s="39" t="s">
        <v>60</v>
      </c>
      <c r="L77" s="23">
        <v>71</v>
      </c>
      <c r="M77" s="23"/>
      <c r="N77" s="23">
        <v>9.43</v>
      </c>
      <c r="O77" s="23"/>
      <c r="P77" s="23"/>
      <c r="Q77" s="23"/>
      <c r="R77" s="23"/>
      <c r="S77" s="23"/>
      <c r="T77" s="23"/>
    </row>
    <row r="78" spans="1:20" s="12" customFormat="1" ht="25.5" hidden="1" x14ac:dyDescent="0.2">
      <c r="A78" s="32" t="s">
        <v>29</v>
      </c>
      <c r="B78" s="33"/>
      <c r="C78" s="33"/>
      <c r="D78" s="46"/>
      <c r="E78" s="42">
        <v>44</v>
      </c>
      <c r="F78" s="42">
        <f>SUM(F71:F77)</f>
        <v>3.8</v>
      </c>
      <c r="G78" s="42">
        <f>SUM(G71:G77)</f>
        <v>37.36</v>
      </c>
      <c r="H78" s="42"/>
      <c r="I78" s="42"/>
      <c r="J78" s="42">
        <f>SUM(J71:J77)</f>
        <v>1.87</v>
      </c>
      <c r="K78" s="42">
        <f>SUM(K71:K77)</f>
        <v>43.03</v>
      </c>
      <c r="L78" s="33"/>
      <c r="M78" s="37"/>
      <c r="N78" s="37"/>
      <c r="O78" s="37"/>
      <c r="P78" s="37"/>
      <c r="Q78" s="37"/>
      <c r="R78" s="37"/>
      <c r="S78" s="37"/>
      <c r="T78" s="37"/>
    </row>
    <row r="79" spans="1:20" ht="76.5" hidden="1" x14ac:dyDescent="0.25">
      <c r="A79" s="61">
        <v>44361</v>
      </c>
      <c r="B79" s="58" t="s">
        <v>19</v>
      </c>
      <c r="C79" s="58" t="s">
        <v>209</v>
      </c>
      <c r="D79" s="65"/>
      <c r="E79" s="62">
        <v>12</v>
      </c>
      <c r="F79" s="64">
        <v>1.03</v>
      </c>
      <c r="G79" s="65">
        <v>14.01</v>
      </c>
      <c r="H79" s="65">
        <v>4.46</v>
      </c>
      <c r="I79" s="44" t="s">
        <v>256</v>
      </c>
      <c r="J79" s="59" t="s">
        <v>60</v>
      </c>
      <c r="K79" s="59">
        <v>15.04</v>
      </c>
      <c r="L79" s="23">
        <v>71</v>
      </c>
      <c r="M79" s="23">
        <v>171</v>
      </c>
      <c r="N79" s="23">
        <v>7.41</v>
      </c>
      <c r="O79" s="23"/>
      <c r="P79" s="23"/>
      <c r="Q79" s="23"/>
      <c r="R79" s="23"/>
      <c r="S79" s="23"/>
      <c r="T79" s="23" t="s">
        <v>257</v>
      </c>
    </row>
    <row r="80" spans="1:20" hidden="1" x14ac:dyDescent="0.25">
      <c r="A80" s="61">
        <v>44362</v>
      </c>
      <c r="B80" s="58" t="s">
        <v>21</v>
      </c>
      <c r="C80" s="58" t="s">
        <v>258</v>
      </c>
      <c r="D80" s="18"/>
      <c r="E80" s="18" t="s">
        <v>60</v>
      </c>
      <c r="F80" s="18" t="s">
        <v>60</v>
      </c>
      <c r="G80" s="18" t="s">
        <v>60</v>
      </c>
      <c r="H80" s="18" t="s">
        <v>60</v>
      </c>
      <c r="I80" s="18" t="s">
        <v>60</v>
      </c>
      <c r="J80" s="18" t="s">
        <v>60</v>
      </c>
      <c r="K80" s="39" t="s">
        <v>60</v>
      </c>
      <c r="L80" s="23">
        <v>71</v>
      </c>
      <c r="M80" s="23"/>
      <c r="N80" s="23">
        <v>7.11</v>
      </c>
      <c r="O80" s="23"/>
      <c r="P80" s="23"/>
      <c r="Q80" s="23"/>
      <c r="R80" s="23"/>
      <c r="S80" s="23"/>
      <c r="T80" s="23"/>
    </row>
    <row r="81" spans="1:20" ht="38.25" hidden="1" x14ac:dyDescent="0.25">
      <c r="A81" s="61">
        <v>44363</v>
      </c>
      <c r="B81" s="58" t="s">
        <v>22</v>
      </c>
      <c r="C81" s="58" t="s">
        <v>138</v>
      </c>
      <c r="D81" s="58"/>
      <c r="E81" s="63">
        <v>10</v>
      </c>
      <c r="F81" s="70">
        <v>1.25</v>
      </c>
      <c r="G81" s="65">
        <v>4.6900000000000004</v>
      </c>
      <c r="H81" s="65">
        <v>6.2</v>
      </c>
      <c r="I81" s="44">
        <v>29.45</v>
      </c>
      <c r="J81" s="59" t="s">
        <v>60</v>
      </c>
      <c r="K81" s="78">
        <f>SUM(F81:G81)</f>
        <v>5.94</v>
      </c>
      <c r="L81" s="23">
        <v>72</v>
      </c>
      <c r="M81" s="23">
        <v>163</v>
      </c>
      <c r="N81" s="23">
        <v>8.1300000000000008</v>
      </c>
      <c r="O81" s="23"/>
      <c r="P81" s="23"/>
      <c r="Q81" s="23"/>
      <c r="R81" s="23"/>
      <c r="S81" s="23"/>
      <c r="T81" s="23" t="s">
        <v>260</v>
      </c>
    </row>
    <row r="82" spans="1:20" hidden="1" x14ac:dyDescent="0.25">
      <c r="A82" s="61">
        <v>44364</v>
      </c>
      <c r="B82" s="58" t="s">
        <v>24</v>
      </c>
      <c r="C82" s="58"/>
      <c r="D82" s="18"/>
      <c r="E82" s="18" t="s">
        <v>60</v>
      </c>
      <c r="F82" s="18" t="s">
        <v>60</v>
      </c>
      <c r="G82" s="18" t="s">
        <v>60</v>
      </c>
      <c r="H82" s="18" t="s">
        <v>60</v>
      </c>
      <c r="I82" s="18" t="s">
        <v>60</v>
      </c>
      <c r="J82" s="18" t="s">
        <v>60</v>
      </c>
      <c r="K82" s="39" t="s">
        <v>60</v>
      </c>
      <c r="L82" s="23">
        <v>74</v>
      </c>
      <c r="M82" s="23"/>
      <c r="N82" s="79">
        <v>10.26</v>
      </c>
      <c r="O82" s="23"/>
      <c r="P82" s="23"/>
      <c r="Q82" s="23"/>
      <c r="R82" s="23"/>
      <c r="S82" s="23"/>
      <c r="T82" s="23"/>
    </row>
    <row r="83" spans="1:20" ht="38.25" hidden="1" x14ac:dyDescent="0.25">
      <c r="A83" s="61">
        <v>44365</v>
      </c>
      <c r="B83" s="58" t="s">
        <v>25</v>
      </c>
      <c r="C83" s="58" t="s">
        <v>259</v>
      </c>
      <c r="D83" s="58"/>
      <c r="E83" s="63">
        <v>17</v>
      </c>
      <c r="F83" s="75">
        <v>0.67</v>
      </c>
      <c r="G83" s="76">
        <v>5.21</v>
      </c>
      <c r="H83" s="76">
        <v>4.57</v>
      </c>
      <c r="I83" s="77">
        <v>25.49</v>
      </c>
      <c r="J83" s="78" t="s">
        <v>60</v>
      </c>
      <c r="K83" s="78">
        <f>SUM(F83:G83)</f>
        <v>5.88</v>
      </c>
      <c r="L83" s="79">
        <v>64</v>
      </c>
      <c r="M83" s="79">
        <v>167</v>
      </c>
      <c r="O83" s="23"/>
      <c r="P83" s="23"/>
      <c r="Q83" s="23"/>
      <c r="R83" s="23"/>
      <c r="S83" s="23"/>
      <c r="T83" s="23" t="s">
        <v>261</v>
      </c>
    </row>
    <row r="84" spans="1:20" hidden="1" x14ac:dyDescent="0.25">
      <c r="A84" s="61">
        <v>44366</v>
      </c>
      <c r="B84" s="58" t="s">
        <v>26</v>
      </c>
      <c r="D84" s="58"/>
      <c r="E84" s="18" t="s">
        <v>60</v>
      </c>
      <c r="F84" s="18" t="s">
        <v>60</v>
      </c>
      <c r="G84" s="18" t="s">
        <v>60</v>
      </c>
      <c r="H84" s="18" t="s">
        <v>60</v>
      </c>
      <c r="I84" s="18" t="s">
        <v>60</v>
      </c>
      <c r="J84" s="18" t="s">
        <v>60</v>
      </c>
      <c r="K84" s="39" t="s">
        <v>60</v>
      </c>
      <c r="L84" s="23"/>
      <c r="M84" s="23"/>
      <c r="N84" s="73"/>
      <c r="O84" s="74"/>
      <c r="P84" s="23"/>
      <c r="Q84" s="23"/>
      <c r="R84" s="23"/>
      <c r="S84" s="23"/>
      <c r="T84" s="23"/>
    </row>
    <row r="85" spans="1:20" hidden="1" x14ac:dyDescent="0.25">
      <c r="A85" s="61">
        <v>44367</v>
      </c>
      <c r="B85" s="58" t="s">
        <v>28</v>
      </c>
      <c r="C85" s="58"/>
      <c r="D85" s="66"/>
      <c r="E85" s="18" t="s">
        <v>60</v>
      </c>
      <c r="F85" s="18" t="s">
        <v>60</v>
      </c>
      <c r="G85" s="18" t="s">
        <v>60</v>
      </c>
      <c r="H85" s="18" t="s">
        <v>60</v>
      </c>
      <c r="I85" s="18" t="s">
        <v>60</v>
      </c>
      <c r="J85" s="18" t="s">
        <v>60</v>
      </c>
      <c r="K85" s="39" t="s">
        <v>60</v>
      </c>
      <c r="L85" s="73"/>
      <c r="M85" s="73"/>
      <c r="N85" s="73"/>
      <c r="O85" s="74"/>
      <c r="P85" s="23"/>
      <c r="Q85" s="23"/>
      <c r="R85" s="23"/>
      <c r="S85" s="23"/>
      <c r="T85" s="23"/>
    </row>
    <row r="86" spans="1:20" s="12" customFormat="1" ht="25.5" hidden="1" x14ac:dyDescent="0.2">
      <c r="A86" s="32" t="s">
        <v>29</v>
      </c>
      <c r="B86" s="33"/>
      <c r="C86" s="33"/>
      <c r="D86" s="46"/>
      <c r="E86" s="42">
        <v>39</v>
      </c>
      <c r="F86" s="80">
        <f t="shared" ref="F86:J86" si="6">SUM(F79:F85)</f>
        <v>2.95</v>
      </c>
      <c r="G86" s="80">
        <f t="shared" si="6"/>
        <v>23.91</v>
      </c>
      <c r="H86" s="80"/>
      <c r="I86" s="80"/>
      <c r="J86" s="80">
        <f t="shared" si="6"/>
        <v>0</v>
      </c>
      <c r="K86" s="80">
        <f>SUM(K79:K85)</f>
        <v>26.86</v>
      </c>
      <c r="L86" s="81"/>
      <c r="M86" s="82"/>
      <c r="N86" s="82"/>
      <c r="O86" s="37"/>
      <c r="P86" s="37"/>
      <c r="Q86" s="37"/>
      <c r="R86" s="37"/>
      <c r="S86" s="37"/>
      <c r="T86" s="37"/>
    </row>
    <row r="87" spans="1:20" hidden="1" x14ac:dyDescent="0.25">
      <c r="A87" s="61">
        <v>44368</v>
      </c>
      <c r="B87" s="58" t="s">
        <v>19</v>
      </c>
      <c r="C87" s="58"/>
      <c r="D87" s="58"/>
      <c r="E87" s="62">
        <v>15</v>
      </c>
      <c r="F87" s="70"/>
      <c r="G87" s="65"/>
      <c r="H87" s="59"/>
      <c r="I87" s="44"/>
      <c r="J87" s="59"/>
      <c r="K87" s="59"/>
      <c r="L87" s="23"/>
      <c r="M87" s="23"/>
      <c r="N87" s="23"/>
      <c r="O87" s="23"/>
      <c r="P87" s="23"/>
      <c r="Q87" s="23"/>
      <c r="R87" s="23"/>
      <c r="S87" s="23"/>
      <c r="T87" s="23"/>
    </row>
    <row r="88" spans="1:20" hidden="1" x14ac:dyDescent="0.25">
      <c r="A88" s="61">
        <v>44369</v>
      </c>
      <c r="B88" s="58" t="s">
        <v>21</v>
      </c>
      <c r="C88" s="58"/>
      <c r="D88" s="18"/>
      <c r="E88" s="63"/>
      <c r="F88" s="70"/>
      <c r="G88" s="65"/>
      <c r="H88" s="59"/>
      <c r="I88" s="44"/>
      <c r="J88" s="59"/>
      <c r="K88" s="59"/>
      <c r="L88" s="23"/>
      <c r="M88" s="23"/>
      <c r="N88" s="23"/>
      <c r="O88" s="23"/>
      <c r="P88" s="23"/>
      <c r="Q88" s="23"/>
      <c r="R88" s="23"/>
      <c r="S88" s="23"/>
      <c r="T88" s="23"/>
    </row>
    <row r="89" spans="1:20" hidden="1" x14ac:dyDescent="0.25">
      <c r="A89" s="61">
        <v>44370</v>
      </c>
      <c r="B89" s="58" t="s">
        <v>22</v>
      </c>
      <c r="C89" s="58"/>
      <c r="D89" s="58"/>
      <c r="E89" s="63">
        <v>13</v>
      </c>
      <c r="F89" s="64"/>
      <c r="G89" s="65"/>
      <c r="H89" s="59"/>
      <c r="I89" s="44"/>
      <c r="J89" s="59"/>
      <c r="K89" s="59"/>
      <c r="L89" s="23"/>
      <c r="M89" s="23"/>
      <c r="N89" s="23"/>
      <c r="O89" s="23"/>
      <c r="P89" s="23"/>
      <c r="Q89" s="23"/>
      <c r="R89" s="23"/>
      <c r="S89" s="23"/>
      <c r="T89" s="23"/>
    </row>
    <row r="90" spans="1:20" hidden="1" x14ac:dyDescent="0.25">
      <c r="A90" s="61">
        <v>44371</v>
      </c>
      <c r="B90" s="58" t="s">
        <v>24</v>
      </c>
      <c r="C90" s="58"/>
      <c r="D90" s="18"/>
      <c r="E90" s="63"/>
      <c r="F90" s="65"/>
      <c r="G90" s="65"/>
      <c r="H90" s="59"/>
      <c r="I90" s="44"/>
      <c r="J90" s="59"/>
      <c r="K90" s="59"/>
      <c r="L90" s="23"/>
      <c r="M90" s="23"/>
      <c r="N90" s="23"/>
      <c r="O90" s="23"/>
      <c r="P90" s="23"/>
      <c r="Q90" s="23"/>
      <c r="R90" s="23"/>
      <c r="S90" s="23"/>
      <c r="T90" s="23"/>
    </row>
    <row r="91" spans="1:20" hidden="1" x14ac:dyDescent="0.25">
      <c r="A91" s="61">
        <v>44372</v>
      </c>
      <c r="B91" s="58" t="s">
        <v>25</v>
      </c>
      <c r="C91" s="58"/>
      <c r="D91" s="58"/>
      <c r="E91" s="63"/>
      <c r="F91" s="70"/>
      <c r="G91" s="65"/>
      <c r="H91" s="59"/>
      <c r="I91" s="44"/>
      <c r="J91" s="59"/>
      <c r="K91" s="59"/>
      <c r="L91" s="23"/>
      <c r="M91" s="23"/>
      <c r="N91" s="23"/>
      <c r="O91" s="23"/>
      <c r="P91" s="23"/>
      <c r="Q91" s="23"/>
      <c r="R91" s="23"/>
      <c r="S91" s="23"/>
      <c r="T91" s="23"/>
    </row>
    <row r="92" spans="1:20" hidden="1" x14ac:dyDescent="0.25">
      <c r="A92" s="61">
        <v>44373</v>
      </c>
      <c r="B92" s="58" t="s">
        <v>26</v>
      </c>
      <c r="C92" s="58" t="s">
        <v>209</v>
      </c>
      <c r="D92" s="58"/>
      <c r="E92" s="63">
        <v>14</v>
      </c>
      <c r="F92" s="70"/>
      <c r="G92" s="65">
        <v>2.0099999999999998</v>
      </c>
      <c r="H92" s="59"/>
      <c r="I92" s="44"/>
      <c r="J92" s="59"/>
      <c r="K92" s="59"/>
      <c r="L92" s="23"/>
      <c r="M92" s="23"/>
      <c r="N92" s="23"/>
      <c r="O92" s="23"/>
      <c r="P92" s="23"/>
      <c r="Q92" s="23"/>
      <c r="R92" s="23"/>
      <c r="S92" s="23"/>
      <c r="T92" s="23" t="s">
        <v>262</v>
      </c>
    </row>
    <row r="93" spans="1:20" hidden="1" x14ac:dyDescent="0.25">
      <c r="A93" s="61">
        <v>44374</v>
      </c>
      <c r="B93" s="58" t="s">
        <v>28</v>
      </c>
      <c r="C93" s="58"/>
      <c r="D93" s="58"/>
      <c r="E93" s="58"/>
      <c r="F93" s="70"/>
      <c r="G93" s="65"/>
      <c r="H93" s="59"/>
      <c r="I93" s="44"/>
      <c r="J93" s="59"/>
      <c r="K93" s="59"/>
      <c r="L93" s="23"/>
      <c r="M93" s="23"/>
      <c r="N93" s="23"/>
      <c r="O93" s="23"/>
      <c r="P93" s="23"/>
      <c r="Q93" s="23"/>
      <c r="R93" s="23"/>
      <c r="S93" s="23"/>
      <c r="T93" s="23"/>
    </row>
    <row r="94" spans="1:20" s="12" customFormat="1" ht="25.5" hidden="1" x14ac:dyDescent="0.2">
      <c r="A94" s="32" t="s">
        <v>29</v>
      </c>
      <c r="B94" s="33"/>
      <c r="C94" s="33"/>
      <c r="D94" s="46"/>
      <c r="E94" s="42">
        <v>51</v>
      </c>
      <c r="F94" s="42"/>
      <c r="G94" s="46"/>
      <c r="H94" s="46"/>
      <c r="I94" s="60"/>
      <c r="J94" s="46"/>
      <c r="K94" s="46"/>
      <c r="L94" s="33"/>
      <c r="M94" s="37"/>
      <c r="N94" s="37"/>
      <c r="O94" s="37"/>
      <c r="P94" s="37"/>
      <c r="Q94" s="37"/>
      <c r="R94" s="37"/>
      <c r="S94" s="37"/>
      <c r="T94" s="37"/>
    </row>
    <row r="95" spans="1:20" hidden="1" x14ac:dyDescent="0.25">
      <c r="A95" s="61">
        <v>44382</v>
      </c>
      <c r="B95" s="58" t="s">
        <v>19</v>
      </c>
      <c r="C95" s="58" t="s">
        <v>263</v>
      </c>
      <c r="D95" s="58"/>
      <c r="E95" s="62">
        <v>6</v>
      </c>
      <c r="F95" s="70"/>
      <c r="G95" s="65">
        <v>5.2</v>
      </c>
      <c r="H95" s="51">
        <v>4.5199999999999996</v>
      </c>
      <c r="I95" s="23">
        <v>25.17</v>
      </c>
      <c r="J95" s="51"/>
      <c r="K95" s="51"/>
      <c r="L95" s="23"/>
      <c r="M95" s="23">
        <v>174</v>
      </c>
      <c r="N95" s="23"/>
      <c r="O95" s="23"/>
      <c r="P95" s="23"/>
      <c r="Q95" s="23"/>
      <c r="R95" s="23"/>
      <c r="S95" s="23"/>
      <c r="T95" s="23"/>
    </row>
    <row r="96" spans="1:20" hidden="1" x14ac:dyDescent="0.25">
      <c r="A96" s="61">
        <v>44383</v>
      </c>
      <c r="B96" s="58" t="s">
        <v>21</v>
      </c>
      <c r="C96" s="58"/>
      <c r="D96" s="18"/>
      <c r="E96" s="63"/>
      <c r="F96" s="70"/>
      <c r="G96" s="65"/>
      <c r="H96" s="51"/>
      <c r="I96" s="23"/>
      <c r="J96" s="51"/>
      <c r="K96" s="51"/>
      <c r="L96" s="23"/>
      <c r="M96" s="23"/>
      <c r="N96" s="23"/>
      <c r="O96" s="23"/>
      <c r="P96" s="23"/>
      <c r="Q96" s="23"/>
      <c r="R96" s="23"/>
      <c r="S96" s="23"/>
      <c r="T96" s="23"/>
    </row>
    <row r="97" spans="1:20" hidden="1" x14ac:dyDescent="0.25">
      <c r="A97" s="61">
        <v>44384</v>
      </c>
      <c r="B97" s="58" t="s">
        <v>22</v>
      </c>
      <c r="C97" s="58" t="s">
        <v>264</v>
      </c>
      <c r="D97" s="58"/>
      <c r="E97" s="63">
        <v>8</v>
      </c>
      <c r="F97" s="70"/>
      <c r="G97" s="65">
        <v>4.5199999999999996</v>
      </c>
      <c r="H97" s="51">
        <v>4.46</v>
      </c>
      <c r="I97" s="23">
        <v>21.35</v>
      </c>
      <c r="J97" s="51"/>
      <c r="K97" s="51"/>
      <c r="L97" s="23"/>
      <c r="M97" s="23">
        <v>165</v>
      </c>
      <c r="N97" s="23"/>
      <c r="O97" s="23"/>
      <c r="P97" s="23"/>
      <c r="Q97" s="23"/>
      <c r="R97" s="23"/>
      <c r="S97" s="23"/>
      <c r="T97" s="23"/>
    </row>
    <row r="98" spans="1:20" hidden="1" x14ac:dyDescent="0.25">
      <c r="A98" s="61">
        <v>44385</v>
      </c>
      <c r="B98" s="58" t="s">
        <v>24</v>
      </c>
      <c r="C98" s="58"/>
      <c r="D98" s="18"/>
      <c r="E98" s="63"/>
      <c r="F98" s="64"/>
      <c r="G98" s="65"/>
      <c r="H98" s="51"/>
      <c r="I98" s="23"/>
      <c r="J98" s="51"/>
      <c r="K98" s="51"/>
      <c r="L98" s="23"/>
      <c r="M98" s="23"/>
      <c r="N98" s="23"/>
      <c r="O98" s="23"/>
      <c r="P98" s="23"/>
      <c r="Q98" s="23"/>
      <c r="R98" s="23"/>
      <c r="S98" s="23"/>
      <c r="T98" s="23"/>
    </row>
    <row r="99" spans="1:20" hidden="1" x14ac:dyDescent="0.25">
      <c r="A99" s="61">
        <v>44386</v>
      </c>
      <c r="B99" s="58" t="s">
        <v>25</v>
      </c>
      <c r="C99" s="58"/>
      <c r="D99" s="58"/>
      <c r="E99" s="63"/>
      <c r="F99" s="65"/>
      <c r="G99" s="65"/>
      <c r="H99" s="51"/>
      <c r="I99" s="23"/>
      <c r="J99" s="51"/>
      <c r="K99" s="51"/>
      <c r="L99" s="23"/>
      <c r="M99" s="23"/>
      <c r="N99" s="23"/>
      <c r="O99" s="23"/>
      <c r="P99" s="23"/>
      <c r="Q99" s="23"/>
      <c r="R99" s="23"/>
      <c r="S99" s="23"/>
      <c r="T99" s="23"/>
    </row>
    <row r="100" spans="1:20" hidden="1" x14ac:dyDescent="0.25">
      <c r="A100" s="61">
        <v>44387</v>
      </c>
      <c r="B100" s="58" t="s">
        <v>26</v>
      </c>
      <c r="C100" s="58" t="s">
        <v>265</v>
      </c>
      <c r="D100" s="58"/>
      <c r="E100" s="63">
        <v>25</v>
      </c>
      <c r="F100" s="70">
        <v>1.01</v>
      </c>
      <c r="G100" s="65">
        <v>22.02</v>
      </c>
      <c r="H100" s="10">
        <v>5.07</v>
      </c>
      <c r="I100" s="51" t="s">
        <v>267</v>
      </c>
      <c r="J100" s="51"/>
      <c r="K100" s="51">
        <v>23.03</v>
      </c>
      <c r="L100" s="23"/>
      <c r="M100" s="23">
        <v>176</v>
      </c>
      <c r="N100" s="23"/>
      <c r="O100" s="23"/>
      <c r="P100" s="23"/>
      <c r="Q100" s="23"/>
      <c r="R100" s="23"/>
      <c r="S100" s="23"/>
      <c r="T100" s="23"/>
    </row>
    <row r="101" spans="1:20" hidden="1" x14ac:dyDescent="0.25">
      <c r="A101" s="61">
        <v>44388</v>
      </c>
      <c r="B101" s="58" t="s">
        <v>28</v>
      </c>
      <c r="C101" s="58"/>
      <c r="D101" s="58"/>
      <c r="E101" s="58"/>
      <c r="F101" s="70"/>
      <c r="G101" s="65"/>
      <c r="H101" s="51"/>
      <c r="I101" s="23"/>
      <c r="J101" s="51"/>
      <c r="K101" s="51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1:20" s="12" customFormat="1" ht="25.5" hidden="1" x14ac:dyDescent="0.2">
      <c r="A102" s="32" t="s">
        <v>29</v>
      </c>
      <c r="B102" s="33"/>
      <c r="C102" s="33"/>
      <c r="D102" s="46"/>
      <c r="E102" s="42">
        <v>39</v>
      </c>
      <c r="F102" s="42"/>
      <c r="G102" s="46">
        <v>31.74</v>
      </c>
      <c r="H102" s="46"/>
      <c r="I102" s="60"/>
      <c r="J102" s="46"/>
      <c r="K102" s="46"/>
      <c r="L102" s="33"/>
      <c r="M102" s="37"/>
      <c r="N102" s="37"/>
      <c r="O102" s="37"/>
      <c r="P102" s="37"/>
      <c r="Q102" s="37"/>
      <c r="R102" s="37"/>
      <c r="S102" s="37"/>
      <c r="T102" s="37"/>
    </row>
    <row r="103" spans="1:20" ht="25.5" hidden="1" x14ac:dyDescent="0.25">
      <c r="A103" s="61">
        <v>44389</v>
      </c>
      <c r="B103" s="58" t="s">
        <v>19</v>
      </c>
      <c r="C103" s="58"/>
      <c r="D103" s="58"/>
      <c r="F103" s="70">
        <v>1.43</v>
      </c>
      <c r="G103" s="65">
        <v>0.81</v>
      </c>
      <c r="H103" s="51" t="s">
        <v>60</v>
      </c>
      <c r="I103" s="23" t="s">
        <v>60</v>
      </c>
      <c r="J103" s="51" t="s">
        <v>60</v>
      </c>
      <c r="K103" s="51">
        <v>2.2400000000000002</v>
      </c>
      <c r="L103" s="23"/>
      <c r="M103" s="23"/>
      <c r="N103" s="23">
        <v>10.39</v>
      </c>
      <c r="O103" s="23"/>
      <c r="P103" s="23" t="s">
        <v>76</v>
      </c>
      <c r="Q103" s="23" t="s">
        <v>145</v>
      </c>
      <c r="R103" s="23" t="s">
        <v>268</v>
      </c>
      <c r="S103" s="23" t="s">
        <v>60</v>
      </c>
      <c r="T103" s="23" t="s">
        <v>270</v>
      </c>
    </row>
    <row r="104" spans="1:20" ht="39" hidden="1" x14ac:dyDescent="0.25">
      <c r="A104" s="61">
        <v>44390</v>
      </c>
      <c r="B104" s="58" t="s">
        <v>21</v>
      </c>
      <c r="C104" s="88" t="s">
        <v>269</v>
      </c>
      <c r="D104" s="18"/>
      <c r="E104" s="62">
        <v>11</v>
      </c>
      <c r="F104" s="70">
        <v>1.49</v>
      </c>
      <c r="G104" s="65">
        <v>6.58</v>
      </c>
      <c r="H104" s="51">
        <v>4.34</v>
      </c>
      <c r="I104" s="23">
        <v>30.01</v>
      </c>
      <c r="J104" s="51">
        <v>0.53</v>
      </c>
      <c r="K104" s="89">
        <f>J104+G104+F104</f>
        <v>8.6</v>
      </c>
      <c r="L104" s="23">
        <v>80</v>
      </c>
      <c r="M104" s="23">
        <v>182</v>
      </c>
      <c r="N104" s="11">
        <v>8.2100000000000009</v>
      </c>
      <c r="O104" s="23"/>
      <c r="P104" s="23"/>
      <c r="Q104" s="23" t="s">
        <v>145</v>
      </c>
      <c r="R104" s="23" t="s">
        <v>52</v>
      </c>
      <c r="S104" s="23" t="s">
        <v>272</v>
      </c>
      <c r="T104" s="23"/>
    </row>
    <row r="105" spans="1:20" hidden="1" x14ac:dyDescent="0.25">
      <c r="A105" s="61">
        <v>44391</v>
      </c>
      <c r="B105" s="58" t="s">
        <v>22</v>
      </c>
      <c r="C105" s="58"/>
      <c r="D105" s="58"/>
      <c r="E105" s="63"/>
      <c r="F105" s="70"/>
      <c r="G105" s="65"/>
      <c r="H105" s="51"/>
      <c r="I105" s="23"/>
      <c r="J105" s="51"/>
      <c r="K105" s="51"/>
      <c r="L105" s="23">
        <v>81</v>
      </c>
      <c r="M105" s="23"/>
      <c r="N105" s="23">
        <v>7.32</v>
      </c>
      <c r="O105" s="23"/>
      <c r="P105" s="23" t="s">
        <v>76</v>
      </c>
      <c r="Q105" s="23" t="s">
        <v>273</v>
      </c>
      <c r="R105" s="23" t="s">
        <v>272</v>
      </c>
      <c r="S105" s="23" t="s">
        <v>274</v>
      </c>
      <c r="T105" s="23"/>
    </row>
    <row r="106" spans="1:20" ht="30.75" hidden="1" customHeight="1" x14ac:dyDescent="0.25">
      <c r="A106" s="61">
        <v>44392</v>
      </c>
      <c r="B106" s="58" t="s">
        <v>24</v>
      </c>
      <c r="C106" s="58" t="s">
        <v>271</v>
      </c>
      <c r="D106" s="18"/>
      <c r="E106" s="63">
        <v>10</v>
      </c>
      <c r="F106" s="64" t="s">
        <v>60</v>
      </c>
      <c r="G106" s="65">
        <v>7.04</v>
      </c>
      <c r="H106" s="51">
        <v>4.33</v>
      </c>
      <c r="I106" s="23">
        <v>32.049999999999997</v>
      </c>
      <c r="J106" s="51" t="s">
        <v>60</v>
      </c>
      <c r="K106" s="51">
        <v>7.04</v>
      </c>
      <c r="L106" s="23">
        <v>81</v>
      </c>
      <c r="M106" s="23">
        <v>162</v>
      </c>
      <c r="N106" s="23">
        <v>10.050000000000001</v>
      </c>
      <c r="O106" s="23"/>
      <c r="P106" s="23" t="s">
        <v>76</v>
      </c>
      <c r="R106" s="23" t="s">
        <v>80</v>
      </c>
      <c r="S106" s="23" t="s">
        <v>60</v>
      </c>
      <c r="T106" s="23" t="s">
        <v>275</v>
      </c>
    </row>
    <row r="107" spans="1:20" hidden="1" x14ac:dyDescent="0.25">
      <c r="A107" s="61">
        <v>44393</v>
      </c>
      <c r="B107" s="58" t="s">
        <v>25</v>
      </c>
      <c r="C107" s="58"/>
      <c r="D107" s="58"/>
      <c r="E107" s="63"/>
      <c r="F107" s="65"/>
      <c r="G107" s="65"/>
      <c r="H107" s="51"/>
      <c r="I107" s="23"/>
      <c r="J107" s="51"/>
      <c r="K107" s="51"/>
      <c r="L107" s="23">
        <v>82</v>
      </c>
      <c r="M107" s="23"/>
      <c r="N107" s="23">
        <v>9.58</v>
      </c>
      <c r="O107" s="23"/>
      <c r="P107" s="23"/>
      <c r="Q107" s="23"/>
      <c r="R107" s="23"/>
      <c r="S107" s="23"/>
      <c r="T107" s="23"/>
    </row>
    <row r="108" spans="1:20" ht="25.5" hidden="1" x14ac:dyDescent="0.25">
      <c r="A108" s="61">
        <v>44394</v>
      </c>
      <c r="B108" s="58" t="s">
        <v>26</v>
      </c>
      <c r="C108" s="58" t="s">
        <v>266</v>
      </c>
      <c r="D108" s="58"/>
      <c r="E108" s="63">
        <v>27</v>
      </c>
      <c r="F108" s="70">
        <v>0.69</v>
      </c>
      <c r="G108" s="65">
        <v>27.01</v>
      </c>
      <c r="H108" s="51">
        <v>5.05</v>
      </c>
      <c r="I108" s="23" t="s">
        <v>287</v>
      </c>
      <c r="J108" s="51" t="s">
        <v>60</v>
      </c>
      <c r="K108" s="51">
        <v>27.7</v>
      </c>
      <c r="L108" s="23">
        <v>81</v>
      </c>
      <c r="M108" s="23">
        <v>176</v>
      </c>
      <c r="N108" s="23">
        <v>9.18</v>
      </c>
      <c r="O108" s="23"/>
      <c r="P108" s="23"/>
      <c r="Q108" s="23"/>
      <c r="R108" s="23"/>
      <c r="S108" s="23"/>
      <c r="T108" s="23" t="s">
        <v>288</v>
      </c>
    </row>
    <row r="109" spans="1:20" hidden="1" x14ac:dyDescent="0.25">
      <c r="A109" s="61">
        <v>44395</v>
      </c>
      <c r="B109" s="58" t="s">
        <v>28</v>
      </c>
      <c r="C109" s="58"/>
      <c r="D109" s="58"/>
      <c r="E109" s="58"/>
      <c r="F109" s="70"/>
      <c r="G109" s="65"/>
      <c r="H109" s="51"/>
      <c r="I109" s="23"/>
      <c r="J109" s="51"/>
      <c r="K109" s="51"/>
      <c r="L109" s="23">
        <v>79</v>
      </c>
      <c r="M109" s="23"/>
      <c r="N109" s="23">
        <v>8.1199999999999992</v>
      </c>
      <c r="O109" s="23"/>
      <c r="P109" s="23"/>
      <c r="Q109" s="23"/>
      <c r="R109" s="23"/>
      <c r="S109" s="23"/>
      <c r="T109" s="23"/>
    </row>
    <row r="110" spans="1:20" s="12" customFormat="1" ht="25.5" hidden="1" x14ac:dyDescent="0.2">
      <c r="A110" s="32" t="s">
        <v>29</v>
      </c>
      <c r="B110" s="33"/>
      <c r="C110" s="33"/>
      <c r="D110" s="46"/>
      <c r="E110" s="46">
        <v>48</v>
      </c>
      <c r="F110" s="46">
        <f>SUM(F103:F109)</f>
        <v>3.61</v>
      </c>
      <c r="G110" s="46">
        <f>SUM(G103:G109)</f>
        <v>41.44</v>
      </c>
      <c r="H110" s="46"/>
      <c r="I110" s="46"/>
      <c r="J110" s="46">
        <f t="shared" ref="J110:K110" si="7">SUM(J103:J109)</f>
        <v>0.53</v>
      </c>
      <c r="K110" s="46">
        <f t="shared" si="7"/>
        <v>45.58</v>
      </c>
      <c r="L110" s="33"/>
      <c r="M110" s="37"/>
      <c r="N110" s="37"/>
      <c r="O110" s="37"/>
      <c r="P110" s="37"/>
      <c r="Q110" s="37"/>
      <c r="R110" s="37"/>
      <c r="S110" s="37"/>
      <c r="T110" s="37"/>
    </row>
    <row r="111" spans="1:20" hidden="1" x14ac:dyDescent="0.25">
      <c r="A111" s="61">
        <v>44396</v>
      </c>
      <c r="B111" s="58" t="s">
        <v>19</v>
      </c>
      <c r="C111" s="58" t="s">
        <v>263</v>
      </c>
      <c r="D111" s="58"/>
      <c r="E111" s="62">
        <v>6</v>
      </c>
      <c r="F111" s="70" t="s">
        <v>60</v>
      </c>
      <c r="G111" s="65">
        <v>6.83</v>
      </c>
      <c r="H111" s="10">
        <v>5.17</v>
      </c>
      <c r="I111" s="23">
        <v>36.049999999999997</v>
      </c>
      <c r="J111" s="51" t="s">
        <v>60</v>
      </c>
      <c r="K111" s="51">
        <f>G111</f>
        <v>6.83</v>
      </c>
      <c r="L111" s="11">
        <v>79</v>
      </c>
      <c r="M111" s="23">
        <v>166</v>
      </c>
      <c r="N111" s="23">
        <v>7.59</v>
      </c>
      <c r="O111" s="23"/>
      <c r="P111" s="23"/>
      <c r="Q111" s="23"/>
      <c r="R111" s="23"/>
      <c r="S111" s="23"/>
      <c r="T111" s="23"/>
    </row>
    <row r="112" spans="1:20" hidden="1" x14ac:dyDescent="0.25">
      <c r="A112" s="61">
        <v>44397</v>
      </c>
      <c r="B112" s="58" t="s">
        <v>21</v>
      </c>
      <c r="C112" s="58"/>
      <c r="D112" s="18"/>
      <c r="E112" s="63"/>
      <c r="F112" s="70"/>
      <c r="G112" s="65"/>
      <c r="H112" s="51"/>
      <c r="I112" s="23"/>
      <c r="J112" s="51"/>
      <c r="K112" s="51"/>
      <c r="L112" s="23">
        <v>80</v>
      </c>
      <c r="M112" s="23"/>
      <c r="N112" s="23">
        <v>8.11</v>
      </c>
      <c r="O112" s="23"/>
      <c r="P112" s="23"/>
      <c r="Q112" s="23"/>
      <c r="R112" s="23"/>
      <c r="S112" s="23"/>
      <c r="T112" s="23" t="s">
        <v>289</v>
      </c>
    </row>
    <row r="113" spans="1:20" ht="25.5" hidden="1" x14ac:dyDescent="0.25">
      <c r="A113" s="61">
        <v>44398</v>
      </c>
      <c r="B113" s="58" t="s">
        <v>22</v>
      </c>
      <c r="D113" s="58"/>
      <c r="E113" s="63">
        <v>14</v>
      </c>
      <c r="F113" s="70">
        <v>0.85</v>
      </c>
      <c r="G113" s="65">
        <v>1.89</v>
      </c>
      <c r="H113" s="51">
        <v>4.3099999999999996</v>
      </c>
      <c r="I113" s="23">
        <v>8.32</v>
      </c>
      <c r="J113" s="51"/>
      <c r="K113" s="59">
        <f>F113+G113</f>
        <v>2.7399999999999998</v>
      </c>
      <c r="L113" s="23">
        <v>79</v>
      </c>
      <c r="M113" s="23">
        <v>160</v>
      </c>
      <c r="N113" s="23"/>
      <c r="O113" s="23"/>
      <c r="P113" s="23"/>
      <c r="Q113" s="23"/>
      <c r="R113" s="23"/>
      <c r="S113" s="23"/>
      <c r="T113" s="23" t="s">
        <v>298</v>
      </c>
    </row>
    <row r="114" spans="1:20" hidden="1" x14ac:dyDescent="0.25">
      <c r="A114" s="61">
        <v>44399</v>
      </c>
      <c r="B114" s="58" t="s">
        <v>24</v>
      </c>
      <c r="C114" s="58" t="s">
        <v>140</v>
      </c>
      <c r="D114" s="18"/>
      <c r="E114" s="63"/>
      <c r="F114" s="64"/>
      <c r="G114" s="65"/>
      <c r="H114" s="51"/>
      <c r="I114" s="23"/>
      <c r="J114" s="51"/>
      <c r="K114" s="51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1:20" hidden="1" x14ac:dyDescent="0.25">
      <c r="A115" s="61">
        <v>44400</v>
      </c>
      <c r="B115" s="58" t="s">
        <v>25</v>
      </c>
      <c r="C115" s="58"/>
      <c r="D115" s="58"/>
      <c r="E115" s="63"/>
      <c r="F115" s="65"/>
      <c r="G115" s="65"/>
      <c r="H115" s="51"/>
      <c r="I115" s="23"/>
      <c r="J115" s="51"/>
      <c r="K115" s="51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1:20" hidden="1" x14ac:dyDescent="0.25">
      <c r="A116" s="61">
        <v>44401</v>
      </c>
      <c r="B116" s="58" t="s">
        <v>26</v>
      </c>
      <c r="C116" s="58"/>
      <c r="D116" s="58"/>
      <c r="E116" s="63"/>
      <c r="F116" s="70"/>
      <c r="G116" s="65"/>
      <c r="H116" s="51"/>
      <c r="I116" s="23"/>
      <c r="J116" s="51"/>
      <c r="K116" s="51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1:20" hidden="1" x14ac:dyDescent="0.25">
      <c r="A117" s="61">
        <v>44402</v>
      </c>
      <c r="B117" s="58" t="s">
        <v>28</v>
      </c>
      <c r="C117" s="58"/>
      <c r="D117" s="58"/>
      <c r="E117" s="58"/>
      <c r="F117" s="70"/>
      <c r="G117" s="65"/>
      <c r="H117" s="51"/>
      <c r="I117" s="23"/>
      <c r="J117" s="51"/>
      <c r="K117" s="51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1:20" s="12" customFormat="1" ht="25.5" x14ac:dyDescent="0.2">
      <c r="A118" s="32" t="s">
        <v>29</v>
      </c>
      <c r="B118" s="33"/>
      <c r="C118" s="33"/>
      <c r="D118" s="46"/>
      <c r="E118" s="42">
        <f>SUM(E111:E117)</f>
        <v>20</v>
      </c>
      <c r="F118" s="42">
        <f t="shared" ref="F118:K118" si="8">SUM(F111:F117)</f>
        <v>0.85</v>
      </c>
      <c r="G118" s="42">
        <f t="shared" si="8"/>
        <v>8.7200000000000006</v>
      </c>
      <c r="H118" s="42"/>
      <c r="I118" s="42"/>
      <c r="J118" s="42">
        <f t="shared" si="8"/>
        <v>0</v>
      </c>
      <c r="K118" s="42">
        <f t="shared" si="8"/>
        <v>9.57</v>
      </c>
      <c r="L118" s="42"/>
      <c r="M118" s="37"/>
      <c r="N118" s="37"/>
      <c r="O118" s="37"/>
      <c r="P118" s="37"/>
      <c r="Q118" s="37"/>
      <c r="R118" s="37"/>
      <c r="S118" s="37"/>
      <c r="T118" s="37"/>
    </row>
    <row r="119" spans="1:20" x14ac:dyDescent="0.25">
      <c r="A119" s="61">
        <v>44403</v>
      </c>
      <c r="B119" s="58" t="s">
        <v>19</v>
      </c>
      <c r="C119" s="58"/>
      <c r="D119" s="58"/>
      <c r="E119" s="62"/>
      <c r="F119" s="70"/>
      <c r="G119" s="65"/>
      <c r="H119" s="51"/>
      <c r="I119" s="23"/>
      <c r="J119" s="51"/>
      <c r="K119" s="51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1:20" x14ac:dyDescent="0.25">
      <c r="A120" s="61">
        <v>44404</v>
      </c>
      <c r="B120" s="58" t="s">
        <v>21</v>
      </c>
      <c r="C120" s="58"/>
      <c r="D120" s="18"/>
      <c r="E120" s="63"/>
      <c r="F120" s="70"/>
      <c r="G120" s="65"/>
      <c r="H120" s="51"/>
      <c r="I120" s="23"/>
      <c r="J120" s="51"/>
      <c r="K120" s="51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1:20" x14ac:dyDescent="0.25">
      <c r="A121" s="61">
        <v>44405</v>
      </c>
      <c r="B121" s="58" t="s">
        <v>22</v>
      </c>
      <c r="C121" s="58"/>
      <c r="D121" s="58"/>
      <c r="E121" s="63"/>
      <c r="F121" s="70"/>
      <c r="G121" s="65"/>
      <c r="H121" s="51"/>
      <c r="I121" s="23"/>
      <c r="J121" s="51"/>
      <c r="K121" s="51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1:20" x14ac:dyDescent="0.25">
      <c r="A122" s="61">
        <v>44406</v>
      </c>
      <c r="B122" s="58" t="s">
        <v>24</v>
      </c>
      <c r="C122" s="58"/>
      <c r="D122" s="18"/>
      <c r="E122" s="63"/>
      <c r="F122" s="64"/>
      <c r="G122" s="65"/>
      <c r="H122" s="51"/>
      <c r="I122" s="23"/>
      <c r="J122" s="51"/>
      <c r="K122" s="51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1:20" x14ac:dyDescent="0.25">
      <c r="A123" s="61">
        <v>44407</v>
      </c>
      <c r="B123" s="58" t="s">
        <v>25</v>
      </c>
      <c r="C123" s="58"/>
      <c r="D123" s="58"/>
      <c r="E123" s="63"/>
      <c r="F123" s="65"/>
      <c r="G123" s="65"/>
      <c r="H123" s="51"/>
      <c r="I123" s="23"/>
      <c r="J123" s="51"/>
      <c r="K123" s="51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1:20" x14ac:dyDescent="0.25">
      <c r="A124" s="61">
        <v>44408</v>
      </c>
      <c r="B124" s="58" t="s">
        <v>26</v>
      </c>
      <c r="C124" s="58"/>
      <c r="D124" s="58"/>
      <c r="E124" s="63"/>
      <c r="F124" s="70"/>
      <c r="G124" s="65"/>
      <c r="H124" s="51"/>
      <c r="I124" s="23"/>
      <c r="J124" s="51"/>
      <c r="K124" s="51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1:20" x14ac:dyDescent="0.25">
      <c r="A125" s="61">
        <v>44409</v>
      </c>
      <c r="B125" s="58" t="s">
        <v>28</v>
      </c>
      <c r="C125" s="58" t="s">
        <v>303</v>
      </c>
      <c r="D125" s="58"/>
      <c r="E125" s="58"/>
      <c r="F125" s="70">
        <v>0.74</v>
      </c>
      <c r="G125" s="65">
        <v>4.53</v>
      </c>
      <c r="H125" s="51">
        <v>5.01</v>
      </c>
      <c r="I125" s="23">
        <v>22.41</v>
      </c>
      <c r="J125" s="51"/>
      <c r="K125" s="51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1:20" s="12" customFormat="1" ht="25.5" x14ac:dyDescent="0.2">
      <c r="A126" s="32" t="s">
        <v>29</v>
      </c>
      <c r="B126" s="33"/>
      <c r="C126" s="33"/>
      <c r="D126" s="46"/>
      <c r="E126" s="42">
        <v>38</v>
      </c>
      <c r="F126" s="42"/>
      <c r="G126" s="46"/>
      <c r="H126" s="46"/>
      <c r="I126" s="60"/>
      <c r="J126" s="46"/>
      <c r="K126" s="46"/>
      <c r="L126" s="33"/>
      <c r="M126" s="37"/>
      <c r="N126" s="37"/>
      <c r="O126" s="37"/>
      <c r="P126" s="37"/>
      <c r="Q126" s="37"/>
      <c r="R126" s="37"/>
      <c r="S126" s="37"/>
      <c r="T126" s="37"/>
    </row>
    <row r="127" spans="1:20" x14ac:dyDescent="0.25">
      <c r="A127" s="61">
        <v>44410</v>
      </c>
      <c r="B127" s="58" t="s">
        <v>19</v>
      </c>
      <c r="C127" s="58" t="s">
        <v>263</v>
      </c>
      <c r="D127" s="58"/>
      <c r="E127" s="62">
        <v>6</v>
      </c>
      <c r="F127" s="70"/>
      <c r="G127" s="65">
        <v>5.83</v>
      </c>
      <c r="H127" s="51">
        <v>4.49</v>
      </c>
      <c r="I127" s="23">
        <v>28.08</v>
      </c>
      <c r="J127" s="51"/>
      <c r="K127" s="51">
        <f>SUM(G127)</f>
        <v>5.83</v>
      </c>
      <c r="L127" s="23"/>
      <c r="M127" s="23" t="s">
        <v>60</v>
      </c>
      <c r="N127" s="23"/>
      <c r="O127" s="23"/>
      <c r="P127" s="23"/>
      <c r="Q127" s="23"/>
      <c r="R127" s="23"/>
      <c r="S127" s="23"/>
      <c r="T127" s="23"/>
    </row>
    <row r="128" spans="1:20" x14ac:dyDescent="0.25">
      <c r="A128" s="61">
        <v>44411</v>
      </c>
      <c r="B128" s="58" t="s">
        <v>21</v>
      </c>
      <c r="C128" s="58" t="s">
        <v>299</v>
      </c>
      <c r="D128" s="18"/>
      <c r="E128" s="63"/>
      <c r="F128" s="70"/>
      <c r="G128" s="65"/>
      <c r="H128" s="51"/>
      <c r="I128" s="23"/>
      <c r="J128" s="51"/>
      <c r="K128" s="51"/>
      <c r="L128" s="23"/>
      <c r="M128" s="23"/>
      <c r="N128" s="23"/>
      <c r="O128" s="23"/>
      <c r="P128" s="23"/>
      <c r="Q128" s="23"/>
      <c r="R128" s="23"/>
      <c r="S128" s="23"/>
      <c r="T128" s="23"/>
    </row>
    <row r="129" spans="1:20" x14ac:dyDescent="0.25">
      <c r="A129" s="61">
        <v>44412</v>
      </c>
      <c r="B129" s="58" t="s">
        <v>22</v>
      </c>
      <c r="C129" s="95"/>
      <c r="D129" s="58"/>
      <c r="E129" s="95"/>
      <c r="F129" s="70"/>
      <c r="G129" s="65"/>
      <c r="H129" s="51"/>
      <c r="I129" s="23"/>
      <c r="J129" s="51"/>
      <c r="K129" s="51"/>
      <c r="L129" s="23"/>
      <c r="M129" s="23"/>
      <c r="N129" s="23"/>
      <c r="O129" s="23"/>
      <c r="P129" s="23"/>
      <c r="Q129" s="23"/>
      <c r="R129" s="23"/>
      <c r="S129" s="23"/>
      <c r="T129" s="23"/>
    </row>
    <row r="130" spans="1:20" x14ac:dyDescent="0.25">
      <c r="A130" s="61">
        <v>44413</v>
      </c>
      <c r="B130" s="58" t="s">
        <v>24</v>
      </c>
      <c r="C130" s="95"/>
      <c r="D130" s="18"/>
      <c r="E130" s="95"/>
      <c r="F130" s="64"/>
      <c r="G130" s="65"/>
      <c r="H130" s="51"/>
      <c r="I130" s="23"/>
      <c r="J130" s="51"/>
      <c r="K130" s="51"/>
      <c r="L130" s="23"/>
      <c r="M130" s="23"/>
      <c r="N130" s="23"/>
      <c r="O130" s="23"/>
      <c r="P130" s="23"/>
      <c r="Q130" s="23"/>
      <c r="R130" s="23"/>
      <c r="S130" s="23"/>
      <c r="T130" s="23" t="s">
        <v>289</v>
      </c>
    </row>
    <row r="131" spans="1:20" ht="25.5" x14ac:dyDescent="0.25">
      <c r="A131" s="61">
        <v>44414</v>
      </c>
      <c r="B131" s="58" t="s">
        <v>25</v>
      </c>
      <c r="C131" s="58" t="s">
        <v>276</v>
      </c>
      <c r="D131" s="58"/>
      <c r="E131" s="63">
        <v>14</v>
      </c>
      <c r="F131" s="65">
        <v>0.98</v>
      </c>
      <c r="G131" s="65">
        <v>11.38</v>
      </c>
      <c r="H131" s="51">
        <v>4.18</v>
      </c>
      <c r="I131" s="23">
        <v>49.01</v>
      </c>
      <c r="J131" s="51" t="s">
        <v>60</v>
      </c>
      <c r="K131" s="51">
        <f>F131+G131</f>
        <v>12.360000000000001</v>
      </c>
      <c r="L131" s="23"/>
      <c r="M131" s="23">
        <v>176</v>
      </c>
      <c r="N131" s="23"/>
      <c r="O131" s="23"/>
      <c r="P131" s="23"/>
      <c r="Q131" s="23"/>
      <c r="R131" s="23"/>
      <c r="S131" s="23"/>
      <c r="T131" s="23" t="s">
        <v>301</v>
      </c>
    </row>
    <row r="132" spans="1:20" x14ac:dyDescent="0.25">
      <c r="A132" s="61">
        <v>44415</v>
      </c>
      <c r="B132" s="58" t="s">
        <v>26</v>
      </c>
      <c r="D132" s="58"/>
      <c r="E132" s="63"/>
      <c r="F132" s="70"/>
      <c r="G132" s="65"/>
      <c r="H132" s="51"/>
      <c r="I132" s="23"/>
      <c r="J132" s="51"/>
      <c r="K132" s="51"/>
      <c r="L132" s="23"/>
      <c r="M132" s="23"/>
      <c r="N132" s="23"/>
      <c r="O132" s="23"/>
      <c r="P132" s="23"/>
      <c r="Q132" s="23"/>
      <c r="R132" s="23"/>
      <c r="S132" s="23"/>
      <c r="T132" s="23"/>
    </row>
    <row r="133" spans="1:20" ht="38.25" x14ac:dyDescent="0.25">
      <c r="A133" s="61">
        <v>44416</v>
      </c>
      <c r="B133" s="58" t="s">
        <v>28</v>
      </c>
      <c r="C133" s="58" t="s">
        <v>277</v>
      </c>
      <c r="D133" s="58"/>
      <c r="E133" s="63">
        <v>31</v>
      </c>
      <c r="F133" s="70">
        <v>1.03</v>
      </c>
      <c r="G133" s="65">
        <v>31.01</v>
      </c>
      <c r="H133" s="51">
        <v>5.03</v>
      </c>
      <c r="I133" s="23" t="s">
        <v>300</v>
      </c>
      <c r="J133" s="51" t="s">
        <v>60</v>
      </c>
      <c r="K133" s="59">
        <f>F133+G133</f>
        <v>32.04</v>
      </c>
      <c r="L133" s="23"/>
      <c r="M133" s="23">
        <v>164</v>
      </c>
      <c r="N133" s="23"/>
      <c r="O133" s="23"/>
      <c r="P133" s="23"/>
      <c r="Q133" s="23"/>
      <c r="R133" s="23"/>
      <c r="S133" s="23"/>
      <c r="T133" s="23" t="s">
        <v>302</v>
      </c>
    </row>
    <row r="134" spans="1:20" s="12" customFormat="1" ht="25.5" x14ac:dyDescent="0.2">
      <c r="A134" s="32" t="s">
        <v>29</v>
      </c>
      <c r="B134" s="33"/>
      <c r="C134" s="33"/>
      <c r="D134" s="46"/>
      <c r="E134" s="42">
        <f>SUM(E127:E133)</f>
        <v>51</v>
      </c>
      <c r="F134" s="42">
        <f t="shared" ref="F134:K134" si="9">SUM(F127:F133)</f>
        <v>2.0099999999999998</v>
      </c>
      <c r="G134" s="42">
        <f t="shared" si="9"/>
        <v>48.22</v>
      </c>
      <c r="H134" s="42"/>
      <c r="I134" s="42"/>
      <c r="J134" s="42">
        <f t="shared" si="9"/>
        <v>0</v>
      </c>
      <c r="K134" s="42">
        <f t="shared" si="9"/>
        <v>50.230000000000004</v>
      </c>
      <c r="L134" s="33"/>
      <c r="M134" s="37"/>
      <c r="N134" s="37"/>
      <c r="O134" s="37"/>
      <c r="P134" s="37"/>
      <c r="Q134" s="37"/>
      <c r="R134" s="37"/>
      <c r="S134" s="37"/>
      <c r="T134" s="37"/>
    </row>
    <row r="135" spans="1:20" ht="38.25" x14ac:dyDescent="0.25">
      <c r="A135" s="61">
        <v>44417</v>
      </c>
      <c r="B135" s="58" t="s">
        <v>19</v>
      </c>
      <c r="C135" s="58" t="s">
        <v>278</v>
      </c>
      <c r="D135" s="58"/>
      <c r="E135" s="62">
        <v>11</v>
      </c>
      <c r="F135" s="70"/>
      <c r="G135" s="65"/>
      <c r="H135" s="51"/>
      <c r="I135" s="23"/>
      <c r="J135" s="51"/>
      <c r="K135" s="51"/>
      <c r="L135" s="23"/>
      <c r="M135" s="23"/>
      <c r="N135" s="23"/>
      <c r="O135" s="23"/>
      <c r="P135" s="23"/>
      <c r="Q135" s="23"/>
      <c r="R135" s="23"/>
      <c r="S135" s="23"/>
      <c r="T135" s="23"/>
    </row>
    <row r="136" spans="1:20" x14ac:dyDescent="0.25">
      <c r="A136" s="61">
        <v>44418</v>
      </c>
      <c r="B136" s="58" t="s">
        <v>21</v>
      </c>
      <c r="C136" s="58"/>
      <c r="D136" s="18"/>
      <c r="E136" s="63"/>
      <c r="F136" s="70"/>
      <c r="G136" s="65"/>
      <c r="H136" s="51"/>
      <c r="I136" s="23"/>
      <c r="J136" s="51"/>
      <c r="K136" s="51"/>
      <c r="L136" s="23"/>
      <c r="M136" s="23"/>
      <c r="N136" s="23"/>
      <c r="O136" s="23"/>
      <c r="P136" s="23"/>
      <c r="Q136" s="23"/>
      <c r="R136" s="23"/>
      <c r="S136" s="23"/>
      <c r="T136" s="23"/>
    </row>
    <row r="137" spans="1:20" ht="38.25" x14ac:dyDescent="0.25">
      <c r="A137" s="61">
        <v>44419</v>
      </c>
      <c r="B137" s="58" t="s">
        <v>22</v>
      </c>
      <c r="C137" s="58" t="s">
        <v>279</v>
      </c>
      <c r="D137" s="58"/>
      <c r="E137" s="63">
        <v>12</v>
      </c>
      <c r="F137" s="70"/>
      <c r="G137" s="65"/>
      <c r="H137" s="51"/>
      <c r="I137" s="23"/>
      <c r="J137" s="51"/>
      <c r="K137" s="51"/>
      <c r="L137" s="23"/>
      <c r="M137" s="23"/>
      <c r="N137" s="23"/>
      <c r="O137" s="23"/>
      <c r="P137" s="23"/>
      <c r="Q137" s="23"/>
      <c r="R137" s="23"/>
      <c r="S137" s="23"/>
      <c r="T137" s="23"/>
    </row>
    <row r="138" spans="1:20" x14ac:dyDescent="0.25">
      <c r="A138" s="61">
        <v>44420</v>
      </c>
      <c r="B138" s="58" t="s">
        <v>24</v>
      </c>
      <c r="C138" s="58"/>
      <c r="D138" s="18"/>
      <c r="E138" s="63"/>
      <c r="F138" s="64"/>
      <c r="G138" s="65"/>
      <c r="H138" s="51"/>
      <c r="I138" s="23"/>
      <c r="J138" s="51"/>
      <c r="K138" s="51"/>
      <c r="L138" s="23"/>
      <c r="M138" s="23"/>
      <c r="N138" s="23"/>
      <c r="O138" s="23"/>
      <c r="P138" s="23"/>
      <c r="Q138" s="23"/>
      <c r="R138" s="23"/>
      <c r="S138" s="23"/>
      <c r="T138" s="23"/>
    </row>
    <row r="139" spans="1:20" x14ac:dyDescent="0.25">
      <c r="A139" s="61">
        <v>44421</v>
      </c>
      <c r="B139" s="58" t="s">
        <v>25</v>
      </c>
      <c r="C139" s="58"/>
      <c r="D139" s="58"/>
      <c r="E139" s="63"/>
      <c r="F139" s="65"/>
      <c r="G139" s="65"/>
      <c r="H139" s="51"/>
      <c r="I139" s="23"/>
      <c r="J139" s="51"/>
      <c r="K139" s="51"/>
      <c r="L139" s="23"/>
      <c r="M139" s="23"/>
      <c r="N139" s="23"/>
      <c r="O139" s="23"/>
      <c r="P139" s="23"/>
      <c r="Q139" s="23"/>
      <c r="R139" s="23"/>
      <c r="S139" s="23"/>
      <c r="T139" s="23"/>
    </row>
    <row r="140" spans="1:20" ht="76.5" x14ac:dyDescent="0.25">
      <c r="A140" s="61">
        <v>44422</v>
      </c>
      <c r="B140" s="58" t="s">
        <v>26</v>
      </c>
      <c r="C140" s="58" t="s">
        <v>280</v>
      </c>
      <c r="D140" s="58"/>
      <c r="E140" s="63">
        <v>31</v>
      </c>
      <c r="F140" s="70"/>
      <c r="G140" s="65"/>
      <c r="H140" s="51"/>
      <c r="I140" s="23"/>
      <c r="J140" s="51"/>
      <c r="K140" s="51"/>
      <c r="L140" s="23"/>
      <c r="M140" s="23"/>
      <c r="N140" s="23"/>
      <c r="O140" s="23"/>
      <c r="P140" s="23"/>
      <c r="Q140" s="23"/>
      <c r="R140" s="23"/>
      <c r="S140" s="23"/>
      <c r="T140" s="23"/>
    </row>
    <row r="141" spans="1:20" x14ac:dyDescent="0.25">
      <c r="A141" s="61">
        <v>44423</v>
      </c>
      <c r="B141" s="58" t="s">
        <v>28</v>
      </c>
      <c r="C141" s="58"/>
      <c r="D141" s="58"/>
      <c r="E141" s="58"/>
      <c r="F141" s="70"/>
      <c r="G141" s="65"/>
      <c r="H141" s="51"/>
      <c r="I141" s="23"/>
      <c r="J141" s="51"/>
      <c r="K141" s="51"/>
      <c r="L141" s="23"/>
      <c r="M141" s="23"/>
      <c r="N141" s="23"/>
      <c r="O141" s="23"/>
      <c r="P141" s="23"/>
      <c r="Q141" s="23"/>
      <c r="R141" s="23"/>
      <c r="S141" s="23"/>
      <c r="T141" s="23"/>
    </row>
    <row r="142" spans="1:20" s="12" customFormat="1" ht="25.5" x14ac:dyDescent="0.2">
      <c r="A142" s="32" t="s">
        <v>29</v>
      </c>
      <c r="B142" s="33"/>
      <c r="C142" s="33"/>
      <c r="D142" s="46"/>
      <c r="E142" s="42">
        <v>54</v>
      </c>
      <c r="F142" s="42"/>
      <c r="G142" s="46"/>
      <c r="H142" s="46"/>
      <c r="I142" s="60"/>
      <c r="J142" s="46"/>
      <c r="K142" s="46"/>
      <c r="L142" s="33"/>
      <c r="M142" s="37"/>
      <c r="N142" s="37"/>
      <c r="O142" s="37"/>
      <c r="P142" s="37"/>
      <c r="Q142" s="37"/>
      <c r="R142" s="37"/>
      <c r="S142" s="37"/>
      <c r="T142" s="37"/>
    </row>
    <row r="143" spans="1:20" x14ac:dyDescent="0.25">
      <c r="A143" s="61">
        <v>44424</v>
      </c>
      <c r="B143" s="58" t="s">
        <v>19</v>
      </c>
      <c r="C143" s="58" t="s">
        <v>281</v>
      </c>
      <c r="D143" s="58"/>
      <c r="E143" s="62">
        <v>19</v>
      </c>
      <c r="F143" s="70"/>
      <c r="G143" s="65"/>
      <c r="H143" s="51"/>
      <c r="I143" s="23"/>
      <c r="J143" s="51"/>
      <c r="K143" s="51"/>
      <c r="L143" s="23"/>
      <c r="M143" s="23"/>
      <c r="N143" s="23"/>
      <c r="O143" s="23"/>
      <c r="P143" s="23"/>
      <c r="Q143" s="23"/>
      <c r="R143" s="23"/>
      <c r="S143" s="23"/>
      <c r="T143" s="23"/>
    </row>
    <row r="144" spans="1:20" x14ac:dyDescent="0.25">
      <c r="A144" s="61">
        <v>44425</v>
      </c>
      <c r="B144" s="58" t="s">
        <v>21</v>
      </c>
      <c r="C144" s="58"/>
      <c r="D144" s="18"/>
      <c r="E144" s="63"/>
      <c r="F144" s="70"/>
      <c r="G144" s="65"/>
      <c r="H144" s="51"/>
      <c r="I144" s="23"/>
      <c r="J144" s="51"/>
      <c r="K144" s="51"/>
      <c r="L144" s="23"/>
      <c r="M144" s="23"/>
      <c r="N144" s="23"/>
      <c r="O144" s="23"/>
      <c r="P144" s="23"/>
      <c r="Q144" s="23"/>
      <c r="R144" s="23"/>
      <c r="S144" s="23"/>
      <c r="T144" s="23"/>
    </row>
    <row r="145" spans="1:20" ht="51" x14ac:dyDescent="0.25">
      <c r="A145" s="61">
        <v>44426</v>
      </c>
      <c r="B145" s="58" t="s">
        <v>22</v>
      </c>
      <c r="C145" s="58" t="s">
        <v>282</v>
      </c>
      <c r="D145" s="58"/>
      <c r="E145" s="63">
        <v>15</v>
      </c>
      <c r="F145" s="70"/>
      <c r="G145" s="65"/>
      <c r="H145" s="51"/>
      <c r="I145" s="23"/>
      <c r="J145" s="51"/>
      <c r="K145" s="51"/>
      <c r="L145" s="23"/>
      <c r="M145" s="23"/>
      <c r="N145" s="23"/>
      <c r="O145" s="23"/>
      <c r="P145" s="23"/>
      <c r="Q145" s="23"/>
      <c r="R145" s="23"/>
      <c r="S145" s="23"/>
      <c r="T145" s="23"/>
    </row>
    <row r="146" spans="1:20" x14ac:dyDescent="0.25">
      <c r="A146" s="61">
        <v>44427</v>
      </c>
      <c r="B146" s="58" t="s">
        <v>24</v>
      </c>
      <c r="C146" s="58"/>
      <c r="D146" s="18"/>
      <c r="E146" s="63"/>
      <c r="F146" s="64"/>
      <c r="G146" s="65"/>
      <c r="H146" s="51"/>
      <c r="I146" s="23"/>
      <c r="J146" s="51"/>
      <c r="K146" s="51"/>
      <c r="L146" s="23"/>
      <c r="M146" s="23"/>
      <c r="N146" s="23"/>
      <c r="O146" s="23"/>
      <c r="P146" s="23"/>
      <c r="Q146" s="23"/>
      <c r="R146" s="23"/>
      <c r="S146" s="23"/>
      <c r="T146" s="23"/>
    </row>
    <row r="147" spans="1:20" x14ac:dyDescent="0.25">
      <c r="A147" s="61">
        <v>44428</v>
      </c>
      <c r="B147" s="58" t="s">
        <v>25</v>
      </c>
      <c r="C147" s="58"/>
      <c r="D147" s="58"/>
      <c r="E147" s="63"/>
      <c r="F147" s="65"/>
      <c r="G147" s="65"/>
      <c r="H147" s="51"/>
      <c r="I147" s="23"/>
      <c r="J147" s="51"/>
      <c r="K147" s="51"/>
      <c r="L147" s="23"/>
      <c r="M147" s="23"/>
      <c r="N147" s="23"/>
      <c r="O147" s="23"/>
      <c r="P147" s="23"/>
      <c r="Q147" s="23"/>
      <c r="R147" s="23"/>
      <c r="S147" s="23"/>
      <c r="T147" s="23"/>
    </row>
    <row r="148" spans="1:20" x14ac:dyDescent="0.25">
      <c r="A148" s="61">
        <v>44429</v>
      </c>
      <c r="B148" s="58" t="s">
        <v>26</v>
      </c>
      <c r="C148" s="58" t="s">
        <v>283</v>
      </c>
      <c r="D148" s="58"/>
      <c r="E148" s="63">
        <v>33</v>
      </c>
      <c r="F148" s="70"/>
      <c r="G148" s="65"/>
      <c r="H148" s="51"/>
      <c r="I148" s="23"/>
      <c r="J148" s="51"/>
      <c r="K148" s="51"/>
      <c r="L148" s="23"/>
      <c r="M148" s="23"/>
      <c r="N148" s="23"/>
      <c r="O148" s="23"/>
      <c r="P148" s="23"/>
      <c r="Q148" s="23"/>
      <c r="R148" s="23"/>
      <c r="S148" s="23"/>
      <c r="T148" s="23"/>
    </row>
    <row r="149" spans="1:20" x14ac:dyDescent="0.25">
      <c r="A149" s="61">
        <v>44430</v>
      </c>
      <c r="B149" s="58" t="s">
        <v>28</v>
      </c>
      <c r="C149" s="58"/>
      <c r="D149" s="58"/>
      <c r="E149" s="58"/>
      <c r="F149" s="70"/>
      <c r="G149" s="65"/>
      <c r="H149" s="51"/>
      <c r="I149" s="23"/>
      <c r="J149" s="51"/>
      <c r="K149" s="51"/>
      <c r="L149" s="23"/>
      <c r="M149" s="23"/>
      <c r="N149" s="23"/>
      <c r="O149" s="23"/>
      <c r="P149" s="23"/>
      <c r="Q149" s="23"/>
      <c r="R149" s="23"/>
      <c r="S149" s="23"/>
      <c r="T149" s="23"/>
    </row>
    <row r="150" spans="1:20" s="12" customFormat="1" ht="25.5" x14ac:dyDescent="0.2">
      <c r="A150" s="32" t="s">
        <v>29</v>
      </c>
      <c r="B150" s="33"/>
      <c r="C150" s="33"/>
      <c r="D150" s="46"/>
      <c r="E150" s="42">
        <v>67</v>
      </c>
      <c r="F150" s="42"/>
      <c r="G150" s="46"/>
      <c r="H150" s="46"/>
      <c r="I150" s="60"/>
      <c r="J150" s="46"/>
      <c r="K150" s="46"/>
      <c r="L150" s="33"/>
      <c r="M150" s="37"/>
      <c r="N150" s="37"/>
      <c r="O150" s="37"/>
      <c r="P150" s="37"/>
      <c r="Q150" s="37"/>
      <c r="R150" s="37"/>
      <c r="S150" s="37"/>
      <c r="T150" s="37"/>
    </row>
    <row r="151" spans="1:20" ht="38.25" x14ac:dyDescent="0.25">
      <c r="A151" s="61">
        <v>44431</v>
      </c>
      <c r="B151" s="58" t="s">
        <v>19</v>
      </c>
      <c r="C151" s="58" t="s">
        <v>284</v>
      </c>
      <c r="D151" s="58"/>
      <c r="E151" s="62">
        <v>12</v>
      </c>
      <c r="F151" s="70"/>
      <c r="G151" s="65"/>
      <c r="H151" s="51"/>
      <c r="I151" s="23"/>
      <c r="J151" s="51"/>
      <c r="K151" s="51"/>
      <c r="L151" s="23"/>
      <c r="M151" s="23"/>
      <c r="N151" s="23"/>
      <c r="O151" s="23"/>
      <c r="P151" s="23"/>
      <c r="Q151" s="23"/>
      <c r="R151" s="23"/>
      <c r="S151" s="23"/>
      <c r="T151" s="23"/>
    </row>
    <row r="152" spans="1:20" x14ac:dyDescent="0.25">
      <c r="A152" s="61">
        <v>44432</v>
      </c>
      <c r="B152" s="58" t="s">
        <v>21</v>
      </c>
      <c r="C152" s="58"/>
      <c r="D152" s="18"/>
      <c r="E152" s="63"/>
      <c r="F152" s="70"/>
      <c r="G152" s="65"/>
      <c r="H152" s="51"/>
      <c r="I152" s="23"/>
      <c r="J152" s="51"/>
      <c r="K152" s="51"/>
      <c r="L152" s="23"/>
      <c r="M152" s="23"/>
      <c r="N152" s="23"/>
      <c r="O152" s="23"/>
      <c r="P152" s="23"/>
      <c r="Q152" s="23"/>
      <c r="R152" s="23"/>
      <c r="S152" s="23"/>
      <c r="T152" s="23"/>
    </row>
    <row r="153" spans="1:20" x14ac:dyDescent="0.25">
      <c r="A153" s="61">
        <v>44433</v>
      </c>
      <c r="B153" s="58" t="s">
        <v>22</v>
      </c>
      <c r="C153" s="58" t="s">
        <v>285</v>
      </c>
      <c r="D153" s="58"/>
      <c r="E153" s="63">
        <v>8</v>
      </c>
      <c r="F153" s="70"/>
      <c r="G153" s="65"/>
      <c r="H153" s="51"/>
      <c r="I153" s="23"/>
      <c r="J153" s="51"/>
      <c r="K153" s="51"/>
      <c r="L153" s="23"/>
      <c r="M153" s="23"/>
      <c r="N153" s="23"/>
      <c r="O153" s="23"/>
      <c r="P153" s="23"/>
      <c r="Q153" s="23"/>
      <c r="R153" s="23"/>
      <c r="S153" s="23"/>
      <c r="T153" s="23"/>
    </row>
    <row r="154" spans="1:20" x14ac:dyDescent="0.25">
      <c r="A154" s="61">
        <v>44434</v>
      </c>
      <c r="B154" s="58" t="s">
        <v>24</v>
      </c>
      <c r="C154" s="58"/>
      <c r="D154" s="18"/>
      <c r="E154" s="63"/>
      <c r="F154" s="64"/>
      <c r="G154" s="65"/>
      <c r="H154" s="51"/>
      <c r="I154" s="23"/>
      <c r="J154" s="51"/>
      <c r="K154" s="51"/>
      <c r="L154" s="23"/>
      <c r="M154" s="23"/>
      <c r="N154" s="23"/>
      <c r="O154" s="23"/>
      <c r="P154" s="23"/>
      <c r="Q154" s="23"/>
      <c r="R154" s="23"/>
      <c r="S154" s="23"/>
      <c r="T154" s="23"/>
    </row>
    <row r="155" spans="1:20" x14ac:dyDescent="0.25">
      <c r="A155" s="61">
        <v>44435</v>
      </c>
      <c r="B155" s="58" t="s">
        <v>25</v>
      </c>
      <c r="C155" s="58"/>
      <c r="D155" s="58"/>
      <c r="E155" s="63"/>
      <c r="F155" s="65"/>
      <c r="G155" s="65"/>
      <c r="H155" s="51"/>
      <c r="I155" s="23"/>
      <c r="J155" s="51"/>
      <c r="K155" s="51"/>
      <c r="L155" s="23"/>
      <c r="M155" s="23"/>
      <c r="N155" s="23"/>
      <c r="O155" s="23"/>
      <c r="P155" s="23"/>
      <c r="Q155" s="23"/>
      <c r="R155" s="23"/>
      <c r="S155" s="23"/>
      <c r="T155" s="23"/>
    </row>
    <row r="156" spans="1:20" ht="76.5" x14ac:dyDescent="0.25">
      <c r="A156" s="61">
        <v>44436</v>
      </c>
      <c r="B156" s="58" t="s">
        <v>26</v>
      </c>
      <c r="C156" s="58" t="s">
        <v>286</v>
      </c>
      <c r="D156" s="58"/>
      <c r="E156" s="63">
        <v>33</v>
      </c>
      <c r="F156" s="70"/>
      <c r="G156" s="65"/>
      <c r="H156" s="51"/>
      <c r="I156" s="23"/>
      <c r="J156" s="51"/>
      <c r="K156" s="51"/>
      <c r="L156" s="23"/>
      <c r="M156" s="23"/>
      <c r="N156" s="23"/>
      <c r="O156" s="23"/>
      <c r="P156" s="23"/>
      <c r="Q156" s="23"/>
      <c r="R156" s="23"/>
      <c r="S156" s="23"/>
      <c r="T156" s="23"/>
    </row>
    <row r="157" spans="1:20" x14ac:dyDescent="0.25">
      <c r="A157" s="61">
        <v>44437</v>
      </c>
      <c r="B157" s="58" t="s">
        <v>28</v>
      </c>
      <c r="C157" s="58"/>
      <c r="D157" s="58"/>
      <c r="E157" s="58"/>
      <c r="F157" s="70"/>
      <c r="G157" s="65"/>
      <c r="H157" s="51"/>
      <c r="I157" s="23"/>
      <c r="J157" s="51"/>
      <c r="K157" s="51"/>
      <c r="L157" s="23"/>
      <c r="M157" s="23"/>
      <c r="N157" s="23"/>
      <c r="O157" s="23"/>
      <c r="P157" s="23"/>
      <c r="Q157" s="23"/>
      <c r="R157" s="23"/>
      <c r="S157" s="23"/>
      <c r="T157" s="23"/>
    </row>
    <row r="158" spans="1:20" s="12" customFormat="1" ht="25.5" x14ac:dyDescent="0.2">
      <c r="A158" s="32" t="s">
        <v>29</v>
      </c>
      <c r="B158" s="33"/>
      <c r="C158" s="33"/>
      <c r="D158" s="46"/>
      <c r="E158" s="42">
        <v>38</v>
      </c>
      <c r="F158" s="42"/>
      <c r="G158" s="46"/>
      <c r="H158" s="46"/>
      <c r="I158" s="60"/>
      <c r="J158" s="46"/>
      <c r="K158" s="46"/>
      <c r="L158" s="33"/>
      <c r="M158" s="37"/>
      <c r="N158" s="37"/>
      <c r="O158" s="37"/>
      <c r="P158" s="37"/>
      <c r="Q158" s="37"/>
      <c r="R158" s="37"/>
      <c r="S158" s="37"/>
      <c r="T158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C2E3-4F01-4D02-AF0B-DCA98A1F4B70}">
  <dimension ref="A1:S24"/>
  <sheetViews>
    <sheetView workbookViewId="0">
      <selection activeCell="E16" sqref="E16"/>
    </sheetView>
  </sheetViews>
  <sheetFormatPr defaultColWidth="9.140625" defaultRowHeight="15" x14ac:dyDescent="0.25"/>
  <cols>
    <col min="1" max="4" width="9.140625" style="3"/>
    <col min="5" max="9" width="9.140625" style="4"/>
    <col min="10" max="10" width="9.140625" style="3"/>
    <col min="11" max="12" width="9.140625" style="4"/>
    <col min="13" max="14" width="9.140625" style="3"/>
    <col min="15" max="15" width="16" style="3" customWidth="1"/>
    <col min="16" max="16384" width="9.140625" style="3"/>
  </cols>
  <sheetData>
    <row r="1" spans="1:19" x14ac:dyDescent="0.25">
      <c r="A1" s="6" t="s">
        <v>61</v>
      </c>
      <c r="D1" s="4"/>
      <c r="M1" s="5"/>
      <c r="N1" s="5"/>
      <c r="O1" s="5"/>
      <c r="P1" s="5"/>
      <c r="Q1" s="5"/>
      <c r="R1" s="5"/>
      <c r="S1" s="5"/>
    </row>
    <row r="2" spans="1:19" x14ac:dyDescent="0.25">
      <c r="A2" s="3" t="s">
        <v>72</v>
      </c>
      <c r="M2" s="5"/>
      <c r="N2" s="5"/>
      <c r="O2" s="5"/>
      <c r="P2" s="5"/>
      <c r="Q2" s="5"/>
      <c r="R2" s="5"/>
      <c r="S2" s="5"/>
    </row>
    <row r="3" spans="1:19" x14ac:dyDescent="0.25">
      <c r="A3" s="3" t="s">
        <v>62</v>
      </c>
      <c r="M3" s="5"/>
      <c r="N3" s="5"/>
      <c r="O3" s="5"/>
      <c r="P3" s="5"/>
      <c r="Q3" s="5"/>
      <c r="R3" s="5"/>
      <c r="S3" s="5"/>
    </row>
    <row r="4" spans="1:19" s="6" customFormat="1" x14ac:dyDescent="0.25">
      <c r="A4" s="6" t="s">
        <v>63</v>
      </c>
      <c r="E4" s="7"/>
      <c r="F4" s="7"/>
      <c r="G4" s="7"/>
      <c r="H4" s="7"/>
      <c r="I4" s="7"/>
      <c r="K4" s="7"/>
      <c r="L4" s="7"/>
      <c r="M4" s="8"/>
      <c r="N4" s="8"/>
      <c r="O4" s="8"/>
      <c r="P4" s="8"/>
      <c r="Q4" s="8"/>
      <c r="R4" s="8"/>
      <c r="S4" s="8"/>
    </row>
    <row r="5" spans="1:19" x14ac:dyDescent="0.25">
      <c r="A5" s="3" t="s">
        <v>71</v>
      </c>
      <c r="M5" s="5"/>
      <c r="N5" s="5"/>
      <c r="O5" s="5"/>
      <c r="P5" s="5"/>
      <c r="Q5" s="5"/>
      <c r="R5" s="5"/>
      <c r="S5" s="5"/>
    </row>
    <row r="6" spans="1:19" x14ac:dyDescent="0.25">
      <c r="A6" s="3" t="s">
        <v>64</v>
      </c>
      <c r="M6" s="5"/>
      <c r="N6" s="5"/>
      <c r="O6" s="5"/>
      <c r="P6" s="5"/>
      <c r="Q6" s="5"/>
      <c r="R6" s="5"/>
      <c r="S6" s="5"/>
    </row>
    <row r="7" spans="1:19" x14ac:dyDescent="0.25">
      <c r="A7" s="3" t="s">
        <v>65</v>
      </c>
    </row>
    <row r="8" spans="1:19" x14ac:dyDescent="0.25">
      <c r="A8" s="6" t="s">
        <v>66</v>
      </c>
    </row>
    <row r="9" spans="1:19" x14ac:dyDescent="0.25">
      <c r="A9" s="3" t="s">
        <v>70</v>
      </c>
    </row>
    <row r="10" spans="1:19" x14ac:dyDescent="0.25">
      <c r="A10" s="3" t="s">
        <v>67</v>
      </c>
    </row>
    <row r="11" spans="1:19" x14ac:dyDescent="0.25">
      <c r="A11" s="6" t="s">
        <v>68</v>
      </c>
    </row>
    <row r="12" spans="1:19" x14ac:dyDescent="0.25">
      <c r="A12" s="3" t="s">
        <v>69</v>
      </c>
    </row>
    <row r="13" spans="1:19" x14ac:dyDescent="0.25">
      <c r="A13" s="90"/>
    </row>
    <row r="14" spans="1:19" ht="15.75" x14ac:dyDescent="0.25">
      <c r="A14" s="91" t="s">
        <v>290</v>
      </c>
    </row>
    <row r="15" spans="1:19" x14ac:dyDescent="0.25">
      <c r="A15" s="92"/>
    </row>
    <row r="16" spans="1:19" ht="15.75" x14ac:dyDescent="0.25">
      <c r="A16" s="93" t="s">
        <v>291</v>
      </c>
    </row>
    <row r="17" spans="1:1" ht="15.75" x14ac:dyDescent="0.25">
      <c r="A17" s="93" t="s">
        <v>292</v>
      </c>
    </row>
    <row r="18" spans="1:1" ht="15.75" x14ac:dyDescent="0.25">
      <c r="A18" s="93" t="s">
        <v>293</v>
      </c>
    </row>
    <row r="19" spans="1:1" x14ac:dyDescent="0.25">
      <c r="A19" s="94"/>
    </row>
    <row r="20" spans="1:1" ht="15.75" x14ac:dyDescent="0.25">
      <c r="A20" s="91" t="s">
        <v>294</v>
      </c>
    </row>
    <row r="21" spans="1:1" x14ac:dyDescent="0.25">
      <c r="A21" s="92"/>
    </row>
    <row r="22" spans="1:1" ht="15.75" x14ac:dyDescent="0.25">
      <c r="A22" s="93" t="s">
        <v>295</v>
      </c>
    </row>
    <row r="23" spans="1:1" ht="15.75" x14ac:dyDescent="0.25">
      <c r="A23" s="93" t="s">
        <v>296</v>
      </c>
    </row>
    <row r="24" spans="1:1" ht="15.75" x14ac:dyDescent="0.25">
      <c r="A24" s="93" t="s">
        <v>297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09F5-FD6E-45EE-AB97-018D24B756AE}">
  <dimension ref="A2:A24"/>
  <sheetViews>
    <sheetView topLeftCell="A4" workbookViewId="0">
      <selection activeCell="A12" sqref="A12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6</v>
      </c>
    </row>
    <row r="4" spans="1:1" x14ac:dyDescent="0.25">
      <c r="A4" t="s">
        <v>8</v>
      </c>
    </row>
    <row r="6" spans="1:1" x14ac:dyDescent="0.25">
      <c r="A6" s="1" t="s">
        <v>9</v>
      </c>
    </row>
    <row r="7" spans="1:1" x14ac:dyDescent="0.25">
      <c r="A7" s="1" t="s">
        <v>1</v>
      </c>
    </row>
    <row r="8" spans="1:1" x14ac:dyDescent="0.25">
      <c r="A8" s="1" t="s">
        <v>2</v>
      </c>
    </row>
    <row r="9" spans="1:1" x14ac:dyDescent="0.25">
      <c r="A9" s="1" t="s">
        <v>10</v>
      </c>
    </row>
    <row r="10" spans="1:1" x14ac:dyDescent="0.25">
      <c r="A10" s="1" t="s">
        <v>11</v>
      </c>
    </row>
    <row r="11" spans="1:1" x14ac:dyDescent="0.25">
      <c r="A11" s="1" t="s">
        <v>12</v>
      </c>
    </row>
    <row r="12" spans="1:1" x14ac:dyDescent="0.25">
      <c r="A12" s="1" t="s">
        <v>3</v>
      </c>
    </row>
    <row r="13" spans="1:1" x14ac:dyDescent="0.25">
      <c r="A13" t="s">
        <v>13</v>
      </c>
    </row>
    <row r="15" spans="1:1" x14ac:dyDescent="0.25">
      <c r="A15" t="s">
        <v>5</v>
      </c>
    </row>
    <row r="17" spans="1:1" x14ac:dyDescent="0.25">
      <c r="A17" t="s">
        <v>7</v>
      </c>
    </row>
    <row r="18" spans="1:1" x14ac:dyDescent="0.25">
      <c r="A18" s="1" t="s">
        <v>4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4" spans="1:1" x14ac:dyDescent="0.25">
      <c r="A24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Coaching Diary</vt:lpstr>
      <vt:lpstr>Physio Exercises</vt:lpstr>
      <vt:lpstr>Warm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Hopkins, Ian (LNG-AUS)</dc:creator>
  <cp:lastModifiedBy>Hopkins, Ian (LNG-AUS)</cp:lastModifiedBy>
  <dcterms:created xsi:type="dcterms:W3CDTF">2021-04-07T23:11:55Z</dcterms:created>
  <dcterms:modified xsi:type="dcterms:W3CDTF">2021-08-08T22:55:05Z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iteId">
    <vt:lpwstr>9274ee3f-9425-4109-a27f-9fb15c10675d</vt:lpwstr>
  </property>
  <property fmtid="{D5CDD505-2E9C-101B-9397-08002B2CF9AE}" pid="4" name="MSIP_Label_549ac42a-3eb4-4074-b885-aea26bd6241e_Owner">
    <vt:lpwstr>HOPKINSI@corp.regn.net</vt:lpwstr>
  </property>
  <property fmtid="{D5CDD505-2E9C-101B-9397-08002B2CF9AE}" pid="5" name="MSIP_Label_549ac42a-3eb4-4074-b885-aea26bd6241e_SetDate">
    <vt:lpwstr>2021-04-07T23:24:58.4074505Z</vt:lpwstr>
  </property>
  <property fmtid="{D5CDD505-2E9C-101B-9397-08002B2CF9AE}" pid="6" name="MSIP_Label_549ac42a-3eb4-4074-b885-aea26bd6241e_Name">
    <vt:lpwstr>General Business</vt:lpwstr>
  </property>
  <property fmtid="{D5CDD505-2E9C-101B-9397-08002B2CF9AE}" pid="7" name="MSIP_Label_549ac42a-3eb4-4074-b885-aea26bd6241e_Application">
    <vt:lpwstr>Microsoft Azure Information Protection</vt:lpwstr>
  </property>
  <property fmtid="{D5CDD505-2E9C-101B-9397-08002B2CF9AE}" pid="8" name="MSIP_Label_549ac42a-3eb4-4074-b885-aea26bd6241e_ActionId">
    <vt:lpwstr>2aabb9c0-9933-45a1-9986-1ec28e842281</vt:lpwstr>
  </property>
  <property fmtid="{D5CDD505-2E9C-101B-9397-08002B2CF9AE}" pid="9" name="MSIP_Label_549ac42a-3eb4-4074-b885-aea26bd6241e_Extended_MSFT_Method">
    <vt:lpwstr>Automatic</vt:lpwstr>
  </property>
  <property fmtid="{D5CDD505-2E9C-101B-9397-08002B2CF9AE}" pid="10" name="Sensitivity">
    <vt:lpwstr>General Business</vt:lpwstr>
  </property>
</Properties>
</file>